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AEA2FA2-2ECE-4C3A-9DEC-A191D97C3C19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/>
  <c r="L17" i="1" s="1"/>
  <c r="Z17" i="1"/>
  <c r="Y17" i="1"/>
  <c r="X17" i="1"/>
  <c r="Q17" i="1"/>
  <c r="T18" i="1" l="1"/>
  <c r="AW18" i="1"/>
  <c r="T19" i="1"/>
  <c r="AW19" i="1"/>
  <c r="T20" i="1"/>
  <c r="AW20" i="1"/>
  <c r="AY20" i="1" s="1"/>
  <c r="O24" i="1"/>
  <c r="L24" i="1"/>
  <c r="K24" i="1"/>
  <c r="AX24" i="1" s="1"/>
  <c r="AI24" i="1"/>
  <c r="J24" i="1"/>
  <c r="I24" i="1" s="1"/>
  <c r="T17" i="1"/>
  <c r="AW17" i="1"/>
  <c r="AY17" i="1" s="1"/>
  <c r="AY19" i="1"/>
  <c r="T21" i="1"/>
  <c r="AW21" i="1"/>
  <c r="AW22" i="1"/>
  <c r="AY22" i="1" s="1"/>
  <c r="T22" i="1"/>
  <c r="O26" i="1"/>
  <c r="L26" i="1"/>
  <c r="K26" i="1"/>
  <c r="AX26" i="1" s="1"/>
  <c r="AZ26" i="1" s="1"/>
  <c r="AI26" i="1"/>
  <c r="J26" i="1"/>
  <c r="I26" i="1" s="1"/>
  <c r="O28" i="1"/>
  <c r="L28" i="1"/>
  <c r="K28" i="1"/>
  <c r="AX28" i="1" s="1"/>
  <c r="J28" i="1"/>
  <c r="I28" i="1" s="1"/>
  <c r="AI28" i="1"/>
  <c r="O30" i="1"/>
  <c r="L30" i="1"/>
  <c r="K30" i="1"/>
  <c r="AX30" i="1" s="1"/>
  <c r="J30" i="1"/>
  <c r="I30" i="1" s="1"/>
  <c r="AI30" i="1"/>
  <c r="O20" i="1"/>
  <c r="L20" i="1"/>
  <c r="K20" i="1"/>
  <c r="AX20" i="1" s="1"/>
  <c r="AI20" i="1"/>
  <c r="J20" i="1"/>
  <c r="I20" i="1" s="1"/>
  <c r="O22" i="1"/>
  <c r="L22" i="1"/>
  <c r="K22" i="1"/>
  <c r="AX22" i="1" s="1"/>
  <c r="AZ22" i="1" s="1"/>
  <c r="AI22" i="1"/>
  <c r="J22" i="1"/>
  <c r="I22" i="1" s="1"/>
  <c r="AY21" i="1"/>
  <c r="T23" i="1"/>
  <c r="AW23" i="1"/>
  <c r="AW24" i="1"/>
  <c r="AY24" i="1" s="1"/>
  <c r="T24" i="1"/>
  <c r="AW26" i="1"/>
  <c r="AY26" i="1" s="1"/>
  <c r="T26" i="1"/>
  <c r="T28" i="1"/>
  <c r="AW28" i="1"/>
  <c r="T30" i="1"/>
  <c r="AW30" i="1"/>
  <c r="AY23" i="1"/>
  <c r="T25" i="1"/>
  <c r="AW25" i="1"/>
  <c r="T27" i="1"/>
  <c r="AW27" i="1"/>
  <c r="AY28" i="1"/>
  <c r="T29" i="1"/>
  <c r="AW29" i="1"/>
  <c r="AY30" i="1"/>
  <c r="T31" i="1"/>
  <c r="AW31" i="1"/>
  <c r="AY31" i="1" s="1"/>
  <c r="AY18" i="1"/>
  <c r="AY25" i="1"/>
  <c r="AY27" i="1"/>
  <c r="AY29" i="1"/>
  <c r="L18" i="1"/>
  <c r="O18" i="1"/>
  <c r="K18" i="1"/>
  <c r="AX18" i="1" s="1"/>
  <c r="AZ18" i="1" s="1"/>
  <c r="AI18" i="1"/>
  <c r="J18" i="1"/>
  <c r="I18" i="1" s="1"/>
  <c r="O17" i="1"/>
  <c r="O19" i="1"/>
  <c r="O21" i="1"/>
  <c r="O23" i="1"/>
  <c r="O25" i="1"/>
  <c r="O27" i="1"/>
  <c r="O29" i="1"/>
  <c r="O31" i="1"/>
  <c r="AI17" i="1"/>
  <c r="AI19" i="1"/>
  <c r="AI21" i="1"/>
  <c r="AI23" i="1"/>
  <c r="AI25" i="1"/>
  <c r="AI27" i="1"/>
  <c r="AI29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AZ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AZ27" i="1" s="1"/>
  <c r="K29" i="1"/>
  <c r="AX29" i="1" s="1"/>
  <c r="K31" i="1"/>
  <c r="AX31" i="1" s="1"/>
  <c r="AZ31" i="1" s="1"/>
  <c r="AZ29" i="1" l="1"/>
  <c r="AB29" i="1"/>
  <c r="AB18" i="1"/>
  <c r="U29" i="1"/>
  <c r="V29" i="1" s="1"/>
  <c r="R29" i="1" s="1"/>
  <c r="P29" i="1" s="1"/>
  <c r="S29" i="1" s="1"/>
  <c r="M29" i="1" s="1"/>
  <c r="N29" i="1" s="1"/>
  <c r="AB28" i="1"/>
  <c r="U17" i="1"/>
  <c r="V17" i="1" s="1"/>
  <c r="U25" i="1"/>
  <c r="V25" i="1" s="1"/>
  <c r="U24" i="1"/>
  <c r="V24" i="1" s="1"/>
  <c r="R24" i="1" s="1"/>
  <c r="P24" i="1" s="1"/>
  <c r="S24" i="1" s="1"/>
  <c r="M24" i="1" s="1"/>
  <c r="N24" i="1" s="1"/>
  <c r="AB27" i="1"/>
  <c r="AZ28" i="1"/>
  <c r="U22" i="1"/>
  <c r="V22" i="1" s="1"/>
  <c r="AB24" i="1"/>
  <c r="AB17" i="1"/>
  <c r="R17" i="1"/>
  <c r="P17" i="1" s="1"/>
  <c r="S17" i="1" s="1"/>
  <c r="M17" i="1" s="1"/>
  <c r="N17" i="1" s="1"/>
  <c r="U20" i="1"/>
  <c r="V20" i="1" s="1"/>
  <c r="AB25" i="1"/>
  <c r="R25" i="1"/>
  <c r="P25" i="1" s="1"/>
  <c r="S25" i="1" s="1"/>
  <c r="M25" i="1" s="1"/>
  <c r="N25" i="1" s="1"/>
  <c r="U30" i="1"/>
  <c r="V30" i="1" s="1"/>
  <c r="U19" i="1"/>
  <c r="V19" i="1" s="1"/>
  <c r="AB22" i="1"/>
  <c r="R22" i="1"/>
  <c r="P22" i="1" s="1"/>
  <c r="S22" i="1" s="1"/>
  <c r="M22" i="1" s="1"/>
  <c r="N22" i="1" s="1"/>
  <c r="AB23" i="1"/>
  <c r="U27" i="1"/>
  <c r="V27" i="1" s="1"/>
  <c r="U23" i="1"/>
  <c r="V23" i="1" s="1"/>
  <c r="R23" i="1" s="1"/>
  <c r="P23" i="1" s="1"/>
  <c r="S23" i="1" s="1"/>
  <c r="M23" i="1" s="1"/>
  <c r="N23" i="1" s="1"/>
  <c r="AB30" i="1"/>
  <c r="R30" i="1"/>
  <c r="P30" i="1" s="1"/>
  <c r="S30" i="1" s="1"/>
  <c r="M30" i="1" s="1"/>
  <c r="N30" i="1" s="1"/>
  <c r="AZ24" i="1"/>
  <c r="AB31" i="1"/>
  <c r="R31" i="1"/>
  <c r="P31" i="1" s="1"/>
  <c r="S31" i="1" s="1"/>
  <c r="M31" i="1" s="1"/>
  <c r="N31" i="1" s="1"/>
  <c r="AB21" i="1"/>
  <c r="U28" i="1"/>
  <c r="V28" i="1" s="1"/>
  <c r="AZ30" i="1"/>
  <c r="AB26" i="1"/>
  <c r="R26" i="1"/>
  <c r="P26" i="1" s="1"/>
  <c r="S26" i="1" s="1"/>
  <c r="M26" i="1" s="1"/>
  <c r="N26" i="1" s="1"/>
  <c r="AZ20" i="1"/>
  <c r="AB19" i="1"/>
  <c r="U31" i="1"/>
  <c r="V31" i="1" s="1"/>
  <c r="U26" i="1"/>
  <c r="V26" i="1" s="1"/>
  <c r="AB20" i="1"/>
  <c r="R20" i="1"/>
  <c r="P20" i="1" s="1"/>
  <c r="S20" i="1" s="1"/>
  <c r="M20" i="1" s="1"/>
  <c r="N20" i="1" s="1"/>
  <c r="U21" i="1"/>
  <c r="V21" i="1" s="1"/>
  <c r="U18" i="1"/>
  <c r="V18" i="1" s="1"/>
  <c r="R18" i="1" s="1"/>
  <c r="P18" i="1" s="1"/>
  <c r="S18" i="1" s="1"/>
  <c r="M18" i="1" s="1"/>
  <c r="N18" i="1" s="1"/>
  <c r="W21" i="1" l="1"/>
  <c r="AA21" i="1" s="1"/>
  <c r="AD21" i="1"/>
  <c r="AE21" i="1" s="1"/>
  <c r="AC21" i="1"/>
  <c r="W27" i="1"/>
  <c r="AA27" i="1" s="1"/>
  <c r="AC27" i="1"/>
  <c r="AD27" i="1"/>
  <c r="AE27" i="1" s="1"/>
  <c r="W30" i="1"/>
  <c r="AA30" i="1" s="1"/>
  <c r="AD30" i="1"/>
  <c r="AE30" i="1" s="1"/>
  <c r="AC30" i="1"/>
  <c r="W25" i="1"/>
  <c r="AA25" i="1" s="1"/>
  <c r="AC25" i="1"/>
  <c r="AD25" i="1"/>
  <c r="AE25" i="1" s="1"/>
  <c r="R21" i="1"/>
  <c r="P21" i="1" s="1"/>
  <c r="S21" i="1" s="1"/>
  <c r="M21" i="1" s="1"/>
  <c r="N21" i="1" s="1"/>
  <c r="W22" i="1"/>
  <c r="AA22" i="1" s="1"/>
  <c r="AD22" i="1"/>
  <c r="AC22" i="1"/>
  <c r="W23" i="1"/>
  <c r="AA23" i="1" s="1"/>
  <c r="AD23" i="1"/>
  <c r="AE23" i="1" s="1"/>
  <c r="AC23" i="1"/>
  <c r="W24" i="1"/>
  <c r="AA24" i="1" s="1"/>
  <c r="AD24" i="1"/>
  <c r="AE24" i="1" s="1"/>
  <c r="AC24" i="1"/>
  <c r="W26" i="1"/>
  <c r="AA26" i="1" s="1"/>
  <c r="AD26" i="1"/>
  <c r="AE26" i="1" s="1"/>
  <c r="AC26" i="1"/>
  <c r="W17" i="1"/>
  <c r="AA17" i="1" s="1"/>
  <c r="AD17" i="1"/>
  <c r="AC17" i="1"/>
  <c r="W19" i="1"/>
  <c r="AA19" i="1" s="1"/>
  <c r="AD19" i="1"/>
  <c r="AC19" i="1"/>
  <c r="W29" i="1"/>
  <c r="AA29" i="1" s="1"/>
  <c r="AD29" i="1"/>
  <c r="AC29" i="1"/>
  <c r="W20" i="1"/>
  <c r="AA20" i="1" s="1"/>
  <c r="AD20" i="1"/>
  <c r="AC20" i="1"/>
  <c r="R19" i="1"/>
  <c r="P19" i="1" s="1"/>
  <c r="S19" i="1" s="1"/>
  <c r="M19" i="1" s="1"/>
  <c r="N19" i="1" s="1"/>
  <c r="W18" i="1"/>
  <c r="AA18" i="1" s="1"/>
  <c r="AD18" i="1"/>
  <c r="AE18" i="1" s="1"/>
  <c r="AC18" i="1"/>
  <c r="W31" i="1"/>
  <c r="AA31" i="1" s="1"/>
  <c r="AD31" i="1"/>
  <c r="AC31" i="1"/>
  <c r="W28" i="1"/>
  <c r="AA28" i="1" s="1"/>
  <c r="AD28" i="1"/>
  <c r="AC28" i="1"/>
  <c r="R27" i="1"/>
  <c r="P27" i="1" s="1"/>
  <c r="S27" i="1" s="1"/>
  <c r="M27" i="1" s="1"/>
  <c r="N27" i="1" s="1"/>
  <c r="R28" i="1"/>
  <c r="P28" i="1" s="1"/>
  <c r="S28" i="1" s="1"/>
  <c r="M28" i="1" s="1"/>
  <c r="N28" i="1" s="1"/>
  <c r="AE28" i="1" l="1"/>
  <c r="AE19" i="1"/>
  <c r="AE22" i="1"/>
  <c r="AE20" i="1"/>
  <c r="AE31" i="1"/>
  <c r="AE17" i="1"/>
  <c r="AE29" i="1"/>
</calcChain>
</file>

<file path=xl/sharedStrings.xml><?xml version="1.0" encoding="utf-8"?>
<sst xmlns="http://schemas.openxmlformats.org/spreadsheetml/2006/main" count="702" uniqueCount="364">
  <si>
    <t>File opened</t>
  </si>
  <si>
    <t>2020-12-15 12:02:20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</si>
  <si>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</si>
  <si>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</si>
  <si>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</si>
  <si>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</si>
  <si>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</si>
  <si>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</si>
  <si>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</si>
  <si>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</si>
  <si>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</si>
  <si>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</si>
  <si>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</si>
  <si>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</si>
  <si>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</si>
  <si>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</si>
  <si>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</si>
  <si>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</si>
  <si>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</si>
  <si>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</si>
  <si>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</si>
  <si>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</si>
  <si>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</si>
  <si>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</si>
  <si>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12:02:20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</si>
  <si>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</si>
  <si>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</si>
  <si>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</si>
  <si>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</si>
  <si>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</si>
  <si>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</si>
  <si>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</si>
  <si>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</si>
  <si>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</si>
  <si>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</si>
  <si>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</si>
  <si>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</si>
  <si>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</si>
  <si>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</si>
  <si>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</si>
  <si>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</si>
  <si>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</si>
  <si>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</si>
  <si>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</si>
  <si>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</si>
  <si>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</si>
  <si>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</si>
  <si>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</si>
  <si>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</si>
  <si>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</si>
  <si>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</si>
  <si>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</si>
  <si>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</si>
  <si>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</si>
  <si>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</si>
  <si>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</si>
  <si>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</si>
  <si>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</si>
  <si>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</si>
  <si>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</si>
  <si>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</si>
  <si>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</si>
  <si>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</si>
  <si>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</si>
  <si>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</si>
  <si>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</si>
  <si>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</si>
  <si>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</si>
  <si>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</si>
  <si>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</si>
  <si>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</si>
  <si>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</si>
  <si>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</si>
  <si>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</si>
  <si>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</si>
  <si>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</si>
  <si>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</si>
  <si>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</si>
  <si>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</si>
  <si>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</si>
  <si>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</si>
  <si>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</si>
  <si>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</si>
  <si>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</si>
  <si>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</si>
  <si>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</si>
  <si>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</si>
  <si>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</si>
  <si>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</si>
  <si>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</si>
  <si>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</si>
  <si>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</si>
  <si>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</si>
  <si>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</si>
  <si>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</si>
  <si>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</si>
  <si>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</si>
  <si>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</si>
  <si>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</si>
  <si>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</si>
  <si>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</si>
  <si>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</si>
  <si>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</si>
  <si>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</si>
  <si>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</si>
  <si>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</si>
  <si>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</si>
  <si>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</si>
  <si>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</si>
  <si>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</si>
  <si>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</si>
  <si>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</si>
  <si>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</si>
  <si>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</si>
  <si>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</si>
  <si>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</si>
  <si>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</si>
  <si>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</si>
  <si>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</si>
  <si>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</si>
  <si>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</si>
  <si>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</si>
  <si>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</si>
  <si>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</si>
  <si>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</si>
  <si>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</si>
  <si>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</si>
  <si>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</si>
  <si>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</si>
  <si>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</si>
  <si>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</si>
  <si>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</si>
  <si>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</si>
  <si>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</si>
  <si>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</si>
  <si>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</si>
  <si>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</si>
  <si>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</si>
  <si>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</si>
  <si>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</si>
  <si>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</si>
  <si>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</si>
  <si>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</si>
  <si>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</si>
  <si>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</si>
  <si>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</si>
  <si>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</si>
  <si>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</si>
  <si>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</si>
  <si>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</si>
  <si>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</si>
  <si>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</si>
  <si>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</si>
  <si>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</si>
  <si>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</si>
  <si>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</si>
  <si>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</si>
  <si>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</si>
  <si>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</si>
  <si>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</si>
  <si>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</si>
  <si>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</si>
  <si>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</si>
  <si>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</si>
  <si>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</si>
  <si>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</si>
  <si>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</si>
  <si>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</si>
  <si>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</si>
  <si>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</si>
  <si>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</si>
  <si>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</si>
  <si>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</si>
  <si>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</si>
  <si>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</si>
  <si>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</si>
  <si>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</si>
  <si>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</si>
  <si>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</si>
  <si>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</si>
  <si>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</si>
  <si>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</si>
  <si>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</si>
  <si>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</si>
  <si>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</si>
  <si>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</si>
  <si>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</si>
  <si>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</si>
  <si>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</si>
  <si>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</si>
  <si>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</si>
  <si>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</si>
  <si>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</si>
  <si>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</si>
  <si>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</si>
  <si>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</si>
  <si>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</si>
  <si>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</si>
  <si>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</si>
  <si>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</si>
  <si>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</si>
  <si>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</si>
  <si>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</si>
  <si>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</si>
  <si>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</si>
  <si>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</si>
  <si>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</si>
  <si>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</si>
  <si>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</si>
  <si>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</si>
  <si>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</si>
  <si>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</si>
  <si>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</si>
  <si>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</si>
  <si>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</si>
  <si>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</si>
  <si>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</si>
  <si>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</si>
  <si>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</si>
  <si>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</si>
  <si>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</si>
  <si>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</si>
  <si>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</si>
  <si>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</si>
  <si>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</si>
  <si>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</si>
  <si>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</si>
  <si>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</si>
  <si>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</si>
  <si>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</si>
  <si>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</si>
  <si>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</si>
  <si>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</si>
  <si>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</si>
  <si>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</si>
  <si>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</si>
  <si>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</si>
  <si>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</si>
  <si>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</si>
  <si>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</si>
  <si>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</si>
  <si>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</si>
  <si>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</si>
  <si>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</si>
  <si>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</si>
  <si>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</si>
  <si>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</si>
  <si>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</si>
  <si>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</si>
  <si>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</si>
  <si>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</si>
  <si>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</si>
  <si>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</si>
  <si>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</si>
  <si>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</si>
  <si>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</si>
  <si>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</si>
  <si>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</si>
  <si>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</si>
  <si>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</si>
  <si>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</si>
  <si>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</si>
  <si>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</si>
  <si>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</si>
  <si>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</si>
  <si>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</si>
  <si>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</si>
  <si>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</si>
  <si>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</si>
  <si>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</si>
  <si>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</si>
  <si>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</si>
  <si>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</si>
  <si>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</si>
  <si>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</si>
  <si>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</si>
  <si>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</si>
  <si>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</si>
  <si>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</si>
  <si>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</si>
  <si>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</si>
  <si>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</si>
  <si>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</si>
  <si>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</si>
  <si>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</si>
  <si>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</si>
  <si>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</si>
  <si>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</si>
  <si>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</si>
  <si>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12:04:52</t>
  </si>
  <si>
    <t>12:04:52</t>
  </si>
  <si>
    <t>1149</t>
  </si>
  <si>
    <t>_1</t>
  </si>
  <si>
    <t>RECT-4143-20200907-06_33_50</t>
  </si>
  <si>
    <t>RECT-2596-20201215-12_04_48</t>
  </si>
  <si>
    <t>DARK-2597-20201215-12_04_56</t>
  </si>
  <si>
    <t>0: Broadleaf</t>
  </si>
  <si>
    <t>11:58:39</t>
  </si>
  <si>
    <t>1/3</t>
  </si>
  <si>
    <t>20201215 12:06:52</t>
  </si>
  <si>
    <t>12:06:52</t>
  </si>
  <si>
    <t>RECT-2598-20201215-12_06_49</t>
  </si>
  <si>
    <t>DARK-2599-20201215-12_06_56</t>
  </si>
  <si>
    <t>12:07:26</t>
  </si>
  <si>
    <t>20201215 12:09:27</t>
  </si>
  <si>
    <t>12:09:27</t>
  </si>
  <si>
    <t>RECT-2600-20201215-12_09_23</t>
  </si>
  <si>
    <t>DARK-2601-20201215-12_09_31</t>
  </si>
  <si>
    <t>12:09:45</t>
  </si>
  <si>
    <t>2/3</t>
  </si>
  <si>
    <t>20201215 12:10:58</t>
  </si>
  <si>
    <t>12:10:58</t>
  </si>
  <si>
    <t>RECT-2602-20201215-12_10_54</t>
  </si>
  <si>
    <t>DARK-2603-20201215-12_11_02</t>
  </si>
  <si>
    <t>3/3</t>
  </si>
  <si>
    <t>20201215 12:12:27</t>
  </si>
  <si>
    <t>12:12:27</t>
  </si>
  <si>
    <t>RECT-2604-20201215-12_12_23</t>
  </si>
  <si>
    <t>DARK-2605-20201215-12_12_31</t>
  </si>
  <si>
    <t>20201215 12:14:08</t>
  </si>
  <si>
    <t>12:14:08</t>
  </si>
  <si>
    <t>RECT-2606-20201215-12_14_04</t>
  </si>
  <si>
    <t>DARK-2607-20201215-12_14_12</t>
  </si>
  <si>
    <t>20201215 12:15:54</t>
  </si>
  <si>
    <t>12:15:54</t>
  </si>
  <si>
    <t>RECT-2608-20201215-12_15_50</t>
  </si>
  <si>
    <t>DARK-2609-20201215-12_15_58</t>
  </si>
  <si>
    <t>20201215 12:17:41</t>
  </si>
  <si>
    <t>12:17:41</t>
  </si>
  <si>
    <t>RECT-2610-20201215-12_17_37</t>
  </si>
  <si>
    <t>DARK-2611-20201215-12_17_45</t>
  </si>
  <si>
    <t>12:18:12</t>
  </si>
  <si>
    <t>20201215 12:20:14</t>
  </si>
  <si>
    <t>12:20:14</t>
  </si>
  <si>
    <t>RECT-2612-20201215-12_20_10</t>
  </si>
  <si>
    <t>DARK-2613-20201215-12_20_18</t>
  </si>
  <si>
    <t>12:20:33</t>
  </si>
  <si>
    <t>20201215 12:21:59</t>
  </si>
  <si>
    <t>12:21:59</t>
  </si>
  <si>
    <t>RECT-2614-20201215-12_21_56</t>
  </si>
  <si>
    <t>DARK-2615-20201215-12_22_03</t>
  </si>
  <si>
    <t>20201215 12:23:23</t>
  </si>
  <si>
    <t>12:23:23</t>
  </si>
  <si>
    <t>RECT-2616-20201215-12_23_20</t>
  </si>
  <si>
    <t>DARK-2617-20201215-12_23_28</t>
  </si>
  <si>
    <t>20201215 12:25:03</t>
  </si>
  <si>
    <t>12:25:03</t>
  </si>
  <si>
    <t>RECT-2618-20201215-12_25_00</t>
  </si>
  <si>
    <t>DARK-2619-20201215-12_25_07</t>
  </si>
  <si>
    <t>20201215 12:26:46</t>
  </si>
  <si>
    <t>12:26:46</t>
  </si>
  <si>
    <t>RECT-2620-20201215-12_26_43</t>
  </si>
  <si>
    <t>DARK-2621-20201215-12_26_50</t>
  </si>
  <si>
    <t>20201215 12:28:47</t>
  </si>
  <si>
    <t>12:28:47</t>
  </si>
  <si>
    <t>RECT-2622-20201215-12_28_43</t>
  </si>
  <si>
    <t>DARK-2623-20201215-12_28_51</t>
  </si>
  <si>
    <t>12:29:22</t>
  </si>
  <si>
    <t>0/3</t>
  </si>
  <si>
    <t>20201215 12:31:23</t>
  </si>
  <si>
    <t>12:31:23</t>
  </si>
  <si>
    <t>RECT-2624-20201215-12_31_20</t>
  </si>
  <si>
    <t>DARK-2625-20201215-12_31_27</t>
  </si>
  <si>
    <t>12:31:42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</si>
</sst>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1608055492.0999999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1608055484.0999999</v>
      </c>
      <c r="I17">
        <f t="shared" ref="I17:I31" si="0">(J17)/1000</f>
        <v>7.8264450514008914E-4</v>
      </c>
      <c r="J17">
        <f t="shared" ref="J17:J31" si="1">1000*CA17*AH17*(BW17-BX17)/(100*BP17*(1000-AH17*BW17))</f>
        <v>0.7826445051400891</v>
      </c>
      <c r="K17">
        <f t="shared" ref="K17:K31" si="2">CA17*AH17*(BV17-BU17*(1000-AH17*BX17)/(1000-AH17*BW17))/(100*BP17)</f>
        <v>5.4639487962777542</v>
      </c>
      <c r="L17">
        <f t="shared" ref="L17:L31" si="3">BU17 - IF(AH17&gt;1, K17*BP17*100/(AJ17*CI17), 0)</f>
        <v>402.74909677419402</v>
      </c>
      <c r="M17">
        <f t="shared" ref="M17:M31" si="4">((S17-I17/2)*L17-K17)/(S17+I17/2)</f>
        <v>192.24515333551088</v>
      </c>
      <c r="N17">
        <f t="shared" ref="N17:N31" si="5">M17*(CB17+CC17)/1000</f>
        <v>19.751979056561179</v>
      </c>
      <c r="O17">
        <f t="shared" ref="O17:O31" si="6">(BU17 - IF(AH17&gt;1, K17*BP17*100/(AJ17*CI17), 0))*(CB17+CC17)/1000</f>
        <v>41.379933831930707</v>
      </c>
      <c r="P17">
        <f t="shared" ref="P17:P31" si="7">2/((1/R17-1/Q17)+SIGN(R17)*SQRT((1/R17-1/Q17)*(1/R17-1/Q17) + 4*BQ17/((BQ17+1)*(BQ17+1))*(2*1/R17*1/Q17-1/Q17*1/Q17)))</f>
        <v>4.3601847880057047E-2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2.9751961339085566</v>
      </c>
      <c r="R17">
        <f t="shared" ref="R17:R31" si="9">I17*(1000-(1000*0.61365*EXP(17.502*V17/(240.97+V17))/(CB17+CC17)+BW17)/2)/(1000*0.61365*EXP(17.502*V17/(240.97+V17))/(CB17+CC17)-BW17)</f>
        <v>4.3249946290486743E-2</v>
      </c>
      <c r="S17">
        <f t="shared" ref="S17:S31" si="10">1/((BQ17+1)/(P17/1.6)+1/(Q17/1.37)) + BQ17/((BQ17+1)/(P17/1.6) + BQ17/(Q17/1.37))</f>
        <v>2.7062596516897564E-2</v>
      </c>
      <c r="T17">
        <f t="shared" ref="T17:T31" si="11">(BM17*BO17)</f>
        <v>231.29028972216273</v>
      </c>
      <c r="U17">
        <f t="shared" ref="U17:U31" si="12">(CD17+(T17+2*0.95*0.0000000567*(((CD17+$B$7)+273)^4-(CD17+273)^4)-44100*I17)/(1.84*29.3*Q17+8*0.95*0.0000000567*(CD17+273)^3))</f>
        <v>29.108946134222627</v>
      </c>
      <c r="V17">
        <f t="shared" ref="V17:V31" si="13">($C$7*CE17+$D$7*CF17+$E$7*U17)</f>
        <v>28.912845161290299</v>
      </c>
      <c r="W17">
        <f t="shared" ref="W17:W31" si="14">0.61365*EXP(17.502*V17/(240.97+V17))</f>
        <v>4.0015344782527231</v>
      </c>
      <c r="X17">
        <f t="shared" ref="X17:X31" si="15">(Y17/Z17*100)</f>
        <v>58.046585463944076</v>
      </c>
      <c r="Y17">
        <f t="shared" ref="Y17:Y31" si="16">BW17*(CB17+CC17)/1000</f>
        <v>2.1983964205416795</v>
      </c>
      <c r="Z17">
        <f t="shared" ref="Z17:Z31" si="17">0.61365*EXP(17.502*CD17/(240.97+CD17))</f>
        <v>3.7872967082744671</v>
      </c>
      <c r="AA17">
        <f t="shared" ref="AA17:AA31" si="18">(W17-BW17*(CB17+CC17)/1000)</f>
        <v>1.8031380577110436</v>
      </c>
      <c r="AB17">
        <f t="shared" ref="AB17:AB31" si="19">(-I17*44100)</f>
        <v>-34.514622676677931</v>
      </c>
      <c r="AC17">
        <f t="shared" ref="AC17:AC31" si="20">2*29.3*Q17*0.92*(CD17-V17)</f>
        <v>-151.89298221219511</v>
      </c>
      <c r="AD17">
        <f t="shared" ref="AD17:AD31" si="21">2*0.95*0.0000000567*(((CD17+$B$7)+273)^4-(V17+273)^4)</f>
        <v>-11.177231937396376</v>
      </c>
      <c r="AE17">
        <f t="shared" ref="AE17:AE31" si="22">T17+AD17+AB17+AC17</f>
        <v>33.705452895893302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54091.726969134019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15336.7</v>
      </c>
      <c r="AS17">
        <v>1756.222</v>
      </c>
      <c r="AT17">
        <v>2068.14</v>
      </c>
      <c r="AU17">
        <f t="shared" ref="AU17:AU31" si="27">1-AS17/AT17</f>
        <v>0.15082054406374801</v>
      </c>
      <c r="AV17">
        <v>0.5</v>
      </c>
      <c r="AW17">
        <f t="shared" ref="AW17:AW31" si="28">BM17</f>
        <v>1180.1797660706361</v>
      </c>
      <c r="AX17">
        <f t="shared" ref="AX17:AX31" si="29">K17</f>
        <v>5.4639487962777542</v>
      </c>
      <c r="AY17">
        <f t="shared" ref="AY17:AY31" si="30">AU17*AV17*AW17</f>
        <v>88.997677205900089</v>
      </c>
      <c r="AZ17">
        <f t="shared" ref="AZ17:AZ31" si="31">(AX17-AP17)/AW17</f>
        <v>5.1193016943593059E-3</v>
      </c>
      <c r="BA17">
        <f t="shared" ref="BA17:BA31" si="32">(AN17-AT17)/AT17</f>
        <v>0.57730134323595117</v>
      </c>
      <c r="BB17" t="s">
        <v>295</v>
      </c>
      <c r="BC17">
        <v>1756.222</v>
      </c>
      <c r="BD17">
        <v>1046.93</v>
      </c>
      <c r="BE17">
        <f t="shared" ref="BE17:BE31" si="33">1-BD17/AT17</f>
        <v>0.4937818522923979</v>
      </c>
      <c r="BF17">
        <f t="shared" ref="BF17:BF31" si="34">(AT17-BC17)/(AT17-BD17)</f>
        <v>0.30543962554224885</v>
      </c>
      <c r="BG17">
        <f t="shared" ref="BG17:BG31" si="35">(AN17-AT17)/(AN17-BD17)</f>
        <v>0.53898833036137517</v>
      </c>
      <c r="BH17">
        <f t="shared" ref="BH17:BH31" si="36">(AT17-BC17)/(AT17-AM17)</f>
        <v>0.23059548628289941</v>
      </c>
      <c r="BI17">
        <f t="shared" ref="BI17:BI31" si="37">(AN17-AT17)/(AN17-AM17)</f>
        <v>0.46883631407630799</v>
      </c>
      <c r="BJ17">
        <f t="shared" ref="BJ17:BJ31" si="38">(BF17*BD17/BC17)</f>
        <v>0.18208057248397219</v>
      </c>
      <c r="BK17">
        <f t="shared" ref="BK17:BK31" si="39">(1-BJ17)</f>
        <v>0.81791942751602775</v>
      </c>
      <c r="BL17">
        <f t="shared" ref="BL17:BL31" si="40">$B$11*CJ17+$C$11*CK17+$F$11*CL17*(1-CO17)</f>
        <v>1399.9935483871</v>
      </c>
      <c r="BM17">
        <f t="shared" ref="BM17:BM31" si="41">BL17*BN17</f>
        <v>1180.1797660706361</v>
      </c>
      <c r="BN17">
        <f t="shared" ref="BN17:BN31" si="42">($B$11*$D$9+$C$11*$D$9+$F$11*((CY17+CQ17)/MAX(CY17+CQ17+CZ17, 0.1)*$I$9+CZ17/MAX(CY17+CQ17+CZ17, 0.1)*$J$9))/($B$11+$C$11+$F$11)</f>
        <v>0.84298943193723552</v>
      </c>
      <c r="BO17">
        <f t="shared" ref="BO17:BO31" si="43">($B$11*$K$9+$C$11*$K$9+$F$11*((CY17+CQ17)/MAX(CY17+CQ17+CZ17, 0.1)*$P$9+CZ17/MAX(CY17+CQ17+CZ17, 0.1)*$Q$9))/($B$11+$C$11+$F$11)</f>
        <v>0.19597886387447142</v>
      </c>
      <c r="BP17">
        <v>6</v>
      </c>
      <c r="BQ17">
        <v>0.5</v>
      </c>
      <c r="BR17" t="s">
        <v>296</v>
      </c>
      <c r="BS17">
        <v>2</v>
      </c>
      <c r="BT17">
        <v>1608055484.0999999</v>
      </c>
      <c r="BU17">
        <v>402.74909677419402</v>
      </c>
      <c r="BV17">
        <v>409.68383870967699</v>
      </c>
      <c r="BW17">
        <v>21.3968967741936</v>
      </c>
      <c r="BX17">
        <v>20.477851612903201</v>
      </c>
      <c r="BY17">
        <v>401.70929032258101</v>
      </c>
      <c r="BZ17">
        <v>21.082899999999999</v>
      </c>
      <c r="CA17">
        <v>500.017870967742</v>
      </c>
      <c r="CB17">
        <v>102.643741935484</v>
      </c>
      <c r="CC17">
        <v>9.9961683870967794E-2</v>
      </c>
      <c r="CD17">
        <v>27.965874193548402</v>
      </c>
      <c r="CE17">
        <v>28.912845161290299</v>
      </c>
      <c r="CF17">
        <v>999.9</v>
      </c>
      <c r="CG17">
        <v>0</v>
      </c>
      <c r="CH17">
        <v>0</v>
      </c>
      <c r="CI17">
        <v>9998.2274193548401</v>
      </c>
      <c r="CJ17">
        <v>0</v>
      </c>
      <c r="CK17">
        <v>356.79080645161298</v>
      </c>
      <c r="CL17">
        <v>1399.9935483871</v>
      </c>
      <c r="CM17">
        <v>0.89999461290322602</v>
      </c>
      <c r="CN17">
        <v>0.10000538709677401</v>
      </c>
      <c r="CO17">
        <v>0</v>
      </c>
      <c r="CP17">
        <v>1756.51903225806</v>
      </c>
      <c r="CQ17">
        <v>4.9994800000000001</v>
      </c>
      <c r="CR17">
        <v>24779.916129032299</v>
      </c>
      <c r="CS17">
        <v>11417.5193548387</v>
      </c>
      <c r="CT17">
        <v>48.723580645161299</v>
      </c>
      <c r="CU17">
        <v>50.25</v>
      </c>
      <c r="CV17">
        <v>49.699258064516101</v>
      </c>
      <c r="CW17">
        <v>50.027999999999999</v>
      </c>
      <c r="CX17">
        <v>50.526000000000003</v>
      </c>
      <c r="CY17">
        <v>1255.4874193548401</v>
      </c>
      <c r="CZ17">
        <v>139.506129032258</v>
      </c>
      <c r="DA17">
        <v>0</v>
      </c>
      <c r="DB17">
        <v>390.09999990463302</v>
      </c>
      <c r="DC17">
        <v>0</v>
      </c>
      <c r="DD17">
        <v>1756.222</v>
      </c>
      <c r="DE17">
        <v>-39.144615342246802</v>
      </c>
      <c r="DF17">
        <v>-530.599999269519</v>
      </c>
      <c r="DG17">
        <v>24776.175999999999</v>
      </c>
      <c r="DH17">
        <v>15</v>
      </c>
      <c r="DI17">
        <v>1608055119.0999999</v>
      </c>
      <c r="DJ17" t="s">
        <v>297</v>
      </c>
      <c r="DK17">
        <v>1608054980.0999999</v>
      </c>
      <c r="DL17">
        <v>1608055119.0999999</v>
      </c>
      <c r="DM17">
        <v>18</v>
      </c>
      <c r="DN17">
        <v>0.64800000000000002</v>
      </c>
      <c r="DO17">
        <v>-2.1000000000000001E-2</v>
      </c>
      <c r="DP17">
        <v>0.11</v>
      </c>
      <c r="DQ17">
        <v>0.25700000000000001</v>
      </c>
      <c r="DR17">
        <v>1243</v>
      </c>
      <c r="DS17">
        <v>20</v>
      </c>
      <c r="DT17">
        <v>0.18</v>
      </c>
      <c r="DU17">
        <v>0.06</v>
      </c>
      <c r="DV17">
        <v>5.4365222681840804</v>
      </c>
      <c r="DW17">
        <v>2.2991145456673401</v>
      </c>
      <c r="DX17">
        <v>0.16768159129624799</v>
      </c>
      <c r="DY17">
        <v>0</v>
      </c>
      <c r="DZ17">
        <v>-6.9257669999999996</v>
      </c>
      <c r="EA17">
        <v>-2.6110577085650699</v>
      </c>
      <c r="EB17">
        <v>0.19025359613158399</v>
      </c>
      <c r="EC17">
        <v>0</v>
      </c>
      <c r="ED17">
        <v>0.91948886666666696</v>
      </c>
      <c r="EE17">
        <v>-5.33523470522793E-2</v>
      </c>
      <c r="EF17">
        <v>4.95748731202501E-3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1.0409999999999999</v>
      </c>
      <c r="EN17">
        <v>0.31440000000000001</v>
      </c>
      <c r="EO17">
        <v>1.20857089073795</v>
      </c>
      <c r="EP17">
        <v>-1.6043650578588901E-5</v>
      </c>
      <c r="EQ17">
        <v>-1.15305589960158E-6</v>
      </c>
      <c r="ER17">
        <v>3.6581349982770798E-10</v>
      </c>
      <c r="ES17">
        <v>-8.7083238142021901E-2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8.5</v>
      </c>
      <c r="FB17">
        <v>6.2</v>
      </c>
      <c r="FC17">
        <v>2</v>
      </c>
      <c r="FD17">
        <v>505.01799999999997</v>
      </c>
      <c r="FE17">
        <v>475.255</v>
      </c>
      <c r="FF17">
        <v>23.6648</v>
      </c>
      <c r="FG17">
        <v>34.176099999999998</v>
      </c>
      <c r="FH17">
        <v>29.9999</v>
      </c>
      <c r="FI17">
        <v>34.246099999999998</v>
      </c>
      <c r="FJ17">
        <v>34.2911</v>
      </c>
      <c r="FK17">
        <v>19.483599999999999</v>
      </c>
      <c r="FL17">
        <v>23.602599999999999</v>
      </c>
      <c r="FM17">
        <v>47.315199999999997</v>
      </c>
      <c r="FN17">
        <v>23.686499999999999</v>
      </c>
      <c r="FO17">
        <v>408.73099999999999</v>
      </c>
      <c r="FP17">
        <v>20.562899999999999</v>
      </c>
      <c r="FQ17">
        <v>97.806600000000003</v>
      </c>
      <c r="FR17">
        <v>101.861</v>
      </c>
    </row>
    <row r="18" spans="1:174" x14ac:dyDescent="0.25">
      <c r="A18">
        <v>2</v>
      </c>
      <c r="B18">
        <v>1608055612.5999999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1608055604.5999999</v>
      </c>
      <c r="I18">
        <f t="shared" si="0"/>
        <v>7.5767347681927996E-4</v>
      </c>
      <c r="J18">
        <f t="shared" si="1"/>
        <v>0.75767347681927999</v>
      </c>
      <c r="K18">
        <f t="shared" si="2"/>
        <v>-0.46744327139840797</v>
      </c>
      <c r="L18">
        <f t="shared" si="3"/>
        <v>48.746180645161303</v>
      </c>
      <c r="M18">
        <f t="shared" si="4"/>
        <v>65.032938822803999</v>
      </c>
      <c r="N18">
        <f t="shared" si="5"/>
        <v>6.6815225105920941</v>
      </c>
      <c r="O18">
        <f t="shared" si="6"/>
        <v>5.0082113646050805</v>
      </c>
      <c r="P18">
        <f t="shared" si="7"/>
        <v>4.1966337636625092E-2</v>
      </c>
      <c r="Q18">
        <f t="shared" si="8"/>
        <v>2.975776665535161</v>
      </c>
      <c r="R18">
        <f t="shared" si="9"/>
        <v>4.1640297208901791E-2</v>
      </c>
      <c r="S18">
        <f t="shared" si="10"/>
        <v>2.6054267905969548E-2</v>
      </c>
      <c r="T18">
        <f t="shared" si="11"/>
        <v>231.28782353829897</v>
      </c>
      <c r="U18">
        <f t="shared" si="12"/>
        <v>29.138707877646588</v>
      </c>
      <c r="V18">
        <f t="shared" si="13"/>
        <v>28.985583870967702</v>
      </c>
      <c r="W18">
        <f t="shared" si="14"/>
        <v>4.0184190429703941</v>
      </c>
      <c r="X18">
        <f t="shared" si="15"/>
        <v>58.156936679475315</v>
      </c>
      <c r="Y18">
        <f t="shared" si="16"/>
        <v>2.2056094688299059</v>
      </c>
      <c r="Z18">
        <f t="shared" si="17"/>
        <v>3.792513145913869</v>
      </c>
      <c r="AA18">
        <f t="shared" si="18"/>
        <v>1.8128095741404882</v>
      </c>
      <c r="AB18">
        <f t="shared" si="19"/>
        <v>-33.413400327730244</v>
      </c>
      <c r="AC18">
        <f t="shared" si="20"/>
        <v>-159.80491182947335</v>
      </c>
      <c r="AD18">
        <f t="shared" si="21"/>
        <v>-11.762787568503438</v>
      </c>
      <c r="AE18">
        <f t="shared" si="22"/>
        <v>26.30672381259194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54104.452068477804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15324.9</v>
      </c>
      <c r="AS18">
        <v>1058.3607692307701</v>
      </c>
      <c r="AT18">
        <v>1156.51</v>
      </c>
      <c r="AU18">
        <f t="shared" si="27"/>
        <v>8.486673765832542E-2</v>
      </c>
      <c r="AV18">
        <v>0.5</v>
      </c>
      <c r="AW18">
        <f t="shared" si="28"/>
        <v>1180.1682238365827</v>
      </c>
      <c r="AX18">
        <f t="shared" si="29"/>
        <v>-0.46744327139840797</v>
      </c>
      <c r="AY18">
        <f t="shared" si="30"/>
        <v>50.078513522515564</v>
      </c>
      <c r="AZ18">
        <f t="shared" si="31"/>
        <v>9.3464818141967515E-5</v>
      </c>
      <c r="BA18">
        <f t="shared" si="32"/>
        <v>1.8206241191169983</v>
      </c>
      <c r="BB18" t="s">
        <v>302</v>
      </c>
      <c r="BC18">
        <v>1058.3607692307701</v>
      </c>
      <c r="BD18">
        <v>830.22</v>
      </c>
      <c r="BE18">
        <f t="shared" si="33"/>
        <v>0.28213331488703075</v>
      </c>
      <c r="BF18">
        <f t="shared" si="34"/>
        <v>0.30080367393799973</v>
      </c>
      <c r="BG18">
        <f t="shared" si="35"/>
        <v>0.8658269801715559</v>
      </c>
      <c r="BH18">
        <f t="shared" si="36"/>
        <v>0.22254392222456515</v>
      </c>
      <c r="BI18">
        <f t="shared" si="37"/>
        <v>0.82681514802222189</v>
      </c>
      <c r="BJ18">
        <f t="shared" si="38"/>
        <v>0.23596228567534244</v>
      </c>
      <c r="BK18">
        <f t="shared" si="39"/>
        <v>0.7640377143246575</v>
      </c>
      <c r="BL18">
        <f t="shared" si="40"/>
        <v>1399.98</v>
      </c>
      <c r="BM18">
        <f t="shared" si="41"/>
        <v>1180.1682238365827</v>
      </c>
      <c r="BN18">
        <f t="shared" si="42"/>
        <v>0.8429893454453512</v>
      </c>
      <c r="BO18">
        <f t="shared" si="43"/>
        <v>0.19597869089070244</v>
      </c>
      <c r="BP18">
        <v>6</v>
      </c>
      <c r="BQ18">
        <v>0.5</v>
      </c>
      <c r="BR18" t="s">
        <v>296</v>
      </c>
      <c r="BS18">
        <v>2</v>
      </c>
      <c r="BT18">
        <v>1608055604.5999999</v>
      </c>
      <c r="BU18">
        <v>48.746180645161303</v>
      </c>
      <c r="BV18">
        <v>48.229596774193602</v>
      </c>
      <c r="BW18">
        <v>21.4677516129032</v>
      </c>
      <c r="BX18">
        <v>20.578109677419398</v>
      </c>
      <c r="BY18">
        <v>48.385180645161299</v>
      </c>
      <c r="BZ18">
        <v>21.150829032258098</v>
      </c>
      <c r="CA18">
        <v>500.02674193548398</v>
      </c>
      <c r="CB18">
        <v>102.640612903226</v>
      </c>
      <c r="CC18">
        <v>9.9977196774193505E-2</v>
      </c>
      <c r="CD18">
        <v>27.989480645161301</v>
      </c>
      <c r="CE18">
        <v>28.985583870967702</v>
      </c>
      <c r="CF18">
        <v>999.9</v>
      </c>
      <c r="CG18">
        <v>0</v>
      </c>
      <c r="CH18">
        <v>0</v>
      </c>
      <c r="CI18">
        <v>10001.815483871</v>
      </c>
      <c r="CJ18">
        <v>0</v>
      </c>
      <c r="CK18">
        <v>359.02035483870998</v>
      </c>
      <c r="CL18">
        <v>1399.98</v>
      </c>
      <c r="CM18">
        <v>0.89999922580645098</v>
      </c>
      <c r="CN18">
        <v>0.100000774193548</v>
      </c>
      <c r="CO18">
        <v>0</v>
      </c>
      <c r="CP18">
        <v>1061.4135483871</v>
      </c>
      <c r="CQ18">
        <v>4.9994800000000001</v>
      </c>
      <c r="CR18">
        <v>15087.1387096774</v>
      </c>
      <c r="CS18">
        <v>11417.396774193499</v>
      </c>
      <c r="CT18">
        <v>48.846548387096803</v>
      </c>
      <c r="CU18">
        <v>50.28</v>
      </c>
      <c r="CV18">
        <v>49.816129032257997</v>
      </c>
      <c r="CW18">
        <v>50.061999999999998</v>
      </c>
      <c r="CX18">
        <v>50.631</v>
      </c>
      <c r="CY18">
        <v>1255.48129032258</v>
      </c>
      <c r="CZ18">
        <v>139.500967741935</v>
      </c>
      <c r="DA18">
        <v>0</v>
      </c>
      <c r="DB18">
        <v>120</v>
      </c>
      <c r="DC18">
        <v>0</v>
      </c>
      <c r="DD18">
        <v>1058.3607692307701</v>
      </c>
      <c r="DE18">
        <v>-245.893333337185</v>
      </c>
      <c r="DF18">
        <v>-3433.3401711224001</v>
      </c>
      <c r="DG18">
        <v>15044.384615384601</v>
      </c>
      <c r="DH18">
        <v>15</v>
      </c>
      <c r="DI18">
        <v>1608055646.0999999</v>
      </c>
      <c r="DJ18" t="s">
        <v>303</v>
      </c>
      <c r="DK18">
        <v>1608055646.0999999</v>
      </c>
      <c r="DL18">
        <v>1608055119.0999999</v>
      </c>
      <c r="DM18">
        <v>19</v>
      </c>
      <c r="DN18">
        <v>-0.84399999999999997</v>
      </c>
      <c r="DO18">
        <v>-2.1000000000000001E-2</v>
      </c>
      <c r="DP18">
        <v>0.36099999999999999</v>
      </c>
      <c r="DQ18">
        <v>0.25700000000000001</v>
      </c>
      <c r="DR18">
        <v>49</v>
      </c>
      <c r="DS18">
        <v>20</v>
      </c>
      <c r="DT18">
        <v>0.27</v>
      </c>
      <c r="DU18">
        <v>0.06</v>
      </c>
      <c r="DV18">
        <v>-1.1696117457927699</v>
      </c>
      <c r="DW18">
        <v>-0.23902126106646901</v>
      </c>
      <c r="DX18">
        <v>2.0522683838016201E-2</v>
      </c>
      <c r="DY18">
        <v>1</v>
      </c>
      <c r="DZ18">
        <v>1.36184333333333</v>
      </c>
      <c r="EA18">
        <v>0.28155016685205703</v>
      </c>
      <c r="EB18">
        <v>2.3623498376734001E-2</v>
      </c>
      <c r="EC18">
        <v>0</v>
      </c>
      <c r="ED18">
        <v>0.8909184</v>
      </c>
      <c r="EE18">
        <v>0.387942567296998</v>
      </c>
      <c r="EF18">
        <v>2.9547492981751699E-2</v>
      </c>
      <c r="EG18">
        <v>0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0.36099999999999999</v>
      </c>
      <c r="EN18">
        <v>0.317</v>
      </c>
      <c r="EO18">
        <v>1.20857089073795</v>
      </c>
      <c r="EP18">
        <v>-1.6043650578588901E-5</v>
      </c>
      <c r="EQ18">
        <v>-1.15305589960158E-6</v>
      </c>
      <c r="ER18">
        <v>3.6581349982770798E-10</v>
      </c>
      <c r="ES18">
        <v>-8.7083238142021901E-2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10.5</v>
      </c>
      <c r="FB18">
        <v>8.1999999999999993</v>
      </c>
      <c r="FC18">
        <v>2</v>
      </c>
      <c r="FD18">
        <v>505.09</v>
      </c>
      <c r="FE18">
        <v>474.76100000000002</v>
      </c>
      <c r="FF18">
        <v>23.6465</v>
      </c>
      <c r="FG18">
        <v>34.134099999999997</v>
      </c>
      <c r="FH18">
        <v>29.999500000000001</v>
      </c>
      <c r="FI18">
        <v>34.195399999999999</v>
      </c>
      <c r="FJ18">
        <v>34.236699999999999</v>
      </c>
      <c r="FK18">
        <v>5.0270900000000003</v>
      </c>
      <c r="FL18">
        <v>21.381900000000002</v>
      </c>
      <c r="FM18">
        <v>45.773299999999999</v>
      </c>
      <c r="FN18">
        <v>23.661200000000001</v>
      </c>
      <c r="FO18">
        <v>48.3977</v>
      </c>
      <c r="FP18">
        <v>20.764800000000001</v>
      </c>
      <c r="FQ18">
        <v>97.812600000000003</v>
      </c>
      <c r="FR18">
        <v>101.863</v>
      </c>
    </row>
    <row r="19" spans="1:174" x14ac:dyDescent="0.25">
      <c r="A19">
        <v>3</v>
      </c>
      <c r="B19">
        <v>1608055767.0999999</v>
      </c>
      <c r="C19">
        <v>275</v>
      </c>
      <c r="D19" t="s">
        <v>304</v>
      </c>
      <c r="E19" t="s">
        <v>305</v>
      </c>
      <c r="F19" t="s">
        <v>291</v>
      </c>
      <c r="G19" t="s">
        <v>292</v>
      </c>
      <c r="H19">
        <v>1608055759.0999999</v>
      </c>
      <c r="I19">
        <f t="shared" si="0"/>
        <v>8.5498579014957853E-4</v>
      </c>
      <c r="J19">
        <f t="shared" si="1"/>
        <v>0.85498579014957854</v>
      </c>
      <c r="K19">
        <f t="shared" si="2"/>
        <v>0.30961070195517859</v>
      </c>
      <c r="L19">
        <f t="shared" si="3"/>
        <v>79.965187096774201</v>
      </c>
      <c r="M19">
        <f t="shared" si="4"/>
        <v>66.799569396731343</v>
      </c>
      <c r="N19">
        <f t="shared" si="5"/>
        <v>6.8631180726356416</v>
      </c>
      <c r="O19">
        <f t="shared" si="6"/>
        <v>8.2157793186675239</v>
      </c>
      <c r="P19">
        <f t="shared" si="7"/>
        <v>4.5580890169191021E-2</v>
      </c>
      <c r="Q19">
        <f t="shared" si="8"/>
        <v>2.9760496318208105</v>
      </c>
      <c r="R19">
        <f t="shared" si="9"/>
        <v>4.519657991517969E-2</v>
      </c>
      <c r="S19">
        <f t="shared" si="10"/>
        <v>2.8282120982619889E-2</v>
      </c>
      <c r="T19">
        <f t="shared" si="11"/>
        <v>231.29117915921847</v>
      </c>
      <c r="U19">
        <f t="shared" si="12"/>
        <v>29.11206309565566</v>
      </c>
      <c r="V19">
        <f t="shared" si="13"/>
        <v>29.0117451612903</v>
      </c>
      <c r="W19">
        <f t="shared" si="14"/>
        <v>4.0245069371584616</v>
      </c>
      <c r="X19">
        <f t="shared" si="15"/>
        <v>56.41213867716219</v>
      </c>
      <c r="Y19">
        <f t="shared" si="16"/>
        <v>2.139232580156877</v>
      </c>
      <c r="Z19">
        <f t="shared" si="17"/>
        <v>3.7921494031619134</v>
      </c>
      <c r="AA19">
        <f t="shared" si="18"/>
        <v>1.8852743570015846</v>
      </c>
      <c r="AB19">
        <f t="shared" si="19"/>
        <v>-37.704873345596411</v>
      </c>
      <c r="AC19">
        <f t="shared" si="20"/>
        <v>-164.28097086945155</v>
      </c>
      <c r="AD19">
        <f t="shared" si="21"/>
        <v>-12.092625253518477</v>
      </c>
      <c r="AE19">
        <f t="shared" si="22"/>
        <v>17.212709690652048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54112.786985830462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15321.5</v>
      </c>
      <c r="AS19">
        <v>819.27416000000005</v>
      </c>
      <c r="AT19">
        <v>908.48</v>
      </c>
      <c r="AU19">
        <f t="shared" si="27"/>
        <v>9.8192409299048933E-2</v>
      </c>
      <c r="AV19">
        <v>0.5</v>
      </c>
      <c r="AW19">
        <f t="shared" si="28"/>
        <v>1180.1860854253948</v>
      </c>
      <c r="AX19">
        <f t="shared" si="29"/>
        <v>0.30961070195517859</v>
      </c>
      <c r="AY19">
        <f t="shared" si="30"/>
        <v>57.942657574566347</v>
      </c>
      <c r="AZ19">
        <f t="shared" si="31"/>
        <v>7.5187988803609366E-4</v>
      </c>
      <c r="BA19">
        <f t="shared" si="32"/>
        <v>2.5907009510390981</v>
      </c>
      <c r="BB19" t="s">
        <v>307</v>
      </c>
      <c r="BC19">
        <v>819.27416000000005</v>
      </c>
      <c r="BD19">
        <v>660.68</v>
      </c>
      <c r="BE19">
        <f t="shared" si="33"/>
        <v>0.2727632969355408</v>
      </c>
      <c r="BF19">
        <f t="shared" si="34"/>
        <v>0.35999128329297797</v>
      </c>
      <c r="BG19">
        <f t="shared" si="35"/>
        <v>0.90474359960021522</v>
      </c>
      <c r="BH19">
        <f t="shared" si="36"/>
        <v>0.46219905621273427</v>
      </c>
      <c r="BI19">
        <f t="shared" si="37"/>
        <v>0.92421155904819208</v>
      </c>
      <c r="BJ19">
        <f t="shared" si="38"/>
        <v>0.2903045801493418</v>
      </c>
      <c r="BK19">
        <f t="shared" si="39"/>
        <v>0.7096954198506582</v>
      </c>
      <c r="BL19">
        <f t="shared" si="40"/>
        <v>1400.00129032258</v>
      </c>
      <c r="BM19">
        <f t="shared" si="41"/>
        <v>1180.1860854253948</v>
      </c>
      <c r="BN19">
        <f t="shared" si="42"/>
        <v>0.84298928406949059</v>
      </c>
      <c r="BO19">
        <f t="shared" si="43"/>
        <v>0.1959785681389814</v>
      </c>
      <c r="BP19">
        <v>6</v>
      </c>
      <c r="BQ19">
        <v>0.5</v>
      </c>
      <c r="BR19" t="s">
        <v>296</v>
      </c>
      <c r="BS19">
        <v>2</v>
      </c>
      <c r="BT19">
        <v>1608055759.0999999</v>
      </c>
      <c r="BU19">
        <v>79.965187096774201</v>
      </c>
      <c r="BV19">
        <v>80.418741935483894</v>
      </c>
      <c r="BW19">
        <v>20.821412903225799</v>
      </c>
      <c r="BX19">
        <v>19.816838709677398</v>
      </c>
      <c r="BY19">
        <v>79.608803225806398</v>
      </c>
      <c r="BZ19">
        <v>20.5404129032258</v>
      </c>
      <c r="CA19">
        <v>500.02306451612901</v>
      </c>
      <c r="CB19">
        <v>102.64193548387099</v>
      </c>
      <c r="CC19">
        <v>0.100015319354839</v>
      </c>
      <c r="CD19">
        <v>27.987835483870999</v>
      </c>
      <c r="CE19">
        <v>29.0117451612903</v>
      </c>
      <c r="CF19">
        <v>999.9</v>
      </c>
      <c r="CG19">
        <v>0</v>
      </c>
      <c r="CH19">
        <v>0</v>
      </c>
      <c r="CI19">
        <v>10003.2306451613</v>
      </c>
      <c r="CJ19">
        <v>0</v>
      </c>
      <c r="CK19">
        <v>350.83541935483902</v>
      </c>
      <c r="CL19">
        <v>1400.00129032258</v>
      </c>
      <c r="CM19">
        <v>0.89999970967742005</v>
      </c>
      <c r="CN19">
        <v>0.100000274193548</v>
      </c>
      <c r="CO19">
        <v>0</v>
      </c>
      <c r="CP19">
        <v>819.73332258064499</v>
      </c>
      <c r="CQ19">
        <v>4.9994800000000001</v>
      </c>
      <c r="CR19">
        <v>11728.4322580645</v>
      </c>
      <c r="CS19">
        <v>11417.5903225806</v>
      </c>
      <c r="CT19">
        <v>48.939161290322602</v>
      </c>
      <c r="CU19">
        <v>50.316064516129003</v>
      </c>
      <c r="CV19">
        <v>49.911064516129002</v>
      </c>
      <c r="CW19">
        <v>50.139000000000003</v>
      </c>
      <c r="CX19">
        <v>50.7093548387097</v>
      </c>
      <c r="CY19">
        <v>1255.50129032258</v>
      </c>
      <c r="CZ19">
        <v>139.5</v>
      </c>
      <c r="DA19">
        <v>0</v>
      </c>
      <c r="DB19">
        <v>153.89999985694899</v>
      </c>
      <c r="DC19">
        <v>0</v>
      </c>
      <c r="DD19">
        <v>819.27416000000005</v>
      </c>
      <c r="DE19">
        <v>-35.124000053955299</v>
      </c>
      <c r="DF19">
        <v>-495.36923151861799</v>
      </c>
      <c r="DG19">
        <v>11721.5</v>
      </c>
      <c r="DH19">
        <v>15</v>
      </c>
      <c r="DI19">
        <v>1608055785.0999999</v>
      </c>
      <c r="DJ19" t="s">
        <v>308</v>
      </c>
      <c r="DK19">
        <v>1608055646.0999999</v>
      </c>
      <c r="DL19">
        <v>1608055785.0999999</v>
      </c>
      <c r="DM19">
        <v>20</v>
      </c>
      <c r="DN19">
        <v>-0.84399999999999997</v>
      </c>
      <c r="DO19">
        <v>7.0000000000000001E-3</v>
      </c>
      <c r="DP19">
        <v>0.36099999999999999</v>
      </c>
      <c r="DQ19">
        <v>0.28100000000000003</v>
      </c>
      <c r="DR19">
        <v>49</v>
      </c>
      <c r="DS19">
        <v>20</v>
      </c>
      <c r="DT19">
        <v>0.27</v>
      </c>
      <c r="DU19">
        <v>7.0000000000000007E-2</v>
      </c>
      <c r="DV19">
        <v>0.30984079710830797</v>
      </c>
      <c r="DW19">
        <v>9.5937440440811594E-2</v>
      </c>
      <c r="DX19">
        <v>2.02430824885248E-2</v>
      </c>
      <c r="DY19">
        <v>1</v>
      </c>
      <c r="DZ19">
        <v>-0.45378326666666702</v>
      </c>
      <c r="EA19">
        <v>9.0120507230255206E-2</v>
      </c>
      <c r="EB19">
        <v>2.1606010432182E-2</v>
      </c>
      <c r="EC19">
        <v>1</v>
      </c>
      <c r="ED19">
        <v>1.0253173</v>
      </c>
      <c r="EE19">
        <v>-3.5493393637374799</v>
      </c>
      <c r="EF19">
        <v>0.25943917678191297</v>
      </c>
      <c r="EG19">
        <v>0</v>
      </c>
      <c r="EH19">
        <v>2</v>
      </c>
      <c r="EI19">
        <v>3</v>
      </c>
      <c r="EJ19" t="s">
        <v>309</v>
      </c>
      <c r="EK19">
        <v>100</v>
      </c>
      <c r="EL19">
        <v>100</v>
      </c>
      <c r="EM19">
        <v>0.35599999999999998</v>
      </c>
      <c r="EN19">
        <v>0.28100000000000003</v>
      </c>
      <c r="EO19">
        <v>0.364783083196347</v>
      </c>
      <c r="EP19">
        <v>-1.6043650578588901E-5</v>
      </c>
      <c r="EQ19">
        <v>-1.15305589960158E-6</v>
      </c>
      <c r="ER19">
        <v>3.6581349982770798E-10</v>
      </c>
      <c r="ES19">
        <v>-8.7083238142021901E-2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2</v>
      </c>
      <c r="FB19">
        <v>10.8</v>
      </c>
      <c r="FC19">
        <v>2</v>
      </c>
      <c r="FD19">
        <v>505.2</v>
      </c>
      <c r="FE19">
        <v>475.50599999999997</v>
      </c>
      <c r="FF19">
        <v>23.741700000000002</v>
      </c>
      <c r="FG19">
        <v>34.058300000000003</v>
      </c>
      <c r="FH19">
        <v>29.9999</v>
      </c>
      <c r="FI19">
        <v>34.120899999999999</v>
      </c>
      <c r="FJ19">
        <v>34.165700000000001</v>
      </c>
      <c r="FK19">
        <v>6.3585099999999999</v>
      </c>
      <c r="FL19">
        <v>35.6571</v>
      </c>
      <c r="FM19">
        <v>62.843699999999998</v>
      </c>
      <c r="FN19">
        <v>23.7468</v>
      </c>
      <c r="FO19">
        <v>80.409899999999993</v>
      </c>
      <c r="FP19">
        <v>20.571100000000001</v>
      </c>
      <c r="FQ19">
        <v>97.828699999999998</v>
      </c>
      <c r="FR19">
        <v>101.875</v>
      </c>
    </row>
    <row r="20" spans="1:174" x14ac:dyDescent="0.25">
      <c r="A20">
        <v>4</v>
      </c>
      <c r="B20">
        <v>1608055858.0999999</v>
      </c>
      <c r="C20">
        <v>366</v>
      </c>
      <c r="D20" t="s">
        <v>310</v>
      </c>
      <c r="E20" t="s">
        <v>311</v>
      </c>
      <c r="F20" t="s">
        <v>291</v>
      </c>
      <c r="G20" t="s">
        <v>292</v>
      </c>
      <c r="H20">
        <v>1608055850.0999999</v>
      </c>
      <c r="I20">
        <f t="shared" si="0"/>
        <v>8.9990370734598915E-4</v>
      </c>
      <c r="J20">
        <f t="shared" si="1"/>
        <v>0.89990370734598912</v>
      </c>
      <c r="K20">
        <f t="shared" si="2"/>
        <v>0.9723735075743597</v>
      </c>
      <c r="L20">
        <f t="shared" si="3"/>
        <v>99.600287096774196</v>
      </c>
      <c r="M20">
        <f t="shared" si="4"/>
        <v>66.209011201659891</v>
      </c>
      <c r="N20">
        <f t="shared" si="5"/>
        <v>6.8021658452516585</v>
      </c>
      <c r="O20">
        <f t="shared" si="6"/>
        <v>10.232710907030608</v>
      </c>
      <c r="P20">
        <f t="shared" si="7"/>
        <v>5.057315196744834E-2</v>
      </c>
      <c r="Q20">
        <f t="shared" si="8"/>
        <v>2.9756633156214951</v>
      </c>
      <c r="R20">
        <f t="shared" si="9"/>
        <v>5.010045837657226E-2</v>
      </c>
      <c r="S20">
        <f t="shared" si="10"/>
        <v>3.1354887785319668E-2</v>
      </c>
      <c r="T20">
        <f t="shared" si="11"/>
        <v>231.28942217982166</v>
      </c>
      <c r="U20">
        <f t="shared" si="12"/>
        <v>29.101128609101647</v>
      </c>
      <c r="V20">
        <f t="shared" si="13"/>
        <v>28.897977419354799</v>
      </c>
      <c r="W20">
        <f t="shared" si="14"/>
        <v>3.9980909102406148</v>
      </c>
      <c r="X20">
        <f t="shared" si="15"/>
        <v>58.23611036341061</v>
      </c>
      <c r="Y20">
        <f t="shared" si="16"/>
        <v>2.2084576284273671</v>
      </c>
      <c r="Z20">
        <f t="shared" si="17"/>
        <v>3.792247824667438</v>
      </c>
      <c r="AA20">
        <f t="shared" si="18"/>
        <v>1.7896332818132477</v>
      </c>
      <c r="AB20">
        <f t="shared" si="19"/>
        <v>-39.685753493958124</v>
      </c>
      <c r="AC20">
        <f t="shared" si="20"/>
        <v>-145.93715952646849</v>
      </c>
      <c r="AD20">
        <f t="shared" si="21"/>
        <v>-10.737680125558875</v>
      </c>
      <c r="AE20">
        <f t="shared" si="22"/>
        <v>34.928829033836166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54101.28029300749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312</v>
      </c>
      <c r="AR20">
        <v>15320.8</v>
      </c>
      <c r="AS20">
        <v>786.07375999999999</v>
      </c>
      <c r="AT20">
        <v>875.47</v>
      </c>
      <c r="AU20">
        <f t="shared" si="27"/>
        <v>0.10211228254537563</v>
      </c>
      <c r="AV20">
        <v>0.5</v>
      </c>
      <c r="AW20">
        <f t="shared" si="28"/>
        <v>1180.1771125636483</v>
      </c>
      <c r="AX20">
        <f t="shared" si="29"/>
        <v>0.9723735075743597</v>
      </c>
      <c r="AY20">
        <f t="shared" si="30"/>
        <v>60.255289385842417</v>
      </c>
      <c r="AZ20">
        <f t="shared" si="31"/>
        <v>1.3134647087192882E-3</v>
      </c>
      <c r="BA20">
        <f t="shared" si="32"/>
        <v>2.7260899859504035</v>
      </c>
      <c r="BB20" t="s">
        <v>313</v>
      </c>
      <c r="BC20">
        <v>786.07375999999999</v>
      </c>
      <c r="BD20">
        <v>626.23</v>
      </c>
      <c r="BE20">
        <f t="shared" si="33"/>
        <v>0.28469279358515998</v>
      </c>
      <c r="BF20">
        <f t="shared" si="34"/>
        <v>0.35867533301235771</v>
      </c>
      <c r="BG20">
        <f t="shared" si="35"/>
        <v>0.90544226720033372</v>
      </c>
      <c r="BH20">
        <f t="shared" si="36"/>
        <v>0.55875067671197287</v>
      </c>
      <c r="BI20">
        <f t="shared" si="37"/>
        <v>0.93717392460061411</v>
      </c>
      <c r="BJ20">
        <f t="shared" si="38"/>
        <v>0.28574068391791729</v>
      </c>
      <c r="BK20">
        <f t="shared" si="39"/>
        <v>0.71425931608208271</v>
      </c>
      <c r="BL20">
        <f t="shared" si="40"/>
        <v>1399.9906451612901</v>
      </c>
      <c r="BM20">
        <f t="shared" si="41"/>
        <v>1180.1771125636483</v>
      </c>
      <c r="BN20">
        <f t="shared" si="42"/>
        <v>0.84298928470888634</v>
      </c>
      <c r="BO20">
        <f t="shared" si="43"/>
        <v>0.19597856941777284</v>
      </c>
      <c r="BP20">
        <v>6</v>
      </c>
      <c r="BQ20">
        <v>0.5</v>
      </c>
      <c r="BR20" t="s">
        <v>296</v>
      </c>
      <c r="BS20">
        <v>2</v>
      </c>
      <c r="BT20">
        <v>1608055850.0999999</v>
      </c>
      <c r="BU20">
        <v>99.600287096774196</v>
      </c>
      <c r="BV20">
        <v>100.87464516129</v>
      </c>
      <c r="BW20">
        <v>21.496064516129</v>
      </c>
      <c r="BX20">
        <v>20.4394322580645</v>
      </c>
      <c r="BY20">
        <v>99.248099999999994</v>
      </c>
      <c r="BZ20">
        <v>21.171706451612899</v>
      </c>
      <c r="CA20">
        <v>500.01841935483901</v>
      </c>
      <c r="CB20">
        <v>102.637774193548</v>
      </c>
      <c r="CC20">
        <v>9.9990980645161306E-2</v>
      </c>
      <c r="CD20">
        <v>27.9882806451613</v>
      </c>
      <c r="CE20">
        <v>28.897977419354799</v>
      </c>
      <c r="CF20">
        <v>999.9</v>
      </c>
      <c r="CG20">
        <v>0</v>
      </c>
      <c r="CH20">
        <v>0</v>
      </c>
      <c r="CI20">
        <v>10001.450967741899</v>
      </c>
      <c r="CJ20">
        <v>0</v>
      </c>
      <c r="CK20">
        <v>341.16683870967699</v>
      </c>
      <c r="CL20">
        <v>1399.9906451612901</v>
      </c>
      <c r="CM20">
        <v>0.90000112903225804</v>
      </c>
      <c r="CN20">
        <v>9.9998822580645103E-2</v>
      </c>
      <c r="CO20">
        <v>0</v>
      </c>
      <c r="CP20">
        <v>786.27164516129005</v>
      </c>
      <c r="CQ20">
        <v>4.9994800000000001</v>
      </c>
      <c r="CR20">
        <v>11264.4935483871</v>
      </c>
      <c r="CS20">
        <v>11417.509677419401</v>
      </c>
      <c r="CT20">
        <v>48.999806451612898</v>
      </c>
      <c r="CU20">
        <v>50.320129032258102</v>
      </c>
      <c r="CV20">
        <v>49.945193548387103</v>
      </c>
      <c r="CW20">
        <v>50.128935483870997</v>
      </c>
      <c r="CX20">
        <v>50.749806451612898</v>
      </c>
      <c r="CY20">
        <v>1255.4951612903201</v>
      </c>
      <c r="CZ20">
        <v>139.49935483870999</v>
      </c>
      <c r="DA20">
        <v>0</v>
      </c>
      <c r="DB20">
        <v>90.299999952316298</v>
      </c>
      <c r="DC20">
        <v>0</v>
      </c>
      <c r="DD20">
        <v>786.07375999999999</v>
      </c>
      <c r="DE20">
        <v>-16.571538462149299</v>
      </c>
      <c r="DF20">
        <v>-237.92307692001799</v>
      </c>
      <c r="DG20">
        <v>11261.892</v>
      </c>
      <c r="DH20">
        <v>15</v>
      </c>
      <c r="DI20">
        <v>1608055785.0999999</v>
      </c>
      <c r="DJ20" t="s">
        <v>308</v>
      </c>
      <c r="DK20">
        <v>1608055646.0999999</v>
      </c>
      <c r="DL20">
        <v>1608055785.0999999</v>
      </c>
      <c r="DM20">
        <v>20</v>
      </c>
      <c r="DN20">
        <v>-0.84399999999999997</v>
      </c>
      <c r="DO20">
        <v>7.0000000000000001E-3</v>
      </c>
      <c r="DP20">
        <v>0.36099999999999999</v>
      </c>
      <c r="DQ20">
        <v>0.28100000000000003</v>
      </c>
      <c r="DR20">
        <v>49</v>
      </c>
      <c r="DS20">
        <v>20</v>
      </c>
      <c r="DT20">
        <v>0.27</v>
      </c>
      <c r="DU20">
        <v>7.0000000000000007E-2</v>
      </c>
      <c r="DV20">
        <v>0.97600196688150698</v>
      </c>
      <c r="DW20">
        <v>-0.22983721444678001</v>
      </c>
      <c r="DX20">
        <v>2.45177264507426E-2</v>
      </c>
      <c r="DY20">
        <v>1</v>
      </c>
      <c r="DZ20">
        <v>-1.2740913333333299</v>
      </c>
      <c r="EA20">
        <v>0.18633931034482901</v>
      </c>
      <c r="EB20">
        <v>2.3188846418531101E-2</v>
      </c>
      <c r="EC20">
        <v>1</v>
      </c>
      <c r="ED20">
        <v>1.0550156666666699</v>
      </c>
      <c r="EE20">
        <v>9.6390567296998103E-2</v>
      </c>
      <c r="EF20">
        <v>2.6948241956676E-2</v>
      </c>
      <c r="EG20">
        <v>1</v>
      </c>
      <c r="EH20">
        <v>3</v>
      </c>
      <c r="EI20">
        <v>3</v>
      </c>
      <c r="EJ20" t="s">
        <v>314</v>
      </c>
      <c r="EK20">
        <v>100</v>
      </c>
      <c r="EL20">
        <v>100</v>
      </c>
      <c r="EM20">
        <v>0.35199999999999998</v>
      </c>
      <c r="EN20">
        <v>0.3241</v>
      </c>
      <c r="EO20">
        <v>0.364783083196347</v>
      </c>
      <c r="EP20">
        <v>-1.6043650578588901E-5</v>
      </c>
      <c r="EQ20">
        <v>-1.15305589960158E-6</v>
      </c>
      <c r="ER20">
        <v>3.6581349982770798E-10</v>
      </c>
      <c r="ES20">
        <v>-8.0564837219842797E-2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3.5</v>
      </c>
      <c r="FB20">
        <v>1.2</v>
      </c>
      <c r="FC20">
        <v>2</v>
      </c>
      <c r="FD20">
        <v>505.161</v>
      </c>
      <c r="FE20">
        <v>475.89600000000002</v>
      </c>
      <c r="FF20">
        <v>23.7454</v>
      </c>
      <c r="FG20">
        <v>34.009900000000002</v>
      </c>
      <c r="FH20">
        <v>29.9999</v>
      </c>
      <c r="FI20">
        <v>34.075499999999998</v>
      </c>
      <c r="FJ20">
        <v>34.118200000000002</v>
      </c>
      <c r="FK20">
        <v>7.2204899999999999</v>
      </c>
      <c r="FL20">
        <v>33.235199999999999</v>
      </c>
      <c r="FM20">
        <v>60.556899999999999</v>
      </c>
      <c r="FN20">
        <v>23.747900000000001</v>
      </c>
      <c r="FO20">
        <v>101.099</v>
      </c>
      <c r="FP20">
        <v>20.487200000000001</v>
      </c>
      <c r="FQ20">
        <v>97.8386</v>
      </c>
      <c r="FR20">
        <v>101.883</v>
      </c>
    </row>
    <row r="21" spans="1:174" x14ac:dyDescent="0.25">
      <c r="A21">
        <v>5</v>
      </c>
      <c r="B21">
        <v>1608055947.0999999</v>
      </c>
      <c r="C21">
        <v>455</v>
      </c>
      <c r="D21" t="s">
        <v>315</v>
      </c>
      <c r="E21" t="s">
        <v>316</v>
      </c>
      <c r="F21" t="s">
        <v>291</v>
      </c>
      <c r="G21" t="s">
        <v>292</v>
      </c>
      <c r="H21">
        <v>1608055939.3499999</v>
      </c>
      <c r="I21">
        <f t="shared" si="0"/>
        <v>8.7120340184328811E-4</v>
      </c>
      <c r="J21">
        <f t="shared" si="1"/>
        <v>0.87120340184328815</v>
      </c>
      <c r="K21">
        <f t="shared" si="2"/>
        <v>2.1974799365074649</v>
      </c>
      <c r="L21">
        <f t="shared" si="3"/>
        <v>149.54900000000001</v>
      </c>
      <c r="M21">
        <f t="shared" si="4"/>
        <v>73.313365621769833</v>
      </c>
      <c r="N21">
        <f t="shared" si="5"/>
        <v>7.5321944541377466</v>
      </c>
      <c r="O21">
        <f t="shared" si="6"/>
        <v>15.364621974023258</v>
      </c>
      <c r="P21">
        <f t="shared" si="7"/>
        <v>4.8530629811927781E-2</v>
      </c>
      <c r="Q21">
        <f t="shared" si="8"/>
        <v>2.9752793364076831</v>
      </c>
      <c r="R21">
        <f t="shared" si="9"/>
        <v>4.8095113979157438E-2</v>
      </c>
      <c r="S21">
        <f t="shared" si="10"/>
        <v>3.0098249732659968E-2</v>
      </c>
      <c r="T21">
        <f t="shared" si="11"/>
        <v>231.29458093034194</v>
      </c>
      <c r="U21">
        <f t="shared" si="12"/>
        <v>29.104130588960082</v>
      </c>
      <c r="V21">
        <f t="shared" si="13"/>
        <v>28.961316666666701</v>
      </c>
      <c r="W21">
        <f t="shared" si="14"/>
        <v>4.012779095112097</v>
      </c>
      <c r="X21">
        <f t="shared" si="15"/>
        <v>58.241397869436597</v>
      </c>
      <c r="Y21">
        <f t="shared" si="16"/>
        <v>2.2080765235421369</v>
      </c>
      <c r="Z21">
        <f t="shared" si="17"/>
        <v>3.7912491875488992</v>
      </c>
      <c r="AA21">
        <f t="shared" si="18"/>
        <v>1.8047025715699601</v>
      </c>
      <c r="AB21">
        <f t="shared" si="19"/>
        <v>-38.420070021289007</v>
      </c>
      <c r="AC21">
        <f t="shared" si="20"/>
        <v>-156.8027410842837</v>
      </c>
      <c r="AD21">
        <f t="shared" si="21"/>
        <v>-11.542012326447603</v>
      </c>
      <c r="AE21">
        <f t="shared" si="22"/>
        <v>24.529757498321629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54090.866366874361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317</v>
      </c>
      <c r="AR21">
        <v>15320.3</v>
      </c>
      <c r="AS21">
        <v>768.88115384615401</v>
      </c>
      <c r="AT21">
        <v>864.48</v>
      </c>
      <c r="AU21">
        <f t="shared" si="27"/>
        <v>0.1105853763578637</v>
      </c>
      <c r="AV21">
        <v>0.5</v>
      </c>
      <c r="AW21">
        <f t="shared" si="28"/>
        <v>1180.2030295615639</v>
      </c>
      <c r="AX21">
        <f t="shared" si="29"/>
        <v>2.1974799365074649</v>
      </c>
      <c r="AY21">
        <f t="shared" si="30"/>
        <v>65.256598101378231</v>
      </c>
      <c r="AZ21">
        <f t="shared" si="31"/>
        <v>2.3514830472471018E-3</v>
      </c>
      <c r="BA21">
        <f t="shared" si="32"/>
        <v>2.7734591893392557</v>
      </c>
      <c r="BB21" t="s">
        <v>318</v>
      </c>
      <c r="BC21">
        <v>768.88115384615401</v>
      </c>
      <c r="BD21">
        <v>592.52</v>
      </c>
      <c r="BE21">
        <f t="shared" si="33"/>
        <v>0.31459374421617625</v>
      </c>
      <c r="BF21">
        <f t="shared" si="34"/>
        <v>0.35151803998325487</v>
      </c>
      <c r="BG21">
        <f t="shared" si="35"/>
        <v>0.89812553379583149</v>
      </c>
      <c r="BH21">
        <f t="shared" si="36"/>
        <v>0.64158974517820855</v>
      </c>
      <c r="BI21">
        <f t="shared" si="37"/>
        <v>0.9414894773852589</v>
      </c>
      <c r="BJ21">
        <f t="shared" si="38"/>
        <v>0.27088902882974469</v>
      </c>
      <c r="BK21">
        <f t="shared" si="39"/>
        <v>0.72911097117025525</v>
      </c>
      <c r="BL21">
        <f t="shared" si="40"/>
        <v>1400.0213333333299</v>
      </c>
      <c r="BM21">
        <f t="shared" si="41"/>
        <v>1180.2030295615639</v>
      </c>
      <c r="BN21">
        <f t="shared" si="42"/>
        <v>0.84298931842102887</v>
      </c>
      <c r="BO21">
        <f t="shared" si="43"/>
        <v>0.19597863684205763</v>
      </c>
      <c r="BP21">
        <v>6</v>
      </c>
      <c r="BQ21">
        <v>0.5</v>
      </c>
      <c r="BR21" t="s">
        <v>296</v>
      </c>
      <c r="BS21">
        <v>2</v>
      </c>
      <c r="BT21">
        <v>1608055939.3499999</v>
      </c>
      <c r="BU21">
        <v>149.54900000000001</v>
      </c>
      <c r="BV21">
        <v>152.34223333333301</v>
      </c>
      <c r="BW21">
        <v>21.491946666666699</v>
      </c>
      <c r="BX21">
        <v>20.469003333333301</v>
      </c>
      <c r="BY21">
        <v>149.21113333333301</v>
      </c>
      <c r="BZ21">
        <v>21.167766666666701</v>
      </c>
      <c r="CA21">
        <v>500.01569999999998</v>
      </c>
      <c r="CB21">
        <v>102.6397</v>
      </c>
      <c r="CC21">
        <v>0.10001724333333301</v>
      </c>
      <c r="CD21">
        <v>27.9837633333333</v>
      </c>
      <c r="CE21">
        <v>28.961316666666701</v>
      </c>
      <c r="CF21">
        <v>999.9</v>
      </c>
      <c r="CG21">
        <v>0</v>
      </c>
      <c r="CH21">
        <v>0</v>
      </c>
      <c r="CI21">
        <v>9999.0916666666708</v>
      </c>
      <c r="CJ21">
        <v>0</v>
      </c>
      <c r="CK21">
        <v>333.23716666666701</v>
      </c>
      <c r="CL21">
        <v>1400.0213333333299</v>
      </c>
      <c r="CM21">
        <v>0.89999819999999997</v>
      </c>
      <c r="CN21">
        <v>0.100001783333333</v>
      </c>
      <c r="CO21">
        <v>0</v>
      </c>
      <c r="CP21">
        <v>768.97339999999997</v>
      </c>
      <c r="CQ21">
        <v>4.9994800000000001</v>
      </c>
      <c r="CR21">
        <v>11027.4233333333</v>
      </c>
      <c r="CS21">
        <v>11417.75</v>
      </c>
      <c r="CT21">
        <v>49.068366666666599</v>
      </c>
      <c r="CU21">
        <v>50.375</v>
      </c>
      <c r="CV21">
        <v>50.018533333333302</v>
      </c>
      <c r="CW21">
        <v>50.143599999999999</v>
      </c>
      <c r="CX21">
        <v>50.812266666666702</v>
      </c>
      <c r="CY21">
        <v>1255.51833333333</v>
      </c>
      <c r="CZ21">
        <v>139.50366666666699</v>
      </c>
      <c r="DA21">
        <v>0</v>
      </c>
      <c r="DB21">
        <v>88.400000095367403</v>
      </c>
      <c r="DC21">
        <v>0</v>
      </c>
      <c r="DD21">
        <v>768.88115384615401</v>
      </c>
      <c r="DE21">
        <v>-11.9269743428535</v>
      </c>
      <c r="DF21">
        <v>-173.876922946387</v>
      </c>
      <c r="DG21">
        <v>11026.242307692301</v>
      </c>
      <c r="DH21">
        <v>15</v>
      </c>
      <c r="DI21">
        <v>1608055785.0999999</v>
      </c>
      <c r="DJ21" t="s">
        <v>308</v>
      </c>
      <c r="DK21">
        <v>1608055646.0999999</v>
      </c>
      <c r="DL21">
        <v>1608055785.0999999</v>
      </c>
      <c r="DM21">
        <v>20</v>
      </c>
      <c r="DN21">
        <v>-0.84399999999999997</v>
      </c>
      <c r="DO21">
        <v>7.0000000000000001E-3</v>
      </c>
      <c r="DP21">
        <v>0.36099999999999999</v>
      </c>
      <c r="DQ21">
        <v>0.28100000000000003</v>
      </c>
      <c r="DR21">
        <v>49</v>
      </c>
      <c r="DS21">
        <v>20</v>
      </c>
      <c r="DT21">
        <v>0.27</v>
      </c>
      <c r="DU21">
        <v>7.0000000000000007E-2</v>
      </c>
      <c r="DV21">
        <v>2.2032331971490899</v>
      </c>
      <c r="DW21">
        <v>-0.172227392909551</v>
      </c>
      <c r="DX21">
        <v>1.7103824206843501E-2</v>
      </c>
      <c r="DY21">
        <v>1</v>
      </c>
      <c r="DZ21">
        <v>-2.7968103333333301</v>
      </c>
      <c r="EA21">
        <v>0.16102825361512799</v>
      </c>
      <c r="EB21">
        <v>1.7829383889772801E-2</v>
      </c>
      <c r="EC21">
        <v>1</v>
      </c>
      <c r="ED21">
        <v>1.0233482333333299</v>
      </c>
      <c r="EE21">
        <v>0.13687488320356</v>
      </c>
      <c r="EF21">
        <v>3.7542053995205001E-2</v>
      </c>
      <c r="EG21">
        <v>1</v>
      </c>
      <c r="EH21">
        <v>3</v>
      </c>
      <c r="EI21">
        <v>3</v>
      </c>
      <c r="EJ21" t="s">
        <v>314</v>
      </c>
      <c r="EK21">
        <v>100</v>
      </c>
      <c r="EL21">
        <v>100</v>
      </c>
      <c r="EM21">
        <v>0.33800000000000002</v>
      </c>
      <c r="EN21">
        <v>0.32479999999999998</v>
      </c>
      <c r="EO21">
        <v>0.364783083196347</v>
      </c>
      <c r="EP21">
        <v>-1.6043650578588901E-5</v>
      </c>
      <c r="EQ21">
        <v>-1.15305589960158E-6</v>
      </c>
      <c r="ER21">
        <v>3.6581349982770798E-10</v>
      </c>
      <c r="ES21">
        <v>-8.0564837219842797E-2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5</v>
      </c>
      <c r="FB21">
        <v>2.7</v>
      </c>
      <c r="FC21">
        <v>2</v>
      </c>
      <c r="FD21">
        <v>505.089</v>
      </c>
      <c r="FE21">
        <v>476.68900000000002</v>
      </c>
      <c r="FF21">
        <v>23.752300000000002</v>
      </c>
      <c r="FG21">
        <v>33.960099999999997</v>
      </c>
      <c r="FH21">
        <v>29.999700000000001</v>
      </c>
      <c r="FI21">
        <v>34.027900000000002</v>
      </c>
      <c r="FJ21">
        <v>34.070399999999999</v>
      </c>
      <c r="FK21">
        <v>9.3626199999999997</v>
      </c>
      <c r="FL21">
        <v>30.494499999999999</v>
      </c>
      <c r="FM21">
        <v>57.907499999999999</v>
      </c>
      <c r="FN21">
        <v>23.764099999999999</v>
      </c>
      <c r="FO21">
        <v>152.58699999999999</v>
      </c>
      <c r="FP21">
        <v>20.5413</v>
      </c>
      <c r="FQ21">
        <v>97.851299999999995</v>
      </c>
      <c r="FR21">
        <v>101.89400000000001</v>
      </c>
    </row>
    <row r="22" spans="1:174" x14ac:dyDescent="0.25">
      <c r="A22">
        <v>6</v>
      </c>
      <c r="B22">
        <v>1608056048.0999999</v>
      </c>
      <c r="C22">
        <v>556</v>
      </c>
      <c r="D22" t="s">
        <v>319</v>
      </c>
      <c r="E22" t="s">
        <v>320</v>
      </c>
      <c r="F22" t="s">
        <v>291</v>
      </c>
      <c r="G22" t="s">
        <v>292</v>
      </c>
      <c r="H22">
        <v>1608056040.3499999</v>
      </c>
      <c r="I22">
        <f t="shared" si="0"/>
        <v>9.0859522605726004E-4</v>
      </c>
      <c r="J22">
        <f t="shared" si="1"/>
        <v>0.90859522605726006</v>
      </c>
      <c r="K22">
        <f t="shared" si="2"/>
        <v>3.4553862720373303</v>
      </c>
      <c r="L22">
        <f t="shared" si="3"/>
        <v>199.76816666666701</v>
      </c>
      <c r="M22">
        <f t="shared" si="4"/>
        <v>85.671858967092746</v>
      </c>
      <c r="N22">
        <f t="shared" si="5"/>
        <v>8.8019927581816297</v>
      </c>
      <c r="O22">
        <f t="shared" si="6"/>
        <v>20.524335266153422</v>
      </c>
      <c r="P22">
        <f t="shared" si="7"/>
        <v>5.0681297860581391E-2</v>
      </c>
      <c r="Q22">
        <f t="shared" si="8"/>
        <v>2.9751855097044619</v>
      </c>
      <c r="R22">
        <f t="shared" si="9"/>
        <v>5.0206515258110561E-2</v>
      </c>
      <c r="S22">
        <f t="shared" si="10"/>
        <v>3.1421358557766503E-2</v>
      </c>
      <c r="T22">
        <f t="shared" si="11"/>
        <v>231.28804104509609</v>
      </c>
      <c r="U22">
        <f t="shared" si="12"/>
        <v>29.105884757500206</v>
      </c>
      <c r="V22">
        <f t="shared" si="13"/>
        <v>28.910353333333301</v>
      </c>
      <c r="W22">
        <f t="shared" si="14"/>
        <v>4.000957157201567</v>
      </c>
      <c r="X22">
        <f t="shared" si="15"/>
        <v>57.930172150015345</v>
      </c>
      <c r="Y22">
        <f t="shared" si="16"/>
        <v>2.1977305509664697</v>
      </c>
      <c r="Z22">
        <f t="shared" si="17"/>
        <v>3.7937580183177269</v>
      </c>
      <c r="AA22">
        <f t="shared" si="18"/>
        <v>1.8032266062350972</v>
      </c>
      <c r="AB22">
        <f t="shared" si="19"/>
        <v>-40.069049469125169</v>
      </c>
      <c r="AC22">
        <f t="shared" si="20"/>
        <v>-146.80338432620934</v>
      </c>
      <c r="AD22">
        <f t="shared" si="21"/>
        <v>-10.804182141822778</v>
      </c>
      <c r="AE22">
        <f t="shared" si="22"/>
        <v>33.6114251079388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54086.098705069533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321</v>
      </c>
      <c r="AR22">
        <v>15320.1</v>
      </c>
      <c r="AS22">
        <v>758.35623999999996</v>
      </c>
      <c r="AT22">
        <v>860.05</v>
      </c>
      <c r="AU22">
        <f t="shared" si="27"/>
        <v>0.11824168362304521</v>
      </c>
      <c r="AV22">
        <v>0.5</v>
      </c>
      <c r="AW22">
        <f t="shared" si="28"/>
        <v>1180.1701015544236</v>
      </c>
      <c r="AX22">
        <f t="shared" si="29"/>
        <v>3.4553862720373303</v>
      </c>
      <c r="AY22">
        <f t="shared" si="30"/>
        <v>69.772649884687652</v>
      </c>
      <c r="AZ22">
        <f t="shared" si="31"/>
        <v>3.4174173253003434E-3</v>
      </c>
      <c r="BA22">
        <f t="shared" si="32"/>
        <v>2.7928957618743095</v>
      </c>
      <c r="BB22" t="s">
        <v>322</v>
      </c>
      <c r="BC22">
        <v>758.35623999999996</v>
      </c>
      <c r="BD22">
        <v>579.63</v>
      </c>
      <c r="BE22">
        <f t="shared" si="33"/>
        <v>0.32605081099936051</v>
      </c>
      <c r="BF22">
        <f t="shared" si="34"/>
        <v>0.36264802795806295</v>
      </c>
      <c r="BG22">
        <f t="shared" si="35"/>
        <v>0.89546123879289452</v>
      </c>
      <c r="BH22">
        <f t="shared" si="36"/>
        <v>0.70340731597009731</v>
      </c>
      <c r="BI22">
        <f t="shared" si="37"/>
        <v>0.94322904961783172</v>
      </c>
      <c r="BJ22">
        <f t="shared" si="38"/>
        <v>0.27718065120072333</v>
      </c>
      <c r="BK22">
        <f t="shared" si="39"/>
        <v>0.72281934879927667</v>
      </c>
      <c r="BL22">
        <f t="shared" si="40"/>
        <v>1399.98233333333</v>
      </c>
      <c r="BM22">
        <f t="shared" si="41"/>
        <v>1180.1701015544236</v>
      </c>
      <c r="BN22">
        <f t="shared" si="42"/>
        <v>0.8429892816893354</v>
      </c>
      <c r="BO22">
        <f t="shared" si="43"/>
        <v>0.19597856337867092</v>
      </c>
      <c r="BP22">
        <v>6</v>
      </c>
      <c r="BQ22">
        <v>0.5</v>
      </c>
      <c r="BR22" t="s">
        <v>296</v>
      </c>
      <c r="BS22">
        <v>2</v>
      </c>
      <c r="BT22">
        <v>1608056040.3499999</v>
      </c>
      <c r="BU22">
        <v>199.76816666666701</v>
      </c>
      <c r="BV22">
        <v>204.132366666667</v>
      </c>
      <c r="BW22">
        <v>21.391026666666701</v>
      </c>
      <c r="BX22">
        <v>20.3240533333333</v>
      </c>
      <c r="BY22">
        <v>199.44946666666701</v>
      </c>
      <c r="BZ22">
        <v>21.0710466666667</v>
      </c>
      <c r="CA22">
        <v>500.00843333333302</v>
      </c>
      <c r="CB22">
        <v>102.64083333333301</v>
      </c>
      <c r="CC22">
        <v>9.9936673333333295E-2</v>
      </c>
      <c r="CD22">
        <v>27.99511</v>
      </c>
      <c r="CE22">
        <v>28.910353333333301</v>
      </c>
      <c r="CF22">
        <v>999.9</v>
      </c>
      <c r="CG22">
        <v>0</v>
      </c>
      <c r="CH22">
        <v>0</v>
      </c>
      <c r="CI22">
        <v>9998.4506666666693</v>
      </c>
      <c r="CJ22">
        <v>0</v>
      </c>
      <c r="CK22">
        <v>327.282733333333</v>
      </c>
      <c r="CL22">
        <v>1399.98233333333</v>
      </c>
      <c r="CM22">
        <v>0.89999969999999996</v>
      </c>
      <c r="CN22">
        <v>0.100000283333333</v>
      </c>
      <c r="CO22">
        <v>0</v>
      </c>
      <c r="CP22">
        <v>758.36940000000004</v>
      </c>
      <c r="CQ22">
        <v>4.9994800000000001</v>
      </c>
      <c r="CR22">
        <v>10882.4766666667</v>
      </c>
      <c r="CS22">
        <v>11417.436666666699</v>
      </c>
      <c r="CT22">
        <v>49.099800000000002</v>
      </c>
      <c r="CU22">
        <v>50.436999999999998</v>
      </c>
      <c r="CV22">
        <v>50.053733333333298</v>
      </c>
      <c r="CW22">
        <v>50.191200000000002</v>
      </c>
      <c r="CX22">
        <v>50.858199999999997</v>
      </c>
      <c r="CY22">
        <v>1255.4843333333299</v>
      </c>
      <c r="CZ22">
        <v>139.49799999999999</v>
      </c>
      <c r="DA22">
        <v>0</v>
      </c>
      <c r="DB22">
        <v>100.299999952316</v>
      </c>
      <c r="DC22">
        <v>0</v>
      </c>
      <c r="DD22">
        <v>758.35623999999996</v>
      </c>
      <c r="DE22">
        <v>-3.88246153862092</v>
      </c>
      <c r="DF22">
        <v>-53.600000081881902</v>
      </c>
      <c r="DG22">
        <v>10881.944</v>
      </c>
      <c r="DH22">
        <v>15</v>
      </c>
      <c r="DI22">
        <v>1608055785.0999999</v>
      </c>
      <c r="DJ22" t="s">
        <v>308</v>
      </c>
      <c r="DK22">
        <v>1608055646.0999999</v>
      </c>
      <c r="DL22">
        <v>1608055785.0999999</v>
      </c>
      <c r="DM22">
        <v>20</v>
      </c>
      <c r="DN22">
        <v>-0.84399999999999997</v>
      </c>
      <c r="DO22">
        <v>7.0000000000000001E-3</v>
      </c>
      <c r="DP22">
        <v>0.36099999999999999</v>
      </c>
      <c r="DQ22">
        <v>0.28100000000000003</v>
      </c>
      <c r="DR22">
        <v>49</v>
      </c>
      <c r="DS22">
        <v>20</v>
      </c>
      <c r="DT22">
        <v>0.27</v>
      </c>
      <c r="DU22">
        <v>7.0000000000000007E-2</v>
      </c>
      <c r="DV22">
        <v>3.4577159069457299</v>
      </c>
      <c r="DW22">
        <v>-0.17413312650078999</v>
      </c>
      <c r="DX22">
        <v>2.27490240871683E-2</v>
      </c>
      <c r="DY22">
        <v>1</v>
      </c>
      <c r="DZ22">
        <v>-4.3653603333333297</v>
      </c>
      <c r="EA22">
        <v>0.168475995550604</v>
      </c>
      <c r="EB22">
        <v>2.6411524187159099E-2</v>
      </c>
      <c r="EC22">
        <v>1</v>
      </c>
      <c r="ED22">
        <v>1.0659209999999999</v>
      </c>
      <c r="EE22">
        <v>1.3814015572858499E-2</v>
      </c>
      <c r="EF22">
        <v>1.2699643918892599E-2</v>
      </c>
      <c r="EG22">
        <v>1</v>
      </c>
      <c r="EH22">
        <v>3</v>
      </c>
      <c r="EI22">
        <v>3</v>
      </c>
      <c r="EJ22" t="s">
        <v>314</v>
      </c>
      <c r="EK22">
        <v>100</v>
      </c>
      <c r="EL22">
        <v>100</v>
      </c>
      <c r="EM22">
        <v>0.31900000000000001</v>
      </c>
      <c r="EN22">
        <v>0.3206</v>
      </c>
      <c r="EO22">
        <v>0.364783083196347</v>
      </c>
      <c r="EP22">
        <v>-1.6043650578588901E-5</v>
      </c>
      <c r="EQ22">
        <v>-1.15305589960158E-6</v>
      </c>
      <c r="ER22">
        <v>3.6581349982770798E-10</v>
      </c>
      <c r="ES22">
        <v>-8.0564837219842797E-2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6.7</v>
      </c>
      <c r="FB22">
        <v>4.4000000000000004</v>
      </c>
      <c r="FC22">
        <v>2</v>
      </c>
      <c r="FD22">
        <v>505.036</v>
      </c>
      <c r="FE22">
        <v>476.96199999999999</v>
      </c>
      <c r="FF22">
        <v>23.7349</v>
      </c>
      <c r="FG22">
        <v>33.902799999999999</v>
      </c>
      <c r="FH22">
        <v>29.9999</v>
      </c>
      <c r="FI22">
        <v>33.971899999999998</v>
      </c>
      <c r="FJ22">
        <v>34.0152</v>
      </c>
      <c r="FK22">
        <v>11.476000000000001</v>
      </c>
      <c r="FL22">
        <v>29.0276</v>
      </c>
      <c r="FM22">
        <v>54.866700000000002</v>
      </c>
      <c r="FN22">
        <v>23.736799999999999</v>
      </c>
      <c r="FO22">
        <v>204.20599999999999</v>
      </c>
      <c r="FP22">
        <v>20.418700000000001</v>
      </c>
      <c r="FQ22">
        <v>97.861400000000003</v>
      </c>
      <c r="FR22">
        <v>101.902</v>
      </c>
    </row>
    <row r="23" spans="1:174" x14ac:dyDescent="0.25">
      <c r="A23">
        <v>7</v>
      </c>
      <c r="B23">
        <v>1608056154.0999999</v>
      </c>
      <c r="C23">
        <v>662</v>
      </c>
      <c r="D23" t="s">
        <v>323</v>
      </c>
      <c r="E23" t="s">
        <v>324</v>
      </c>
      <c r="F23" t="s">
        <v>291</v>
      </c>
      <c r="G23" t="s">
        <v>292</v>
      </c>
      <c r="H23">
        <v>1608056146.3499999</v>
      </c>
      <c r="I23">
        <f t="shared" si="0"/>
        <v>8.9218431383198044E-4</v>
      </c>
      <c r="J23">
        <f t="shared" si="1"/>
        <v>0.89218431383198049</v>
      </c>
      <c r="K23">
        <f t="shared" si="2"/>
        <v>4.7797125616963987</v>
      </c>
      <c r="L23">
        <f t="shared" si="3"/>
        <v>249.79713333333299</v>
      </c>
      <c r="M23">
        <f t="shared" si="4"/>
        <v>90.239625915789631</v>
      </c>
      <c r="N23">
        <f t="shared" si="5"/>
        <v>9.2713016756862174</v>
      </c>
      <c r="O23">
        <f t="shared" si="6"/>
        <v>25.664385876512291</v>
      </c>
      <c r="P23">
        <f t="shared" si="7"/>
        <v>4.9844793847337976E-2</v>
      </c>
      <c r="Q23">
        <f t="shared" si="8"/>
        <v>2.9738235930102515</v>
      </c>
      <c r="R23">
        <f t="shared" si="9"/>
        <v>4.9385269765079391E-2</v>
      </c>
      <c r="S23">
        <f t="shared" si="10"/>
        <v>3.0906726815151754E-2</v>
      </c>
      <c r="T23">
        <f t="shared" si="11"/>
        <v>231.29331378465236</v>
      </c>
      <c r="U23">
        <f t="shared" si="12"/>
        <v>29.105272566089589</v>
      </c>
      <c r="V23">
        <f t="shared" si="13"/>
        <v>28.873906666666699</v>
      </c>
      <c r="W23">
        <f t="shared" si="14"/>
        <v>3.9925212802358607</v>
      </c>
      <c r="X23">
        <f t="shared" si="15"/>
        <v>57.804750585378748</v>
      </c>
      <c r="Y23">
        <f t="shared" si="16"/>
        <v>2.1922914520298229</v>
      </c>
      <c r="Z23">
        <f t="shared" si="17"/>
        <v>3.7925800731408148</v>
      </c>
      <c r="AA23">
        <f t="shared" si="18"/>
        <v>1.8002298282060378</v>
      </c>
      <c r="AB23">
        <f t="shared" si="19"/>
        <v>-39.345328239990337</v>
      </c>
      <c r="AC23">
        <f t="shared" si="20"/>
        <v>-141.74687674023116</v>
      </c>
      <c r="AD23">
        <f t="shared" si="21"/>
        <v>-10.434648713634704</v>
      </c>
      <c r="AE23">
        <f t="shared" si="22"/>
        <v>39.76646009079613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54047.102548465431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325</v>
      </c>
      <c r="AR23">
        <v>15319.9</v>
      </c>
      <c r="AS23">
        <v>757.81323076923104</v>
      </c>
      <c r="AT23">
        <v>869.9</v>
      </c>
      <c r="AU23">
        <f t="shared" si="27"/>
        <v>0.12885017729712489</v>
      </c>
      <c r="AV23">
        <v>0.5</v>
      </c>
      <c r="AW23">
        <f t="shared" si="28"/>
        <v>1180.1973215544156</v>
      </c>
      <c r="AX23">
        <f t="shared" si="29"/>
        <v>4.7797125616963987</v>
      </c>
      <c r="AY23">
        <f t="shared" si="30"/>
        <v>76.034317063939184</v>
      </c>
      <c r="AZ23">
        <f t="shared" si="31"/>
        <v>4.5394612779297043E-3</v>
      </c>
      <c r="BA23">
        <f t="shared" si="32"/>
        <v>2.7499482699160822</v>
      </c>
      <c r="BB23" t="s">
        <v>326</v>
      </c>
      <c r="BC23">
        <v>757.81323076923104</v>
      </c>
      <c r="BD23">
        <v>578.87</v>
      </c>
      <c r="BE23">
        <f t="shared" si="33"/>
        <v>0.33455569605701807</v>
      </c>
      <c r="BF23">
        <f t="shared" si="34"/>
        <v>0.38513819616798595</v>
      </c>
      <c r="BG23">
        <f t="shared" si="35"/>
        <v>0.89153662963390856</v>
      </c>
      <c r="BH23">
        <f t="shared" si="36"/>
        <v>0.72584209215441853</v>
      </c>
      <c r="BI23">
        <f t="shared" si="37"/>
        <v>0.93936115199010195</v>
      </c>
      <c r="BJ23">
        <f t="shared" si="38"/>
        <v>0.29419511109545821</v>
      </c>
      <c r="BK23">
        <f t="shared" si="39"/>
        <v>0.70580488890454185</v>
      </c>
      <c r="BL23">
        <f t="shared" si="40"/>
        <v>1400.0146666666701</v>
      </c>
      <c r="BM23">
        <f t="shared" si="41"/>
        <v>1180.1973215544156</v>
      </c>
      <c r="BN23">
        <f t="shared" si="42"/>
        <v>0.8429892555085704</v>
      </c>
      <c r="BO23">
        <f t="shared" si="43"/>
        <v>0.19597851101714103</v>
      </c>
      <c r="BP23">
        <v>6</v>
      </c>
      <c r="BQ23">
        <v>0.5</v>
      </c>
      <c r="BR23" t="s">
        <v>296</v>
      </c>
      <c r="BS23">
        <v>2</v>
      </c>
      <c r="BT23">
        <v>1608056146.3499999</v>
      </c>
      <c r="BU23">
        <v>249.79713333333299</v>
      </c>
      <c r="BV23">
        <v>255.8</v>
      </c>
      <c r="BW23">
        <v>21.338056666666699</v>
      </c>
      <c r="BX23">
        <v>20.290320000000001</v>
      </c>
      <c r="BY23">
        <v>249.50253333333299</v>
      </c>
      <c r="BZ23">
        <v>21.0202566666667</v>
      </c>
      <c r="CA23">
        <v>500.01886666666701</v>
      </c>
      <c r="CB23">
        <v>102.64086666666699</v>
      </c>
      <c r="CC23">
        <v>0.10004766666666701</v>
      </c>
      <c r="CD23">
        <v>27.9897833333333</v>
      </c>
      <c r="CE23">
        <v>28.873906666666699</v>
      </c>
      <c r="CF23">
        <v>999.9</v>
      </c>
      <c r="CG23">
        <v>0</v>
      </c>
      <c r="CH23">
        <v>0</v>
      </c>
      <c r="CI23">
        <v>9990.7479999999996</v>
      </c>
      <c r="CJ23">
        <v>0</v>
      </c>
      <c r="CK23">
        <v>322.863766666667</v>
      </c>
      <c r="CL23">
        <v>1400.0146666666701</v>
      </c>
      <c r="CM23">
        <v>0.90000116666666696</v>
      </c>
      <c r="CN23">
        <v>9.9998749999999997E-2</v>
      </c>
      <c r="CO23">
        <v>0</v>
      </c>
      <c r="CP23">
        <v>757.86056666666695</v>
      </c>
      <c r="CQ23">
        <v>4.9994800000000001</v>
      </c>
      <c r="CR23">
        <v>10876.0666666667</v>
      </c>
      <c r="CS23">
        <v>11417.7</v>
      </c>
      <c r="CT23">
        <v>49.137333333333302</v>
      </c>
      <c r="CU23">
        <v>50.493466666666698</v>
      </c>
      <c r="CV23">
        <v>50.110300000000002</v>
      </c>
      <c r="CW23">
        <v>50.2395</v>
      </c>
      <c r="CX23">
        <v>50.910133333333299</v>
      </c>
      <c r="CY23">
        <v>1255.5146666666701</v>
      </c>
      <c r="CZ23">
        <v>139.5</v>
      </c>
      <c r="DA23">
        <v>0</v>
      </c>
      <c r="DB23">
        <v>105.299999952316</v>
      </c>
      <c r="DC23">
        <v>0</v>
      </c>
      <c r="DD23">
        <v>757.81323076923104</v>
      </c>
      <c r="DE23">
        <v>-2.9997265020696799</v>
      </c>
      <c r="DF23">
        <v>-44.646153803351503</v>
      </c>
      <c r="DG23">
        <v>10875.9653846154</v>
      </c>
      <c r="DH23">
        <v>15</v>
      </c>
      <c r="DI23">
        <v>1608055785.0999999</v>
      </c>
      <c r="DJ23" t="s">
        <v>308</v>
      </c>
      <c r="DK23">
        <v>1608055646.0999999</v>
      </c>
      <c r="DL23">
        <v>1608055785.0999999</v>
      </c>
      <c r="DM23">
        <v>20</v>
      </c>
      <c r="DN23">
        <v>-0.84399999999999997</v>
      </c>
      <c r="DO23">
        <v>7.0000000000000001E-3</v>
      </c>
      <c r="DP23">
        <v>0.36099999999999999</v>
      </c>
      <c r="DQ23">
        <v>0.28100000000000003</v>
      </c>
      <c r="DR23">
        <v>49</v>
      </c>
      <c r="DS23">
        <v>20</v>
      </c>
      <c r="DT23">
        <v>0.27</v>
      </c>
      <c r="DU23">
        <v>7.0000000000000007E-2</v>
      </c>
      <c r="DV23">
        <v>4.7810506277737099</v>
      </c>
      <c r="DW23">
        <v>6.3257489278291099E-2</v>
      </c>
      <c r="DX23">
        <v>2.51447468110804E-2</v>
      </c>
      <c r="DY23">
        <v>1</v>
      </c>
      <c r="DZ23">
        <v>-6.0037339999999997</v>
      </c>
      <c r="EA23">
        <v>-2.8131523915472901E-2</v>
      </c>
      <c r="EB23">
        <v>2.33898343445752E-2</v>
      </c>
      <c r="EC23">
        <v>1</v>
      </c>
      <c r="ED23">
        <v>1.0492184</v>
      </c>
      <c r="EE23">
        <v>-7.0826909899891599E-2</v>
      </c>
      <c r="EF23">
        <v>4.6487409164632898E-2</v>
      </c>
      <c r="EG23">
        <v>1</v>
      </c>
      <c r="EH23">
        <v>3</v>
      </c>
      <c r="EI23">
        <v>3</v>
      </c>
      <c r="EJ23" t="s">
        <v>314</v>
      </c>
      <c r="EK23">
        <v>100</v>
      </c>
      <c r="EL23">
        <v>100</v>
      </c>
      <c r="EM23">
        <v>0.29499999999999998</v>
      </c>
      <c r="EN23">
        <v>0.31979999999999997</v>
      </c>
      <c r="EO23">
        <v>0.364783083196347</v>
      </c>
      <c r="EP23">
        <v>-1.6043650578588901E-5</v>
      </c>
      <c r="EQ23">
        <v>-1.15305589960158E-6</v>
      </c>
      <c r="ER23">
        <v>3.6581349982770798E-10</v>
      </c>
      <c r="ES23">
        <v>-8.0564837219842797E-2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8.5</v>
      </c>
      <c r="FB23">
        <v>6.2</v>
      </c>
      <c r="FC23">
        <v>2</v>
      </c>
      <c r="FD23">
        <v>504.96899999999999</v>
      </c>
      <c r="FE23">
        <v>477.428</v>
      </c>
      <c r="FF23">
        <v>23.742699999999999</v>
      </c>
      <c r="FG23">
        <v>33.863</v>
      </c>
      <c r="FH23">
        <v>30</v>
      </c>
      <c r="FI23">
        <v>33.9251</v>
      </c>
      <c r="FJ23">
        <v>33.968000000000004</v>
      </c>
      <c r="FK23">
        <v>13.555199999999999</v>
      </c>
      <c r="FL23">
        <v>27.518799999999999</v>
      </c>
      <c r="FM23">
        <v>52.214399999999998</v>
      </c>
      <c r="FN23">
        <v>23.742899999999999</v>
      </c>
      <c r="FO23">
        <v>255.911</v>
      </c>
      <c r="FP23">
        <v>20.2925</v>
      </c>
      <c r="FQ23">
        <v>97.868200000000002</v>
      </c>
      <c r="FR23">
        <v>101.908</v>
      </c>
    </row>
    <row r="24" spans="1:174" x14ac:dyDescent="0.25">
      <c r="A24">
        <v>8</v>
      </c>
      <c r="B24">
        <v>1608056261.0999999</v>
      </c>
      <c r="C24">
        <v>769</v>
      </c>
      <c r="D24" t="s">
        <v>327</v>
      </c>
      <c r="E24" t="s">
        <v>328</v>
      </c>
      <c r="F24" t="s">
        <v>291</v>
      </c>
      <c r="G24" t="s">
        <v>292</v>
      </c>
      <c r="H24">
        <v>1608056253.3499999</v>
      </c>
      <c r="I24">
        <f t="shared" si="0"/>
        <v>1.0266091364460452E-3</v>
      </c>
      <c r="J24">
        <f t="shared" si="1"/>
        <v>1.0266091364460452</v>
      </c>
      <c r="K24">
        <f t="shared" si="2"/>
        <v>8.4844232397589057</v>
      </c>
      <c r="L24">
        <f t="shared" si="3"/>
        <v>399.80293333333299</v>
      </c>
      <c r="M24">
        <f t="shared" si="4"/>
        <v>151.35094972810515</v>
      </c>
      <c r="N24">
        <f t="shared" si="5"/>
        <v>15.549742884829666</v>
      </c>
      <c r="O24">
        <f t="shared" si="6"/>
        <v>41.075611544574187</v>
      </c>
      <c r="P24">
        <f t="shared" si="7"/>
        <v>5.6974443932168765E-2</v>
      </c>
      <c r="Q24">
        <f t="shared" si="8"/>
        <v>2.9754728533317678</v>
      </c>
      <c r="R24">
        <f t="shared" si="9"/>
        <v>5.6375241752832941E-2</v>
      </c>
      <c r="S24">
        <f t="shared" si="10"/>
        <v>3.5287836782413685E-2</v>
      </c>
      <c r="T24">
        <f t="shared" si="11"/>
        <v>231.29098116561119</v>
      </c>
      <c r="U24">
        <f t="shared" si="12"/>
        <v>29.063058487329279</v>
      </c>
      <c r="V24">
        <f t="shared" si="13"/>
        <v>28.933520000000001</v>
      </c>
      <c r="W24">
        <f t="shared" si="14"/>
        <v>4.0063273464058566</v>
      </c>
      <c r="X24">
        <f t="shared" si="15"/>
        <v>57.817220031375506</v>
      </c>
      <c r="Y24">
        <f t="shared" si="16"/>
        <v>2.1918445097874892</v>
      </c>
      <c r="Z24">
        <f t="shared" si="17"/>
        <v>3.7909891008216019</v>
      </c>
      <c r="AA24">
        <f t="shared" si="18"/>
        <v>1.8144828366183674</v>
      </c>
      <c r="AB24">
        <f t="shared" si="19"/>
        <v>-45.273462917270592</v>
      </c>
      <c r="AC24">
        <f t="shared" si="20"/>
        <v>-152.54272729168059</v>
      </c>
      <c r="AD24">
        <f t="shared" si="21"/>
        <v>-11.226088813113803</v>
      </c>
      <c r="AE24">
        <f t="shared" si="22"/>
        <v>22.248702143546211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54096.75553785175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329</v>
      </c>
      <c r="AR24">
        <v>15320.1</v>
      </c>
      <c r="AS24">
        <v>779.52099999999996</v>
      </c>
      <c r="AT24">
        <v>928.81</v>
      </c>
      <c r="AU24">
        <f t="shared" si="27"/>
        <v>0.16073147360601203</v>
      </c>
      <c r="AV24">
        <v>0.5</v>
      </c>
      <c r="AW24">
        <f t="shared" si="28"/>
        <v>1180.1842505580125</v>
      </c>
      <c r="AX24">
        <f t="shared" si="29"/>
        <v>8.4844232397589057</v>
      </c>
      <c r="AY24">
        <f t="shared" si="30"/>
        <v>94.846376859398134</v>
      </c>
      <c r="AZ24">
        <f t="shared" si="31"/>
        <v>7.6786067220354533E-3</v>
      </c>
      <c r="BA24">
        <f t="shared" si="32"/>
        <v>2.5121068894607079</v>
      </c>
      <c r="BB24" t="s">
        <v>330</v>
      </c>
      <c r="BC24">
        <v>779.52099999999996</v>
      </c>
      <c r="BD24">
        <v>593.65</v>
      </c>
      <c r="BE24">
        <f t="shared" si="33"/>
        <v>0.36084882807032659</v>
      </c>
      <c r="BF24">
        <f t="shared" si="34"/>
        <v>0.44542606516290728</v>
      </c>
      <c r="BG24">
        <f t="shared" si="35"/>
        <v>0.874398054286603</v>
      </c>
      <c r="BH24">
        <f t="shared" si="36"/>
        <v>0.6997930285973899</v>
      </c>
      <c r="BI24">
        <f t="shared" si="37"/>
        <v>0.91622837541654278</v>
      </c>
      <c r="BJ24">
        <f t="shared" si="38"/>
        <v>0.33921752407434813</v>
      </c>
      <c r="BK24">
        <f t="shared" si="39"/>
        <v>0.66078247592565187</v>
      </c>
      <c r="BL24">
        <f t="shared" si="40"/>
        <v>1399.999</v>
      </c>
      <c r="BM24">
        <f t="shared" si="41"/>
        <v>1180.1842505580125</v>
      </c>
      <c r="BN24">
        <f t="shared" si="42"/>
        <v>0.84298935253383211</v>
      </c>
      <c r="BO24">
        <f t="shared" si="43"/>
        <v>0.19597870506766432</v>
      </c>
      <c r="BP24">
        <v>6</v>
      </c>
      <c r="BQ24">
        <v>0.5</v>
      </c>
      <c r="BR24" t="s">
        <v>296</v>
      </c>
      <c r="BS24">
        <v>2</v>
      </c>
      <c r="BT24">
        <v>1608056253.3499999</v>
      </c>
      <c r="BU24">
        <v>399.80293333333299</v>
      </c>
      <c r="BV24">
        <v>410.47636666666699</v>
      </c>
      <c r="BW24">
        <v>21.333970000000001</v>
      </c>
      <c r="BX24">
        <v>20.1283666666667</v>
      </c>
      <c r="BY24">
        <v>399.19793333333303</v>
      </c>
      <c r="BZ24">
        <v>21.016346666666699</v>
      </c>
      <c r="CA24">
        <v>500.018933333333</v>
      </c>
      <c r="CB24">
        <v>102.639666666667</v>
      </c>
      <c r="CC24">
        <v>9.9978593333333296E-2</v>
      </c>
      <c r="CD24">
        <v>27.982586666666698</v>
      </c>
      <c r="CE24">
        <v>28.933520000000001</v>
      </c>
      <c r="CF24">
        <v>999.9</v>
      </c>
      <c r="CG24">
        <v>0</v>
      </c>
      <c r="CH24">
        <v>0</v>
      </c>
      <c r="CI24">
        <v>10000.189333333299</v>
      </c>
      <c r="CJ24">
        <v>0</v>
      </c>
      <c r="CK24">
        <v>317.51960000000003</v>
      </c>
      <c r="CL24">
        <v>1399.999</v>
      </c>
      <c r="CM24">
        <v>0.89999819999999997</v>
      </c>
      <c r="CN24">
        <v>0.100001783333333</v>
      </c>
      <c r="CO24">
        <v>0</v>
      </c>
      <c r="CP24">
        <v>779.47283333333303</v>
      </c>
      <c r="CQ24">
        <v>4.9994800000000001</v>
      </c>
      <c r="CR24">
        <v>11176.06</v>
      </c>
      <c r="CS24">
        <v>11417.563333333301</v>
      </c>
      <c r="CT24">
        <v>49.2059</v>
      </c>
      <c r="CU24">
        <v>50.561999999999998</v>
      </c>
      <c r="CV24">
        <v>50.170466666666599</v>
      </c>
      <c r="CW24">
        <v>50.303733333333298</v>
      </c>
      <c r="CX24">
        <v>50.945466666666697</v>
      </c>
      <c r="CY24">
        <v>1255.4963333333301</v>
      </c>
      <c r="CZ24">
        <v>139.50299999999999</v>
      </c>
      <c r="DA24">
        <v>0</v>
      </c>
      <c r="DB24">
        <v>106.5</v>
      </c>
      <c r="DC24">
        <v>0</v>
      </c>
      <c r="DD24">
        <v>779.52099999999996</v>
      </c>
      <c r="DE24">
        <v>8.5491282073431094</v>
      </c>
      <c r="DF24">
        <v>97.223931609561603</v>
      </c>
      <c r="DG24">
        <v>11176.5230769231</v>
      </c>
      <c r="DH24">
        <v>15</v>
      </c>
      <c r="DI24">
        <v>1608056292.5999999</v>
      </c>
      <c r="DJ24" t="s">
        <v>331</v>
      </c>
      <c r="DK24">
        <v>1608056292.5999999</v>
      </c>
      <c r="DL24">
        <v>1608055785.0999999</v>
      </c>
      <c r="DM24">
        <v>21</v>
      </c>
      <c r="DN24">
        <v>0.42</v>
      </c>
      <c r="DO24">
        <v>7.0000000000000001E-3</v>
      </c>
      <c r="DP24">
        <v>0.60499999999999998</v>
      </c>
      <c r="DQ24">
        <v>0.28100000000000003</v>
      </c>
      <c r="DR24">
        <v>417</v>
      </c>
      <c r="DS24">
        <v>20</v>
      </c>
      <c r="DT24">
        <v>0.23</v>
      </c>
      <c r="DU24">
        <v>7.0000000000000007E-2</v>
      </c>
      <c r="DV24">
        <v>8.8235859333697402</v>
      </c>
      <c r="DW24">
        <v>-0.196942941849166</v>
      </c>
      <c r="DX24">
        <v>3.98720021547294E-2</v>
      </c>
      <c r="DY24">
        <v>1</v>
      </c>
      <c r="DZ24">
        <v>-11.080870000000001</v>
      </c>
      <c r="EA24">
        <v>0.11926051167964601</v>
      </c>
      <c r="EB24">
        <v>4.9310736829484399E-2</v>
      </c>
      <c r="EC24">
        <v>1</v>
      </c>
      <c r="ED24">
        <v>1.207012</v>
      </c>
      <c r="EE24">
        <v>6.5362224694104798E-2</v>
      </c>
      <c r="EF24">
        <v>1.53626398339174E-2</v>
      </c>
      <c r="EG24">
        <v>1</v>
      </c>
      <c r="EH24">
        <v>3</v>
      </c>
      <c r="EI24">
        <v>3</v>
      </c>
      <c r="EJ24" t="s">
        <v>314</v>
      </c>
      <c r="EK24">
        <v>100</v>
      </c>
      <c r="EL24">
        <v>100</v>
      </c>
      <c r="EM24">
        <v>0.60499999999999998</v>
      </c>
      <c r="EN24">
        <v>0.3165</v>
      </c>
      <c r="EO24">
        <v>0.364783083196347</v>
      </c>
      <c r="EP24">
        <v>-1.6043650578588901E-5</v>
      </c>
      <c r="EQ24">
        <v>-1.15305589960158E-6</v>
      </c>
      <c r="ER24">
        <v>3.6581349982770798E-10</v>
      </c>
      <c r="ES24">
        <v>-8.0564837219842797E-2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10.199999999999999</v>
      </c>
      <c r="FB24">
        <v>7.9</v>
      </c>
      <c r="FC24">
        <v>2</v>
      </c>
      <c r="FD24">
        <v>505.00599999999997</v>
      </c>
      <c r="FE24">
        <v>478.30599999999998</v>
      </c>
      <c r="FF24">
        <v>23.7182</v>
      </c>
      <c r="FG24">
        <v>33.844799999999999</v>
      </c>
      <c r="FH24">
        <v>30</v>
      </c>
      <c r="FI24">
        <v>33.894599999999997</v>
      </c>
      <c r="FJ24">
        <v>33.935699999999997</v>
      </c>
      <c r="FK24">
        <v>19.573699999999999</v>
      </c>
      <c r="FL24">
        <v>24.806899999999999</v>
      </c>
      <c r="FM24">
        <v>49.950299999999999</v>
      </c>
      <c r="FN24">
        <v>23.735800000000001</v>
      </c>
      <c r="FO24">
        <v>410.71699999999998</v>
      </c>
      <c r="FP24">
        <v>20.377800000000001</v>
      </c>
      <c r="FQ24">
        <v>97.872500000000002</v>
      </c>
      <c r="FR24">
        <v>101.908</v>
      </c>
    </row>
    <row r="25" spans="1:174" x14ac:dyDescent="0.25">
      <c r="A25">
        <v>9</v>
      </c>
      <c r="B25">
        <v>1608056414</v>
      </c>
      <c r="C25">
        <v>921.90000009536698</v>
      </c>
      <c r="D25" t="s">
        <v>332</v>
      </c>
      <c r="E25" t="s">
        <v>333</v>
      </c>
      <c r="F25" t="s">
        <v>291</v>
      </c>
      <c r="G25" t="s">
        <v>292</v>
      </c>
      <c r="H25">
        <v>1608056406.25</v>
      </c>
      <c r="I25">
        <f t="shared" si="0"/>
        <v>9.5422212992737432E-4</v>
      </c>
      <c r="J25">
        <f t="shared" si="1"/>
        <v>0.95422212992737432</v>
      </c>
      <c r="K25">
        <f t="shared" si="2"/>
        <v>11.399176010716985</v>
      </c>
      <c r="L25">
        <f t="shared" si="3"/>
        <v>499.90989999999999</v>
      </c>
      <c r="M25">
        <f t="shared" si="4"/>
        <v>135.33926327075756</v>
      </c>
      <c r="N25">
        <f t="shared" si="5"/>
        <v>13.904827703661187</v>
      </c>
      <c r="O25">
        <f t="shared" si="6"/>
        <v>51.361008319870287</v>
      </c>
      <c r="P25">
        <f t="shared" si="7"/>
        <v>5.1782853721273808E-2</v>
      </c>
      <c r="Q25">
        <f t="shared" si="8"/>
        <v>2.975712725878791</v>
      </c>
      <c r="R25">
        <f t="shared" si="9"/>
        <v>5.1287403817114975E-2</v>
      </c>
      <c r="S25">
        <f t="shared" si="10"/>
        <v>3.2098746406209799E-2</v>
      </c>
      <c r="T25">
        <f t="shared" si="11"/>
        <v>231.28807069742365</v>
      </c>
      <c r="U25">
        <f t="shared" si="12"/>
        <v>29.095667202138934</v>
      </c>
      <c r="V25">
        <f t="shared" si="13"/>
        <v>28.851856666666698</v>
      </c>
      <c r="W25">
        <f t="shared" si="14"/>
        <v>3.9874251627604873</v>
      </c>
      <c r="X25">
        <f t="shared" si="15"/>
        <v>56.214098966331818</v>
      </c>
      <c r="Y25">
        <f t="shared" si="16"/>
        <v>2.1328324534525902</v>
      </c>
      <c r="Z25">
        <f t="shared" si="17"/>
        <v>3.7941237032545923</v>
      </c>
      <c r="AA25">
        <f t="shared" si="18"/>
        <v>1.8545927093078971</v>
      </c>
      <c r="AB25">
        <f t="shared" si="19"/>
        <v>-42.081195929797211</v>
      </c>
      <c r="AC25">
        <f t="shared" si="20"/>
        <v>-137.17973707995731</v>
      </c>
      <c r="AD25">
        <f t="shared" si="21"/>
        <v>-10.091271057253289</v>
      </c>
      <c r="AE25">
        <f t="shared" si="22"/>
        <v>41.935866630415831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54101.265720125914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334</v>
      </c>
      <c r="AR25">
        <v>15320.1</v>
      </c>
      <c r="AS25">
        <v>815.58169230769204</v>
      </c>
      <c r="AT25">
        <v>1010.51</v>
      </c>
      <c r="AU25">
        <f t="shared" si="27"/>
        <v>0.19290091903326834</v>
      </c>
      <c r="AV25">
        <v>0.5</v>
      </c>
      <c r="AW25">
        <f t="shared" si="28"/>
        <v>1180.1698655758155</v>
      </c>
      <c r="AX25">
        <f t="shared" si="29"/>
        <v>11.399176010716985</v>
      </c>
      <c r="AY25">
        <f t="shared" si="30"/>
        <v>113.82792584247179</v>
      </c>
      <c r="AZ25">
        <f t="shared" si="31"/>
        <v>1.0148474249246789E-2</v>
      </c>
      <c r="BA25">
        <f t="shared" si="32"/>
        <v>2.2281521212061235</v>
      </c>
      <c r="BB25" t="s">
        <v>335</v>
      </c>
      <c r="BC25">
        <v>815.58169230769204</v>
      </c>
      <c r="BD25">
        <v>605.42999999999995</v>
      </c>
      <c r="BE25">
        <f t="shared" si="33"/>
        <v>0.40086688899664535</v>
      </c>
      <c r="BF25">
        <f t="shared" si="34"/>
        <v>0.48120940972723397</v>
      </c>
      <c r="BG25">
        <f t="shared" si="35"/>
        <v>0.84752225547211701</v>
      </c>
      <c r="BH25">
        <f t="shared" si="36"/>
        <v>0.66069984330309839</v>
      </c>
      <c r="BI25">
        <f t="shared" si="37"/>
        <v>0.88414642250430731</v>
      </c>
      <c r="BJ25">
        <f t="shared" si="38"/>
        <v>0.35721573409380403</v>
      </c>
      <c r="BK25">
        <f t="shared" si="39"/>
        <v>0.64278426590619597</v>
      </c>
      <c r="BL25">
        <f t="shared" si="40"/>
        <v>1399.982</v>
      </c>
      <c r="BM25">
        <f t="shared" si="41"/>
        <v>1180.1698655758155</v>
      </c>
      <c r="BN25">
        <f t="shared" si="42"/>
        <v>0.84298931384533193</v>
      </c>
      <c r="BO25">
        <f t="shared" si="43"/>
        <v>0.19597862769066393</v>
      </c>
      <c r="BP25">
        <v>6</v>
      </c>
      <c r="BQ25">
        <v>0.5</v>
      </c>
      <c r="BR25" t="s">
        <v>296</v>
      </c>
      <c r="BS25">
        <v>2</v>
      </c>
      <c r="BT25">
        <v>1608056406.25</v>
      </c>
      <c r="BU25">
        <v>499.90989999999999</v>
      </c>
      <c r="BV25">
        <v>514.16110000000003</v>
      </c>
      <c r="BW25">
        <v>20.759406666666699</v>
      </c>
      <c r="BX25">
        <v>19.63813</v>
      </c>
      <c r="BY25">
        <v>499.37476666666703</v>
      </c>
      <c r="BZ25">
        <v>20.489406666666699</v>
      </c>
      <c r="CA25">
        <v>500.008466666667</v>
      </c>
      <c r="CB25">
        <v>102.640566666667</v>
      </c>
      <c r="CC25">
        <v>9.9963816666666705E-2</v>
      </c>
      <c r="CD25">
        <v>27.996763333333298</v>
      </c>
      <c r="CE25">
        <v>28.851856666666698</v>
      </c>
      <c r="CF25">
        <v>999.9</v>
      </c>
      <c r="CG25">
        <v>0</v>
      </c>
      <c r="CH25">
        <v>0</v>
      </c>
      <c r="CI25">
        <v>10001.458333333299</v>
      </c>
      <c r="CJ25">
        <v>0</v>
      </c>
      <c r="CK25">
        <v>282.61239999999998</v>
      </c>
      <c r="CL25">
        <v>1399.982</v>
      </c>
      <c r="CM25">
        <v>0.89999893333333303</v>
      </c>
      <c r="CN25">
        <v>0.100001033333333</v>
      </c>
      <c r="CO25">
        <v>0</v>
      </c>
      <c r="CP25">
        <v>815.50250000000005</v>
      </c>
      <c r="CQ25">
        <v>4.9994800000000001</v>
      </c>
      <c r="CR25">
        <v>11662.9533333333</v>
      </c>
      <c r="CS25">
        <v>11417.4233333333</v>
      </c>
      <c r="CT25">
        <v>49.268599999999999</v>
      </c>
      <c r="CU25">
        <v>50.6291333333333</v>
      </c>
      <c r="CV25">
        <v>50.2624</v>
      </c>
      <c r="CW25">
        <v>50.428733333333298</v>
      </c>
      <c r="CX25">
        <v>51.008133333333298</v>
      </c>
      <c r="CY25">
        <v>1255.4843333333299</v>
      </c>
      <c r="CZ25">
        <v>139.499666666667</v>
      </c>
      <c r="DA25">
        <v>0</v>
      </c>
      <c r="DB25">
        <v>152.5</v>
      </c>
      <c r="DC25">
        <v>0</v>
      </c>
      <c r="DD25">
        <v>815.58169230769204</v>
      </c>
      <c r="DE25">
        <v>9.9070769126976792</v>
      </c>
      <c r="DF25">
        <v>130.81367503053701</v>
      </c>
      <c r="DG25">
        <v>11663.9653846154</v>
      </c>
      <c r="DH25">
        <v>15</v>
      </c>
      <c r="DI25">
        <v>1608056433</v>
      </c>
      <c r="DJ25" t="s">
        <v>336</v>
      </c>
      <c r="DK25">
        <v>1608056292.5999999</v>
      </c>
      <c r="DL25">
        <v>1608056433</v>
      </c>
      <c r="DM25">
        <v>22</v>
      </c>
      <c r="DN25">
        <v>0.42</v>
      </c>
      <c r="DO25">
        <v>4.0000000000000001E-3</v>
      </c>
      <c r="DP25">
        <v>0.60499999999999998</v>
      </c>
      <c r="DQ25">
        <v>0.27</v>
      </c>
      <c r="DR25">
        <v>417</v>
      </c>
      <c r="DS25">
        <v>20</v>
      </c>
      <c r="DT25">
        <v>0.23</v>
      </c>
      <c r="DU25">
        <v>0.05</v>
      </c>
      <c r="DV25">
        <v>11.3864034904975</v>
      </c>
      <c r="DW25">
        <v>0.42357114785809702</v>
      </c>
      <c r="DX25">
        <v>5.5673211944209398E-2</v>
      </c>
      <c r="DY25">
        <v>1</v>
      </c>
      <c r="DZ25">
        <v>-14.2512666666667</v>
      </c>
      <c r="EA25">
        <v>0.31936284760845801</v>
      </c>
      <c r="EB25">
        <v>5.2016070166397102E-2</v>
      </c>
      <c r="EC25">
        <v>0</v>
      </c>
      <c r="ED25">
        <v>1.1463083333333299</v>
      </c>
      <c r="EE25">
        <v>-1.29444013348164</v>
      </c>
      <c r="EF25">
        <v>9.9423189417202296E-2</v>
      </c>
      <c r="EG25">
        <v>0</v>
      </c>
      <c r="EH25">
        <v>1</v>
      </c>
      <c r="EI25">
        <v>3</v>
      </c>
      <c r="EJ25" t="s">
        <v>298</v>
      </c>
      <c r="EK25">
        <v>100</v>
      </c>
      <c r="EL25">
        <v>100</v>
      </c>
      <c r="EM25">
        <v>0.53500000000000003</v>
      </c>
      <c r="EN25">
        <v>0.27</v>
      </c>
      <c r="EO25">
        <v>0.78511994319207101</v>
      </c>
      <c r="EP25">
        <v>-1.6043650578588901E-5</v>
      </c>
      <c r="EQ25">
        <v>-1.15305589960158E-6</v>
      </c>
      <c r="ER25">
        <v>3.6581349982770798E-10</v>
      </c>
      <c r="ES25">
        <v>-8.0564837219842797E-2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10.5</v>
      </c>
      <c r="FC25">
        <v>2</v>
      </c>
      <c r="FD25">
        <v>504.81</v>
      </c>
      <c r="FE25">
        <v>478.90899999999999</v>
      </c>
      <c r="FF25">
        <v>23.671800000000001</v>
      </c>
      <c r="FG25">
        <v>33.847799999999999</v>
      </c>
      <c r="FH25">
        <v>30.000499999999999</v>
      </c>
      <c r="FI25">
        <v>33.879300000000001</v>
      </c>
      <c r="FJ25">
        <v>33.920400000000001</v>
      </c>
      <c r="FK25">
        <v>23.4102</v>
      </c>
      <c r="FL25">
        <v>36.239899999999999</v>
      </c>
      <c r="FM25">
        <v>64.484499999999997</v>
      </c>
      <c r="FN25">
        <v>23.639600000000002</v>
      </c>
      <c r="FO25">
        <v>514.23099999999999</v>
      </c>
      <c r="FP25">
        <v>20.1128</v>
      </c>
      <c r="FQ25">
        <v>97.869699999999995</v>
      </c>
      <c r="FR25">
        <v>101.902</v>
      </c>
    </row>
    <row r="26" spans="1:174" x14ac:dyDescent="0.25">
      <c r="A26">
        <v>10</v>
      </c>
      <c r="B26">
        <v>1608056519.5</v>
      </c>
      <c r="C26">
        <v>1027.4000000953699</v>
      </c>
      <c r="D26" t="s">
        <v>337</v>
      </c>
      <c r="E26" t="s">
        <v>338</v>
      </c>
      <c r="F26" t="s">
        <v>291</v>
      </c>
      <c r="G26" t="s">
        <v>292</v>
      </c>
      <c r="H26">
        <v>1608056511.75</v>
      </c>
      <c r="I26">
        <f t="shared" si="0"/>
        <v>9.9737662687293324E-4</v>
      </c>
      <c r="J26">
        <f t="shared" si="1"/>
        <v>0.99737662687293316</v>
      </c>
      <c r="K26">
        <f t="shared" si="2"/>
        <v>14.351939633427373</v>
      </c>
      <c r="L26">
        <f t="shared" si="3"/>
        <v>598.83203333333302</v>
      </c>
      <c r="M26">
        <f t="shared" si="4"/>
        <v>170.82243929980811</v>
      </c>
      <c r="N26">
        <f t="shared" si="5"/>
        <v>17.550317412984128</v>
      </c>
      <c r="O26">
        <f t="shared" si="6"/>
        <v>61.524073213925192</v>
      </c>
      <c r="P26">
        <f t="shared" si="7"/>
        <v>5.5574621644294338E-2</v>
      </c>
      <c r="Q26">
        <f t="shared" si="8"/>
        <v>2.9764958236106551</v>
      </c>
      <c r="R26">
        <f t="shared" si="9"/>
        <v>5.5004536570040716E-2</v>
      </c>
      <c r="S26">
        <f t="shared" si="10"/>
        <v>3.4428567793177586E-2</v>
      </c>
      <c r="T26">
        <f t="shared" si="11"/>
        <v>231.2911710211103</v>
      </c>
      <c r="U26">
        <f t="shared" si="12"/>
        <v>29.074016334843286</v>
      </c>
      <c r="V26">
        <f t="shared" si="13"/>
        <v>28.901243333333301</v>
      </c>
      <c r="W26">
        <f t="shared" si="14"/>
        <v>3.9988471180677592</v>
      </c>
      <c r="X26">
        <f t="shared" si="15"/>
        <v>57.809170964336666</v>
      </c>
      <c r="Y26">
        <f t="shared" si="16"/>
        <v>2.192027521373844</v>
      </c>
      <c r="Z26">
        <f t="shared" si="17"/>
        <v>3.7918335184674046</v>
      </c>
      <c r="AA26">
        <f t="shared" si="18"/>
        <v>1.8068195966939151</v>
      </c>
      <c r="AB26">
        <f t="shared" si="19"/>
        <v>-43.984309245096355</v>
      </c>
      <c r="AC26">
        <f t="shared" si="20"/>
        <v>-146.80278128987737</v>
      </c>
      <c r="AD26">
        <f t="shared" si="21"/>
        <v>-10.798424337800224</v>
      </c>
      <c r="AE26">
        <f t="shared" si="22"/>
        <v>29.705656148336345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54126.101056178057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339</v>
      </c>
      <c r="AR26">
        <v>15320.5</v>
      </c>
      <c r="AS26">
        <v>863.55183999999997</v>
      </c>
      <c r="AT26">
        <v>1099.18</v>
      </c>
      <c r="AU26">
        <f t="shared" si="27"/>
        <v>0.2143672191997672</v>
      </c>
      <c r="AV26">
        <v>0.5</v>
      </c>
      <c r="AW26">
        <f t="shared" si="28"/>
        <v>1180.1861135830131</v>
      </c>
      <c r="AX26">
        <f t="shared" si="29"/>
        <v>14.351939633427373</v>
      </c>
      <c r="AY26">
        <f t="shared" si="30"/>
        <v>126.49660765348557</v>
      </c>
      <c r="AZ26">
        <f t="shared" si="31"/>
        <v>1.2650281969440793E-2</v>
      </c>
      <c r="BA26">
        <f t="shared" si="32"/>
        <v>1.9677395876926431</v>
      </c>
      <c r="BB26" t="s">
        <v>340</v>
      </c>
      <c r="BC26">
        <v>863.55183999999997</v>
      </c>
      <c r="BD26">
        <v>616.83000000000004</v>
      </c>
      <c r="BE26">
        <f t="shared" si="33"/>
        <v>0.43882712567550353</v>
      </c>
      <c r="BF26">
        <f t="shared" si="34"/>
        <v>0.48850038353892417</v>
      </c>
      <c r="BG26">
        <f t="shared" si="35"/>
        <v>0.81765428598431134</v>
      </c>
      <c r="BH26">
        <f t="shared" si="36"/>
        <v>0.61408983709358589</v>
      </c>
      <c r="BI26">
        <f t="shared" si="37"/>
        <v>0.84932749025549559</v>
      </c>
      <c r="BJ26">
        <f t="shared" si="38"/>
        <v>0.34893295065912266</v>
      </c>
      <c r="BK26">
        <f t="shared" si="39"/>
        <v>0.65106704934087734</v>
      </c>
      <c r="BL26">
        <f t="shared" si="40"/>
        <v>1400.00133333333</v>
      </c>
      <c r="BM26">
        <f t="shared" si="41"/>
        <v>1180.1861135830131</v>
      </c>
      <c r="BN26">
        <f t="shared" si="42"/>
        <v>0.842989278283794</v>
      </c>
      <c r="BO26">
        <f t="shared" si="43"/>
        <v>0.19597855656758795</v>
      </c>
      <c r="BP26">
        <v>6</v>
      </c>
      <c r="BQ26">
        <v>0.5</v>
      </c>
      <c r="BR26" t="s">
        <v>296</v>
      </c>
      <c r="BS26">
        <v>2</v>
      </c>
      <c r="BT26">
        <v>1608056511.75</v>
      </c>
      <c r="BU26">
        <v>598.83203333333302</v>
      </c>
      <c r="BV26">
        <v>616.77046666666695</v>
      </c>
      <c r="BW26">
        <v>21.335653333333301</v>
      </c>
      <c r="BX26">
        <v>20.164376666666701</v>
      </c>
      <c r="BY26">
        <v>598.39113333333296</v>
      </c>
      <c r="BZ26">
        <v>21.014399999999998</v>
      </c>
      <c r="CA26">
        <v>500.01693333333299</v>
      </c>
      <c r="CB26">
        <v>102.640166666667</v>
      </c>
      <c r="CC26">
        <v>9.9950410000000003E-2</v>
      </c>
      <c r="CD26">
        <v>27.986406666666699</v>
      </c>
      <c r="CE26">
        <v>28.901243333333301</v>
      </c>
      <c r="CF26">
        <v>999.9</v>
      </c>
      <c r="CG26">
        <v>0</v>
      </c>
      <c r="CH26">
        <v>0</v>
      </c>
      <c r="CI26">
        <v>10005.9273333333</v>
      </c>
      <c r="CJ26">
        <v>0</v>
      </c>
      <c r="CK26">
        <v>283.72710000000001</v>
      </c>
      <c r="CL26">
        <v>1400.00133333333</v>
      </c>
      <c r="CM26">
        <v>0.90000119999999995</v>
      </c>
      <c r="CN26">
        <v>9.9998716666666695E-2</v>
      </c>
      <c r="CO26">
        <v>0</v>
      </c>
      <c r="CP26">
        <v>863.33283333333304</v>
      </c>
      <c r="CQ26">
        <v>4.9994800000000001</v>
      </c>
      <c r="CR26">
        <v>12313.4066666667</v>
      </c>
      <c r="CS26">
        <v>11417.586666666701</v>
      </c>
      <c r="CT26">
        <v>49.351833333333303</v>
      </c>
      <c r="CU26">
        <v>50.703800000000001</v>
      </c>
      <c r="CV26">
        <v>50.3309</v>
      </c>
      <c r="CW26">
        <v>50.470566666666599</v>
      </c>
      <c r="CX26">
        <v>51.099800000000002</v>
      </c>
      <c r="CY26">
        <v>1255.5039999999999</v>
      </c>
      <c r="CZ26">
        <v>139.5</v>
      </c>
      <c r="DA26">
        <v>0</v>
      </c>
      <c r="DB26">
        <v>105</v>
      </c>
      <c r="DC26">
        <v>0</v>
      </c>
      <c r="DD26">
        <v>863.55183999999997</v>
      </c>
      <c r="DE26">
        <v>19.188461509404501</v>
      </c>
      <c r="DF26">
        <v>273.61538425836699</v>
      </c>
      <c r="DG26">
        <v>12316.736000000001</v>
      </c>
      <c r="DH26">
        <v>15</v>
      </c>
      <c r="DI26">
        <v>1608056433</v>
      </c>
      <c r="DJ26" t="s">
        <v>336</v>
      </c>
      <c r="DK26">
        <v>1608056292.5999999</v>
      </c>
      <c r="DL26">
        <v>1608056433</v>
      </c>
      <c r="DM26">
        <v>22</v>
      </c>
      <c r="DN26">
        <v>0.42</v>
      </c>
      <c r="DO26">
        <v>4.0000000000000001E-3</v>
      </c>
      <c r="DP26">
        <v>0.60499999999999998</v>
      </c>
      <c r="DQ26">
        <v>0.27</v>
      </c>
      <c r="DR26">
        <v>417</v>
      </c>
      <c r="DS26">
        <v>20</v>
      </c>
      <c r="DT26">
        <v>0.23</v>
      </c>
      <c r="DU26">
        <v>0.05</v>
      </c>
      <c r="DV26">
        <v>14.366062634644701</v>
      </c>
      <c r="DW26">
        <v>-0.35323699107928802</v>
      </c>
      <c r="DX26">
        <v>8.2532749314603707E-2</v>
      </c>
      <c r="DY26">
        <v>1</v>
      </c>
      <c r="DZ26">
        <v>-17.94398</v>
      </c>
      <c r="EA26">
        <v>0.123972413793068</v>
      </c>
      <c r="EB26">
        <v>9.8563300810527998E-2</v>
      </c>
      <c r="EC26">
        <v>1</v>
      </c>
      <c r="ED26">
        <v>1.17180166666667</v>
      </c>
      <c r="EE26">
        <v>4.3260600667411601E-2</v>
      </c>
      <c r="EF26">
        <v>1.7676322974218599E-2</v>
      </c>
      <c r="EG26">
        <v>1</v>
      </c>
      <c r="EH26">
        <v>3</v>
      </c>
      <c r="EI26">
        <v>3</v>
      </c>
      <c r="EJ26" t="s">
        <v>314</v>
      </c>
      <c r="EK26">
        <v>100</v>
      </c>
      <c r="EL26">
        <v>100</v>
      </c>
      <c r="EM26">
        <v>0.441</v>
      </c>
      <c r="EN26">
        <v>0.32229999999999998</v>
      </c>
      <c r="EO26">
        <v>0.78511994319207101</v>
      </c>
      <c r="EP26">
        <v>-1.6043650578588901E-5</v>
      </c>
      <c r="EQ26">
        <v>-1.15305589960158E-6</v>
      </c>
      <c r="ER26">
        <v>3.6581349982770798E-10</v>
      </c>
      <c r="ES26">
        <v>-7.6851063409988804E-2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3.8</v>
      </c>
      <c r="FB26">
        <v>1.4</v>
      </c>
      <c r="FC26">
        <v>2</v>
      </c>
      <c r="FD26">
        <v>504.899</v>
      </c>
      <c r="FE26">
        <v>479.18799999999999</v>
      </c>
      <c r="FF26">
        <v>23.641400000000001</v>
      </c>
      <c r="FG26">
        <v>33.86</v>
      </c>
      <c r="FH26">
        <v>30.0001</v>
      </c>
      <c r="FI26">
        <v>33.882399999999997</v>
      </c>
      <c r="FJ26">
        <v>33.920400000000001</v>
      </c>
      <c r="FK26">
        <v>27.1266</v>
      </c>
      <c r="FL26">
        <v>34.032200000000003</v>
      </c>
      <c r="FM26">
        <v>61.076599999999999</v>
      </c>
      <c r="FN26">
        <v>23.644200000000001</v>
      </c>
      <c r="FO26">
        <v>617.17399999999998</v>
      </c>
      <c r="FP26">
        <v>20.283100000000001</v>
      </c>
      <c r="FQ26">
        <v>97.866</v>
      </c>
      <c r="FR26">
        <v>101.899</v>
      </c>
    </row>
    <row r="27" spans="1:174" x14ac:dyDescent="0.25">
      <c r="A27">
        <v>11</v>
      </c>
      <c r="B27">
        <v>1608056603.5</v>
      </c>
      <c r="C27">
        <v>1111.4000000953699</v>
      </c>
      <c r="D27" t="s">
        <v>341</v>
      </c>
      <c r="E27" t="s">
        <v>342</v>
      </c>
      <c r="F27" t="s">
        <v>291</v>
      </c>
      <c r="G27" t="s">
        <v>292</v>
      </c>
      <c r="H27">
        <v>1608056595.75</v>
      </c>
      <c r="I27">
        <f t="shared" si="0"/>
        <v>1.0486714876746836E-3</v>
      </c>
      <c r="J27">
        <f t="shared" si="1"/>
        <v>1.0486714876746837</v>
      </c>
      <c r="K27">
        <f t="shared" si="2"/>
        <v>16.977865849024994</v>
      </c>
      <c r="L27">
        <f t="shared" si="3"/>
        <v>698.68686666666702</v>
      </c>
      <c r="M27">
        <f t="shared" si="4"/>
        <v>213.85859564162595</v>
      </c>
      <c r="N27">
        <f t="shared" si="5"/>
        <v>21.971544901988043</v>
      </c>
      <c r="O27">
        <f t="shared" si="6"/>
        <v>71.782150337884318</v>
      </c>
      <c r="P27">
        <f t="shared" si="7"/>
        <v>5.8143433208731221E-2</v>
      </c>
      <c r="Q27">
        <f t="shared" si="8"/>
        <v>2.9755485395603651</v>
      </c>
      <c r="R27">
        <f t="shared" si="9"/>
        <v>5.7519551096928037E-2</v>
      </c>
      <c r="S27">
        <f t="shared" si="10"/>
        <v>3.6005214827681105E-2</v>
      </c>
      <c r="T27">
        <f t="shared" si="11"/>
        <v>231.29761674125191</v>
      </c>
      <c r="U27">
        <f t="shared" si="12"/>
        <v>29.058332899821139</v>
      </c>
      <c r="V27">
        <f t="shared" si="13"/>
        <v>28.880120000000002</v>
      </c>
      <c r="W27">
        <f t="shared" si="14"/>
        <v>3.9939583090122635</v>
      </c>
      <c r="X27">
        <f t="shared" si="15"/>
        <v>57.425911483948475</v>
      </c>
      <c r="Y27">
        <f t="shared" si="16"/>
        <v>2.1771259762581399</v>
      </c>
      <c r="Z27">
        <f t="shared" si="17"/>
        <v>3.7911909798187247</v>
      </c>
      <c r="AA27">
        <f t="shared" si="18"/>
        <v>1.8168323327541236</v>
      </c>
      <c r="AB27">
        <f t="shared" si="19"/>
        <v>-46.246412606453546</v>
      </c>
      <c r="AC27">
        <f t="shared" si="20"/>
        <v>-143.83378350601797</v>
      </c>
      <c r="AD27">
        <f t="shared" si="21"/>
        <v>-10.58213451757479</v>
      </c>
      <c r="AE27">
        <f t="shared" si="22"/>
        <v>30.635286111205602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54098.792214527944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343</v>
      </c>
      <c r="AR27">
        <v>15321.3</v>
      </c>
      <c r="AS27">
        <v>908.53740000000005</v>
      </c>
      <c r="AT27">
        <v>1179.04</v>
      </c>
      <c r="AU27">
        <f t="shared" si="27"/>
        <v>0.22942614330302613</v>
      </c>
      <c r="AV27">
        <v>0.5</v>
      </c>
      <c r="AW27">
        <f t="shared" si="28"/>
        <v>1180.2189915544222</v>
      </c>
      <c r="AX27">
        <f t="shared" si="29"/>
        <v>16.977865849024994</v>
      </c>
      <c r="AY27">
        <f t="shared" si="30"/>
        <v>135.38654574265894</v>
      </c>
      <c r="AZ27">
        <f t="shared" si="31"/>
        <v>1.4874877844254461E-2</v>
      </c>
      <c r="BA27">
        <f t="shared" si="32"/>
        <v>1.7667254715700909</v>
      </c>
      <c r="BB27" t="s">
        <v>344</v>
      </c>
      <c r="BC27">
        <v>908.53740000000005</v>
      </c>
      <c r="BD27">
        <v>625.51</v>
      </c>
      <c r="BE27">
        <f t="shared" si="33"/>
        <v>0.46947516623693852</v>
      </c>
      <c r="BF27">
        <f t="shared" si="34"/>
        <v>0.48868643072642842</v>
      </c>
      <c r="BG27">
        <f t="shared" si="35"/>
        <v>0.79005677831424925</v>
      </c>
      <c r="BH27">
        <f t="shared" si="36"/>
        <v>0.58352921849486894</v>
      </c>
      <c r="BI27">
        <f t="shared" si="37"/>
        <v>0.81796806847371939</v>
      </c>
      <c r="BJ27">
        <f t="shared" si="38"/>
        <v>0.33645092572269253</v>
      </c>
      <c r="BK27">
        <f t="shared" si="39"/>
        <v>0.66354907427730747</v>
      </c>
      <c r="BL27">
        <f t="shared" si="40"/>
        <v>1400.04033333333</v>
      </c>
      <c r="BM27">
        <f t="shared" si="41"/>
        <v>1180.2189915544222</v>
      </c>
      <c r="BN27">
        <f t="shared" si="42"/>
        <v>0.8429892792763054</v>
      </c>
      <c r="BO27">
        <f t="shared" si="43"/>
        <v>0.19597855855261107</v>
      </c>
      <c r="BP27">
        <v>6</v>
      </c>
      <c r="BQ27">
        <v>0.5</v>
      </c>
      <c r="BR27" t="s">
        <v>296</v>
      </c>
      <c r="BS27">
        <v>2</v>
      </c>
      <c r="BT27">
        <v>1608056595.75</v>
      </c>
      <c r="BU27">
        <v>698.68686666666702</v>
      </c>
      <c r="BV27">
        <v>719.93926666666698</v>
      </c>
      <c r="BW27">
        <v>21.190913333333299</v>
      </c>
      <c r="BX27">
        <v>19.95919</v>
      </c>
      <c r="BY27">
        <v>698.35073333333298</v>
      </c>
      <c r="BZ27">
        <v>20.87566</v>
      </c>
      <c r="CA27">
        <v>500.00636666666702</v>
      </c>
      <c r="CB27">
        <v>102.63873333333299</v>
      </c>
      <c r="CC27">
        <v>9.9923656666666694E-2</v>
      </c>
      <c r="CD27">
        <v>27.983499999999999</v>
      </c>
      <c r="CE27">
        <v>28.880120000000002</v>
      </c>
      <c r="CF27">
        <v>999.9</v>
      </c>
      <c r="CG27">
        <v>0</v>
      </c>
      <c r="CH27">
        <v>0</v>
      </c>
      <c r="CI27">
        <v>10000.708333333299</v>
      </c>
      <c r="CJ27">
        <v>0</v>
      </c>
      <c r="CK27">
        <v>318.69523333333302</v>
      </c>
      <c r="CL27">
        <v>1400.04033333333</v>
      </c>
      <c r="CM27">
        <v>0.89999899999999999</v>
      </c>
      <c r="CN27">
        <v>0.10000095000000001</v>
      </c>
      <c r="CO27">
        <v>0</v>
      </c>
      <c r="CP27">
        <v>908.24279999999999</v>
      </c>
      <c r="CQ27">
        <v>4.9994800000000001</v>
      </c>
      <c r="CR27">
        <v>12928.18</v>
      </c>
      <c r="CS27">
        <v>11417.8866666667</v>
      </c>
      <c r="CT27">
        <v>49.437199999999997</v>
      </c>
      <c r="CU27">
        <v>50.75</v>
      </c>
      <c r="CV27">
        <v>50.3915333333333</v>
      </c>
      <c r="CW27">
        <v>50.495733333333298</v>
      </c>
      <c r="CX27">
        <v>51.145666666666699</v>
      </c>
      <c r="CY27">
        <v>1255.53666666667</v>
      </c>
      <c r="CZ27">
        <v>139.50366666666699</v>
      </c>
      <c r="DA27">
        <v>0</v>
      </c>
      <c r="DB27">
        <v>83.400000095367403</v>
      </c>
      <c r="DC27">
        <v>0</v>
      </c>
      <c r="DD27">
        <v>908.53740000000005</v>
      </c>
      <c r="DE27">
        <v>24.7896153511143</v>
      </c>
      <c r="DF27">
        <v>334.20769176604603</v>
      </c>
      <c r="DG27">
        <v>12931.696</v>
      </c>
      <c r="DH27">
        <v>15</v>
      </c>
      <c r="DI27">
        <v>1608056433</v>
      </c>
      <c r="DJ27" t="s">
        <v>336</v>
      </c>
      <c r="DK27">
        <v>1608056292.5999999</v>
      </c>
      <c r="DL27">
        <v>1608056433</v>
      </c>
      <c r="DM27">
        <v>22</v>
      </c>
      <c r="DN27">
        <v>0.42</v>
      </c>
      <c r="DO27">
        <v>4.0000000000000001E-3</v>
      </c>
      <c r="DP27">
        <v>0.60499999999999998</v>
      </c>
      <c r="DQ27">
        <v>0.27</v>
      </c>
      <c r="DR27">
        <v>417</v>
      </c>
      <c r="DS27">
        <v>20</v>
      </c>
      <c r="DT27">
        <v>0.23</v>
      </c>
      <c r="DU27">
        <v>0.05</v>
      </c>
      <c r="DV27">
        <v>16.9925170816513</v>
      </c>
      <c r="DW27">
        <v>3.07816093652339E-2</v>
      </c>
      <c r="DX27">
        <v>5.1402555433187301E-2</v>
      </c>
      <c r="DY27">
        <v>1</v>
      </c>
      <c r="DZ27">
        <v>-21.2613633333333</v>
      </c>
      <c r="EA27">
        <v>0.116339933259198</v>
      </c>
      <c r="EB27">
        <v>5.9895517268731303E-2</v>
      </c>
      <c r="EC27">
        <v>1</v>
      </c>
      <c r="ED27">
        <v>1.2325173333333299</v>
      </c>
      <c r="EE27">
        <v>-0.155296284760849</v>
      </c>
      <c r="EF27">
        <v>3.4833765604973303E-2</v>
      </c>
      <c r="EG27">
        <v>1</v>
      </c>
      <c r="EH27">
        <v>3</v>
      </c>
      <c r="EI27">
        <v>3</v>
      </c>
      <c r="EJ27" t="s">
        <v>314</v>
      </c>
      <c r="EK27">
        <v>100</v>
      </c>
      <c r="EL27">
        <v>100</v>
      </c>
      <c r="EM27">
        <v>0.33500000000000002</v>
      </c>
      <c r="EN27">
        <v>0.31580000000000003</v>
      </c>
      <c r="EO27">
        <v>0.78511994319207101</v>
      </c>
      <c r="EP27">
        <v>-1.6043650578588901E-5</v>
      </c>
      <c r="EQ27">
        <v>-1.15305589960158E-6</v>
      </c>
      <c r="ER27">
        <v>3.6581349982770798E-10</v>
      </c>
      <c r="ES27">
        <v>-7.6851063409988804E-2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5.2</v>
      </c>
      <c r="FB27">
        <v>2.8</v>
      </c>
      <c r="FC27">
        <v>2</v>
      </c>
      <c r="FD27">
        <v>504.87299999999999</v>
      </c>
      <c r="FE27">
        <v>479.67</v>
      </c>
      <c r="FF27">
        <v>23.573899999999998</v>
      </c>
      <c r="FG27">
        <v>33.866100000000003</v>
      </c>
      <c r="FH27">
        <v>30.0001</v>
      </c>
      <c r="FI27">
        <v>33.883400000000002</v>
      </c>
      <c r="FJ27">
        <v>33.920400000000001</v>
      </c>
      <c r="FK27">
        <v>30.734500000000001</v>
      </c>
      <c r="FL27">
        <v>31.23</v>
      </c>
      <c r="FM27">
        <v>58.369900000000001</v>
      </c>
      <c r="FN27">
        <v>23.585799999999999</v>
      </c>
      <c r="FO27">
        <v>720.33900000000006</v>
      </c>
      <c r="FP27">
        <v>20.264800000000001</v>
      </c>
      <c r="FQ27">
        <v>97.865399999999994</v>
      </c>
      <c r="FR27">
        <v>101.898</v>
      </c>
    </row>
    <row r="28" spans="1:174" x14ac:dyDescent="0.25">
      <c r="A28">
        <v>12</v>
      </c>
      <c r="B28">
        <v>1608056703.5</v>
      </c>
      <c r="C28">
        <v>1211.4000000953699</v>
      </c>
      <c r="D28" t="s">
        <v>345</v>
      </c>
      <c r="E28" t="s">
        <v>346</v>
      </c>
      <c r="F28" t="s">
        <v>291</v>
      </c>
      <c r="G28" t="s">
        <v>292</v>
      </c>
      <c r="H28">
        <v>1608056695.75</v>
      </c>
      <c r="I28">
        <f t="shared" si="0"/>
        <v>1.0654391464767791E-3</v>
      </c>
      <c r="J28">
        <f t="shared" si="1"/>
        <v>1.0654391464767792</v>
      </c>
      <c r="K28">
        <f t="shared" si="2"/>
        <v>19.137365659501448</v>
      </c>
      <c r="L28">
        <f t="shared" si="3"/>
        <v>799.401833333333</v>
      </c>
      <c r="M28">
        <f t="shared" si="4"/>
        <v>265.69325876506832</v>
      </c>
      <c r="N28">
        <f t="shared" si="5"/>
        <v>27.295881364433107</v>
      </c>
      <c r="O28">
        <f t="shared" si="6"/>
        <v>82.126199613032071</v>
      </c>
      <c r="P28">
        <f t="shared" si="7"/>
        <v>5.9635555353360653E-2</v>
      </c>
      <c r="Q28">
        <f t="shared" si="8"/>
        <v>2.9751888424216792</v>
      </c>
      <c r="R28">
        <f t="shared" si="9"/>
        <v>5.8979357783289443E-2</v>
      </c>
      <c r="S28">
        <f t="shared" si="10"/>
        <v>3.6920453598412339E-2</v>
      </c>
      <c r="T28">
        <f t="shared" si="11"/>
        <v>231.29290524399278</v>
      </c>
      <c r="U28">
        <f t="shared" si="12"/>
        <v>29.064200481960572</v>
      </c>
      <c r="V28">
        <f t="shared" si="13"/>
        <v>28.9085033333333</v>
      </c>
      <c r="W28">
        <f t="shared" si="14"/>
        <v>4.0005285855288308</v>
      </c>
      <c r="X28">
        <f t="shared" si="15"/>
        <v>58.013098820653084</v>
      </c>
      <c r="Y28">
        <f t="shared" si="16"/>
        <v>2.2006798565962176</v>
      </c>
      <c r="Z28">
        <f t="shared" si="17"/>
        <v>3.7934189025130296</v>
      </c>
      <c r="AA28">
        <f t="shared" si="18"/>
        <v>1.7998487289326133</v>
      </c>
      <c r="AB28">
        <f t="shared" si="19"/>
        <v>-46.985866359625959</v>
      </c>
      <c r="AC28">
        <f t="shared" si="20"/>
        <v>-146.75275595052182</v>
      </c>
      <c r="AD28">
        <f t="shared" si="21"/>
        <v>-10.800262140707103</v>
      </c>
      <c r="AE28">
        <f t="shared" si="22"/>
        <v>26.754020793137897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54086.337140942873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347</v>
      </c>
      <c r="AR28">
        <v>15321.8</v>
      </c>
      <c r="AS28">
        <v>953.41539999999998</v>
      </c>
      <c r="AT28">
        <v>1252.26</v>
      </c>
      <c r="AU28">
        <f t="shared" si="27"/>
        <v>0.23864421126603108</v>
      </c>
      <c r="AV28">
        <v>0.5</v>
      </c>
      <c r="AW28">
        <f t="shared" si="28"/>
        <v>1180.1950905937711</v>
      </c>
      <c r="AX28">
        <f t="shared" si="29"/>
        <v>19.137365659501448</v>
      </c>
      <c r="AY28">
        <f t="shared" si="30"/>
        <v>140.8233632673963</v>
      </c>
      <c r="AZ28">
        <f t="shared" si="31"/>
        <v>1.67049611512947E-2</v>
      </c>
      <c r="BA28">
        <f t="shared" si="32"/>
        <v>1.6049542427291457</v>
      </c>
      <c r="BB28" t="s">
        <v>348</v>
      </c>
      <c r="BC28">
        <v>953.41539999999998</v>
      </c>
      <c r="BD28">
        <v>635.65</v>
      </c>
      <c r="BE28">
        <f t="shared" si="33"/>
        <v>0.49239774487726196</v>
      </c>
      <c r="BF28">
        <f t="shared" si="34"/>
        <v>0.48465740095035759</v>
      </c>
      <c r="BG28">
        <f t="shared" si="35"/>
        <v>0.76522884676157377</v>
      </c>
      <c r="BH28">
        <f t="shared" si="36"/>
        <v>0.5567325291121753</v>
      </c>
      <c r="BI28">
        <f t="shared" si="37"/>
        <v>0.78921604164099135</v>
      </c>
      <c r="BJ28">
        <f t="shared" si="38"/>
        <v>0.32312513193524545</v>
      </c>
      <c r="BK28">
        <f t="shared" si="39"/>
        <v>0.6768748680647545</v>
      </c>
      <c r="BL28">
        <f t="shared" si="40"/>
        <v>1400.0119999999999</v>
      </c>
      <c r="BM28">
        <f t="shared" si="41"/>
        <v>1180.1950905937711</v>
      </c>
      <c r="BN28">
        <f t="shared" si="42"/>
        <v>0.84298926765897086</v>
      </c>
      <c r="BO28">
        <f t="shared" si="43"/>
        <v>0.19597853531794171</v>
      </c>
      <c r="BP28">
        <v>6</v>
      </c>
      <c r="BQ28">
        <v>0.5</v>
      </c>
      <c r="BR28" t="s">
        <v>296</v>
      </c>
      <c r="BS28">
        <v>2</v>
      </c>
      <c r="BT28">
        <v>1608056695.75</v>
      </c>
      <c r="BU28">
        <v>799.401833333333</v>
      </c>
      <c r="BV28">
        <v>823.38803333333306</v>
      </c>
      <c r="BW28">
        <v>21.421026666666702</v>
      </c>
      <c r="BX28">
        <v>20.169923333333301</v>
      </c>
      <c r="BY28">
        <v>799.17920000000004</v>
      </c>
      <c r="BZ28">
        <v>21.096226666666698</v>
      </c>
      <c r="CA28">
        <v>500.0145</v>
      </c>
      <c r="CB28">
        <v>102.634566666667</v>
      </c>
      <c r="CC28">
        <v>9.9998340000000005E-2</v>
      </c>
      <c r="CD28">
        <v>27.993576666666701</v>
      </c>
      <c r="CE28">
        <v>28.9085033333333</v>
      </c>
      <c r="CF28">
        <v>999.9</v>
      </c>
      <c r="CG28">
        <v>0</v>
      </c>
      <c r="CH28">
        <v>0</v>
      </c>
      <c r="CI28">
        <v>9999.08</v>
      </c>
      <c r="CJ28">
        <v>0</v>
      </c>
      <c r="CK28">
        <v>314.89589999999998</v>
      </c>
      <c r="CL28">
        <v>1400.0119999999999</v>
      </c>
      <c r="CM28">
        <v>0.90000119999999995</v>
      </c>
      <c r="CN28">
        <v>9.9998733333333298E-2</v>
      </c>
      <c r="CO28">
        <v>0</v>
      </c>
      <c r="CP28">
        <v>953.35283333333302</v>
      </c>
      <c r="CQ28">
        <v>4.9994800000000001</v>
      </c>
      <c r="CR28">
        <v>13539.8166666667</v>
      </c>
      <c r="CS28">
        <v>11417.6733333333</v>
      </c>
      <c r="CT28">
        <v>49.460099999999997</v>
      </c>
      <c r="CU28">
        <v>50.805799999999998</v>
      </c>
      <c r="CV28">
        <v>50.430866666666702</v>
      </c>
      <c r="CW28">
        <v>50.5041333333333</v>
      </c>
      <c r="CX28">
        <v>51.176666666666598</v>
      </c>
      <c r="CY28">
        <v>1255.5150000000001</v>
      </c>
      <c r="CZ28">
        <v>139.500666666667</v>
      </c>
      <c r="DA28">
        <v>0</v>
      </c>
      <c r="DB28">
        <v>99.099999904632597</v>
      </c>
      <c r="DC28">
        <v>0</v>
      </c>
      <c r="DD28">
        <v>953.41539999999998</v>
      </c>
      <c r="DE28">
        <v>12.7959230991388</v>
      </c>
      <c r="DF28">
        <v>164.853846393071</v>
      </c>
      <c r="DG28">
        <v>13540.727999999999</v>
      </c>
      <c r="DH28">
        <v>15</v>
      </c>
      <c r="DI28">
        <v>1608056433</v>
      </c>
      <c r="DJ28" t="s">
        <v>336</v>
      </c>
      <c r="DK28">
        <v>1608056292.5999999</v>
      </c>
      <c r="DL28">
        <v>1608056433</v>
      </c>
      <c r="DM28">
        <v>22</v>
      </c>
      <c r="DN28">
        <v>0.42</v>
      </c>
      <c r="DO28">
        <v>4.0000000000000001E-3</v>
      </c>
      <c r="DP28">
        <v>0.60499999999999998</v>
      </c>
      <c r="DQ28">
        <v>0.27</v>
      </c>
      <c r="DR28">
        <v>417</v>
      </c>
      <c r="DS28">
        <v>20</v>
      </c>
      <c r="DT28">
        <v>0.23</v>
      </c>
      <c r="DU28">
        <v>0.05</v>
      </c>
      <c r="DV28">
        <v>19.145442230668401</v>
      </c>
      <c r="DW28">
        <v>-0.23132769976117001</v>
      </c>
      <c r="DX28">
        <v>2.7914342351664598E-2</v>
      </c>
      <c r="DY28">
        <v>1</v>
      </c>
      <c r="DZ28">
        <v>-23.990393333333301</v>
      </c>
      <c r="EA28">
        <v>0.13505139043391401</v>
      </c>
      <c r="EB28">
        <v>2.4989290150427199E-2</v>
      </c>
      <c r="EC28">
        <v>1</v>
      </c>
      <c r="ED28">
        <v>1.2505533333333301</v>
      </c>
      <c r="EE28">
        <v>9.8871457174636496E-2</v>
      </c>
      <c r="EF28">
        <v>7.7848516720330297E-3</v>
      </c>
      <c r="EG28">
        <v>1</v>
      </c>
      <c r="EH28">
        <v>3</v>
      </c>
      <c r="EI28">
        <v>3</v>
      </c>
      <c r="EJ28" t="s">
        <v>314</v>
      </c>
      <c r="EK28">
        <v>100</v>
      </c>
      <c r="EL28">
        <v>100</v>
      </c>
      <c r="EM28">
        <v>0.222</v>
      </c>
      <c r="EN28">
        <v>0.32419999999999999</v>
      </c>
      <c r="EO28">
        <v>0.78511994319207101</v>
      </c>
      <c r="EP28">
        <v>-1.6043650578588901E-5</v>
      </c>
      <c r="EQ28">
        <v>-1.15305589960158E-6</v>
      </c>
      <c r="ER28">
        <v>3.6581349982770798E-10</v>
      </c>
      <c r="ES28">
        <v>-7.6851063409988804E-2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6.8</v>
      </c>
      <c r="FB28">
        <v>4.5</v>
      </c>
      <c r="FC28">
        <v>2</v>
      </c>
      <c r="FD28">
        <v>504.98599999999999</v>
      </c>
      <c r="FE28">
        <v>480.11599999999999</v>
      </c>
      <c r="FF28">
        <v>23.630800000000001</v>
      </c>
      <c r="FG28">
        <v>33.866100000000003</v>
      </c>
      <c r="FH28">
        <v>30.0002</v>
      </c>
      <c r="FI28">
        <v>33.882899999999999</v>
      </c>
      <c r="FJ28">
        <v>33.920400000000001</v>
      </c>
      <c r="FK28">
        <v>34.281399999999998</v>
      </c>
      <c r="FL28">
        <v>30.141999999999999</v>
      </c>
      <c r="FM28">
        <v>55.320399999999999</v>
      </c>
      <c r="FN28">
        <v>23.635999999999999</v>
      </c>
      <c r="FO28">
        <v>823.548</v>
      </c>
      <c r="FP28">
        <v>20.148900000000001</v>
      </c>
      <c r="FQ28">
        <v>97.866399999999999</v>
      </c>
      <c r="FR28">
        <v>101.896</v>
      </c>
    </row>
    <row r="29" spans="1:174" x14ac:dyDescent="0.25">
      <c r="A29">
        <v>13</v>
      </c>
      <c r="B29">
        <v>1608056806.5</v>
      </c>
      <c r="C29">
        <v>1314.4000000953699</v>
      </c>
      <c r="D29" t="s">
        <v>349</v>
      </c>
      <c r="E29" t="s">
        <v>350</v>
      </c>
      <c r="F29" t="s">
        <v>291</v>
      </c>
      <c r="G29" t="s">
        <v>292</v>
      </c>
      <c r="H29">
        <v>1608056798.75</v>
      </c>
      <c r="I29">
        <f t="shared" si="0"/>
        <v>1.070268370374608E-3</v>
      </c>
      <c r="J29">
        <f t="shared" si="1"/>
        <v>1.0702683703746081</v>
      </c>
      <c r="K29">
        <f t="shared" si="2"/>
        <v>20.818307077543054</v>
      </c>
      <c r="L29">
        <f t="shared" si="3"/>
        <v>899.54496666666705</v>
      </c>
      <c r="M29">
        <f t="shared" si="4"/>
        <v>320.75841455731302</v>
      </c>
      <c r="N29">
        <f t="shared" si="5"/>
        <v>32.949910282343076</v>
      </c>
      <c r="O29">
        <f t="shared" si="6"/>
        <v>92.40576272178798</v>
      </c>
      <c r="P29">
        <f t="shared" si="7"/>
        <v>5.9923843458367217E-2</v>
      </c>
      <c r="Q29">
        <f t="shared" si="8"/>
        <v>2.9744343949369778</v>
      </c>
      <c r="R29">
        <f t="shared" si="9"/>
        <v>5.9261158195297411E-2</v>
      </c>
      <c r="S29">
        <f t="shared" si="10"/>
        <v>3.7097152749808425E-2</v>
      </c>
      <c r="T29">
        <f t="shared" si="11"/>
        <v>231.29480127454718</v>
      </c>
      <c r="U29">
        <f t="shared" si="12"/>
        <v>29.056845087376267</v>
      </c>
      <c r="V29">
        <f t="shared" si="13"/>
        <v>28.8815633333333</v>
      </c>
      <c r="W29">
        <f t="shared" si="14"/>
        <v>3.9942921897958863</v>
      </c>
      <c r="X29">
        <f t="shared" si="15"/>
        <v>57.883533735655824</v>
      </c>
      <c r="Y29">
        <f t="shared" si="16"/>
        <v>2.1949474751012477</v>
      </c>
      <c r="Z29">
        <f t="shared" si="17"/>
        <v>3.792006695937391</v>
      </c>
      <c r="AA29">
        <f t="shared" si="18"/>
        <v>1.7993447146946386</v>
      </c>
      <c r="AB29">
        <f t="shared" si="19"/>
        <v>-47.198835133520213</v>
      </c>
      <c r="AC29">
        <f t="shared" si="20"/>
        <v>-143.41965702457136</v>
      </c>
      <c r="AD29">
        <f t="shared" si="21"/>
        <v>-10.555888318764831</v>
      </c>
      <c r="AE29">
        <f t="shared" si="22"/>
        <v>30.12042079769077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54065.144320646948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351</v>
      </c>
      <c r="AR29">
        <v>15322</v>
      </c>
      <c r="AS29">
        <v>983.65776000000005</v>
      </c>
      <c r="AT29">
        <v>1296.8800000000001</v>
      </c>
      <c r="AU29">
        <f t="shared" si="27"/>
        <v>0.24151983221269513</v>
      </c>
      <c r="AV29">
        <v>0.5</v>
      </c>
      <c r="AW29">
        <f t="shared" si="28"/>
        <v>1180.2041535829326</v>
      </c>
      <c r="AX29">
        <f t="shared" si="29"/>
        <v>20.818307077543054</v>
      </c>
      <c r="AY29">
        <f t="shared" si="30"/>
        <v>142.52135457503786</v>
      </c>
      <c r="AZ29">
        <f t="shared" si="31"/>
        <v>1.8129113079634475E-2</v>
      </c>
      <c r="BA29">
        <f t="shared" si="32"/>
        <v>1.5153290975263707</v>
      </c>
      <c r="BB29" t="s">
        <v>352</v>
      </c>
      <c r="BC29">
        <v>983.65776000000005</v>
      </c>
      <c r="BD29">
        <v>636.59</v>
      </c>
      <c r="BE29">
        <f t="shared" si="33"/>
        <v>0.50913731416939112</v>
      </c>
      <c r="BF29">
        <f t="shared" si="34"/>
        <v>0.47437071589756019</v>
      </c>
      <c r="BG29">
        <f t="shared" si="35"/>
        <v>0.7485078975734053</v>
      </c>
      <c r="BH29">
        <f t="shared" si="36"/>
        <v>0.53873509176739542</v>
      </c>
      <c r="BI29">
        <f t="shared" si="37"/>
        <v>0.77169466172735679</v>
      </c>
      <c r="BJ29">
        <f t="shared" si="38"/>
        <v>0.30699666724860469</v>
      </c>
      <c r="BK29">
        <f t="shared" si="39"/>
        <v>0.69300333275139536</v>
      </c>
      <c r="BL29">
        <f t="shared" si="40"/>
        <v>1400.0226666666699</v>
      </c>
      <c r="BM29">
        <f t="shared" si="41"/>
        <v>1180.2041535829326</v>
      </c>
      <c r="BN29">
        <f t="shared" si="42"/>
        <v>0.84298931844646074</v>
      </c>
      <c r="BO29">
        <f t="shared" si="43"/>
        <v>0.19597863689292139</v>
      </c>
      <c r="BP29">
        <v>6</v>
      </c>
      <c r="BQ29">
        <v>0.5</v>
      </c>
      <c r="BR29" t="s">
        <v>296</v>
      </c>
      <c r="BS29">
        <v>2</v>
      </c>
      <c r="BT29">
        <v>1608056798.75</v>
      </c>
      <c r="BU29">
        <v>899.54496666666705</v>
      </c>
      <c r="BV29">
        <v>925.68100000000004</v>
      </c>
      <c r="BW29">
        <v>21.3672166666667</v>
      </c>
      <c r="BX29">
        <v>20.110396666666698</v>
      </c>
      <c r="BY29">
        <v>899.44093333333296</v>
      </c>
      <c r="BZ29">
        <v>21.044646666666701</v>
      </c>
      <c r="CA29">
        <v>500.02373333333298</v>
      </c>
      <c r="CB29">
        <v>102.62496666666701</v>
      </c>
      <c r="CC29">
        <v>0.100040026666667</v>
      </c>
      <c r="CD29">
        <v>27.987189999999998</v>
      </c>
      <c r="CE29">
        <v>28.8815633333333</v>
      </c>
      <c r="CF29">
        <v>999.9</v>
      </c>
      <c r="CG29">
        <v>0</v>
      </c>
      <c r="CH29">
        <v>0</v>
      </c>
      <c r="CI29">
        <v>9995.7489999999998</v>
      </c>
      <c r="CJ29">
        <v>0</v>
      </c>
      <c r="CK29">
        <v>318.39326666666699</v>
      </c>
      <c r="CL29">
        <v>1400.0226666666699</v>
      </c>
      <c r="CM29">
        <v>0.90000119999999995</v>
      </c>
      <c r="CN29">
        <v>9.9998749999999997E-2</v>
      </c>
      <c r="CO29">
        <v>0</v>
      </c>
      <c r="CP29">
        <v>983.66316666666705</v>
      </c>
      <c r="CQ29">
        <v>4.9994800000000001</v>
      </c>
      <c r="CR29">
        <v>13960.4433333333</v>
      </c>
      <c r="CS29">
        <v>11417.78</v>
      </c>
      <c r="CT29">
        <v>49.491599999999998</v>
      </c>
      <c r="CU29">
        <v>50.811999999999998</v>
      </c>
      <c r="CV29">
        <v>50.453800000000001</v>
      </c>
      <c r="CW29">
        <v>50.553733333333298</v>
      </c>
      <c r="CX29">
        <v>51.207999999999998</v>
      </c>
      <c r="CY29">
        <v>1255.5213333333299</v>
      </c>
      <c r="CZ29">
        <v>139.50399999999999</v>
      </c>
      <c r="DA29">
        <v>0</v>
      </c>
      <c r="DB29">
        <v>102.200000047684</v>
      </c>
      <c r="DC29">
        <v>0</v>
      </c>
      <c r="DD29">
        <v>983.65776000000005</v>
      </c>
      <c r="DE29">
        <v>-1.3151538434708701</v>
      </c>
      <c r="DF29">
        <v>-17.538461556791201</v>
      </c>
      <c r="DG29">
        <v>13960.324000000001</v>
      </c>
      <c r="DH29">
        <v>15</v>
      </c>
      <c r="DI29">
        <v>1608056433</v>
      </c>
      <c r="DJ29" t="s">
        <v>336</v>
      </c>
      <c r="DK29">
        <v>1608056292.5999999</v>
      </c>
      <c r="DL29">
        <v>1608056433</v>
      </c>
      <c r="DM29">
        <v>22</v>
      </c>
      <c r="DN29">
        <v>0.42</v>
      </c>
      <c r="DO29">
        <v>4.0000000000000001E-3</v>
      </c>
      <c r="DP29">
        <v>0.60499999999999998</v>
      </c>
      <c r="DQ29">
        <v>0.27</v>
      </c>
      <c r="DR29">
        <v>417</v>
      </c>
      <c r="DS29">
        <v>20</v>
      </c>
      <c r="DT29">
        <v>0.23</v>
      </c>
      <c r="DU29">
        <v>0.05</v>
      </c>
      <c r="DV29">
        <v>20.820014504942701</v>
      </c>
      <c r="DW29">
        <v>-0.27541577204798501</v>
      </c>
      <c r="DX29">
        <v>0.103969334612179</v>
      </c>
      <c r="DY29">
        <v>1</v>
      </c>
      <c r="DZ29">
        <v>-26.138446666666699</v>
      </c>
      <c r="EA29">
        <v>-2.2238042269110001E-2</v>
      </c>
      <c r="EB29">
        <v>0.128977214352855</v>
      </c>
      <c r="EC29">
        <v>1</v>
      </c>
      <c r="ED29">
        <v>1.2588583333333301</v>
      </c>
      <c r="EE29">
        <v>-2.66987319243586E-2</v>
      </c>
      <c r="EF29">
        <v>1.39833329558999E-2</v>
      </c>
      <c r="EG29">
        <v>1</v>
      </c>
      <c r="EH29">
        <v>3</v>
      </c>
      <c r="EI29">
        <v>3</v>
      </c>
      <c r="EJ29" t="s">
        <v>314</v>
      </c>
      <c r="EK29">
        <v>100</v>
      </c>
      <c r="EL29">
        <v>100</v>
      </c>
      <c r="EM29">
        <v>0.104</v>
      </c>
      <c r="EN29">
        <v>0.32250000000000001</v>
      </c>
      <c r="EO29">
        <v>0.78511994319207101</v>
      </c>
      <c r="EP29">
        <v>-1.6043650578588901E-5</v>
      </c>
      <c r="EQ29">
        <v>-1.15305589960158E-6</v>
      </c>
      <c r="ER29">
        <v>3.6581349982770798E-10</v>
      </c>
      <c r="ES29">
        <v>-7.6851063409988804E-2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8.6</v>
      </c>
      <c r="FB29">
        <v>6.2</v>
      </c>
      <c r="FC29">
        <v>2</v>
      </c>
      <c r="FD29">
        <v>505.07</v>
      </c>
      <c r="FE29">
        <v>480.22800000000001</v>
      </c>
      <c r="FF29">
        <v>23.653300000000002</v>
      </c>
      <c r="FG29">
        <v>33.866100000000003</v>
      </c>
      <c r="FH29">
        <v>30.0001</v>
      </c>
      <c r="FI29">
        <v>33.885399999999997</v>
      </c>
      <c r="FJ29">
        <v>33.920400000000001</v>
      </c>
      <c r="FK29">
        <v>37.708500000000001</v>
      </c>
      <c r="FL29">
        <v>28.408000000000001</v>
      </c>
      <c r="FM29">
        <v>52.700299999999999</v>
      </c>
      <c r="FN29">
        <v>23.659800000000001</v>
      </c>
      <c r="FO29">
        <v>925.8</v>
      </c>
      <c r="FP29">
        <v>20.203499999999998</v>
      </c>
      <c r="FQ29">
        <v>97.864999999999995</v>
      </c>
      <c r="FR29">
        <v>101.895</v>
      </c>
    </row>
    <row r="30" spans="1:174" x14ac:dyDescent="0.25">
      <c r="A30">
        <v>14</v>
      </c>
      <c r="B30">
        <v>1608056927</v>
      </c>
      <c r="C30">
        <v>1434.9000000953699</v>
      </c>
      <c r="D30" t="s">
        <v>353</v>
      </c>
      <c r="E30" t="s">
        <v>354</v>
      </c>
      <c r="F30" t="s">
        <v>291</v>
      </c>
      <c r="G30" t="s">
        <v>292</v>
      </c>
      <c r="H30">
        <v>1608056919</v>
      </c>
      <c r="I30">
        <f t="shared" si="0"/>
        <v>1.0634733151478433E-3</v>
      </c>
      <c r="J30">
        <f t="shared" si="1"/>
        <v>1.0634733151478433</v>
      </c>
      <c r="K30">
        <f t="shared" si="2"/>
        <v>23.722255430032224</v>
      </c>
      <c r="L30">
        <f t="shared" si="3"/>
        <v>1199.94961290323</v>
      </c>
      <c r="M30">
        <f t="shared" si="4"/>
        <v>531.01430320253019</v>
      </c>
      <c r="N30">
        <f t="shared" si="5"/>
        <v>54.545740325398391</v>
      </c>
      <c r="O30">
        <f t="shared" si="6"/>
        <v>123.2587137375437</v>
      </c>
      <c r="P30">
        <f t="shared" si="7"/>
        <v>5.9502089869171874E-2</v>
      </c>
      <c r="Q30">
        <f t="shared" si="8"/>
        <v>2.9755796293299088</v>
      </c>
      <c r="R30">
        <f t="shared" si="9"/>
        <v>5.8848893603136936E-2</v>
      </c>
      <c r="S30">
        <f t="shared" si="10"/>
        <v>3.6838647982551834E-2</v>
      </c>
      <c r="T30">
        <f t="shared" si="11"/>
        <v>231.29195449017737</v>
      </c>
      <c r="U30">
        <f t="shared" si="12"/>
        <v>29.067088976346021</v>
      </c>
      <c r="V30">
        <f t="shared" si="13"/>
        <v>28.8595677419355</v>
      </c>
      <c r="W30">
        <f t="shared" si="14"/>
        <v>3.9892066736451453</v>
      </c>
      <c r="X30">
        <f t="shared" si="15"/>
        <v>57.690145121265644</v>
      </c>
      <c r="Y30">
        <f t="shared" si="16"/>
        <v>2.1887508274900149</v>
      </c>
      <c r="Z30">
        <f t="shared" si="17"/>
        <v>3.7939769832251664</v>
      </c>
      <c r="AA30">
        <f t="shared" si="18"/>
        <v>1.8004558461551303</v>
      </c>
      <c r="AB30">
        <f t="shared" si="19"/>
        <v>-46.899173198019888</v>
      </c>
      <c r="AC30">
        <f t="shared" si="20"/>
        <v>-138.51701937021892</v>
      </c>
      <c r="AD30">
        <f t="shared" si="21"/>
        <v>-10.190458330975643</v>
      </c>
      <c r="AE30">
        <f t="shared" si="22"/>
        <v>35.685303590962917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54097.034437982431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355</v>
      </c>
      <c r="AR30">
        <v>15322.1</v>
      </c>
      <c r="AS30">
        <v>993.60042307692299</v>
      </c>
      <c r="AT30">
        <v>1288.72</v>
      </c>
      <c r="AU30">
        <f t="shared" si="27"/>
        <v>0.2290020927145362</v>
      </c>
      <c r="AV30">
        <v>0.5</v>
      </c>
      <c r="AW30">
        <f t="shared" si="28"/>
        <v>1180.1899080060437</v>
      </c>
      <c r="AX30">
        <f t="shared" si="29"/>
        <v>23.722255430032224</v>
      </c>
      <c r="AY30">
        <f t="shared" si="30"/>
        <v>135.13297936697998</v>
      </c>
      <c r="AZ30">
        <f t="shared" si="31"/>
        <v>2.0589909085821475E-2</v>
      </c>
      <c r="BA30">
        <f t="shared" si="32"/>
        <v>1.5312558197281021</v>
      </c>
      <c r="BB30" t="s">
        <v>356</v>
      </c>
      <c r="BC30">
        <v>993.60042307692299</v>
      </c>
      <c r="BD30">
        <v>627.1</v>
      </c>
      <c r="BE30">
        <f t="shared" si="33"/>
        <v>0.51339313427276678</v>
      </c>
      <c r="BF30">
        <f t="shared" si="34"/>
        <v>0.44605600937558876</v>
      </c>
      <c r="BG30">
        <f t="shared" si="35"/>
        <v>0.74890891012455496</v>
      </c>
      <c r="BH30">
        <f t="shared" si="36"/>
        <v>0.5148244938380282</v>
      </c>
      <c r="BI30">
        <f t="shared" si="37"/>
        <v>0.77489893021895828</v>
      </c>
      <c r="BJ30">
        <f t="shared" si="38"/>
        <v>0.28152335383796034</v>
      </c>
      <c r="BK30">
        <f t="shared" si="39"/>
        <v>0.71847664616203966</v>
      </c>
      <c r="BL30">
        <f t="shared" si="40"/>
        <v>1400.0058064516099</v>
      </c>
      <c r="BM30">
        <f t="shared" si="41"/>
        <v>1180.1899080060437</v>
      </c>
      <c r="BN30">
        <f t="shared" si="42"/>
        <v>0.84298929516392407</v>
      </c>
      <c r="BO30">
        <f t="shared" si="43"/>
        <v>0.19597859032784828</v>
      </c>
      <c r="BP30">
        <v>6</v>
      </c>
      <c r="BQ30">
        <v>0.5</v>
      </c>
      <c r="BR30" t="s">
        <v>296</v>
      </c>
      <c r="BS30">
        <v>2</v>
      </c>
      <c r="BT30">
        <v>1608056919</v>
      </c>
      <c r="BU30">
        <v>1199.94961290323</v>
      </c>
      <c r="BV30">
        <v>1229.94677419355</v>
      </c>
      <c r="BW30">
        <v>21.307951612903199</v>
      </c>
      <c r="BX30">
        <v>20.059012903225799</v>
      </c>
      <c r="BY30">
        <v>1199.8016129032301</v>
      </c>
      <c r="BZ30">
        <v>20.9878483870968</v>
      </c>
      <c r="CA30">
        <v>500.01470967741898</v>
      </c>
      <c r="CB30">
        <v>102.619935483871</v>
      </c>
      <c r="CC30">
        <v>9.9972429032258101E-2</v>
      </c>
      <c r="CD30">
        <v>27.996099999999998</v>
      </c>
      <c r="CE30">
        <v>28.8595677419355</v>
      </c>
      <c r="CF30">
        <v>999.9</v>
      </c>
      <c r="CG30">
        <v>0</v>
      </c>
      <c r="CH30">
        <v>0</v>
      </c>
      <c r="CI30">
        <v>10002.7161290323</v>
      </c>
      <c r="CJ30">
        <v>0</v>
      </c>
      <c r="CK30">
        <v>333.67529032258102</v>
      </c>
      <c r="CL30">
        <v>1400.0058064516099</v>
      </c>
      <c r="CM30">
        <v>0.90000041935483899</v>
      </c>
      <c r="CN30">
        <v>9.9999548387096807E-2</v>
      </c>
      <c r="CO30">
        <v>0</v>
      </c>
      <c r="CP30">
        <v>993.77874193548405</v>
      </c>
      <c r="CQ30">
        <v>4.9994800000000001</v>
      </c>
      <c r="CR30">
        <v>14123.345161290301</v>
      </c>
      <c r="CS30">
        <v>11417.6387096774</v>
      </c>
      <c r="CT30">
        <v>49.487741935483903</v>
      </c>
      <c r="CU30">
        <v>50.840451612903202</v>
      </c>
      <c r="CV30">
        <v>50.485774193548401</v>
      </c>
      <c r="CW30">
        <v>50.576225806451603</v>
      </c>
      <c r="CX30">
        <v>51.241870967741903</v>
      </c>
      <c r="CY30">
        <v>1255.5048387096799</v>
      </c>
      <c r="CZ30">
        <v>139.500967741935</v>
      </c>
      <c r="DA30">
        <v>0</v>
      </c>
      <c r="DB30">
        <v>119.59999990463299</v>
      </c>
      <c r="DC30">
        <v>0</v>
      </c>
      <c r="DD30">
        <v>993.60042307692299</v>
      </c>
      <c r="DE30">
        <v>-45.989435891243303</v>
      </c>
      <c r="DF30">
        <v>-623.87008551143299</v>
      </c>
      <c r="DG30">
        <v>14120.746153846199</v>
      </c>
      <c r="DH30">
        <v>15</v>
      </c>
      <c r="DI30">
        <v>1608056962.5</v>
      </c>
      <c r="DJ30" t="s">
        <v>357</v>
      </c>
      <c r="DK30">
        <v>1608056962.5</v>
      </c>
      <c r="DL30">
        <v>1608056433</v>
      </c>
      <c r="DM30">
        <v>23</v>
      </c>
      <c r="DN30">
        <v>0.46700000000000003</v>
      </c>
      <c r="DO30">
        <v>4.0000000000000001E-3</v>
      </c>
      <c r="DP30">
        <v>0.14799999999999999</v>
      </c>
      <c r="DQ30">
        <v>0.27</v>
      </c>
      <c r="DR30">
        <v>1248</v>
      </c>
      <c r="DS30">
        <v>20</v>
      </c>
      <c r="DT30">
        <v>0.11</v>
      </c>
      <c r="DU30">
        <v>0.05</v>
      </c>
      <c r="DV30">
        <v>24.0640713586779</v>
      </c>
      <c r="DW30">
        <v>-0.56999853774239295</v>
      </c>
      <c r="DX30">
        <v>5.5558851669381397E-2</v>
      </c>
      <c r="DY30">
        <v>0</v>
      </c>
      <c r="DZ30">
        <v>-30.4054866666667</v>
      </c>
      <c r="EA30">
        <v>1.0177228031144601</v>
      </c>
      <c r="EB30">
        <v>0.10513403741045101</v>
      </c>
      <c r="EC30">
        <v>0</v>
      </c>
      <c r="ED30">
        <v>1.2497876666666701</v>
      </c>
      <c r="EE30">
        <v>-0.37792204671857699</v>
      </c>
      <c r="EF30">
        <v>4.3247903662746702E-2</v>
      </c>
      <c r="EG30">
        <v>0</v>
      </c>
      <c r="EH30">
        <v>0</v>
      </c>
      <c r="EI30">
        <v>3</v>
      </c>
      <c r="EJ30" t="s">
        <v>358</v>
      </c>
      <c r="EK30">
        <v>100</v>
      </c>
      <c r="EL30">
        <v>100</v>
      </c>
      <c r="EM30">
        <v>0.14799999999999999</v>
      </c>
      <c r="EN30">
        <v>0.32029999999999997</v>
      </c>
      <c r="EO30">
        <v>0.78511994319207101</v>
      </c>
      <c r="EP30">
        <v>-1.6043650578588901E-5</v>
      </c>
      <c r="EQ30">
        <v>-1.15305589960158E-6</v>
      </c>
      <c r="ER30">
        <v>3.6581349982770798E-10</v>
      </c>
      <c r="ES30">
        <v>-7.6851063409988804E-2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10.6</v>
      </c>
      <c r="FB30">
        <v>8.1999999999999993</v>
      </c>
      <c r="FC30">
        <v>2</v>
      </c>
      <c r="FD30">
        <v>504.91500000000002</v>
      </c>
      <c r="FE30">
        <v>481.20800000000003</v>
      </c>
      <c r="FF30">
        <v>23.6435</v>
      </c>
      <c r="FG30">
        <v>33.866100000000003</v>
      </c>
      <c r="FH30">
        <v>30</v>
      </c>
      <c r="FI30">
        <v>33.882399999999997</v>
      </c>
      <c r="FJ30">
        <v>33.917400000000001</v>
      </c>
      <c r="FK30">
        <v>47.527799999999999</v>
      </c>
      <c r="FL30">
        <v>26.335699999999999</v>
      </c>
      <c r="FM30">
        <v>50.073</v>
      </c>
      <c r="FN30">
        <v>23.5777</v>
      </c>
      <c r="FO30">
        <v>1229.98</v>
      </c>
      <c r="FP30">
        <v>20.202500000000001</v>
      </c>
      <c r="FQ30">
        <v>97.868499999999997</v>
      </c>
      <c r="FR30">
        <v>101.89700000000001</v>
      </c>
    </row>
    <row r="31" spans="1:174" x14ac:dyDescent="0.25">
      <c r="A31">
        <v>15</v>
      </c>
      <c r="B31">
        <v>1608057083.5</v>
      </c>
      <c r="C31">
        <v>1591.4000000953699</v>
      </c>
      <c r="D31" t="s">
        <v>359</v>
      </c>
      <c r="E31" t="s">
        <v>360</v>
      </c>
      <c r="F31" t="s">
        <v>291</v>
      </c>
      <c r="G31" t="s">
        <v>292</v>
      </c>
      <c r="H31">
        <v>1608057075.5</v>
      </c>
      <c r="I31">
        <f t="shared" si="0"/>
        <v>9.7944210548474731E-4</v>
      </c>
      <c r="J31">
        <f t="shared" si="1"/>
        <v>0.97944210548474742</v>
      </c>
      <c r="K31">
        <f t="shared" si="2"/>
        <v>23.494678039021657</v>
      </c>
      <c r="L31">
        <f t="shared" si="3"/>
        <v>1400.25774193548</v>
      </c>
      <c r="M31">
        <f t="shared" si="4"/>
        <v>647.13558503252796</v>
      </c>
      <c r="N31">
        <f t="shared" si="5"/>
        <v>66.474070978571248</v>
      </c>
      <c r="O31">
        <f t="shared" si="6"/>
        <v>143.83513235643554</v>
      </c>
      <c r="P31">
        <f t="shared" si="7"/>
        <v>5.2480825582711721E-2</v>
      </c>
      <c r="Q31">
        <f t="shared" si="8"/>
        <v>2.974530409198811</v>
      </c>
      <c r="R31">
        <f t="shared" si="9"/>
        <v>5.1971800168835729E-2</v>
      </c>
      <c r="S31">
        <f t="shared" si="10"/>
        <v>3.2527697439180353E-2</v>
      </c>
      <c r="T31">
        <f t="shared" si="11"/>
        <v>231.29333069052558</v>
      </c>
      <c r="U31">
        <f t="shared" si="12"/>
        <v>29.080792439924792</v>
      </c>
      <c r="V31">
        <f t="shared" si="13"/>
        <v>28.917532258064501</v>
      </c>
      <c r="W31">
        <f t="shared" si="14"/>
        <v>4.0026206086588205</v>
      </c>
      <c r="X31">
        <f t="shared" si="15"/>
        <v>56.023986768846804</v>
      </c>
      <c r="Y31">
        <f t="shared" si="16"/>
        <v>2.1245220701778562</v>
      </c>
      <c r="Z31">
        <f t="shared" si="17"/>
        <v>3.7921650933975251</v>
      </c>
      <c r="AA31">
        <f t="shared" si="18"/>
        <v>1.8780985384809643</v>
      </c>
      <c r="AB31">
        <f t="shared" si="19"/>
        <v>-43.19339685187736</v>
      </c>
      <c r="AC31">
        <f t="shared" si="20"/>
        <v>-149.07747482489665</v>
      </c>
      <c r="AD31">
        <f t="shared" si="21"/>
        <v>-10.973962522736231</v>
      </c>
      <c r="AE31">
        <f t="shared" si="22"/>
        <v>28.048496491015328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54067.734516167926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361</v>
      </c>
      <c r="AR31">
        <v>15321.2</v>
      </c>
      <c r="AS31">
        <v>936.23646153846198</v>
      </c>
      <c r="AT31">
        <v>1187.8800000000001</v>
      </c>
      <c r="AU31">
        <f t="shared" si="27"/>
        <v>0.21184255855939838</v>
      </c>
      <c r="AV31">
        <v>0.5</v>
      </c>
      <c r="AW31">
        <f t="shared" si="28"/>
        <v>1180.1967296224043</v>
      </c>
      <c r="AX31">
        <f t="shared" si="29"/>
        <v>23.494678039021657</v>
      </c>
      <c r="AY31">
        <f t="shared" si="30"/>
        <v>125.00794740332232</v>
      </c>
      <c r="AZ31">
        <f t="shared" si="31"/>
        <v>2.039696002762157E-2</v>
      </c>
      <c r="BA31">
        <f t="shared" si="32"/>
        <v>1.7461359733306392</v>
      </c>
      <c r="BB31" t="s">
        <v>362</v>
      </c>
      <c r="BC31">
        <v>936.23646153846198</v>
      </c>
      <c r="BD31">
        <v>616.54999999999995</v>
      </c>
      <c r="BE31">
        <f t="shared" si="33"/>
        <v>0.48096609085092779</v>
      </c>
      <c r="BF31">
        <f t="shared" si="34"/>
        <v>0.44045217030706957</v>
      </c>
      <c r="BG31">
        <f t="shared" si="35"/>
        <v>0.78403949303164211</v>
      </c>
      <c r="BH31">
        <f t="shared" si="36"/>
        <v>0.53268818675055751</v>
      </c>
      <c r="BI31">
        <f t="shared" si="37"/>
        <v>0.8144967776078178</v>
      </c>
      <c r="BJ31">
        <f t="shared" si="38"/>
        <v>0.29005576770272751</v>
      </c>
      <c r="BK31">
        <f t="shared" si="39"/>
        <v>0.70994423229727244</v>
      </c>
      <c r="BL31">
        <f t="shared" si="40"/>
        <v>1400.0138709677401</v>
      </c>
      <c r="BM31">
        <f t="shared" si="41"/>
        <v>1180.1967296224043</v>
      </c>
      <c r="BN31">
        <f t="shared" si="42"/>
        <v>0.84298931181775349</v>
      </c>
      <c r="BO31">
        <f t="shared" si="43"/>
        <v>0.19597862363550717</v>
      </c>
      <c r="BP31">
        <v>6</v>
      </c>
      <c r="BQ31">
        <v>0.5</v>
      </c>
      <c r="BR31" t="s">
        <v>296</v>
      </c>
      <c r="BS31">
        <v>2</v>
      </c>
      <c r="BT31">
        <v>1608057075.5</v>
      </c>
      <c r="BU31">
        <v>1400.25774193548</v>
      </c>
      <c r="BV31">
        <v>1430.0958064516101</v>
      </c>
      <c r="BW31">
        <v>20.682558064516101</v>
      </c>
      <c r="BX31">
        <v>19.531587096774199</v>
      </c>
      <c r="BY31">
        <v>1400.28451612903</v>
      </c>
      <c r="BZ31">
        <v>20.416558064516099</v>
      </c>
      <c r="CA31">
        <v>500.02203225806397</v>
      </c>
      <c r="CB31">
        <v>102.620419354839</v>
      </c>
      <c r="CC31">
        <v>0.10004991935483901</v>
      </c>
      <c r="CD31">
        <v>27.987906451612901</v>
      </c>
      <c r="CE31">
        <v>28.917532258064501</v>
      </c>
      <c r="CF31">
        <v>999.9</v>
      </c>
      <c r="CG31">
        <v>0</v>
      </c>
      <c r="CH31">
        <v>0</v>
      </c>
      <c r="CI31">
        <v>9996.7348387096808</v>
      </c>
      <c r="CJ31">
        <v>0</v>
      </c>
      <c r="CK31">
        <v>370.20177419354798</v>
      </c>
      <c r="CL31">
        <v>1400.0138709677401</v>
      </c>
      <c r="CM31">
        <v>0.899997580645161</v>
      </c>
      <c r="CN31">
        <v>0.100002419354839</v>
      </c>
      <c r="CO31">
        <v>0</v>
      </c>
      <c r="CP31">
        <v>936.39583870967704</v>
      </c>
      <c r="CQ31">
        <v>4.9994800000000001</v>
      </c>
      <c r="CR31">
        <v>13376.251612903199</v>
      </c>
      <c r="CS31">
        <v>11417.6903225806</v>
      </c>
      <c r="CT31">
        <v>49.453258064516099</v>
      </c>
      <c r="CU31">
        <v>50.811999999999998</v>
      </c>
      <c r="CV31">
        <v>50.437129032257999</v>
      </c>
      <c r="CW31">
        <v>50.586322580645103</v>
      </c>
      <c r="CX31">
        <v>51.191193548387098</v>
      </c>
      <c r="CY31">
        <v>1255.5116129032299</v>
      </c>
      <c r="CZ31">
        <v>139.502580645161</v>
      </c>
      <c r="DA31">
        <v>0</v>
      </c>
      <c r="DB31">
        <v>155.59999990463299</v>
      </c>
      <c r="DC31">
        <v>0</v>
      </c>
      <c r="DD31">
        <v>936.23646153846198</v>
      </c>
      <c r="DE31">
        <v>-26.0374017012753</v>
      </c>
      <c r="DF31">
        <v>-345.43931626406498</v>
      </c>
      <c r="DG31">
        <v>13374.1730769231</v>
      </c>
      <c r="DH31">
        <v>15</v>
      </c>
      <c r="DI31">
        <v>1608057102.5</v>
      </c>
      <c r="DJ31" t="s">
        <v>363</v>
      </c>
      <c r="DK31">
        <v>1608056962.5</v>
      </c>
      <c r="DL31">
        <v>1608057102.5</v>
      </c>
      <c r="DM31">
        <v>24</v>
      </c>
      <c r="DN31">
        <v>0.46700000000000003</v>
      </c>
      <c r="DO31">
        <v>-3.0000000000000001E-3</v>
      </c>
      <c r="DP31">
        <v>0.14799999999999999</v>
      </c>
      <c r="DQ31">
        <v>0.26600000000000001</v>
      </c>
      <c r="DR31">
        <v>1248</v>
      </c>
      <c r="DS31">
        <v>20</v>
      </c>
      <c r="DT31">
        <v>0.11</v>
      </c>
      <c r="DU31">
        <v>0.09</v>
      </c>
      <c r="DV31">
        <v>23.4677650548172</v>
      </c>
      <c r="DW31">
        <v>-0.280197271245683</v>
      </c>
      <c r="DX31">
        <v>0.21800078758446201</v>
      </c>
      <c r="DY31">
        <v>1</v>
      </c>
      <c r="DZ31">
        <v>-29.84525</v>
      </c>
      <c r="EA31">
        <v>3.0069010011123498</v>
      </c>
      <c r="EB31">
        <v>0.34129473259926002</v>
      </c>
      <c r="EC31">
        <v>0</v>
      </c>
      <c r="ED31">
        <v>1.18576666666667</v>
      </c>
      <c r="EE31">
        <v>-2.0899659176863201</v>
      </c>
      <c r="EF31">
        <v>0.158306031582993</v>
      </c>
      <c r="EG31">
        <v>0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-0.03</v>
      </c>
      <c r="EN31">
        <v>0.26600000000000001</v>
      </c>
      <c r="EO31">
        <v>1.2521677256072701</v>
      </c>
      <c r="EP31">
        <v>-1.6043650578588901E-5</v>
      </c>
      <c r="EQ31">
        <v>-1.15305589960158E-6</v>
      </c>
      <c r="ER31">
        <v>3.6581349982770798E-10</v>
      </c>
      <c r="ES31">
        <v>-7.6851063409988804E-2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10.8</v>
      </c>
      <c r="FC31">
        <v>2</v>
      </c>
      <c r="FD31">
        <v>504.95699999999999</v>
      </c>
      <c r="FE31">
        <v>482.44099999999997</v>
      </c>
      <c r="FF31">
        <v>23.653700000000001</v>
      </c>
      <c r="FG31">
        <v>33.847799999999999</v>
      </c>
      <c r="FH31">
        <v>29.9999</v>
      </c>
      <c r="FI31">
        <v>33.870199999999997</v>
      </c>
      <c r="FJ31">
        <v>33.908200000000001</v>
      </c>
      <c r="FK31">
        <v>53.712299999999999</v>
      </c>
      <c r="FL31">
        <v>36.186100000000003</v>
      </c>
      <c r="FM31">
        <v>65.2971</v>
      </c>
      <c r="FN31">
        <v>23.6556</v>
      </c>
      <c r="FO31">
        <v>1429.46</v>
      </c>
      <c r="FP31">
        <v>20.071999999999999</v>
      </c>
      <c r="FQ31">
        <v>97.872100000000003</v>
      </c>
      <c r="FR31">
        <v>101.898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2020-12-15T12:34:42Z</dcterms:created>
  <dcterms:modified xsi:type="dcterms:W3CDTF">2021-05-04T23:24:32Z</dcterms:modified>
</cp:coreProperties>
</file>