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9F8C088-3961-4119-8321-12A4F59B9120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K30" i="1"/>
  <c r="BJ30" i="1"/>
  <c r="BI30" i="1"/>
  <c r="BH30" i="1"/>
  <c r="BG30" i="1"/>
  <c r="BF30" i="1"/>
  <c r="BE30" i="1"/>
  <c r="BA30" i="1"/>
  <c r="AU30" i="1"/>
  <c r="AO30" i="1"/>
  <c r="AJ30" i="1"/>
  <c r="AI30" i="1"/>
  <c r="AH30" i="1"/>
  <c r="O30" i="1" s="1"/>
  <c r="Z30" i="1"/>
  <c r="Y30" i="1"/>
  <c r="X30" i="1" s="1"/>
  <c r="Q30" i="1"/>
  <c r="L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K28" i="1"/>
  <c r="BJ28" i="1"/>
  <c r="BI28" i="1"/>
  <c r="BH28" i="1"/>
  <c r="BG28" i="1"/>
  <c r="BF28" i="1"/>
  <c r="BE28" i="1"/>
  <c r="BA28" i="1"/>
  <c r="AU28" i="1"/>
  <c r="AO28" i="1"/>
  <c r="AJ28" i="1"/>
  <c r="AI28" i="1"/>
  <c r="AH28" i="1"/>
  <c r="O28" i="1" s="1"/>
  <c r="Z28" i="1"/>
  <c r="Y28" i="1"/>
  <c r="X28" i="1" s="1"/>
  <c r="Q28" i="1"/>
  <c r="L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AW26" i="1" s="1"/>
  <c r="BK26" i="1"/>
  <c r="BJ26" i="1"/>
  <c r="BI26" i="1"/>
  <c r="BH26" i="1"/>
  <c r="BG26" i="1"/>
  <c r="BF26" i="1"/>
  <c r="BE26" i="1"/>
  <c r="BA26" i="1"/>
  <c r="AU26" i="1"/>
  <c r="AY26" i="1" s="1"/>
  <c r="AO26" i="1"/>
  <c r="AJ26" i="1"/>
  <c r="AI26" i="1"/>
  <c r="AH26" i="1"/>
  <c r="O26" i="1" s="1"/>
  <c r="Z26" i="1"/>
  <c r="Y26" i="1"/>
  <c r="X26" i="1" s="1"/>
  <c r="T26" i="1"/>
  <c r="Q26" i="1"/>
  <c r="L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Z25" i="1"/>
  <c r="Y25" i="1"/>
  <c r="X25" i="1"/>
  <c r="Q25" i="1"/>
  <c r="BO24" i="1"/>
  <c r="BN24" i="1"/>
  <c r="BL24" i="1"/>
  <c r="BM24" i="1" s="1"/>
  <c r="AW24" i="1" s="1"/>
  <c r="BK24" i="1"/>
  <c r="BJ24" i="1"/>
  <c r="BI24" i="1"/>
  <c r="BH24" i="1"/>
  <c r="BG24" i="1"/>
  <c r="BF24" i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L24" i="1"/>
  <c r="BO23" i="1"/>
  <c r="BN23" i="1"/>
  <c r="BL23" i="1"/>
  <c r="BM23" i="1" s="1"/>
  <c r="BK23" i="1"/>
  <c r="BI23" i="1"/>
  <c r="BH23" i="1"/>
  <c r="BG23" i="1"/>
  <c r="BF23" i="1"/>
  <c r="BJ23" i="1" s="1"/>
  <c r="BE23" i="1"/>
  <c r="BA23" i="1"/>
  <c r="AU23" i="1"/>
  <c r="AO23" i="1"/>
  <c r="AJ23" i="1"/>
  <c r="AH23" i="1"/>
  <c r="Z23" i="1"/>
  <c r="Y23" i="1"/>
  <c r="X23" i="1"/>
  <c r="Q23" i="1"/>
  <c r="BO22" i="1"/>
  <c r="T22" i="1" s="1"/>
  <c r="BN22" i="1"/>
  <c r="BL22" i="1"/>
  <c r="BM22" i="1" s="1"/>
  <c r="AW22" i="1" s="1"/>
  <c r="BK22" i="1"/>
  <c r="BJ22" i="1"/>
  <c r="BI22" i="1"/>
  <c r="BH22" i="1"/>
  <c r="BG22" i="1"/>
  <c r="BF22" i="1"/>
  <c r="BE22" i="1"/>
  <c r="BA22" i="1"/>
  <c r="AU22" i="1"/>
  <c r="AY22" i="1" s="1"/>
  <c r="AO22" i="1"/>
  <c r="AJ22" i="1"/>
  <c r="AI22" i="1"/>
  <c r="AH22" i="1"/>
  <c r="O22" i="1" s="1"/>
  <c r="Z22" i="1"/>
  <c r="Y22" i="1"/>
  <c r="X22" i="1" s="1"/>
  <c r="Q22" i="1"/>
  <c r="L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/>
  <c r="Z21" i="1"/>
  <c r="Y21" i="1"/>
  <c r="X21" i="1"/>
  <c r="Q21" i="1"/>
  <c r="BO20" i="1"/>
  <c r="BN20" i="1"/>
  <c r="BL20" i="1"/>
  <c r="BM20" i="1" s="1"/>
  <c r="AW20" i="1" s="1"/>
  <c r="BK20" i="1"/>
  <c r="BJ20" i="1"/>
  <c r="BI20" i="1"/>
  <c r="BH20" i="1"/>
  <c r="BG20" i="1"/>
  <c r="BF20" i="1"/>
  <c r="BE20" i="1"/>
  <c r="BA20" i="1"/>
  <c r="AU20" i="1"/>
  <c r="AY20" i="1" s="1"/>
  <c r="AO20" i="1"/>
  <c r="AJ20" i="1"/>
  <c r="AI20" i="1"/>
  <c r="AH20" i="1"/>
  <c r="O20" i="1" s="1"/>
  <c r="Z20" i="1"/>
  <c r="Y20" i="1"/>
  <c r="X20" i="1" s="1"/>
  <c r="T20" i="1"/>
  <c r="Q20" i="1"/>
  <c r="L20" i="1"/>
  <c r="BO19" i="1"/>
  <c r="BN19" i="1"/>
  <c r="BL19" i="1"/>
  <c r="BM19" i="1" s="1"/>
  <c r="T19" i="1" s="1"/>
  <c r="BI19" i="1"/>
  <c r="BH19" i="1"/>
  <c r="BG19" i="1"/>
  <c r="BF19" i="1"/>
  <c r="BJ19" i="1" s="1"/>
  <c r="BK19" i="1" s="1"/>
  <c r="BE19" i="1"/>
  <c r="BA19" i="1"/>
  <c r="AW19" i="1"/>
  <c r="AU19" i="1"/>
  <c r="AO19" i="1"/>
  <c r="AJ19" i="1"/>
  <c r="AH19" i="1"/>
  <c r="Z19" i="1"/>
  <c r="Y19" i="1"/>
  <c r="X19" i="1"/>
  <c r="Q19" i="1"/>
  <c r="BO18" i="1"/>
  <c r="BN18" i="1"/>
  <c r="BL18" i="1"/>
  <c r="BM18" i="1" s="1"/>
  <c r="AW18" i="1" s="1"/>
  <c r="BK18" i="1"/>
  <c r="BJ18" i="1"/>
  <c r="BI18" i="1"/>
  <c r="BH18" i="1"/>
  <c r="BG18" i="1"/>
  <c r="BF18" i="1"/>
  <c r="BE18" i="1"/>
  <c r="BA18" i="1"/>
  <c r="AU18" i="1"/>
  <c r="AY18" i="1" s="1"/>
  <c r="AO18" i="1"/>
  <c r="AJ18" i="1"/>
  <c r="AI18" i="1"/>
  <c r="AH18" i="1"/>
  <c r="O18" i="1" s="1"/>
  <c r="Z18" i="1"/>
  <c r="Y18" i="1"/>
  <c r="X18" i="1" s="1"/>
  <c r="T18" i="1"/>
  <c r="Q18" i="1"/>
  <c r="L18" i="1"/>
  <c r="BO17" i="1"/>
  <c r="BN17" i="1"/>
  <c r="BL17" i="1"/>
  <c r="BM17" i="1" s="1"/>
  <c r="T17" i="1" s="1"/>
  <c r="BI17" i="1"/>
  <c r="BH17" i="1"/>
  <c r="BG17" i="1"/>
  <c r="BF17" i="1"/>
  <c r="BJ17" i="1" s="1"/>
  <c r="BK17" i="1" s="1"/>
  <c r="BE17" i="1"/>
  <c r="BA17" i="1"/>
  <c r="AW17" i="1"/>
  <c r="AU17" i="1"/>
  <c r="AY17" i="1" s="1"/>
  <c r="AO17" i="1"/>
  <c r="AJ17" i="1"/>
  <c r="AH17" i="1"/>
  <c r="Z17" i="1"/>
  <c r="Y17" i="1"/>
  <c r="X17" i="1"/>
  <c r="Q17" i="1"/>
  <c r="T23" i="1" l="1"/>
  <c r="AW23" i="1"/>
  <c r="AY29" i="1"/>
  <c r="AY19" i="1"/>
  <c r="T27" i="1"/>
  <c r="AW27" i="1"/>
  <c r="AY27" i="1" s="1"/>
  <c r="L19" i="1"/>
  <c r="K19" i="1"/>
  <c r="AX19" i="1" s="1"/>
  <c r="AZ19" i="1" s="1"/>
  <c r="J19" i="1"/>
  <c r="I19" i="1" s="1"/>
  <c r="AI19" i="1"/>
  <c r="O19" i="1"/>
  <c r="T21" i="1"/>
  <c r="AW21" i="1"/>
  <c r="L25" i="1"/>
  <c r="K25" i="1"/>
  <c r="AX25" i="1" s="1"/>
  <c r="AZ25" i="1" s="1"/>
  <c r="J25" i="1"/>
  <c r="I25" i="1" s="1"/>
  <c r="AI25" i="1"/>
  <c r="O25" i="1"/>
  <c r="T29" i="1"/>
  <c r="AW29" i="1"/>
  <c r="L17" i="1"/>
  <c r="AI17" i="1"/>
  <c r="K17" i="1"/>
  <c r="AX17" i="1" s="1"/>
  <c r="AZ17" i="1" s="1"/>
  <c r="J17" i="1"/>
  <c r="I17" i="1" s="1"/>
  <c r="O17" i="1"/>
  <c r="L21" i="1"/>
  <c r="K21" i="1"/>
  <c r="AX21" i="1" s="1"/>
  <c r="AZ21" i="1" s="1"/>
  <c r="J21" i="1"/>
  <c r="I21" i="1" s="1"/>
  <c r="AI21" i="1"/>
  <c r="O21" i="1"/>
  <c r="T25" i="1"/>
  <c r="AW25" i="1"/>
  <c r="AY25" i="1" s="1"/>
  <c r="T30" i="1"/>
  <c r="AW30" i="1"/>
  <c r="AY30" i="1" s="1"/>
  <c r="T31" i="1"/>
  <c r="AW31" i="1"/>
  <c r="L23" i="1"/>
  <c r="K23" i="1"/>
  <c r="AX23" i="1" s="1"/>
  <c r="AZ23" i="1" s="1"/>
  <c r="J23" i="1"/>
  <c r="I23" i="1" s="1"/>
  <c r="AI23" i="1"/>
  <c r="O23" i="1"/>
  <c r="AY31" i="1"/>
  <c r="AY23" i="1"/>
  <c r="U26" i="1"/>
  <c r="V26" i="1" s="1"/>
  <c r="AY21" i="1"/>
  <c r="T24" i="1"/>
  <c r="AY24" i="1"/>
  <c r="AW28" i="1"/>
  <c r="AY28" i="1" s="1"/>
  <c r="T28" i="1"/>
  <c r="J18" i="1"/>
  <c r="I18" i="1" s="1"/>
  <c r="J20" i="1"/>
  <c r="I20" i="1" s="1"/>
  <c r="J22" i="1"/>
  <c r="I22" i="1" s="1"/>
  <c r="J24" i="1"/>
  <c r="I24" i="1" s="1"/>
  <c r="J26" i="1"/>
  <c r="I26" i="1" s="1"/>
  <c r="J28" i="1"/>
  <c r="I28" i="1" s="1"/>
  <c r="J30" i="1"/>
  <c r="I30" i="1" s="1"/>
  <c r="K18" i="1"/>
  <c r="AX18" i="1" s="1"/>
  <c r="AZ18" i="1" s="1"/>
  <c r="K20" i="1"/>
  <c r="AX20" i="1" s="1"/>
  <c r="AZ20" i="1" s="1"/>
  <c r="K22" i="1"/>
  <c r="AX22" i="1" s="1"/>
  <c r="AZ22" i="1" s="1"/>
  <c r="K24" i="1"/>
  <c r="AX24" i="1" s="1"/>
  <c r="AZ24" i="1" s="1"/>
  <c r="K26" i="1"/>
  <c r="AX26" i="1" s="1"/>
  <c r="AZ26" i="1" s="1"/>
  <c r="O27" i="1"/>
  <c r="K28" i="1"/>
  <c r="AX28" i="1" s="1"/>
  <c r="AZ28" i="1" s="1"/>
  <c r="O29" i="1"/>
  <c r="K30" i="1"/>
  <c r="AX30" i="1" s="1"/>
  <c r="O31" i="1"/>
  <c r="AI27" i="1"/>
  <c r="AI29" i="1"/>
  <c r="AI31" i="1"/>
  <c r="J27" i="1"/>
  <c r="I27" i="1" s="1"/>
  <c r="J29" i="1"/>
  <c r="I29" i="1" s="1"/>
  <c r="J31" i="1"/>
  <c r="I31" i="1" s="1"/>
  <c r="K27" i="1"/>
  <c r="AX27" i="1" s="1"/>
  <c r="AZ27" i="1" s="1"/>
  <c r="K29" i="1"/>
  <c r="AX29" i="1" s="1"/>
  <c r="AZ29" i="1" s="1"/>
  <c r="K31" i="1"/>
  <c r="AX31" i="1" s="1"/>
  <c r="AZ31" i="1" s="1"/>
  <c r="AB19" i="1" l="1"/>
  <c r="U19" i="1"/>
  <c r="V19" i="1" s="1"/>
  <c r="W26" i="1"/>
  <c r="AA26" i="1" s="1"/>
  <c r="AD26" i="1"/>
  <c r="AB18" i="1"/>
  <c r="AB23" i="1"/>
  <c r="U30" i="1"/>
  <c r="V30" i="1" s="1"/>
  <c r="AB21" i="1"/>
  <c r="R21" i="1"/>
  <c r="P21" i="1" s="1"/>
  <c r="S21" i="1" s="1"/>
  <c r="M21" i="1" s="1"/>
  <c r="N21" i="1" s="1"/>
  <c r="U24" i="1"/>
  <c r="V24" i="1" s="1"/>
  <c r="U31" i="1"/>
  <c r="V31" i="1" s="1"/>
  <c r="AB17" i="1"/>
  <c r="R17" i="1"/>
  <c r="P17" i="1" s="1"/>
  <c r="S17" i="1" s="1"/>
  <c r="M17" i="1" s="1"/>
  <c r="N17" i="1" s="1"/>
  <c r="U17" i="1"/>
  <c r="V17" i="1" s="1"/>
  <c r="AB25" i="1"/>
  <c r="AB20" i="1"/>
  <c r="AZ30" i="1"/>
  <c r="U28" i="1"/>
  <c r="V28" i="1" s="1"/>
  <c r="R28" i="1" s="1"/>
  <c r="P28" i="1" s="1"/>
  <c r="S28" i="1" s="1"/>
  <c r="M28" i="1" s="1"/>
  <c r="N28" i="1" s="1"/>
  <c r="AB31" i="1"/>
  <c r="R31" i="1"/>
  <c r="P31" i="1" s="1"/>
  <c r="S31" i="1" s="1"/>
  <c r="M31" i="1" s="1"/>
  <c r="N31" i="1" s="1"/>
  <c r="AB30" i="1"/>
  <c r="R30" i="1"/>
  <c r="P30" i="1" s="1"/>
  <c r="S30" i="1" s="1"/>
  <c r="M30" i="1" s="1"/>
  <c r="N30" i="1" s="1"/>
  <c r="AC26" i="1"/>
  <c r="U21" i="1"/>
  <c r="V21" i="1" s="1"/>
  <c r="U27" i="1"/>
  <c r="V27" i="1" s="1"/>
  <c r="U23" i="1"/>
  <c r="V23" i="1" s="1"/>
  <c r="R24" i="1"/>
  <c r="P24" i="1" s="1"/>
  <c r="S24" i="1" s="1"/>
  <c r="M24" i="1" s="1"/>
  <c r="N24" i="1" s="1"/>
  <c r="AB24" i="1"/>
  <c r="AB22" i="1"/>
  <c r="AB29" i="1"/>
  <c r="R29" i="1"/>
  <c r="P29" i="1" s="1"/>
  <c r="S29" i="1" s="1"/>
  <c r="M29" i="1" s="1"/>
  <c r="N29" i="1" s="1"/>
  <c r="AB28" i="1"/>
  <c r="U18" i="1"/>
  <c r="V18" i="1" s="1"/>
  <c r="U29" i="1"/>
  <c r="V29" i="1" s="1"/>
  <c r="AB27" i="1"/>
  <c r="R27" i="1"/>
  <c r="P27" i="1" s="1"/>
  <c r="S27" i="1" s="1"/>
  <c r="M27" i="1" s="1"/>
  <c r="N27" i="1" s="1"/>
  <c r="R26" i="1"/>
  <c r="P26" i="1" s="1"/>
  <c r="S26" i="1" s="1"/>
  <c r="M26" i="1" s="1"/>
  <c r="N26" i="1" s="1"/>
  <c r="AB26" i="1"/>
  <c r="U25" i="1"/>
  <c r="V25" i="1" s="1"/>
  <c r="U20" i="1"/>
  <c r="V20" i="1" s="1"/>
  <c r="R20" i="1" s="1"/>
  <c r="P20" i="1" s="1"/>
  <c r="S20" i="1" s="1"/>
  <c r="M20" i="1" s="1"/>
  <c r="N20" i="1" s="1"/>
  <c r="U22" i="1"/>
  <c r="V22" i="1" s="1"/>
  <c r="W25" i="1" l="1"/>
  <c r="AA25" i="1" s="1"/>
  <c r="AC25" i="1"/>
  <c r="AD25" i="1"/>
  <c r="AE25" i="1" s="1"/>
  <c r="W24" i="1"/>
  <c r="AA24" i="1" s="1"/>
  <c r="AD24" i="1"/>
  <c r="AE24" i="1" s="1"/>
  <c r="AC24" i="1"/>
  <c r="W18" i="1"/>
  <c r="AA18" i="1" s="1"/>
  <c r="AD18" i="1"/>
  <c r="AE18" i="1" s="1"/>
  <c r="AC18" i="1"/>
  <c r="W23" i="1"/>
  <c r="AA23" i="1" s="1"/>
  <c r="AD23" i="1"/>
  <c r="AC23" i="1"/>
  <c r="R25" i="1"/>
  <c r="P25" i="1" s="1"/>
  <c r="S25" i="1" s="1"/>
  <c r="M25" i="1" s="1"/>
  <c r="N25" i="1" s="1"/>
  <c r="R18" i="1"/>
  <c r="P18" i="1" s="1"/>
  <c r="S18" i="1" s="1"/>
  <c r="M18" i="1" s="1"/>
  <c r="N18" i="1" s="1"/>
  <c r="W27" i="1"/>
  <c r="AA27" i="1" s="1"/>
  <c r="AC27" i="1"/>
  <c r="AD27" i="1"/>
  <c r="W17" i="1"/>
  <c r="AA17" i="1" s="1"/>
  <c r="AD17" i="1"/>
  <c r="AC17" i="1"/>
  <c r="W20" i="1"/>
  <c r="AA20" i="1" s="1"/>
  <c r="AD20" i="1"/>
  <c r="AC20" i="1"/>
  <c r="AE26" i="1"/>
  <c r="W30" i="1"/>
  <c r="AA30" i="1" s="1"/>
  <c r="AD30" i="1"/>
  <c r="AC30" i="1"/>
  <c r="W19" i="1"/>
  <c r="AA19" i="1" s="1"/>
  <c r="AD19" i="1"/>
  <c r="AC19" i="1"/>
  <c r="W28" i="1"/>
  <c r="AA28" i="1" s="1"/>
  <c r="AD28" i="1"/>
  <c r="AE28" i="1" s="1"/>
  <c r="AC28" i="1"/>
  <c r="W21" i="1"/>
  <c r="AA21" i="1" s="1"/>
  <c r="AC21" i="1"/>
  <c r="AD21" i="1"/>
  <c r="AE21" i="1" s="1"/>
  <c r="R19" i="1"/>
  <c r="P19" i="1" s="1"/>
  <c r="S19" i="1" s="1"/>
  <c r="M19" i="1" s="1"/>
  <c r="N19" i="1" s="1"/>
  <c r="W22" i="1"/>
  <c r="AA22" i="1" s="1"/>
  <c r="AD22" i="1"/>
  <c r="AC22" i="1"/>
  <c r="W29" i="1"/>
  <c r="AA29" i="1" s="1"/>
  <c r="AC29" i="1"/>
  <c r="AD29" i="1"/>
  <c r="AE29" i="1" s="1"/>
  <c r="R22" i="1"/>
  <c r="P22" i="1" s="1"/>
  <c r="S22" i="1" s="1"/>
  <c r="M22" i="1" s="1"/>
  <c r="N22" i="1" s="1"/>
  <c r="W31" i="1"/>
  <c r="AA31" i="1" s="1"/>
  <c r="AC31" i="1"/>
  <c r="AD31" i="1"/>
  <c r="AE31" i="1" s="1"/>
  <c r="R23" i="1"/>
  <c r="P23" i="1" s="1"/>
  <c r="S23" i="1" s="1"/>
  <c r="M23" i="1" s="1"/>
  <c r="N23" i="1" s="1"/>
  <c r="AE20" i="1" l="1"/>
  <c r="AE22" i="1"/>
  <c r="AE17" i="1"/>
  <c r="AE23" i="1"/>
  <c r="AE30" i="1"/>
  <c r="AE19" i="1"/>
  <c r="AE27" i="1"/>
</calcChain>
</file>

<file path=xl/sharedStrings.xml><?xml version="1.0" encoding="utf-8"?>
<sst xmlns="http://schemas.openxmlformats.org/spreadsheetml/2006/main" count="702" uniqueCount="362">
  <si>
    <t>File opened</t>
  </si>
  <si>
    <t>2020-12-15 13:36:22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</si>
  <si>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</si>
  <si>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</si>
  <si>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</si>
  <si>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</si>
  <si>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</si>
  <si>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</si>
  <si>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</si>
  <si>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</si>
  <si>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</si>
  <si>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</si>
  <si>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</si>
  <si>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</si>
  <si>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</si>
  <si>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</si>
  <si>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</si>
  <si>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</si>
  <si>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</si>
  <si>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</si>
  <si>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</si>
  <si>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</si>
  <si>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</si>
  <si>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</si>
  <si>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13:36:22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</si>
  <si>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</si>
  <si>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</si>
  <si>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</si>
  <si>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</si>
  <si>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</si>
  <si>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</si>
  <si>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</si>
  <si>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</si>
  <si>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</si>
  <si>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</si>
  <si>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</si>
  <si>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</si>
  <si>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</si>
  <si>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</si>
  <si>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</si>
  <si>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</si>
  <si>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</si>
  <si>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</si>
  <si>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</si>
  <si>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</si>
  <si>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</si>
  <si>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</si>
  <si>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</si>
  <si>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</si>
  <si>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</si>
  <si>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</si>
  <si>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</si>
  <si>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</si>
  <si>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</si>
  <si>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</si>
  <si>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</si>
  <si>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</si>
  <si>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</si>
  <si>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</si>
  <si>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</si>
  <si>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</si>
  <si>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</si>
  <si>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</si>
  <si>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</si>
  <si>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</si>
  <si>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</si>
  <si>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</si>
  <si>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</si>
  <si>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</si>
  <si>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</si>
  <si>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</si>
  <si>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</si>
  <si>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</si>
  <si>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</si>
  <si>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</si>
  <si>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</si>
  <si>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</si>
  <si>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</si>
  <si>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</si>
  <si>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</si>
  <si>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</si>
  <si>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</si>
  <si>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</si>
  <si>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</si>
  <si>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</si>
  <si>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</si>
  <si>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</si>
  <si>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</si>
  <si>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</si>
  <si>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</si>
  <si>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</si>
  <si>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</si>
  <si>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</si>
  <si>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</si>
  <si>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</si>
  <si>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</si>
  <si>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</si>
  <si>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</si>
  <si>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</si>
  <si>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</si>
  <si>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</si>
  <si>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</si>
  <si>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</si>
  <si>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</si>
  <si>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</si>
  <si>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</si>
  <si>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</si>
  <si>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</si>
  <si>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</si>
  <si>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</si>
  <si>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</si>
  <si>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</si>
  <si>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</si>
  <si>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</si>
  <si>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</si>
  <si>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</si>
  <si>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</si>
  <si>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</si>
  <si>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</si>
  <si>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</si>
  <si>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</si>
  <si>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</si>
  <si>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</si>
  <si>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</si>
  <si>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</si>
  <si>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</si>
  <si>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</si>
  <si>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</si>
  <si>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</si>
  <si>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</si>
  <si>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</si>
  <si>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</si>
  <si>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</si>
  <si>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</si>
  <si>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</si>
  <si>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</si>
  <si>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</si>
  <si>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</si>
  <si>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</si>
  <si>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</si>
  <si>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</si>
  <si>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</si>
  <si>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</si>
  <si>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</si>
  <si>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</si>
  <si>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</si>
  <si>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</si>
  <si>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</si>
  <si>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</si>
  <si>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</si>
  <si>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</si>
  <si>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</si>
  <si>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</si>
  <si>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</si>
  <si>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</si>
  <si>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</si>
  <si>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</si>
  <si>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</si>
  <si>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</si>
  <si>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</si>
  <si>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</si>
  <si>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</si>
  <si>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</si>
  <si>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</si>
  <si>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</si>
  <si>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</si>
  <si>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</si>
  <si>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</si>
  <si>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</si>
  <si>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</si>
  <si>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</si>
  <si>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</si>
  <si>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</si>
  <si>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</si>
  <si>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</si>
  <si>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</si>
  <si>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</si>
  <si>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</si>
  <si>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</si>
  <si>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</si>
  <si>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</si>
  <si>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</si>
  <si>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</si>
  <si>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</si>
  <si>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</si>
  <si>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</si>
  <si>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</si>
  <si>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</si>
  <si>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</si>
  <si>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</si>
  <si>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</si>
  <si>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</si>
  <si>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</si>
  <si>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</si>
  <si>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</si>
  <si>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</si>
  <si>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</si>
  <si>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</si>
  <si>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</si>
  <si>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</si>
  <si>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</si>
  <si>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</si>
  <si>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</si>
  <si>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</si>
  <si>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</si>
  <si>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</si>
  <si>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</si>
  <si>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</si>
  <si>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</si>
  <si>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</si>
  <si>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</si>
  <si>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</si>
  <si>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</si>
  <si>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</si>
  <si>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</si>
  <si>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</si>
  <si>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</si>
  <si>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</si>
  <si>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</si>
  <si>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</si>
  <si>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</si>
  <si>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</si>
  <si>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</si>
  <si>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</si>
  <si>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</si>
  <si>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</si>
  <si>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</si>
  <si>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</si>
  <si>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</si>
  <si>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</si>
  <si>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</si>
  <si>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</si>
  <si>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</si>
  <si>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</si>
  <si>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</si>
  <si>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</si>
  <si>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</si>
  <si>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</si>
  <si>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</si>
  <si>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</si>
  <si>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</si>
  <si>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</si>
  <si>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</si>
  <si>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</si>
  <si>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</si>
  <si>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</si>
  <si>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</si>
  <si>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</si>
  <si>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</si>
  <si>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</si>
  <si>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</si>
  <si>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</si>
  <si>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</si>
  <si>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</si>
  <si>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</si>
  <si>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</si>
  <si>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</si>
  <si>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</si>
  <si>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</si>
  <si>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</si>
  <si>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</si>
  <si>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</si>
  <si>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</si>
  <si>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</si>
  <si>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</si>
  <si>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</si>
  <si>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</si>
  <si>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</si>
  <si>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</si>
  <si>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</si>
  <si>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</si>
  <si>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</si>
  <si>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</si>
  <si>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</si>
  <si>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</si>
  <si>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</si>
  <si>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</si>
  <si>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</si>
  <si>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</si>
  <si>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</si>
  <si>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</si>
  <si>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</si>
  <si>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</si>
  <si>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</si>
  <si>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</si>
  <si>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</si>
  <si>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</si>
  <si>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</si>
  <si>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</si>
  <si>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13:39:06</t>
  </si>
  <si>
    <t>13:39:06</t>
  </si>
  <si>
    <t>1149</t>
  </si>
  <si>
    <t>_1</t>
  </si>
  <si>
    <t>RECT-4143-20200907-06_33_50</t>
  </si>
  <si>
    <t>RECT-2686-20201215-13_39_03</t>
  </si>
  <si>
    <t>DARK-2687-20201215-13_39_11</t>
  </si>
  <si>
    <t>0: Broadleaf</t>
  </si>
  <si>
    <t>13:39:41</t>
  </si>
  <si>
    <t>0/3</t>
  </si>
  <si>
    <t>20201215 13:41:42</t>
  </si>
  <si>
    <t>13:41:42</t>
  </si>
  <si>
    <t>RECT-2688-20201215-13_41_39</t>
  </si>
  <si>
    <t>DARK-2689-20201215-13_41_47</t>
  </si>
  <si>
    <t>13:42:00</t>
  </si>
  <si>
    <t>20201215 13:43:29</t>
  </si>
  <si>
    <t>13:43:29</t>
  </si>
  <si>
    <t>RECT-2690-20201215-13_43_26</t>
  </si>
  <si>
    <t>DARK-2691-20201215-13_43_34</t>
  </si>
  <si>
    <t>3/3</t>
  </si>
  <si>
    <t>20201215 13:44:47</t>
  </si>
  <si>
    <t>13:44:47</t>
  </si>
  <si>
    <t>RECT-2692-20201215-13_44_44</t>
  </si>
  <si>
    <t>DARK-2693-20201215-13_44_52</t>
  </si>
  <si>
    <t>20201215 13:46:18</t>
  </si>
  <si>
    <t>13:46:18</t>
  </si>
  <si>
    <t>RECT-2694-20201215-13_46_15</t>
  </si>
  <si>
    <t>DARK-2695-20201215-13_46_23</t>
  </si>
  <si>
    <t>20201215 13:47:54</t>
  </si>
  <si>
    <t>13:47:54</t>
  </si>
  <si>
    <t>RECT-2696-20201215-13_47_51</t>
  </si>
  <si>
    <t>DARK-2697-20201215-13_47_59</t>
  </si>
  <si>
    <t>20201215 13:49:27</t>
  </si>
  <si>
    <t>13:49:27</t>
  </si>
  <si>
    <t>RECT-2698-20201215-13_49_24</t>
  </si>
  <si>
    <t>DARK-2699-20201215-13_49_32</t>
  </si>
  <si>
    <t>20201215 13:51:05</t>
  </si>
  <si>
    <t>13:51:05</t>
  </si>
  <si>
    <t>RECT-2700-20201215-13_51_02</t>
  </si>
  <si>
    <t>DARK-2701-20201215-13_51_10</t>
  </si>
  <si>
    <t>13:51:32</t>
  </si>
  <si>
    <t>20201215 13:53:33</t>
  </si>
  <si>
    <t>13:53:33</t>
  </si>
  <si>
    <t>RECT-2702-20201215-13_53_31</t>
  </si>
  <si>
    <t>DARK-2703-20201215-13_53_38</t>
  </si>
  <si>
    <t>13:53:56</t>
  </si>
  <si>
    <t>2/3</t>
  </si>
  <si>
    <t>20201215 13:55:27</t>
  </si>
  <si>
    <t>13:55:27</t>
  </si>
  <si>
    <t>RECT-2704-20201215-13_55_24</t>
  </si>
  <si>
    <t>DARK-2705-20201215-13_55_32</t>
  </si>
  <si>
    <t>20201215 13:57:07</t>
  </si>
  <si>
    <t>13:57:07</t>
  </si>
  <si>
    <t>RECT-2706-20201215-13_57_04</t>
  </si>
  <si>
    <t>DARK-2707-20201215-13_57_12</t>
  </si>
  <si>
    <t>20201215 13:58:57</t>
  </si>
  <si>
    <t>13:58:57</t>
  </si>
  <si>
    <t>RECT-2708-20201215-13_58_54</t>
  </si>
  <si>
    <t>DARK-2709-20201215-13_59_02</t>
  </si>
  <si>
    <t>20201215 14:00:57</t>
  </si>
  <si>
    <t>14:00:57</t>
  </si>
  <si>
    <t>RECT-2710-20201215-14_00_55</t>
  </si>
  <si>
    <t>DARK-2711-20201215-14_01_02</t>
  </si>
  <si>
    <t>20201215 14:02:58</t>
  </si>
  <si>
    <t>14:02:58</t>
  </si>
  <si>
    <t>RECT-2712-20201215-14_02_55</t>
  </si>
  <si>
    <t>DARK-2713-20201215-14_03_03</t>
  </si>
  <si>
    <t>14:03:32</t>
  </si>
  <si>
    <t>20201215 14:05:33</t>
  </si>
  <si>
    <t>14:05:33</t>
  </si>
  <si>
    <t>RECT-2714-20201215-14_05_31</t>
  </si>
  <si>
    <t>DARK-2715-20201215-14_05_38</t>
  </si>
  <si>
    <t>14:05:52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</si>
</sst>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1608061146.5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1608061138.5</v>
      </c>
      <c r="I17">
        <f t="shared" ref="I17:I31" si="0">(J17)/1000</f>
        <v>9.7497300212197628E-4</v>
      </c>
      <c r="J17">
        <f t="shared" ref="J17:J31" si="1">1000*CA17*AH17*(BW17-BX17)/(100*BP17*(1000-AH17*BW17))</f>
        <v>0.97497300212197624</v>
      </c>
      <c r="K17">
        <f t="shared" ref="K17:K31" si="2">CA17*AH17*(BV17-BU17*(1000-AH17*BX17)/(1000-AH17*BW17))/(100*BP17)</f>
        <v>7.2270280676297896</v>
      </c>
      <c r="L17">
        <f t="shared" ref="L17:L31" si="3">BU17 - IF(AH17&gt;1, K17*BP17*100/(AJ17*CI17), 0)</f>
        <v>402.05761290322602</v>
      </c>
      <c r="M17">
        <f t="shared" ref="M17:M31" si="4">((S17-I17/2)*L17-K17)/(S17+I17/2)</f>
        <v>176.27400035857582</v>
      </c>
      <c r="N17">
        <f t="shared" ref="N17:N31" si="5">M17*(CB17+CC17)/1000</f>
        <v>18.098346166120514</v>
      </c>
      <c r="O17">
        <f t="shared" ref="O17:O31" si="6">(BU17 - IF(AH17&gt;1, K17*BP17*100/(AJ17*CI17), 0))*(CB17+CC17)/1000</f>
        <v>41.279926944669562</v>
      </c>
      <c r="P17">
        <f t="shared" ref="P17:P31" si="7">2/((1/R17-1/Q17)+SIGN(R17)*SQRT((1/R17-1/Q17)*(1/R17-1/Q17) + 4*BQ17/((BQ17+1)*(BQ17+1))*(2*1/R17*1/Q17-1/Q17*1/Q17)))</f>
        <v>5.3668140404300353E-2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2.9742438572610137</v>
      </c>
      <c r="R17">
        <f t="shared" ref="R17:R31" si="9">I17*(1000-(1000*0.61365*EXP(17.502*V17/(240.97+V17))/(CB17+CC17)+BW17)/2)/(1000*0.61365*EXP(17.502*V17/(240.97+V17))/(CB17+CC17)-BW17)</f>
        <v>5.3135897558320995E-2</v>
      </c>
      <c r="S17">
        <f t="shared" ref="S17:S31" si="10">1/((BQ17+1)/(P17/1.6)+1/(Q17/1.37)) + BQ17/((BQ17+1)/(P17/1.6) + BQ17/(Q17/1.37))</f>
        <v>3.3257315876929712E-2</v>
      </c>
      <c r="T17">
        <f t="shared" ref="T17:T31" si="11">(BM17*BO17)</f>
        <v>231.28852138463637</v>
      </c>
      <c r="U17">
        <f t="shared" ref="U17:U31" si="12">(CD17+(T17+2*0.95*0.0000000567*(((CD17+$B$7)+273)^4-(CD17+273)^4)-44100*I17)/(1.84*29.3*Q17+8*0.95*0.0000000567*(CD17+273)^3))</f>
        <v>29.080718444828982</v>
      </c>
      <c r="V17">
        <f t="shared" ref="V17:V31" si="13">($C$7*CE17+$D$7*CF17+$E$7*U17)</f>
        <v>28.9111032258064</v>
      </c>
      <c r="W17">
        <f t="shared" ref="W17:W31" si="14">0.61365*EXP(17.502*V17/(240.97+V17))</f>
        <v>4.0011308889676753</v>
      </c>
      <c r="X17">
        <f t="shared" ref="X17:X31" si="15">(Y17/Z17*100)</f>
        <v>57.330248236888828</v>
      </c>
      <c r="Y17">
        <f t="shared" ref="Y17:Y31" si="16">BW17*(CB17+CC17)/1000</f>
        <v>2.1738941166506236</v>
      </c>
      <c r="Z17">
        <f t="shared" ref="Z17:Z31" si="17">0.61365*EXP(17.502*CD17/(240.97+CD17))</f>
        <v>3.791879825233067</v>
      </c>
      <c r="AA17">
        <f t="shared" ref="AA17:AA31" si="18">(W17-BW17*(CB17+CC17)/1000)</f>
        <v>1.8272367723170517</v>
      </c>
      <c r="AB17">
        <f t="shared" ref="AB17:AB31" si="19">(-I17*44100)</f>
        <v>-42.996309393579153</v>
      </c>
      <c r="AC17">
        <f t="shared" ref="AC17:AC31" si="20">2*29.3*Q17*0.92*(CD17-V17)</f>
        <v>-148.23913450361627</v>
      </c>
      <c r="AD17">
        <f t="shared" ref="AD17:AD31" si="21">2*0.95*0.0000000567*(((CD17+$B$7)+273)^4-(V17+273)^4)</f>
        <v>-10.912882079776923</v>
      </c>
      <c r="AE17">
        <f t="shared" ref="AE17:AE31" si="22">T17+AD17+AB17+AC17</f>
        <v>29.140195407664038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54058.511606846703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15365.4</v>
      </c>
      <c r="AS17">
        <v>1623.3507692307701</v>
      </c>
      <c r="AT17">
        <v>1911.03</v>
      </c>
      <c r="AU17">
        <f t="shared" ref="AU17:AU31" si="27">1-AS17/AT17</f>
        <v>0.15053621909087245</v>
      </c>
      <c r="AV17">
        <v>0.5</v>
      </c>
      <c r="AW17">
        <f t="shared" ref="AW17:AW31" si="28">BM17</f>
        <v>1180.1715180163719</v>
      </c>
      <c r="AX17">
        <f t="shared" ref="AX17:AX31" si="29">K17</f>
        <v>7.2270280676297896</v>
      </c>
      <c r="AY17">
        <f t="shared" ref="AY17:AY31" si="30">AU17*AV17*AW17</f>
        <v>88.829279100460042</v>
      </c>
      <c r="AZ17">
        <f t="shared" ref="AZ17:AZ31" si="31">(AX17-AP17)/AW17</f>
        <v>6.6132553008602102E-3</v>
      </c>
      <c r="BA17">
        <f t="shared" ref="BA17:BA31" si="32">(AN17-AT17)/AT17</f>
        <v>0.70697477276651854</v>
      </c>
      <c r="BB17" t="s">
        <v>295</v>
      </c>
      <c r="BC17">
        <v>1623.3507692307701</v>
      </c>
      <c r="BD17">
        <v>841.58</v>
      </c>
      <c r="BE17">
        <f t="shared" ref="BE17:BE31" si="33">1-BD17/AT17</f>
        <v>0.55961968153299524</v>
      </c>
      <c r="BF17">
        <f t="shared" ref="BF17:BF31" si="34">(AT17-BC17)/(AT17-BD17)</f>
        <v>0.26899736384985734</v>
      </c>
      <c r="BG17">
        <f t="shared" ref="BG17:BG31" si="35">(AN17-AT17)/(AN17-BD17)</f>
        <v>0.55816979962817603</v>
      </c>
      <c r="BH17">
        <f t="shared" ref="BH17:BH31" si="36">(AT17-BC17)/(AT17-AM17)</f>
        <v>0.240624390771184</v>
      </c>
      <c r="BI17">
        <f t="shared" ref="BI17:BI31" si="37">(AN17-AT17)/(AN17-AM17)</f>
        <v>0.53053026293850269</v>
      </c>
      <c r="BJ17">
        <f t="shared" ref="BJ17:BJ31" si="38">(BF17*BD17/BC17)</f>
        <v>0.13945402667104112</v>
      </c>
      <c r="BK17">
        <f t="shared" ref="BK17:BK31" si="39">(1-BJ17)</f>
        <v>0.86054597332895888</v>
      </c>
      <c r="BL17">
        <f t="shared" ref="BL17:BL31" si="40">$B$11*CJ17+$C$11*CK17+$F$11*CL17*(1-CO17)</f>
        <v>1399.9838709677399</v>
      </c>
      <c r="BM17">
        <f t="shared" ref="BM17:BM31" si="41">BL17*BN17</f>
        <v>1180.1715180163719</v>
      </c>
      <c r="BN17">
        <f t="shared" ref="BN17:BN31" si="42">($B$11*$D$9+$C$11*$D$9+$F$11*((CY17+CQ17)/MAX(CY17+CQ17+CZ17, 0.1)*$I$9+CZ17/MAX(CY17+CQ17+CZ17, 0.1)*$J$9))/($B$11+$C$11+$F$11)</f>
        <v>0.84298936758505472</v>
      </c>
      <c r="BO17">
        <f t="shared" ref="BO17:BO31" si="43">($B$11*$K$9+$C$11*$K$9+$F$11*((CY17+CQ17)/MAX(CY17+CQ17+CZ17, 0.1)*$P$9+CZ17/MAX(CY17+CQ17+CZ17, 0.1)*$Q$9))/($B$11+$C$11+$F$11)</f>
        <v>0.19597873517010925</v>
      </c>
      <c r="BP17">
        <v>6</v>
      </c>
      <c r="BQ17">
        <v>0.5</v>
      </c>
      <c r="BR17" t="s">
        <v>296</v>
      </c>
      <c r="BS17">
        <v>2</v>
      </c>
      <c r="BT17">
        <v>1608061138.5</v>
      </c>
      <c r="BU17">
        <v>402.05761290322602</v>
      </c>
      <c r="BV17">
        <v>411.199935483871</v>
      </c>
      <c r="BW17">
        <v>21.1732612903226</v>
      </c>
      <c r="BX17">
        <v>20.0281290322581</v>
      </c>
      <c r="BY17">
        <v>401.322612903226</v>
      </c>
      <c r="BZ17">
        <v>20.856200000000001</v>
      </c>
      <c r="CA17">
        <v>500.02764516129002</v>
      </c>
      <c r="CB17">
        <v>102.57164516128999</v>
      </c>
      <c r="CC17">
        <v>0.100025812903226</v>
      </c>
      <c r="CD17">
        <v>27.986616129032299</v>
      </c>
      <c r="CE17">
        <v>28.9111032258064</v>
      </c>
      <c r="CF17">
        <v>999.9</v>
      </c>
      <c r="CG17">
        <v>0</v>
      </c>
      <c r="CH17">
        <v>0</v>
      </c>
      <c r="CI17">
        <v>9999.8674193548395</v>
      </c>
      <c r="CJ17">
        <v>0</v>
      </c>
      <c r="CK17">
        <v>432.11567741935499</v>
      </c>
      <c r="CL17">
        <v>1399.9838709677399</v>
      </c>
      <c r="CM17">
        <v>0.89999764516128999</v>
      </c>
      <c r="CN17">
        <v>0.100002374193548</v>
      </c>
      <c r="CO17">
        <v>0</v>
      </c>
      <c r="CP17">
        <v>1624.1841935483901</v>
      </c>
      <c r="CQ17">
        <v>4.9994800000000001</v>
      </c>
      <c r="CR17">
        <v>22835.438709677401</v>
      </c>
      <c r="CS17">
        <v>11417.4516129032</v>
      </c>
      <c r="CT17">
        <v>46.507870967741901</v>
      </c>
      <c r="CU17">
        <v>48.366870967741903</v>
      </c>
      <c r="CV17">
        <v>47.375</v>
      </c>
      <c r="CW17">
        <v>47.8343548387097</v>
      </c>
      <c r="CX17">
        <v>48.499935483870999</v>
      </c>
      <c r="CY17">
        <v>1255.4825806451599</v>
      </c>
      <c r="CZ17">
        <v>139.50225806451601</v>
      </c>
      <c r="DA17">
        <v>0</v>
      </c>
      <c r="DB17">
        <v>220.700000047684</v>
      </c>
      <c r="DC17">
        <v>0</v>
      </c>
      <c r="DD17">
        <v>1623.3507692307701</v>
      </c>
      <c r="DE17">
        <v>-109.35452990959099</v>
      </c>
      <c r="DF17">
        <v>-1556.83076928323</v>
      </c>
      <c r="DG17">
        <v>22823.780769230802</v>
      </c>
      <c r="DH17">
        <v>15</v>
      </c>
      <c r="DI17">
        <v>1608061181.5</v>
      </c>
      <c r="DJ17" t="s">
        <v>297</v>
      </c>
      <c r="DK17">
        <v>1608061181.5</v>
      </c>
      <c r="DL17">
        <v>1608060689</v>
      </c>
      <c r="DM17">
        <v>35</v>
      </c>
      <c r="DN17">
        <v>1.6E-2</v>
      </c>
      <c r="DO17">
        <v>0</v>
      </c>
      <c r="DP17">
        <v>0.73499999999999999</v>
      </c>
      <c r="DQ17">
        <v>0.247</v>
      </c>
      <c r="DR17">
        <v>417</v>
      </c>
      <c r="DS17">
        <v>19</v>
      </c>
      <c r="DT17">
        <v>0.17</v>
      </c>
      <c r="DU17">
        <v>0.06</v>
      </c>
      <c r="DV17">
        <v>7.2255874454710298</v>
      </c>
      <c r="DW17">
        <v>1.26025264571569</v>
      </c>
      <c r="DX17">
        <v>9.7454358165818794E-2</v>
      </c>
      <c r="DY17">
        <v>0</v>
      </c>
      <c r="DZ17">
        <v>-9.153454</v>
      </c>
      <c r="EA17">
        <v>-1.12900057842047</v>
      </c>
      <c r="EB17">
        <v>8.7302426831484398E-2</v>
      </c>
      <c r="EC17">
        <v>0</v>
      </c>
      <c r="ED17">
        <v>1.1410053333333301</v>
      </c>
      <c r="EE17">
        <v>-0.75075310344827095</v>
      </c>
      <c r="EF17">
        <v>6.01571957864468E-2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0.73499999999999999</v>
      </c>
      <c r="EN17">
        <v>0.31950000000000001</v>
      </c>
      <c r="EO17">
        <v>0.89936378937464401</v>
      </c>
      <c r="EP17">
        <v>-1.6043650578588901E-5</v>
      </c>
      <c r="EQ17">
        <v>-1.15305589960158E-6</v>
      </c>
      <c r="ER17">
        <v>3.6581349982770798E-10</v>
      </c>
      <c r="ES17">
        <v>-7.4232733730611997E-2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13.7</v>
      </c>
      <c r="FB17">
        <v>7.6</v>
      </c>
      <c r="FC17">
        <v>2</v>
      </c>
      <c r="FD17">
        <v>508.96100000000001</v>
      </c>
      <c r="FE17">
        <v>482.23500000000001</v>
      </c>
      <c r="FF17">
        <v>23.774899999999999</v>
      </c>
      <c r="FG17">
        <v>34.590499999999999</v>
      </c>
      <c r="FH17">
        <v>30.000299999999999</v>
      </c>
      <c r="FI17">
        <v>34.544600000000003</v>
      </c>
      <c r="FJ17">
        <v>34.5749</v>
      </c>
      <c r="FK17">
        <v>19.477599999999999</v>
      </c>
      <c r="FL17">
        <v>20.900300000000001</v>
      </c>
      <c r="FM17">
        <v>44.340400000000002</v>
      </c>
      <c r="FN17">
        <v>23.778700000000001</v>
      </c>
      <c r="FO17">
        <v>410.51600000000002</v>
      </c>
      <c r="FP17">
        <v>20.212399999999999</v>
      </c>
      <c r="FQ17">
        <v>97.763900000000007</v>
      </c>
      <c r="FR17">
        <v>101.726</v>
      </c>
    </row>
    <row r="18" spans="1:174" x14ac:dyDescent="0.25">
      <c r="A18">
        <v>2</v>
      </c>
      <c r="B18">
        <v>1608061302.5</v>
      </c>
      <c r="C18">
        <v>156</v>
      </c>
      <c r="D18" t="s">
        <v>299</v>
      </c>
      <c r="E18" t="s">
        <v>300</v>
      </c>
      <c r="F18" t="s">
        <v>291</v>
      </c>
      <c r="G18" t="s">
        <v>292</v>
      </c>
      <c r="H18">
        <v>1608061294.5</v>
      </c>
      <c r="I18">
        <f t="shared" si="0"/>
        <v>1.3671798632447876E-3</v>
      </c>
      <c r="J18">
        <f t="shared" si="1"/>
        <v>1.3671798632447876</v>
      </c>
      <c r="K18">
        <f t="shared" si="2"/>
        <v>-0.85691721306114255</v>
      </c>
      <c r="L18">
        <f t="shared" si="3"/>
        <v>49.553219354838703</v>
      </c>
      <c r="M18">
        <f t="shared" si="4"/>
        <v>66.758209065154219</v>
      </c>
      <c r="N18">
        <f t="shared" si="5"/>
        <v>6.8541135418049608</v>
      </c>
      <c r="O18">
        <f t="shared" si="6"/>
        <v>5.0876648216932967</v>
      </c>
      <c r="P18">
        <f t="shared" si="7"/>
        <v>7.3141162456141717E-2</v>
      </c>
      <c r="Q18">
        <f t="shared" si="8"/>
        <v>2.9735958346621651</v>
      </c>
      <c r="R18">
        <f t="shared" si="9"/>
        <v>7.2156219013236544E-2</v>
      </c>
      <c r="S18">
        <f t="shared" si="10"/>
        <v>4.5185025085746462E-2</v>
      </c>
      <c r="T18">
        <f t="shared" si="11"/>
        <v>231.29448989221518</v>
      </c>
      <c r="U18">
        <f t="shared" si="12"/>
        <v>28.967392897874973</v>
      </c>
      <c r="V18">
        <f t="shared" si="13"/>
        <v>28.9952677419355</v>
      </c>
      <c r="W18">
        <f t="shared" si="14"/>
        <v>4.0206716029351126</v>
      </c>
      <c r="X18">
        <f t="shared" si="15"/>
        <v>56.311086618822372</v>
      </c>
      <c r="Y18">
        <f t="shared" si="16"/>
        <v>2.133622469502761</v>
      </c>
      <c r="Z18">
        <f t="shared" si="17"/>
        <v>3.7889918266815736</v>
      </c>
      <c r="AA18">
        <f t="shared" si="18"/>
        <v>1.8870491334323516</v>
      </c>
      <c r="AB18">
        <f t="shared" si="19"/>
        <v>-60.292631969095133</v>
      </c>
      <c r="AC18">
        <f t="shared" si="20"/>
        <v>-163.79438268131088</v>
      </c>
      <c r="AD18">
        <f t="shared" si="21"/>
        <v>-12.064910047477253</v>
      </c>
      <c r="AE18">
        <f t="shared" si="22"/>
        <v>-4.8574348056680776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54041.833878303449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15356.4</v>
      </c>
      <c r="AS18">
        <v>982.33199999999999</v>
      </c>
      <c r="AT18">
        <v>1086.31</v>
      </c>
      <c r="AU18">
        <f t="shared" si="27"/>
        <v>9.5716692288573157E-2</v>
      </c>
      <c r="AV18">
        <v>0.5</v>
      </c>
      <c r="AW18">
        <f t="shared" si="28"/>
        <v>1180.2005125629653</v>
      </c>
      <c r="AX18">
        <f t="shared" si="29"/>
        <v>-0.85691721306114255</v>
      </c>
      <c r="AY18">
        <f t="shared" si="30"/>
        <v>56.482444649902831</v>
      </c>
      <c r="AZ18">
        <f t="shared" si="31"/>
        <v>-2.3654432469162774E-4</v>
      </c>
      <c r="BA18">
        <f t="shared" si="32"/>
        <v>2.002899724756285</v>
      </c>
      <c r="BB18" t="s">
        <v>302</v>
      </c>
      <c r="BC18">
        <v>982.33199999999999</v>
      </c>
      <c r="BD18">
        <v>729.26</v>
      </c>
      <c r="BE18">
        <f t="shared" si="33"/>
        <v>0.32868149975605487</v>
      </c>
      <c r="BF18">
        <f t="shared" si="34"/>
        <v>0.2912141156700741</v>
      </c>
      <c r="BG18">
        <f t="shared" si="35"/>
        <v>0.85903064568346754</v>
      </c>
      <c r="BH18">
        <f t="shared" si="36"/>
        <v>0.28039030623357369</v>
      </c>
      <c r="BI18">
        <f t="shared" si="37"/>
        <v>0.85438128136908775</v>
      </c>
      <c r="BJ18">
        <f t="shared" si="38"/>
        <v>0.21619045902358697</v>
      </c>
      <c r="BK18">
        <f t="shared" si="39"/>
        <v>0.78380954097641298</v>
      </c>
      <c r="BL18">
        <f t="shared" si="40"/>
        <v>1400.0180645161299</v>
      </c>
      <c r="BM18">
        <f t="shared" si="41"/>
        <v>1180.2005125629653</v>
      </c>
      <c r="BN18">
        <f t="shared" si="42"/>
        <v>0.84298948883267633</v>
      </c>
      <c r="BO18">
        <f t="shared" si="43"/>
        <v>0.19597897766535269</v>
      </c>
      <c r="BP18">
        <v>6</v>
      </c>
      <c r="BQ18">
        <v>0.5</v>
      </c>
      <c r="BR18" t="s">
        <v>296</v>
      </c>
      <c r="BS18">
        <v>2</v>
      </c>
      <c r="BT18">
        <v>1608061294.5</v>
      </c>
      <c r="BU18">
        <v>49.553219354838703</v>
      </c>
      <c r="BV18">
        <v>48.606248387096798</v>
      </c>
      <c r="BW18">
        <v>20.781216129032298</v>
      </c>
      <c r="BX18">
        <v>19.174748387096798</v>
      </c>
      <c r="BY18">
        <v>48.641719354838699</v>
      </c>
      <c r="BZ18">
        <v>20.513216129032301</v>
      </c>
      <c r="CA18">
        <v>500.01683870967702</v>
      </c>
      <c r="CB18">
        <v>102.57074193548399</v>
      </c>
      <c r="CC18">
        <v>9.9980329032258106E-2</v>
      </c>
      <c r="CD18">
        <v>27.973548387096798</v>
      </c>
      <c r="CE18">
        <v>28.9952677419355</v>
      </c>
      <c r="CF18">
        <v>999.9</v>
      </c>
      <c r="CG18">
        <v>0</v>
      </c>
      <c r="CH18">
        <v>0</v>
      </c>
      <c r="CI18">
        <v>9996.2903225806494</v>
      </c>
      <c r="CJ18">
        <v>0</v>
      </c>
      <c r="CK18">
        <v>417.75093548387099</v>
      </c>
      <c r="CL18">
        <v>1400.0180645161299</v>
      </c>
      <c r="CM18">
        <v>0.89999454838709703</v>
      </c>
      <c r="CN18">
        <v>0.1000055</v>
      </c>
      <c r="CO18">
        <v>0</v>
      </c>
      <c r="CP18">
        <v>983.57241935483898</v>
      </c>
      <c r="CQ18">
        <v>4.9994800000000001</v>
      </c>
      <c r="CR18">
        <v>13955.461290322601</v>
      </c>
      <c r="CS18">
        <v>11417.703225806499</v>
      </c>
      <c r="CT18">
        <v>46.316064516129003</v>
      </c>
      <c r="CU18">
        <v>48.125</v>
      </c>
      <c r="CV18">
        <v>47.170999999999999</v>
      </c>
      <c r="CW18">
        <v>47.637064516129001</v>
      </c>
      <c r="CX18">
        <v>48.3283870967742</v>
      </c>
      <c r="CY18">
        <v>1255.5103225806499</v>
      </c>
      <c r="CZ18">
        <v>139.51161290322599</v>
      </c>
      <c r="DA18">
        <v>0</v>
      </c>
      <c r="DB18">
        <v>155.09999990463299</v>
      </c>
      <c r="DC18">
        <v>0</v>
      </c>
      <c r="DD18">
        <v>982.33199999999999</v>
      </c>
      <c r="DE18">
        <v>-115.14230785456201</v>
      </c>
      <c r="DF18">
        <v>-1544.26154076644</v>
      </c>
      <c r="DG18">
        <v>13938.984</v>
      </c>
      <c r="DH18">
        <v>15</v>
      </c>
      <c r="DI18">
        <v>1608061320.5</v>
      </c>
      <c r="DJ18" t="s">
        <v>303</v>
      </c>
      <c r="DK18">
        <v>1608061181.5</v>
      </c>
      <c r="DL18">
        <v>1608061320.5</v>
      </c>
      <c r="DM18">
        <v>36</v>
      </c>
      <c r="DN18">
        <v>1.6E-2</v>
      </c>
      <c r="DO18">
        <v>-1E-3</v>
      </c>
      <c r="DP18">
        <v>0.73499999999999999</v>
      </c>
      <c r="DQ18">
        <v>0.26800000000000002</v>
      </c>
      <c r="DR18">
        <v>417</v>
      </c>
      <c r="DS18">
        <v>20</v>
      </c>
      <c r="DT18">
        <v>0.17</v>
      </c>
      <c r="DU18">
        <v>0.09</v>
      </c>
      <c r="DV18">
        <v>-0.85588646429358795</v>
      </c>
      <c r="DW18">
        <v>-0.50918095674408004</v>
      </c>
      <c r="DX18">
        <v>4.6929551559963298E-2</v>
      </c>
      <c r="DY18">
        <v>0</v>
      </c>
      <c r="DZ18">
        <v>0.95072190000000001</v>
      </c>
      <c r="EA18">
        <v>0.77816417352614098</v>
      </c>
      <c r="EB18">
        <v>6.7679250202874894E-2</v>
      </c>
      <c r="EC18">
        <v>0</v>
      </c>
      <c r="ED18">
        <v>1.6175809999999999</v>
      </c>
      <c r="EE18">
        <v>-4.6709534149054504</v>
      </c>
      <c r="EF18">
        <v>0.34026760971672498</v>
      </c>
      <c r="EG18">
        <v>0</v>
      </c>
      <c r="EH18">
        <v>0</v>
      </c>
      <c r="EI18">
        <v>3</v>
      </c>
      <c r="EJ18" t="s">
        <v>298</v>
      </c>
      <c r="EK18">
        <v>100</v>
      </c>
      <c r="EL18">
        <v>100</v>
      </c>
      <c r="EM18">
        <v>0.91100000000000003</v>
      </c>
      <c r="EN18">
        <v>0.26800000000000002</v>
      </c>
      <c r="EO18">
        <v>0.91497202338004202</v>
      </c>
      <c r="EP18">
        <v>-1.6043650578588901E-5</v>
      </c>
      <c r="EQ18">
        <v>-1.15305589960158E-6</v>
      </c>
      <c r="ER18">
        <v>3.6581349982770798E-10</v>
      </c>
      <c r="ES18">
        <v>-7.4232733730611997E-2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10.199999999999999</v>
      </c>
      <c r="FC18">
        <v>2</v>
      </c>
      <c r="FD18">
        <v>509.62</v>
      </c>
      <c r="FE18">
        <v>481.45800000000003</v>
      </c>
      <c r="FF18">
        <v>23.777000000000001</v>
      </c>
      <c r="FG18">
        <v>34.637900000000002</v>
      </c>
      <c r="FH18">
        <v>30.0001</v>
      </c>
      <c r="FI18">
        <v>34.604100000000003</v>
      </c>
      <c r="FJ18">
        <v>34.636099999999999</v>
      </c>
      <c r="FK18">
        <v>5.0378100000000003</v>
      </c>
      <c r="FL18">
        <v>36.186700000000002</v>
      </c>
      <c r="FM18">
        <v>65.236800000000002</v>
      </c>
      <c r="FN18">
        <v>23.788699999999999</v>
      </c>
      <c r="FO18">
        <v>48.804699999999997</v>
      </c>
      <c r="FP18">
        <v>20.0791</v>
      </c>
      <c r="FQ18">
        <v>97.752200000000002</v>
      </c>
      <c r="FR18">
        <v>101.709</v>
      </c>
    </row>
    <row r="19" spans="1:174" x14ac:dyDescent="0.25">
      <c r="A19">
        <v>3</v>
      </c>
      <c r="B19">
        <v>1608061409.0999999</v>
      </c>
      <c r="C19">
        <v>262.59999990463302</v>
      </c>
      <c r="D19" t="s">
        <v>304</v>
      </c>
      <c r="E19" t="s">
        <v>305</v>
      </c>
      <c r="F19" t="s">
        <v>291</v>
      </c>
      <c r="G19" t="s">
        <v>292</v>
      </c>
      <c r="H19">
        <v>1608061401.0999999</v>
      </c>
      <c r="I19">
        <f t="shared" si="0"/>
        <v>1.3616521285760889E-3</v>
      </c>
      <c r="J19">
        <f t="shared" si="1"/>
        <v>1.361652128576089</v>
      </c>
      <c r="K19">
        <f t="shared" si="2"/>
        <v>0.15803130027852089</v>
      </c>
      <c r="L19">
        <f t="shared" si="3"/>
        <v>79.695890322580595</v>
      </c>
      <c r="M19">
        <f t="shared" si="4"/>
        <v>74.130942354924329</v>
      </c>
      <c r="N19">
        <f t="shared" si="5"/>
        <v>7.6106782029090754</v>
      </c>
      <c r="O19">
        <f t="shared" si="6"/>
        <v>8.1820054631911141</v>
      </c>
      <c r="P19">
        <f t="shared" si="7"/>
        <v>7.6470550445391874E-2</v>
      </c>
      <c r="Q19">
        <f t="shared" si="8"/>
        <v>2.973837645833191</v>
      </c>
      <c r="R19">
        <f t="shared" si="9"/>
        <v>7.5394694232748666E-2</v>
      </c>
      <c r="S19">
        <f t="shared" si="10"/>
        <v>4.7217084306882859E-2</v>
      </c>
      <c r="T19">
        <f t="shared" si="11"/>
        <v>231.29330946173997</v>
      </c>
      <c r="U19">
        <f t="shared" si="12"/>
        <v>28.98416211925899</v>
      </c>
      <c r="V19">
        <f t="shared" si="13"/>
        <v>29.003303225806501</v>
      </c>
      <c r="W19">
        <f t="shared" si="14"/>
        <v>4.0225415682553187</v>
      </c>
      <c r="X19">
        <f t="shared" si="15"/>
        <v>58.664279601321581</v>
      </c>
      <c r="Y19">
        <f t="shared" si="16"/>
        <v>2.2247873346674862</v>
      </c>
      <c r="Z19">
        <f t="shared" si="17"/>
        <v>3.7924054463584795</v>
      </c>
      <c r="AA19">
        <f t="shared" si="18"/>
        <v>1.7977542335878325</v>
      </c>
      <c r="AB19">
        <f t="shared" si="19"/>
        <v>-60.048858870205521</v>
      </c>
      <c r="AC19">
        <f t="shared" si="20"/>
        <v>-162.61974185242241</v>
      </c>
      <c r="AD19">
        <f t="shared" si="21"/>
        <v>-11.978812146387922</v>
      </c>
      <c r="AE19">
        <f t="shared" si="22"/>
        <v>-3.3541034072758862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54046.035367653771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15355.8</v>
      </c>
      <c r="AS19">
        <v>885.73676</v>
      </c>
      <c r="AT19">
        <v>981.29</v>
      </c>
      <c r="AU19">
        <f t="shared" si="27"/>
        <v>9.737512865717568E-2</v>
      </c>
      <c r="AV19">
        <v>0.5</v>
      </c>
      <c r="AW19">
        <f t="shared" si="28"/>
        <v>1180.194282199704</v>
      </c>
      <c r="AX19">
        <f t="shared" si="29"/>
        <v>0.15803130027852089</v>
      </c>
      <c r="AY19">
        <f t="shared" si="30"/>
        <v>57.460785034829641</v>
      </c>
      <c r="AZ19">
        <f t="shared" si="31"/>
        <v>6.2343869241881361E-4</v>
      </c>
      <c r="BA19">
        <f t="shared" si="32"/>
        <v>2.3242772269155907</v>
      </c>
      <c r="BB19" t="s">
        <v>307</v>
      </c>
      <c r="BC19">
        <v>885.73676</v>
      </c>
      <c r="BD19">
        <v>688.61</v>
      </c>
      <c r="BE19">
        <f t="shared" si="33"/>
        <v>0.29826045307707194</v>
      </c>
      <c r="BF19">
        <f t="shared" si="34"/>
        <v>0.3264768347683476</v>
      </c>
      <c r="BG19">
        <f t="shared" si="35"/>
        <v>0.88627028875409475</v>
      </c>
      <c r="BH19">
        <f t="shared" si="36"/>
        <v>0.35947531666266319</v>
      </c>
      <c r="BI19">
        <f t="shared" si="37"/>
        <v>0.89562053099996852</v>
      </c>
      <c r="BJ19">
        <f t="shared" si="38"/>
        <v>0.25381718738853271</v>
      </c>
      <c r="BK19">
        <f t="shared" si="39"/>
        <v>0.74618281261146735</v>
      </c>
      <c r="BL19">
        <f t="shared" si="40"/>
        <v>1400.0106451612901</v>
      </c>
      <c r="BM19">
        <f t="shared" si="41"/>
        <v>1180.194282199704</v>
      </c>
      <c r="BN19">
        <f t="shared" si="42"/>
        <v>0.84298950602889045</v>
      </c>
      <c r="BO19">
        <f t="shared" si="43"/>
        <v>0.19597901205778098</v>
      </c>
      <c r="BP19">
        <v>6</v>
      </c>
      <c r="BQ19">
        <v>0.5</v>
      </c>
      <c r="BR19" t="s">
        <v>296</v>
      </c>
      <c r="BS19">
        <v>2</v>
      </c>
      <c r="BT19">
        <v>1608061401.0999999</v>
      </c>
      <c r="BU19">
        <v>79.695890322580595</v>
      </c>
      <c r="BV19">
        <v>80.015745161290297</v>
      </c>
      <c r="BW19">
        <v>21.670287096774199</v>
      </c>
      <c r="BX19">
        <v>20.071735483870999</v>
      </c>
      <c r="BY19">
        <v>78.789158064516101</v>
      </c>
      <c r="BZ19">
        <v>21.333809677419399</v>
      </c>
      <c r="CA19">
        <v>500.00690322580601</v>
      </c>
      <c r="CB19">
        <v>102.565322580645</v>
      </c>
      <c r="CC19">
        <v>0.100014741935484</v>
      </c>
      <c r="CD19">
        <v>27.9889935483871</v>
      </c>
      <c r="CE19">
        <v>29.003303225806501</v>
      </c>
      <c r="CF19">
        <v>999.9</v>
      </c>
      <c r="CG19">
        <v>0</v>
      </c>
      <c r="CH19">
        <v>0</v>
      </c>
      <c r="CI19">
        <v>9998.1861290322595</v>
      </c>
      <c r="CJ19">
        <v>0</v>
      </c>
      <c r="CK19">
        <v>394.195516129032</v>
      </c>
      <c r="CL19">
        <v>1400.0106451612901</v>
      </c>
      <c r="CM19">
        <v>0.89999287096774205</v>
      </c>
      <c r="CN19">
        <v>0.10000731612903201</v>
      </c>
      <c r="CO19">
        <v>0</v>
      </c>
      <c r="CP19">
        <v>886.09032258064497</v>
      </c>
      <c r="CQ19">
        <v>4.9994800000000001</v>
      </c>
      <c r="CR19">
        <v>12575.848387096799</v>
      </c>
      <c r="CS19">
        <v>11417.635483870999</v>
      </c>
      <c r="CT19">
        <v>46.243774193548397</v>
      </c>
      <c r="CU19">
        <v>48.006</v>
      </c>
      <c r="CV19">
        <v>47.066258064516099</v>
      </c>
      <c r="CW19">
        <v>47.537999999999997</v>
      </c>
      <c r="CX19">
        <v>48.245870967741901</v>
      </c>
      <c r="CY19">
        <v>1255.4993548387099</v>
      </c>
      <c r="CZ19">
        <v>139.511290322581</v>
      </c>
      <c r="DA19">
        <v>0</v>
      </c>
      <c r="DB19">
        <v>105.80000019073501</v>
      </c>
      <c r="DC19">
        <v>0</v>
      </c>
      <c r="DD19">
        <v>885.73676</v>
      </c>
      <c r="DE19">
        <v>-27.981999978588401</v>
      </c>
      <c r="DF19">
        <v>-418.42307637218499</v>
      </c>
      <c r="DG19">
        <v>12570.995999999999</v>
      </c>
      <c r="DH19">
        <v>15</v>
      </c>
      <c r="DI19">
        <v>1608061320.5</v>
      </c>
      <c r="DJ19" t="s">
        <v>303</v>
      </c>
      <c r="DK19">
        <v>1608061181.5</v>
      </c>
      <c r="DL19">
        <v>1608061320.5</v>
      </c>
      <c r="DM19">
        <v>36</v>
      </c>
      <c r="DN19">
        <v>1.6E-2</v>
      </c>
      <c r="DO19">
        <v>-1E-3</v>
      </c>
      <c r="DP19">
        <v>0.73499999999999999</v>
      </c>
      <c r="DQ19">
        <v>0.26800000000000002</v>
      </c>
      <c r="DR19">
        <v>417</v>
      </c>
      <c r="DS19">
        <v>20</v>
      </c>
      <c r="DT19">
        <v>0.17</v>
      </c>
      <c r="DU19">
        <v>0.09</v>
      </c>
      <c r="DV19">
        <v>0.15986555588822901</v>
      </c>
      <c r="DW19">
        <v>-0.16368251303013601</v>
      </c>
      <c r="DX19">
        <v>1.8680001146083699E-2</v>
      </c>
      <c r="DY19">
        <v>1</v>
      </c>
      <c r="DZ19">
        <v>-0.32080720000000001</v>
      </c>
      <c r="EA19">
        <v>0.17723959955506099</v>
      </c>
      <c r="EB19">
        <v>2.1080015734339499E-2</v>
      </c>
      <c r="EC19">
        <v>1</v>
      </c>
      <c r="ED19">
        <v>1.5987309999999999</v>
      </c>
      <c r="EE19">
        <v>0.18424177975528</v>
      </c>
      <c r="EF19">
        <v>1.8324140789315799E-2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0.90700000000000003</v>
      </c>
      <c r="EN19">
        <v>0.33679999999999999</v>
      </c>
      <c r="EO19">
        <v>0.91497202338004202</v>
      </c>
      <c r="EP19">
        <v>-1.6043650578588901E-5</v>
      </c>
      <c r="EQ19">
        <v>-1.15305589960158E-6</v>
      </c>
      <c r="ER19">
        <v>3.6581349982770798E-10</v>
      </c>
      <c r="ES19">
        <v>-7.5485346533726197E-2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3.8</v>
      </c>
      <c r="FB19">
        <v>1.5</v>
      </c>
      <c r="FC19">
        <v>2</v>
      </c>
      <c r="FD19">
        <v>509.58800000000002</v>
      </c>
      <c r="FE19">
        <v>481.4</v>
      </c>
      <c r="FF19">
        <v>23.826000000000001</v>
      </c>
      <c r="FG19">
        <v>34.653599999999997</v>
      </c>
      <c r="FH19">
        <v>30.0001</v>
      </c>
      <c r="FI19">
        <v>34.6357</v>
      </c>
      <c r="FJ19">
        <v>34.667099999999998</v>
      </c>
      <c r="FK19">
        <v>6.3305600000000002</v>
      </c>
      <c r="FL19">
        <v>34.376100000000001</v>
      </c>
      <c r="FM19">
        <v>61.835900000000002</v>
      </c>
      <c r="FN19">
        <v>23.831399999999999</v>
      </c>
      <c r="FO19">
        <v>80.121899999999997</v>
      </c>
      <c r="FP19">
        <v>20.131499999999999</v>
      </c>
      <c r="FQ19">
        <v>97.749499999999998</v>
      </c>
      <c r="FR19">
        <v>101.70399999999999</v>
      </c>
    </row>
    <row r="20" spans="1:174" x14ac:dyDescent="0.25">
      <c r="A20">
        <v>4</v>
      </c>
      <c r="B20">
        <v>1608061487.0999999</v>
      </c>
      <c r="C20">
        <v>340.59999990463302</v>
      </c>
      <c r="D20" t="s">
        <v>309</v>
      </c>
      <c r="E20" t="s">
        <v>310</v>
      </c>
      <c r="F20" t="s">
        <v>291</v>
      </c>
      <c r="G20" t="s">
        <v>292</v>
      </c>
      <c r="H20">
        <v>1608061479.3499999</v>
      </c>
      <c r="I20">
        <f t="shared" si="0"/>
        <v>1.5153373512446305E-3</v>
      </c>
      <c r="J20">
        <f t="shared" si="1"/>
        <v>1.5153373512446304</v>
      </c>
      <c r="K20">
        <f t="shared" si="2"/>
        <v>0.90526969391020073</v>
      </c>
      <c r="L20">
        <f t="shared" si="3"/>
        <v>99.669479999999993</v>
      </c>
      <c r="M20">
        <f t="shared" si="4"/>
        <v>79.792923526323193</v>
      </c>
      <c r="N20">
        <f t="shared" si="5"/>
        <v>8.1916498800232205</v>
      </c>
      <c r="O20">
        <f t="shared" si="6"/>
        <v>10.232204157986924</v>
      </c>
      <c r="P20">
        <f t="shared" si="7"/>
        <v>8.495447021298734E-2</v>
      </c>
      <c r="Q20">
        <f t="shared" si="8"/>
        <v>2.9740112350461407</v>
      </c>
      <c r="R20">
        <f t="shared" si="9"/>
        <v>8.362896017560377E-2</v>
      </c>
      <c r="S20">
        <f t="shared" si="10"/>
        <v>5.2385469127559439E-2</v>
      </c>
      <c r="T20">
        <f t="shared" si="11"/>
        <v>231.28659654915373</v>
      </c>
      <c r="U20">
        <f t="shared" si="12"/>
        <v>28.934294198578868</v>
      </c>
      <c r="V20">
        <f t="shared" si="13"/>
        <v>28.9680033333333</v>
      </c>
      <c r="W20">
        <f t="shared" si="14"/>
        <v>4.0143324558505453</v>
      </c>
      <c r="X20">
        <f t="shared" si="15"/>
        <v>58.32365244512183</v>
      </c>
      <c r="Y20">
        <f t="shared" si="16"/>
        <v>2.2105289970287032</v>
      </c>
      <c r="Z20">
        <f t="shared" si="17"/>
        <v>3.7901072795614859</v>
      </c>
      <c r="AA20">
        <f t="shared" si="18"/>
        <v>1.8038034588218421</v>
      </c>
      <c r="AB20">
        <f t="shared" si="19"/>
        <v>-66.826377189888206</v>
      </c>
      <c r="AC20">
        <f t="shared" si="20"/>
        <v>-158.63641272982784</v>
      </c>
      <c r="AD20">
        <f t="shared" si="21"/>
        <v>-11.682054218126362</v>
      </c>
      <c r="AE20">
        <f t="shared" si="22"/>
        <v>-5.8582475886886698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54052.908047714001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15356.7</v>
      </c>
      <c r="AS20">
        <v>862.50923999999998</v>
      </c>
      <c r="AT20">
        <v>958.09</v>
      </c>
      <c r="AU20">
        <f t="shared" si="27"/>
        <v>9.976177603356684E-2</v>
      </c>
      <c r="AV20">
        <v>0.5</v>
      </c>
      <c r="AW20">
        <f t="shared" si="28"/>
        <v>1180.16027155453</v>
      </c>
      <c r="AX20">
        <f t="shared" si="29"/>
        <v>0.90526969391020073</v>
      </c>
      <c r="AY20">
        <f t="shared" si="30"/>
        <v>58.867442347268224</v>
      </c>
      <c r="AZ20">
        <f t="shared" si="31"/>
        <v>1.2566235362023877E-3</v>
      </c>
      <c r="BA20">
        <f t="shared" si="32"/>
        <v>2.4047740817668481</v>
      </c>
      <c r="BB20" t="s">
        <v>312</v>
      </c>
      <c r="BC20">
        <v>862.50923999999998</v>
      </c>
      <c r="BD20">
        <v>669.97</v>
      </c>
      <c r="BE20">
        <f t="shared" si="33"/>
        <v>0.30072331409366548</v>
      </c>
      <c r="BF20">
        <f t="shared" si="34"/>
        <v>0.33173941413300034</v>
      </c>
      <c r="BG20">
        <f t="shared" si="35"/>
        <v>0.88884730972065229</v>
      </c>
      <c r="BH20">
        <f t="shared" si="36"/>
        <v>0.39396375995966987</v>
      </c>
      <c r="BI20">
        <f t="shared" si="37"/>
        <v>0.90473070612314921</v>
      </c>
      <c r="BJ20">
        <f t="shared" si="38"/>
        <v>0.25768472380271107</v>
      </c>
      <c r="BK20">
        <f t="shared" si="39"/>
        <v>0.74231527619728888</v>
      </c>
      <c r="BL20">
        <f t="shared" si="40"/>
        <v>1399.97033333333</v>
      </c>
      <c r="BM20">
        <f t="shared" si="41"/>
        <v>1180.16027155453</v>
      </c>
      <c r="BN20">
        <f t="shared" si="42"/>
        <v>0.84298948588758149</v>
      </c>
      <c r="BO20">
        <f t="shared" si="43"/>
        <v>0.19597897177516282</v>
      </c>
      <c r="BP20">
        <v>6</v>
      </c>
      <c r="BQ20">
        <v>0.5</v>
      </c>
      <c r="BR20" t="s">
        <v>296</v>
      </c>
      <c r="BS20">
        <v>2</v>
      </c>
      <c r="BT20">
        <v>1608061479.3499999</v>
      </c>
      <c r="BU20">
        <v>99.669479999999993</v>
      </c>
      <c r="BV20">
        <v>100.937</v>
      </c>
      <c r="BW20">
        <v>21.532240000000002</v>
      </c>
      <c r="BX20">
        <v>19.753050000000002</v>
      </c>
      <c r="BY20">
        <v>98.766993333333303</v>
      </c>
      <c r="BZ20">
        <v>21.201509999999999</v>
      </c>
      <c r="CA20">
        <v>500.017</v>
      </c>
      <c r="CB20">
        <v>102.561366666667</v>
      </c>
      <c r="CC20">
        <v>9.9991233333333304E-2</v>
      </c>
      <c r="CD20">
        <v>27.9785966666667</v>
      </c>
      <c r="CE20">
        <v>28.9680033333333</v>
      </c>
      <c r="CF20">
        <v>999.9</v>
      </c>
      <c r="CG20">
        <v>0</v>
      </c>
      <c r="CH20">
        <v>0</v>
      </c>
      <c r="CI20">
        <v>9999.5536666666703</v>
      </c>
      <c r="CJ20">
        <v>0</v>
      </c>
      <c r="CK20">
        <v>375.66866666666698</v>
      </c>
      <c r="CL20">
        <v>1399.97033333333</v>
      </c>
      <c r="CM20">
        <v>0.89999316666666695</v>
      </c>
      <c r="CN20">
        <v>0.10000681</v>
      </c>
      <c r="CO20">
        <v>0</v>
      </c>
      <c r="CP20">
        <v>862.57780000000002</v>
      </c>
      <c r="CQ20">
        <v>4.9994800000000001</v>
      </c>
      <c r="CR20">
        <v>12234.166666666701</v>
      </c>
      <c r="CS20">
        <v>11417.3166666667</v>
      </c>
      <c r="CT20">
        <v>46.2288</v>
      </c>
      <c r="CU20">
        <v>47.8832666666667</v>
      </c>
      <c r="CV20">
        <v>47.022599999999997</v>
      </c>
      <c r="CW20">
        <v>47.449599999999997</v>
      </c>
      <c r="CX20">
        <v>48.245600000000003</v>
      </c>
      <c r="CY20">
        <v>1255.4639999999999</v>
      </c>
      <c r="CZ20">
        <v>139.506333333333</v>
      </c>
      <c r="DA20">
        <v>0</v>
      </c>
      <c r="DB20">
        <v>77</v>
      </c>
      <c r="DC20">
        <v>0</v>
      </c>
      <c r="DD20">
        <v>862.50923999999998</v>
      </c>
      <c r="DE20">
        <v>-15.2244615481086</v>
      </c>
      <c r="DF20">
        <v>-225.59230800095199</v>
      </c>
      <c r="DG20">
        <v>12233.152</v>
      </c>
      <c r="DH20">
        <v>15</v>
      </c>
      <c r="DI20">
        <v>1608061320.5</v>
      </c>
      <c r="DJ20" t="s">
        <v>303</v>
      </c>
      <c r="DK20">
        <v>1608061181.5</v>
      </c>
      <c r="DL20">
        <v>1608061320.5</v>
      </c>
      <c r="DM20">
        <v>36</v>
      </c>
      <c r="DN20">
        <v>1.6E-2</v>
      </c>
      <c r="DO20">
        <v>-1E-3</v>
      </c>
      <c r="DP20">
        <v>0.73499999999999999</v>
      </c>
      <c r="DQ20">
        <v>0.26800000000000002</v>
      </c>
      <c r="DR20">
        <v>417</v>
      </c>
      <c r="DS20">
        <v>20</v>
      </c>
      <c r="DT20">
        <v>0.17</v>
      </c>
      <c r="DU20">
        <v>0.09</v>
      </c>
      <c r="DV20">
        <v>0.90869451418542602</v>
      </c>
      <c r="DW20">
        <v>-9.5279182337683996E-2</v>
      </c>
      <c r="DX20">
        <v>2.2672086120578899E-2</v>
      </c>
      <c r="DY20">
        <v>1</v>
      </c>
      <c r="DZ20">
        <v>-1.2693173333333301</v>
      </c>
      <c r="EA20">
        <v>0.16500093437152299</v>
      </c>
      <c r="EB20">
        <v>2.75336261001384E-2</v>
      </c>
      <c r="EC20">
        <v>1</v>
      </c>
      <c r="ED20">
        <v>1.778268</v>
      </c>
      <c r="EE20">
        <v>-0.125381446051165</v>
      </c>
      <c r="EF20">
        <v>3.3920425154568203E-2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0.90200000000000002</v>
      </c>
      <c r="EN20">
        <v>0.33189999999999997</v>
      </c>
      <c r="EO20">
        <v>0.91497202338004202</v>
      </c>
      <c r="EP20">
        <v>-1.6043650578588901E-5</v>
      </c>
      <c r="EQ20">
        <v>-1.15305589960158E-6</v>
      </c>
      <c r="ER20">
        <v>3.6581349982770798E-10</v>
      </c>
      <c r="ES20">
        <v>-7.5485346533726197E-2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5.0999999999999996</v>
      </c>
      <c r="FB20">
        <v>2.8</v>
      </c>
      <c r="FC20">
        <v>2</v>
      </c>
      <c r="FD20">
        <v>509.84899999999999</v>
      </c>
      <c r="FE20">
        <v>480.94499999999999</v>
      </c>
      <c r="FF20">
        <v>23.775099999999998</v>
      </c>
      <c r="FG20">
        <v>34.6599</v>
      </c>
      <c r="FH20">
        <v>30</v>
      </c>
      <c r="FI20">
        <v>34.648400000000002</v>
      </c>
      <c r="FJ20">
        <v>34.680700000000002</v>
      </c>
      <c r="FK20">
        <v>7.2028400000000001</v>
      </c>
      <c r="FL20">
        <v>33.658200000000001</v>
      </c>
      <c r="FM20">
        <v>59.137500000000003</v>
      </c>
      <c r="FN20">
        <v>23.791499999999999</v>
      </c>
      <c r="FO20">
        <v>101.08499999999999</v>
      </c>
      <c r="FP20">
        <v>19.808199999999999</v>
      </c>
      <c r="FQ20">
        <v>97.750500000000002</v>
      </c>
      <c r="FR20">
        <v>101.70399999999999</v>
      </c>
    </row>
    <row r="21" spans="1:174" x14ac:dyDescent="0.25">
      <c r="A21">
        <v>5</v>
      </c>
      <c r="B21">
        <v>1608061578.0999999</v>
      </c>
      <c r="C21">
        <v>431.59999990463302</v>
      </c>
      <c r="D21" t="s">
        <v>313</v>
      </c>
      <c r="E21" t="s">
        <v>314</v>
      </c>
      <c r="F21" t="s">
        <v>291</v>
      </c>
      <c r="G21" t="s">
        <v>292</v>
      </c>
      <c r="H21">
        <v>1608061570.3499999</v>
      </c>
      <c r="I21">
        <f t="shared" si="0"/>
        <v>1.6865180563758267E-3</v>
      </c>
      <c r="J21">
        <f t="shared" si="1"/>
        <v>1.6865180563758266</v>
      </c>
      <c r="K21">
        <f t="shared" si="2"/>
        <v>2.6933194935938061</v>
      </c>
      <c r="L21">
        <f t="shared" si="3"/>
        <v>149.56299999999999</v>
      </c>
      <c r="M21">
        <f t="shared" si="4"/>
        <v>99.997623927711928</v>
      </c>
      <c r="N21">
        <f t="shared" si="5"/>
        <v>10.266003082882987</v>
      </c>
      <c r="O21">
        <f t="shared" si="6"/>
        <v>15.354507025038675</v>
      </c>
      <c r="P21">
        <f t="shared" si="7"/>
        <v>9.5160422611667142E-2</v>
      </c>
      <c r="Q21">
        <f t="shared" si="8"/>
        <v>2.9736597451684439</v>
      </c>
      <c r="R21">
        <f t="shared" si="9"/>
        <v>9.3500465354587503E-2</v>
      </c>
      <c r="S21">
        <f t="shared" si="10"/>
        <v>5.8584519535695587E-2</v>
      </c>
      <c r="T21">
        <f t="shared" si="11"/>
        <v>231.28498967928365</v>
      </c>
      <c r="U21">
        <f t="shared" si="12"/>
        <v>28.897076017540208</v>
      </c>
      <c r="V21">
        <f t="shared" si="13"/>
        <v>28.9407833333333</v>
      </c>
      <c r="W21">
        <f t="shared" si="14"/>
        <v>4.0080123296709633</v>
      </c>
      <c r="X21">
        <f t="shared" si="15"/>
        <v>58.348947466235387</v>
      </c>
      <c r="Y21">
        <f t="shared" si="16"/>
        <v>2.2123341404070738</v>
      </c>
      <c r="Z21">
        <f t="shared" si="17"/>
        <v>3.7915579225953966</v>
      </c>
      <c r="AA21">
        <f t="shared" si="18"/>
        <v>1.7956781892638896</v>
      </c>
      <c r="AB21">
        <f t="shared" si="19"/>
        <v>-74.375446286173954</v>
      </c>
      <c r="AC21">
        <f t="shared" si="20"/>
        <v>-153.20165696522048</v>
      </c>
      <c r="AD21">
        <f t="shared" si="21"/>
        <v>-11.282008306896879</v>
      </c>
      <c r="AE21">
        <f t="shared" si="22"/>
        <v>-7.5741218790076346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54041.445296404352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15357</v>
      </c>
      <c r="AS21">
        <v>859.57748000000004</v>
      </c>
      <c r="AT21">
        <v>971.62</v>
      </c>
      <c r="AU21">
        <f t="shared" si="27"/>
        <v>0.11531516436466926</v>
      </c>
      <c r="AV21">
        <v>0.5</v>
      </c>
      <c r="AW21">
        <f t="shared" si="28"/>
        <v>1180.1538795615641</v>
      </c>
      <c r="AX21">
        <f t="shared" si="29"/>
        <v>2.6933194935938061</v>
      </c>
      <c r="AY21">
        <f t="shared" si="30"/>
        <v>68.044819298621931</v>
      </c>
      <c r="AZ21">
        <f t="shared" si="31"/>
        <v>2.7717292041824705E-3</v>
      </c>
      <c r="BA21">
        <f t="shared" si="32"/>
        <v>2.3573619316193573</v>
      </c>
      <c r="BB21" t="s">
        <v>316</v>
      </c>
      <c r="BC21">
        <v>859.57748000000004</v>
      </c>
      <c r="BD21">
        <v>652.63</v>
      </c>
      <c r="BE21">
        <f t="shared" si="33"/>
        <v>0.3283073629608283</v>
      </c>
      <c r="BF21">
        <f t="shared" si="34"/>
        <v>0.35124148092416679</v>
      </c>
      <c r="BG21">
        <f t="shared" si="35"/>
        <v>0.87775584893368341</v>
      </c>
      <c r="BH21">
        <f t="shared" si="36"/>
        <v>0.43742162132942491</v>
      </c>
      <c r="BI21">
        <f t="shared" si="37"/>
        <v>0.89941774623450121</v>
      </c>
      <c r="BJ21">
        <f t="shared" si="38"/>
        <v>0.2666783774925548</v>
      </c>
      <c r="BK21">
        <f t="shared" si="39"/>
        <v>0.73332162250744526</v>
      </c>
      <c r="BL21">
        <f t="shared" si="40"/>
        <v>1399.963</v>
      </c>
      <c r="BM21">
        <f t="shared" si="41"/>
        <v>1180.1538795615641</v>
      </c>
      <c r="BN21">
        <f t="shared" si="42"/>
        <v>0.84298933583356417</v>
      </c>
      <c r="BO21">
        <f t="shared" si="43"/>
        <v>0.19597867166712848</v>
      </c>
      <c r="BP21">
        <v>6</v>
      </c>
      <c r="BQ21">
        <v>0.5</v>
      </c>
      <c r="BR21" t="s">
        <v>296</v>
      </c>
      <c r="BS21">
        <v>2</v>
      </c>
      <c r="BT21">
        <v>1608061570.3499999</v>
      </c>
      <c r="BU21">
        <v>149.56299999999999</v>
      </c>
      <c r="BV21">
        <v>153.09756666666701</v>
      </c>
      <c r="BW21">
        <v>21.549589999999998</v>
      </c>
      <c r="BX21">
        <v>19.56944</v>
      </c>
      <c r="BY21">
        <v>148.67476666666701</v>
      </c>
      <c r="BZ21">
        <v>21.218139999999998</v>
      </c>
      <c r="CA21">
        <v>500.01493333333298</v>
      </c>
      <c r="CB21">
        <v>102.56246666666701</v>
      </c>
      <c r="CC21">
        <v>0.100003496666667</v>
      </c>
      <c r="CD21">
        <v>27.98516</v>
      </c>
      <c r="CE21">
        <v>28.9407833333333</v>
      </c>
      <c r="CF21">
        <v>999.9</v>
      </c>
      <c r="CG21">
        <v>0</v>
      </c>
      <c r="CH21">
        <v>0</v>
      </c>
      <c r="CI21">
        <v>9997.4583333333303</v>
      </c>
      <c r="CJ21">
        <v>0</v>
      </c>
      <c r="CK21">
        <v>352.33613333333301</v>
      </c>
      <c r="CL21">
        <v>1399.963</v>
      </c>
      <c r="CM21">
        <v>0.89999863333333296</v>
      </c>
      <c r="CN21">
        <v>0.10000145000000001</v>
      </c>
      <c r="CO21">
        <v>0</v>
      </c>
      <c r="CP21">
        <v>859.58226666666701</v>
      </c>
      <c r="CQ21">
        <v>4.9994800000000001</v>
      </c>
      <c r="CR21">
        <v>12180.31</v>
      </c>
      <c r="CS21">
        <v>11417.2833333333</v>
      </c>
      <c r="CT21">
        <v>46.124933333333303</v>
      </c>
      <c r="CU21">
        <v>47.787199999999999</v>
      </c>
      <c r="CV21">
        <v>46.924666666666702</v>
      </c>
      <c r="CW21">
        <v>47.332999999999998</v>
      </c>
      <c r="CX21">
        <v>48.120733333333298</v>
      </c>
      <c r="CY21">
        <v>1255.4649999999999</v>
      </c>
      <c r="CZ21">
        <v>139.49866666666699</v>
      </c>
      <c r="DA21">
        <v>0</v>
      </c>
      <c r="DB21">
        <v>90.299999952316298</v>
      </c>
      <c r="DC21">
        <v>0</v>
      </c>
      <c r="DD21">
        <v>859.57748000000004</v>
      </c>
      <c r="DE21">
        <v>0.646384601219674</v>
      </c>
      <c r="DF21">
        <v>-13.153846172986601</v>
      </c>
      <c r="DG21">
        <v>12180.328</v>
      </c>
      <c r="DH21">
        <v>15</v>
      </c>
      <c r="DI21">
        <v>1608061320.5</v>
      </c>
      <c r="DJ21" t="s">
        <v>303</v>
      </c>
      <c r="DK21">
        <v>1608061181.5</v>
      </c>
      <c r="DL21">
        <v>1608061320.5</v>
      </c>
      <c r="DM21">
        <v>36</v>
      </c>
      <c r="DN21">
        <v>1.6E-2</v>
      </c>
      <c r="DO21">
        <v>-1E-3</v>
      </c>
      <c r="DP21">
        <v>0.73499999999999999</v>
      </c>
      <c r="DQ21">
        <v>0.26800000000000002</v>
      </c>
      <c r="DR21">
        <v>417</v>
      </c>
      <c r="DS21">
        <v>20</v>
      </c>
      <c r="DT21">
        <v>0.17</v>
      </c>
      <c r="DU21">
        <v>0.09</v>
      </c>
      <c r="DV21">
        <v>2.6974562556294899</v>
      </c>
      <c r="DW21">
        <v>-0.21369319518539001</v>
      </c>
      <c r="DX21">
        <v>2.7503404407384899E-2</v>
      </c>
      <c r="DY21">
        <v>1</v>
      </c>
      <c r="DZ21">
        <v>-3.5368033333333302</v>
      </c>
      <c r="EA21">
        <v>0.181648765294776</v>
      </c>
      <c r="EB21">
        <v>2.9758792463554201E-2</v>
      </c>
      <c r="EC21">
        <v>1</v>
      </c>
      <c r="ED21">
        <v>1.980218</v>
      </c>
      <c r="EE21">
        <v>4.2255483870962403E-2</v>
      </c>
      <c r="EF21">
        <v>1.51550722862017E-2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0.88800000000000001</v>
      </c>
      <c r="EN21">
        <v>0.33150000000000002</v>
      </c>
      <c r="EO21">
        <v>0.91497202338004202</v>
      </c>
      <c r="EP21">
        <v>-1.6043650578588901E-5</v>
      </c>
      <c r="EQ21">
        <v>-1.15305589960158E-6</v>
      </c>
      <c r="ER21">
        <v>3.6581349982770798E-10</v>
      </c>
      <c r="ES21">
        <v>-7.5485346533726197E-2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6.6</v>
      </c>
      <c r="FB21">
        <v>4.3</v>
      </c>
      <c r="FC21">
        <v>2</v>
      </c>
      <c r="FD21">
        <v>509.86200000000002</v>
      </c>
      <c r="FE21">
        <v>481.19799999999998</v>
      </c>
      <c r="FF21">
        <v>23.911799999999999</v>
      </c>
      <c r="FG21">
        <v>34.656799999999997</v>
      </c>
      <c r="FH21">
        <v>30.0001</v>
      </c>
      <c r="FI21">
        <v>34.654699999999998</v>
      </c>
      <c r="FJ21">
        <v>34.6892</v>
      </c>
      <c r="FK21">
        <v>9.3618400000000008</v>
      </c>
      <c r="FL21">
        <v>31.3613</v>
      </c>
      <c r="FM21">
        <v>56.116900000000001</v>
      </c>
      <c r="FN21">
        <v>23.9193</v>
      </c>
      <c r="FO21">
        <v>153.29599999999999</v>
      </c>
      <c r="FP21">
        <v>19.6631</v>
      </c>
      <c r="FQ21">
        <v>97.751099999999994</v>
      </c>
      <c r="FR21">
        <v>101.703</v>
      </c>
    </row>
    <row r="22" spans="1:174" x14ac:dyDescent="0.25">
      <c r="A22">
        <v>6</v>
      </c>
      <c r="B22">
        <v>1608061674.0999999</v>
      </c>
      <c r="C22">
        <v>527.59999990463302</v>
      </c>
      <c r="D22" t="s">
        <v>317</v>
      </c>
      <c r="E22" t="s">
        <v>318</v>
      </c>
      <c r="F22" t="s">
        <v>291</v>
      </c>
      <c r="G22" t="s">
        <v>292</v>
      </c>
      <c r="H22">
        <v>1608061666.3499999</v>
      </c>
      <c r="I22">
        <f t="shared" si="0"/>
        <v>1.8288932491353461E-3</v>
      </c>
      <c r="J22">
        <f t="shared" si="1"/>
        <v>1.828893249135346</v>
      </c>
      <c r="K22">
        <f t="shared" si="2"/>
        <v>4.7020605330091039</v>
      </c>
      <c r="L22">
        <f t="shared" si="3"/>
        <v>199.64046666666701</v>
      </c>
      <c r="M22">
        <f t="shared" si="4"/>
        <v>120.80665541264285</v>
      </c>
      <c r="N22">
        <f t="shared" si="5"/>
        <v>12.402093425000016</v>
      </c>
      <c r="O22">
        <f t="shared" si="6"/>
        <v>20.495226116089359</v>
      </c>
      <c r="P22">
        <f t="shared" si="7"/>
        <v>0.10304823676578648</v>
      </c>
      <c r="Q22">
        <f t="shared" si="8"/>
        <v>2.9745205524757408</v>
      </c>
      <c r="R22">
        <f t="shared" si="9"/>
        <v>0.10110526799714413</v>
      </c>
      <c r="S22">
        <f t="shared" si="10"/>
        <v>6.3362309175328313E-2</v>
      </c>
      <c r="T22">
        <f t="shared" si="11"/>
        <v>231.2922463010317</v>
      </c>
      <c r="U22">
        <f t="shared" si="12"/>
        <v>28.84955820683459</v>
      </c>
      <c r="V22">
        <f t="shared" si="13"/>
        <v>28.878309999999999</v>
      </c>
      <c r="W22">
        <f t="shared" si="14"/>
        <v>3.9935396430271033</v>
      </c>
      <c r="X22">
        <f t="shared" si="15"/>
        <v>57.861332926480699</v>
      </c>
      <c r="Y22">
        <f t="shared" si="16"/>
        <v>2.1924598143577083</v>
      </c>
      <c r="Z22">
        <f t="shared" si="17"/>
        <v>3.78916230143449</v>
      </c>
      <c r="AA22">
        <f t="shared" si="18"/>
        <v>1.801079828669395</v>
      </c>
      <c r="AB22">
        <f t="shared" si="19"/>
        <v>-80.654192286868764</v>
      </c>
      <c r="AC22">
        <f t="shared" si="20"/>
        <v>-144.965962607145</v>
      </c>
      <c r="AD22">
        <f t="shared" si="21"/>
        <v>-10.668534027159566</v>
      </c>
      <c r="AE22">
        <f t="shared" si="22"/>
        <v>-4.9964426201416359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54068.59992126406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15357.8</v>
      </c>
      <c r="AS22">
        <v>877.84892000000002</v>
      </c>
      <c r="AT22">
        <v>1012.23</v>
      </c>
      <c r="AU22">
        <f t="shared" si="27"/>
        <v>0.13275745630933677</v>
      </c>
      <c r="AV22">
        <v>0.5</v>
      </c>
      <c r="AW22">
        <f t="shared" si="28"/>
        <v>1180.1889505580366</v>
      </c>
      <c r="AX22">
        <f t="shared" si="29"/>
        <v>4.7020605330091039</v>
      </c>
      <c r="AY22">
        <f t="shared" si="30"/>
        <v>78.339441520235283</v>
      </c>
      <c r="AZ22">
        <f t="shared" si="31"/>
        <v>4.4736972078317123E-3</v>
      </c>
      <c r="BA22">
        <f t="shared" si="32"/>
        <v>2.2226667852167985</v>
      </c>
      <c r="BB22" t="s">
        <v>320</v>
      </c>
      <c r="BC22">
        <v>877.84892000000002</v>
      </c>
      <c r="BD22">
        <v>649.41</v>
      </c>
      <c r="BE22">
        <f t="shared" si="33"/>
        <v>0.35843632376041024</v>
      </c>
      <c r="BF22">
        <f t="shared" si="34"/>
        <v>0.37037947191444787</v>
      </c>
      <c r="BG22">
        <f t="shared" si="35"/>
        <v>0.86113056758029138</v>
      </c>
      <c r="BH22">
        <f t="shared" si="36"/>
        <v>0.45283803421129692</v>
      </c>
      <c r="BI22">
        <f t="shared" si="37"/>
        <v>0.88347101296931296</v>
      </c>
      <c r="BJ22">
        <f t="shared" si="38"/>
        <v>0.27399718490963293</v>
      </c>
      <c r="BK22">
        <f t="shared" si="39"/>
        <v>0.72600281509036702</v>
      </c>
      <c r="BL22">
        <f t="shared" si="40"/>
        <v>1400.0043333333299</v>
      </c>
      <c r="BM22">
        <f t="shared" si="41"/>
        <v>1180.1889505580366</v>
      </c>
      <c r="BN22">
        <f t="shared" si="42"/>
        <v>0.84298949828824787</v>
      </c>
      <c r="BO22">
        <f t="shared" si="43"/>
        <v>0.19597899657649587</v>
      </c>
      <c r="BP22">
        <v>6</v>
      </c>
      <c r="BQ22">
        <v>0.5</v>
      </c>
      <c r="BR22" t="s">
        <v>296</v>
      </c>
      <c r="BS22">
        <v>2</v>
      </c>
      <c r="BT22">
        <v>1608061666.3499999</v>
      </c>
      <c r="BU22">
        <v>199.64046666666701</v>
      </c>
      <c r="BV22">
        <v>205.72096666666701</v>
      </c>
      <c r="BW22">
        <v>21.356373333333298</v>
      </c>
      <c r="BX22">
        <v>19.2086133333333</v>
      </c>
      <c r="BY22">
        <v>198.7713</v>
      </c>
      <c r="BZ22">
        <v>21.0329433333333</v>
      </c>
      <c r="CA22">
        <v>500.00970000000001</v>
      </c>
      <c r="CB22">
        <v>102.5607</v>
      </c>
      <c r="CC22">
        <v>9.9980263333333305E-2</v>
      </c>
      <c r="CD22">
        <v>27.974319999999999</v>
      </c>
      <c r="CE22">
        <v>28.878309999999999</v>
      </c>
      <c r="CF22">
        <v>999.9</v>
      </c>
      <c r="CG22">
        <v>0</v>
      </c>
      <c r="CH22">
        <v>0</v>
      </c>
      <c r="CI22">
        <v>10002.5</v>
      </c>
      <c r="CJ22">
        <v>0</v>
      </c>
      <c r="CK22">
        <v>336.96223333333302</v>
      </c>
      <c r="CL22">
        <v>1400.0043333333299</v>
      </c>
      <c r="CM22">
        <v>0.89999253333333296</v>
      </c>
      <c r="CN22">
        <v>0.10000751333333301</v>
      </c>
      <c r="CO22">
        <v>0</v>
      </c>
      <c r="CP22">
        <v>877.79803333333302</v>
      </c>
      <c r="CQ22">
        <v>4.9994800000000001</v>
      </c>
      <c r="CR22">
        <v>12409.07</v>
      </c>
      <c r="CS22">
        <v>11417.5933333333</v>
      </c>
      <c r="CT22">
        <v>46.055866666666702</v>
      </c>
      <c r="CU22">
        <v>47.707999999999998</v>
      </c>
      <c r="CV22">
        <v>46.835099999999997</v>
      </c>
      <c r="CW22">
        <v>47.249866666666698</v>
      </c>
      <c r="CX22">
        <v>48.057866666666598</v>
      </c>
      <c r="CY22">
        <v>1255.4943333333299</v>
      </c>
      <c r="CZ22">
        <v>139.51033333333299</v>
      </c>
      <c r="DA22">
        <v>0</v>
      </c>
      <c r="DB22">
        <v>95.099999904632597</v>
      </c>
      <c r="DC22">
        <v>0</v>
      </c>
      <c r="DD22">
        <v>877.84892000000002</v>
      </c>
      <c r="DE22">
        <v>10.631076950931799</v>
      </c>
      <c r="DF22">
        <v>124.46923094613599</v>
      </c>
      <c r="DG22">
        <v>12409.752</v>
      </c>
      <c r="DH22">
        <v>15</v>
      </c>
      <c r="DI22">
        <v>1608061320.5</v>
      </c>
      <c r="DJ22" t="s">
        <v>303</v>
      </c>
      <c r="DK22">
        <v>1608061181.5</v>
      </c>
      <c r="DL22">
        <v>1608061320.5</v>
      </c>
      <c r="DM22">
        <v>36</v>
      </c>
      <c r="DN22">
        <v>1.6E-2</v>
      </c>
      <c r="DO22">
        <v>-1E-3</v>
      </c>
      <c r="DP22">
        <v>0.73499999999999999</v>
      </c>
      <c r="DQ22">
        <v>0.26800000000000002</v>
      </c>
      <c r="DR22">
        <v>417</v>
      </c>
      <c r="DS22">
        <v>20</v>
      </c>
      <c r="DT22">
        <v>0.17</v>
      </c>
      <c r="DU22">
        <v>0.09</v>
      </c>
      <c r="DV22">
        <v>4.7059036682195901</v>
      </c>
      <c r="DW22">
        <v>-0.16364239361981101</v>
      </c>
      <c r="DX22">
        <v>3.43531527597387E-2</v>
      </c>
      <c r="DY22">
        <v>1</v>
      </c>
      <c r="DZ22">
        <v>-6.0823973333333301</v>
      </c>
      <c r="EA22">
        <v>0.16908707452722399</v>
      </c>
      <c r="EB22">
        <v>3.6847762024609099E-2</v>
      </c>
      <c r="EC22">
        <v>1</v>
      </c>
      <c r="ED22">
        <v>2.1461753333333302</v>
      </c>
      <c r="EE22">
        <v>1.9844449388208899E-2</v>
      </c>
      <c r="EF22">
        <v>2.01990941601074E-2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0.86899999999999999</v>
      </c>
      <c r="EN22">
        <v>0.32379999999999998</v>
      </c>
      <c r="EO22">
        <v>0.91497202338004202</v>
      </c>
      <c r="EP22">
        <v>-1.6043650578588901E-5</v>
      </c>
      <c r="EQ22">
        <v>-1.15305589960158E-6</v>
      </c>
      <c r="ER22">
        <v>3.6581349982770798E-10</v>
      </c>
      <c r="ES22">
        <v>-7.5485346533726197E-2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8.1999999999999993</v>
      </c>
      <c r="FB22">
        <v>5.9</v>
      </c>
      <c r="FC22">
        <v>2</v>
      </c>
      <c r="FD22">
        <v>510.14</v>
      </c>
      <c r="FE22">
        <v>480.68799999999999</v>
      </c>
      <c r="FF22">
        <v>23.950500000000002</v>
      </c>
      <c r="FG22">
        <v>34.640999999999998</v>
      </c>
      <c r="FH22">
        <v>29.9999</v>
      </c>
      <c r="FI22">
        <v>34.651499999999999</v>
      </c>
      <c r="FJ22">
        <v>34.686</v>
      </c>
      <c r="FK22">
        <v>11.498799999999999</v>
      </c>
      <c r="FL22">
        <v>30.805299999999999</v>
      </c>
      <c r="FM22">
        <v>52.687600000000003</v>
      </c>
      <c r="FN22">
        <v>23.959499999999998</v>
      </c>
      <c r="FO22">
        <v>205.86500000000001</v>
      </c>
      <c r="FP22">
        <v>19.293199999999999</v>
      </c>
      <c r="FQ22">
        <v>97.756200000000007</v>
      </c>
      <c r="FR22">
        <v>101.70699999999999</v>
      </c>
    </row>
    <row r="23" spans="1:174" x14ac:dyDescent="0.25">
      <c r="A23">
        <v>7</v>
      </c>
      <c r="B23">
        <v>1608061767.0999999</v>
      </c>
      <c r="C23">
        <v>620.59999990463302</v>
      </c>
      <c r="D23" t="s">
        <v>321</v>
      </c>
      <c r="E23" t="s">
        <v>322</v>
      </c>
      <c r="F23" t="s">
        <v>291</v>
      </c>
      <c r="G23" t="s">
        <v>292</v>
      </c>
      <c r="H23">
        <v>1608061759.3499999</v>
      </c>
      <c r="I23">
        <f t="shared" si="0"/>
        <v>1.9144551983030752E-3</v>
      </c>
      <c r="J23">
        <f t="shared" si="1"/>
        <v>1.9144551983030751</v>
      </c>
      <c r="K23">
        <f t="shared" si="2"/>
        <v>6.8847916138263026</v>
      </c>
      <c r="L23">
        <f t="shared" si="3"/>
        <v>249.558966666667</v>
      </c>
      <c r="M23">
        <f t="shared" si="4"/>
        <v>139.74070988327233</v>
      </c>
      <c r="N23">
        <f t="shared" si="5"/>
        <v>14.345558819188454</v>
      </c>
      <c r="O23">
        <f t="shared" si="6"/>
        <v>25.619326237594233</v>
      </c>
      <c r="P23">
        <f t="shared" si="7"/>
        <v>0.10755485854171563</v>
      </c>
      <c r="Q23">
        <f t="shared" si="8"/>
        <v>2.9726762717147723</v>
      </c>
      <c r="R23">
        <f t="shared" si="9"/>
        <v>0.10543882470424747</v>
      </c>
      <c r="S23">
        <f t="shared" si="10"/>
        <v>6.6085915230608985E-2</v>
      </c>
      <c r="T23">
        <f t="shared" si="11"/>
        <v>231.28827479884839</v>
      </c>
      <c r="U23">
        <f t="shared" si="12"/>
        <v>28.843842330904639</v>
      </c>
      <c r="V23">
        <f t="shared" si="13"/>
        <v>28.830436666666699</v>
      </c>
      <c r="W23">
        <f t="shared" si="14"/>
        <v>3.9824800812372381</v>
      </c>
      <c r="X23">
        <f t="shared" si="15"/>
        <v>57.332168593327779</v>
      </c>
      <c r="Y23">
        <f t="shared" si="16"/>
        <v>2.1744043193837377</v>
      </c>
      <c r="Z23">
        <f t="shared" si="17"/>
        <v>3.7926427217629985</v>
      </c>
      <c r="AA23">
        <f t="shared" si="18"/>
        <v>1.8080757618535004</v>
      </c>
      <c r="AB23">
        <f t="shared" si="19"/>
        <v>-84.427474245165612</v>
      </c>
      <c r="AC23">
        <f t="shared" si="20"/>
        <v>-134.68015273654638</v>
      </c>
      <c r="AD23">
        <f t="shared" si="21"/>
        <v>-9.9161273192992923</v>
      </c>
      <c r="AE23">
        <f t="shared" si="22"/>
        <v>2.2645204978370828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54011.640997209404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15356.1</v>
      </c>
      <c r="AS23">
        <v>908.20892000000003</v>
      </c>
      <c r="AT23">
        <v>1066.56</v>
      </c>
      <c r="AU23">
        <f t="shared" si="27"/>
        <v>0.14846898439843981</v>
      </c>
      <c r="AV23">
        <v>0.5</v>
      </c>
      <c r="AW23">
        <f t="shared" si="28"/>
        <v>1180.1694705580246</v>
      </c>
      <c r="AX23">
        <f t="shared" si="29"/>
        <v>6.8847916138263026</v>
      </c>
      <c r="AY23">
        <f t="shared" si="30"/>
        <v>87.609281355897167</v>
      </c>
      <c r="AZ23">
        <f t="shared" si="31"/>
        <v>6.3232775290433339E-3</v>
      </c>
      <c r="BA23">
        <f t="shared" si="32"/>
        <v>2.0585058505850586</v>
      </c>
      <c r="BB23" t="s">
        <v>324</v>
      </c>
      <c r="BC23">
        <v>908.20892000000003</v>
      </c>
      <c r="BD23">
        <v>655.58</v>
      </c>
      <c r="BE23">
        <f t="shared" si="33"/>
        <v>0.3853322832283228</v>
      </c>
      <c r="BF23">
        <f t="shared" si="34"/>
        <v>0.38530118253929618</v>
      </c>
      <c r="BG23">
        <f t="shared" si="35"/>
        <v>0.84232495683867259</v>
      </c>
      <c r="BH23">
        <f t="shared" si="36"/>
        <v>0.45103592399782616</v>
      </c>
      <c r="BI23">
        <f t="shared" si="37"/>
        <v>0.86213671062265751</v>
      </c>
      <c r="BJ23">
        <f t="shared" si="38"/>
        <v>0.27812515786468139</v>
      </c>
      <c r="BK23">
        <f t="shared" si="39"/>
        <v>0.72187484213531861</v>
      </c>
      <c r="BL23">
        <f t="shared" si="40"/>
        <v>1399.98133333333</v>
      </c>
      <c r="BM23">
        <f t="shared" si="41"/>
        <v>1180.1694705580246</v>
      </c>
      <c r="BN23">
        <f t="shared" si="42"/>
        <v>0.84298943311484209</v>
      </c>
      <c r="BO23">
        <f t="shared" si="43"/>
        <v>0.19597886622968425</v>
      </c>
      <c r="BP23">
        <v>6</v>
      </c>
      <c r="BQ23">
        <v>0.5</v>
      </c>
      <c r="BR23" t="s">
        <v>296</v>
      </c>
      <c r="BS23">
        <v>2</v>
      </c>
      <c r="BT23">
        <v>1608061759.3499999</v>
      </c>
      <c r="BU23">
        <v>249.558966666667</v>
      </c>
      <c r="BV23">
        <v>258.39376666666698</v>
      </c>
      <c r="BW23">
        <v>21.180966666666698</v>
      </c>
      <c r="BX23">
        <v>18.93235</v>
      </c>
      <c r="BY23">
        <v>248.71373333333301</v>
      </c>
      <c r="BZ23">
        <v>20.864806666666698</v>
      </c>
      <c r="CA23">
        <v>500.01546666666701</v>
      </c>
      <c r="CB23">
        <v>102.55840000000001</v>
      </c>
      <c r="CC23">
        <v>0.10000807</v>
      </c>
      <c r="CD23">
        <v>27.990066666666699</v>
      </c>
      <c r="CE23">
        <v>28.830436666666699</v>
      </c>
      <c r="CF23">
        <v>999.9</v>
      </c>
      <c r="CG23">
        <v>0</v>
      </c>
      <c r="CH23">
        <v>0</v>
      </c>
      <c r="CI23">
        <v>9992.2933333333294</v>
      </c>
      <c r="CJ23">
        <v>0</v>
      </c>
      <c r="CK23">
        <v>334.66706666666698</v>
      </c>
      <c r="CL23">
        <v>1399.98133333333</v>
      </c>
      <c r="CM23">
        <v>0.89999483333333297</v>
      </c>
      <c r="CN23">
        <v>0.100005406666667</v>
      </c>
      <c r="CO23">
        <v>0</v>
      </c>
      <c r="CP23">
        <v>908.11326666666696</v>
      </c>
      <c r="CQ23">
        <v>4.9994800000000001</v>
      </c>
      <c r="CR23">
        <v>12833.753333333299</v>
      </c>
      <c r="CS23">
        <v>11417.416666666701</v>
      </c>
      <c r="CT23">
        <v>46.414333333333303</v>
      </c>
      <c r="CU23">
        <v>48.1332666666666</v>
      </c>
      <c r="CV23">
        <v>47.2644666666666</v>
      </c>
      <c r="CW23">
        <v>47.924700000000001</v>
      </c>
      <c r="CX23">
        <v>48.393533333333302</v>
      </c>
      <c r="CY23">
        <v>1255.4766666666701</v>
      </c>
      <c r="CZ23">
        <v>139.505</v>
      </c>
      <c r="DA23">
        <v>0</v>
      </c>
      <c r="DB23">
        <v>92.599999904632597</v>
      </c>
      <c r="DC23">
        <v>0</v>
      </c>
      <c r="DD23">
        <v>908.20892000000003</v>
      </c>
      <c r="DE23">
        <v>7.0610000195233598</v>
      </c>
      <c r="DF23">
        <v>101.130769391333</v>
      </c>
      <c r="DG23">
        <v>12835.048000000001</v>
      </c>
      <c r="DH23">
        <v>15</v>
      </c>
      <c r="DI23">
        <v>1608061320.5</v>
      </c>
      <c r="DJ23" t="s">
        <v>303</v>
      </c>
      <c r="DK23">
        <v>1608061181.5</v>
      </c>
      <c r="DL23">
        <v>1608061320.5</v>
      </c>
      <c r="DM23">
        <v>36</v>
      </c>
      <c r="DN23">
        <v>1.6E-2</v>
      </c>
      <c r="DO23">
        <v>-1E-3</v>
      </c>
      <c r="DP23">
        <v>0.73499999999999999</v>
      </c>
      <c r="DQ23">
        <v>0.26800000000000002</v>
      </c>
      <c r="DR23">
        <v>417</v>
      </c>
      <c r="DS23">
        <v>20</v>
      </c>
      <c r="DT23">
        <v>0.17</v>
      </c>
      <c r="DU23">
        <v>0.09</v>
      </c>
      <c r="DV23">
        <v>6.8856559225347702</v>
      </c>
      <c r="DW23">
        <v>-8.5578786822294403E-2</v>
      </c>
      <c r="DX23">
        <v>1.9158146015121901E-2</v>
      </c>
      <c r="DY23">
        <v>1</v>
      </c>
      <c r="DZ23">
        <v>-8.8347353333333292</v>
      </c>
      <c r="EA23">
        <v>0.15395292547275899</v>
      </c>
      <c r="EB23">
        <v>2.14515006053707E-2</v>
      </c>
      <c r="EC23">
        <v>1</v>
      </c>
      <c r="ED23">
        <v>2.24796833333333</v>
      </c>
      <c r="EE23">
        <v>-0.13429668520579</v>
      </c>
      <c r="EF23">
        <v>3.7799183684601202E-2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0.84499999999999997</v>
      </c>
      <c r="EN23">
        <v>0.31669999999999998</v>
      </c>
      <c r="EO23">
        <v>0.91497202338004202</v>
      </c>
      <c r="EP23">
        <v>-1.6043650578588901E-5</v>
      </c>
      <c r="EQ23">
        <v>-1.15305589960158E-6</v>
      </c>
      <c r="ER23">
        <v>3.6581349982770798E-10</v>
      </c>
      <c r="ES23">
        <v>-7.5485346533726197E-2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9.8000000000000007</v>
      </c>
      <c r="FB23">
        <v>7.4</v>
      </c>
      <c r="FC23">
        <v>2</v>
      </c>
      <c r="FD23">
        <v>510.11</v>
      </c>
      <c r="FE23">
        <v>480.84</v>
      </c>
      <c r="FF23">
        <v>24.0214</v>
      </c>
      <c r="FG23">
        <v>34.603200000000001</v>
      </c>
      <c r="FH23">
        <v>29.9999</v>
      </c>
      <c r="FI23">
        <v>34.6295</v>
      </c>
      <c r="FJ23">
        <v>34.667099999999998</v>
      </c>
      <c r="FK23">
        <v>13.6035</v>
      </c>
      <c r="FL23">
        <v>29.660399999999999</v>
      </c>
      <c r="FM23">
        <v>49.559199999999997</v>
      </c>
      <c r="FN23">
        <v>24.026599999999998</v>
      </c>
      <c r="FO23">
        <v>258.57</v>
      </c>
      <c r="FP23">
        <v>19.0045</v>
      </c>
      <c r="FQ23">
        <v>97.765100000000004</v>
      </c>
      <c r="FR23">
        <v>101.715</v>
      </c>
    </row>
    <row r="24" spans="1:174" x14ac:dyDescent="0.25">
      <c r="A24">
        <v>8</v>
      </c>
      <c r="B24">
        <v>1608061865.0999999</v>
      </c>
      <c r="C24">
        <v>718.59999990463302</v>
      </c>
      <c r="D24" t="s">
        <v>325</v>
      </c>
      <c r="E24" t="s">
        <v>326</v>
      </c>
      <c r="F24" t="s">
        <v>291</v>
      </c>
      <c r="G24" t="s">
        <v>292</v>
      </c>
      <c r="H24">
        <v>1608061857.3499999</v>
      </c>
      <c r="I24">
        <f t="shared" si="0"/>
        <v>1.9305350718477824E-3</v>
      </c>
      <c r="J24">
        <f t="shared" si="1"/>
        <v>1.9305350718477825</v>
      </c>
      <c r="K24">
        <f t="shared" si="2"/>
        <v>12.579107422355714</v>
      </c>
      <c r="L24">
        <f t="shared" si="3"/>
        <v>399.04669999999999</v>
      </c>
      <c r="M24">
        <f t="shared" si="4"/>
        <v>202.1811129183541</v>
      </c>
      <c r="N24">
        <f t="shared" si="5"/>
        <v>20.754985059760177</v>
      </c>
      <c r="O24">
        <f t="shared" si="6"/>
        <v>40.964302634891361</v>
      </c>
      <c r="P24">
        <f t="shared" si="7"/>
        <v>0.10881043882815811</v>
      </c>
      <c r="Q24">
        <f t="shared" si="8"/>
        <v>2.9743376952499618</v>
      </c>
      <c r="R24">
        <f t="shared" si="9"/>
        <v>0.10664643151180339</v>
      </c>
      <c r="S24">
        <f t="shared" si="10"/>
        <v>6.6844862563017263E-2</v>
      </c>
      <c r="T24">
        <f t="shared" si="11"/>
        <v>231.29248130980008</v>
      </c>
      <c r="U24">
        <f t="shared" si="12"/>
        <v>28.84537857328128</v>
      </c>
      <c r="V24">
        <f t="shared" si="13"/>
        <v>28.777283333333301</v>
      </c>
      <c r="W24">
        <f t="shared" si="14"/>
        <v>3.9702320479605855</v>
      </c>
      <c r="X24">
        <f t="shared" si="15"/>
        <v>57.129775791940261</v>
      </c>
      <c r="Y24">
        <f t="shared" si="16"/>
        <v>2.1674964409642645</v>
      </c>
      <c r="Z24">
        <f t="shared" si="17"/>
        <v>3.7939873050754205</v>
      </c>
      <c r="AA24">
        <f t="shared" si="18"/>
        <v>1.802735606996321</v>
      </c>
      <c r="AB24">
        <f t="shared" si="19"/>
        <v>-85.136596668487201</v>
      </c>
      <c r="AC24">
        <f t="shared" si="20"/>
        <v>-125.25721251916517</v>
      </c>
      <c r="AD24">
        <f t="shared" si="21"/>
        <v>-9.2150292756648806</v>
      </c>
      <c r="AE24">
        <f t="shared" si="22"/>
        <v>11.683642846482854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54059.201866085772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15356</v>
      </c>
      <c r="AS24">
        <v>1023.8432</v>
      </c>
      <c r="AT24">
        <v>1256.45</v>
      </c>
      <c r="AU24">
        <f t="shared" si="27"/>
        <v>0.18513016833140994</v>
      </c>
      <c r="AV24">
        <v>0.5</v>
      </c>
      <c r="AW24">
        <f t="shared" si="28"/>
        <v>1180.1870615546752</v>
      </c>
      <c r="AX24">
        <f t="shared" si="29"/>
        <v>12.579107422355714</v>
      </c>
      <c r="AY24">
        <f t="shared" si="30"/>
        <v>109.24411468408454</v>
      </c>
      <c r="AZ24">
        <f t="shared" si="31"/>
        <v>1.1148109762227224E-2</v>
      </c>
      <c r="BA24">
        <f t="shared" si="32"/>
        <v>1.5962672609335826</v>
      </c>
      <c r="BB24" t="s">
        <v>328</v>
      </c>
      <c r="BC24">
        <v>1023.8432</v>
      </c>
      <c r="BD24">
        <v>666.79</v>
      </c>
      <c r="BE24">
        <f t="shared" si="33"/>
        <v>0.46930637908392703</v>
      </c>
      <c r="BF24">
        <f t="shared" si="34"/>
        <v>0.39447613879184612</v>
      </c>
      <c r="BG24">
        <f t="shared" si="35"/>
        <v>0.77279610371095331</v>
      </c>
      <c r="BH24">
        <f t="shared" si="36"/>
        <v>0.42997851450022384</v>
      </c>
      <c r="BI24">
        <f t="shared" si="37"/>
        <v>0.78757071259934797</v>
      </c>
      <c r="BJ24">
        <f t="shared" si="38"/>
        <v>0.25690725355700467</v>
      </c>
      <c r="BK24">
        <f t="shared" si="39"/>
        <v>0.74309274644299528</v>
      </c>
      <c r="BL24">
        <f t="shared" si="40"/>
        <v>1400.00166666667</v>
      </c>
      <c r="BM24">
        <f t="shared" si="41"/>
        <v>1180.1870615546752</v>
      </c>
      <c r="BN24">
        <f t="shared" si="42"/>
        <v>0.84298975469410575</v>
      </c>
      <c r="BO24">
        <f t="shared" si="43"/>
        <v>0.19597950938821138</v>
      </c>
      <c r="BP24">
        <v>6</v>
      </c>
      <c r="BQ24">
        <v>0.5</v>
      </c>
      <c r="BR24" t="s">
        <v>296</v>
      </c>
      <c r="BS24">
        <v>2</v>
      </c>
      <c r="BT24">
        <v>1608061857.3499999</v>
      </c>
      <c r="BU24">
        <v>399.04669999999999</v>
      </c>
      <c r="BV24">
        <v>415.06543333333298</v>
      </c>
      <c r="BW24">
        <v>21.1142933333333</v>
      </c>
      <c r="BX24">
        <v>18.8466566666667</v>
      </c>
      <c r="BY24">
        <v>398.25869999999998</v>
      </c>
      <c r="BZ24">
        <v>20.80087</v>
      </c>
      <c r="CA24">
        <v>500.02010000000001</v>
      </c>
      <c r="CB24">
        <v>102.55540000000001</v>
      </c>
      <c r="CC24">
        <v>0.10001009333333299</v>
      </c>
      <c r="CD24">
        <v>27.9961466666667</v>
      </c>
      <c r="CE24">
        <v>28.777283333333301</v>
      </c>
      <c r="CF24">
        <v>999.9</v>
      </c>
      <c r="CG24">
        <v>0</v>
      </c>
      <c r="CH24">
        <v>0</v>
      </c>
      <c r="CI24">
        <v>10001.982333333301</v>
      </c>
      <c r="CJ24">
        <v>0</v>
      </c>
      <c r="CK24">
        <v>340.27493333333302</v>
      </c>
      <c r="CL24">
        <v>1400.00166666667</v>
      </c>
      <c r="CM24">
        <v>0.89998556666666696</v>
      </c>
      <c r="CN24">
        <v>0.100014486666667</v>
      </c>
      <c r="CO24">
        <v>0</v>
      </c>
      <c r="CP24">
        <v>1023.1756666666701</v>
      </c>
      <c r="CQ24">
        <v>4.9994800000000001</v>
      </c>
      <c r="CR24">
        <v>14417.39</v>
      </c>
      <c r="CS24">
        <v>11417.56</v>
      </c>
      <c r="CT24">
        <v>46.8874</v>
      </c>
      <c r="CU24">
        <v>48.562066666666603</v>
      </c>
      <c r="CV24">
        <v>47.741599999999998</v>
      </c>
      <c r="CW24">
        <v>48.428800000000003</v>
      </c>
      <c r="CX24">
        <v>48.841533333333302</v>
      </c>
      <c r="CY24">
        <v>1255.47966666667</v>
      </c>
      <c r="CZ24">
        <v>139.52199999999999</v>
      </c>
      <c r="DA24">
        <v>0</v>
      </c>
      <c r="DB24">
        <v>97.5</v>
      </c>
      <c r="DC24">
        <v>0</v>
      </c>
      <c r="DD24">
        <v>1023.8432</v>
      </c>
      <c r="DE24">
        <v>57.816923067201003</v>
      </c>
      <c r="DF24">
        <v>793.09999999023296</v>
      </c>
      <c r="DG24">
        <v>14426.6</v>
      </c>
      <c r="DH24">
        <v>15</v>
      </c>
      <c r="DI24">
        <v>1608061892.5999999</v>
      </c>
      <c r="DJ24" t="s">
        <v>329</v>
      </c>
      <c r="DK24">
        <v>1608061892.5999999</v>
      </c>
      <c r="DL24">
        <v>1608061320.5</v>
      </c>
      <c r="DM24">
        <v>37</v>
      </c>
      <c r="DN24">
        <v>5.6000000000000001E-2</v>
      </c>
      <c r="DO24">
        <v>-1E-3</v>
      </c>
      <c r="DP24">
        <v>0.78800000000000003</v>
      </c>
      <c r="DQ24">
        <v>0.26800000000000002</v>
      </c>
      <c r="DR24">
        <v>422</v>
      </c>
      <c r="DS24">
        <v>20</v>
      </c>
      <c r="DT24">
        <v>0.46</v>
      </c>
      <c r="DU24">
        <v>0.09</v>
      </c>
      <c r="DV24">
        <v>12.6183545709589</v>
      </c>
      <c r="DW24">
        <v>-0.120153782069209</v>
      </c>
      <c r="DX24">
        <v>3.9949410346901297E-2</v>
      </c>
      <c r="DY24">
        <v>1</v>
      </c>
      <c r="DZ24">
        <v>-16.062203333333301</v>
      </c>
      <c r="EA24">
        <v>0.118571746384877</v>
      </c>
      <c r="EB24">
        <v>3.8530044409814002E-2</v>
      </c>
      <c r="EC24">
        <v>1</v>
      </c>
      <c r="ED24">
        <v>2.2682380000000002</v>
      </c>
      <c r="EE24">
        <v>-0.129971078976648</v>
      </c>
      <c r="EF24">
        <v>2.2994170188694998E-2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0.78800000000000003</v>
      </c>
      <c r="EN24">
        <v>0.314</v>
      </c>
      <c r="EO24">
        <v>0.91497202338004202</v>
      </c>
      <c r="EP24">
        <v>-1.6043650578588901E-5</v>
      </c>
      <c r="EQ24">
        <v>-1.15305589960158E-6</v>
      </c>
      <c r="ER24">
        <v>3.6581349982770798E-10</v>
      </c>
      <c r="ES24">
        <v>-7.5485346533726197E-2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11.4</v>
      </c>
      <c r="FB24">
        <v>9.1</v>
      </c>
      <c r="FC24">
        <v>2</v>
      </c>
      <c r="FD24">
        <v>510.03</v>
      </c>
      <c r="FE24">
        <v>481.50599999999997</v>
      </c>
      <c r="FF24">
        <v>23.878799999999998</v>
      </c>
      <c r="FG24">
        <v>34.552900000000001</v>
      </c>
      <c r="FH24">
        <v>29.999700000000001</v>
      </c>
      <c r="FI24">
        <v>34.591700000000003</v>
      </c>
      <c r="FJ24">
        <v>34.6325</v>
      </c>
      <c r="FK24">
        <v>19.653300000000002</v>
      </c>
      <c r="FL24">
        <v>27.9724</v>
      </c>
      <c r="FM24">
        <v>46.502200000000002</v>
      </c>
      <c r="FN24">
        <v>23.880299999999998</v>
      </c>
      <c r="FO24">
        <v>415.45499999999998</v>
      </c>
      <c r="FP24">
        <v>18.9115</v>
      </c>
      <c r="FQ24">
        <v>97.775300000000001</v>
      </c>
      <c r="FR24">
        <v>101.72199999999999</v>
      </c>
    </row>
    <row r="25" spans="1:174" x14ac:dyDescent="0.25">
      <c r="A25">
        <v>9</v>
      </c>
      <c r="B25">
        <v>1608062013.5999999</v>
      </c>
      <c r="C25">
        <v>867.09999990463302</v>
      </c>
      <c r="D25" t="s">
        <v>330</v>
      </c>
      <c r="E25" t="s">
        <v>331</v>
      </c>
      <c r="F25" t="s">
        <v>291</v>
      </c>
      <c r="G25" t="s">
        <v>292</v>
      </c>
      <c r="H25">
        <v>1608062005.5999999</v>
      </c>
      <c r="I25">
        <f t="shared" si="0"/>
        <v>2.0394811016028469E-3</v>
      </c>
      <c r="J25">
        <f t="shared" si="1"/>
        <v>2.0394811016028469</v>
      </c>
      <c r="K25">
        <f t="shared" si="2"/>
        <v>15.917766435366897</v>
      </c>
      <c r="L25">
        <f t="shared" si="3"/>
        <v>499.77012903225801</v>
      </c>
      <c r="M25">
        <f t="shared" si="4"/>
        <v>262.74086964194157</v>
      </c>
      <c r="N25">
        <f t="shared" si="5"/>
        <v>26.970803099243831</v>
      </c>
      <c r="O25">
        <f t="shared" si="6"/>
        <v>51.302265092529844</v>
      </c>
      <c r="P25">
        <f t="shared" si="7"/>
        <v>0.11476297586655539</v>
      </c>
      <c r="Q25">
        <f t="shared" si="8"/>
        <v>2.9738923755147004</v>
      </c>
      <c r="R25">
        <f t="shared" si="9"/>
        <v>0.11235819299367573</v>
      </c>
      <c r="S25">
        <f t="shared" si="10"/>
        <v>7.0435733816536297E-2</v>
      </c>
      <c r="T25">
        <f t="shared" si="11"/>
        <v>231.28752737314016</v>
      </c>
      <c r="U25">
        <f t="shared" si="12"/>
        <v>28.802680552229614</v>
      </c>
      <c r="V25">
        <f t="shared" si="13"/>
        <v>28.676132258064499</v>
      </c>
      <c r="W25">
        <f t="shared" si="14"/>
        <v>3.9470146885024344</v>
      </c>
      <c r="X25">
        <f t="shared" si="15"/>
        <v>56.426453423089754</v>
      </c>
      <c r="Y25">
        <f t="shared" si="16"/>
        <v>2.1389566113773615</v>
      </c>
      <c r="Z25">
        <f t="shared" si="17"/>
        <v>3.7906983012724647</v>
      </c>
      <c r="AA25">
        <f t="shared" si="18"/>
        <v>1.8080580771250729</v>
      </c>
      <c r="AB25">
        <f t="shared" si="19"/>
        <v>-89.941116580685545</v>
      </c>
      <c r="AC25">
        <f t="shared" si="20"/>
        <v>-111.40605848284389</v>
      </c>
      <c r="AD25">
        <f t="shared" si="21"/>
        <v>-8.1925075029999146</v>
      </c>
      <c r="AE25">
        <f t="shared" si="22"/>
        <v>21.747844806610829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54048.734044215867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15356.6</v>
      </c>
      <c r="AS25">
        <v>1238.04961538462</v>
      </c>
      <c r="AT25">
        <v>1555.94</v>
      </c>
      <c r="AU25">
        <f t="shared" si="27"/>
        <v>0.20430761122882635</v>
      </c>
      <c r="AV25">
        <v>0.5</v>
      </c>
      <c r="AW25">
        <f t="shared" si="28"/>
        <v>1180.1666047802714</v>
      </c>
      <c r="AX25">
        <f t="shared" si="29"/>
        <v>15.917766435366897</v>
      </c>
      <c r="AY25">
        <f t="shared" si="30"/>
        <v>120.55850993734582</v>
      </c>
      <c r="AZ25">
        <f t="shared" si="31"/>
        <v>1.3977275622245156E-2</v>
      </c>
      <c r="BA25">
        <f t="shared" si="32"/>
        <v>1.0965332853451932</v>
      </c>
      <c r="BB25" t="s">
        <v>333</v>
      </c>
      <c r="BC25">
        <v>1238.04961538462</v>
      </c>
      <c r="BD25">
        <v>697.8</v>
      </c>
      <c r="BE25">
        <f t="shared" si="33"/>
        <v>0.5515251230767253</v>
      </c>
      <c r="BF25">
        <f t="shared" si="34"/>
        <v>0.3704411688248771</v>
      </c>
      <c r="BG25">
        <f t="shared" si="35"/>
        <v>0.66534855787979474</v>
      </c>
      <c r="BH25">
        <f t="shared" si="36"/>
        <v>0.37823242132084145</v>
      </c>
      <c r="BI25">
        <f t="shared" si="37"/>
        <v>0.66996699071825383</v>
      </c>
      <c r="BJ25">
        <f t="shared" si="38"/>
        <v>0.20879118606704139</v>
      </c>
      <c r="BK25">
        <f t="shared" si="39"/>
        <v>0.79120881393295861</v>
      </c>
      <c r="BL25">
        <f t="shared" si="40"/>
        <v>1399.97806451613</v>
      </c>
      <c r="BM25">
        <f t="shared" si="41"/>
        <v>1180.1666047802714</v>
      </c>
      <c r="BN25">
        <f t="shared" si="42"/>
        <v>0.84298935439975531</v>
      </c>
      <c r="BO25">
        <f t="shared" si="43"/>
        <v>0.19597870879951079</v>
      </c>
      <c r="BP25">
        <v>6</v>
      </c>
      <c r="BQ25">
        <v>0.5</v>
      </c>
      <c r="BR25" t="s">
        <v>296</v>
      </c>
      <c r="BS25">
        <v>2</v>
      </c>
      <c r="BT25">
        <v>1608062005.5999999</v>
      </c>
      <c r="BU25">
        <v>499.77012903225801</v>
      </c>
      <c r="BV25">
        <v>520.09396774193601</v>
      </c>
      <c r="BW25">
        <v>20.837025806451599</v>
      </c>
      <c r="BX25">
        <v>18.4407161290323</v>
      </c>
      <c r="BY25">
        <v>499.04899999999998</v>
      </c>
      <c r="BZ25">
        <v>20.609025806451601</v>
      </c>
      <c r="CA25">
        <v>500.014935483871</v>
      </c>
      <c r="CB25">
        <v>102.551709677419</v>
      </c>
      <c r="CC25">
        <v>0.100013809677419</v>
      </c>
      <c r="CD25">
        <v>27.981270967741899</v>
      </c>
      <c r="CE25">
        <v>28.676132258064499</v>
      </c>
      <c r="CF25">
        <v>999.9</v>
      </c>
      <c r="CG25">
        <v>0</v>
      </c>
      <c r="CH25">
        <v>0</v>
      </c>
      <c r="CI25">
        <v>9999.8229032258096</v>
      </c>
      <c r="CJ25">
        <v>0</v>
      </c>
      <c r="CK25">
        <v>320.68080645161302</v>
      </c>
      <c r="CL25">
        <v>1399.97806451613</v>
      </c>
      <c r="CM25">
        <v>0.89999880645161301</v>
      </c>
      <c r="CN25">
        <v>0.100001503225806</v>
      </c>
      <c r="CO25">
        <v>0</v>
      </c>
      <c r="CP25">
        <v>1237.6164516128999</v>
      </c>
      <c r="CQ25">
        <v>4.9994800000000001</v>
      </c>
      <c r="CR25">
        <v>17343.045161290302</v>
      </c>
      <c r="CS25">
        <v>11417.4</v>
      </c>
      <c r="CT25">
        <v>47.408999999999999</v>
      </c>
      <c r="CU25">
        <v>49.055999999999997</v>
      </c>
      <c r="CV25">
        <v>48.324258064516101</v>
      </c>
      <c r="CW25">
        <v>48.887</v>
      </c>
      <c r="CX25">
        <v>49.324258064516101</v>
      </c>
      <c r="CY25">
        <v>1255.4770967741899</v>
      </c>
      <c r="CZ25">
        <v>139.500967741935</v>
      </c>
      <c r="DA25">
        <v>0</v>
      </c>
      <c r="DB25">
        <v>147.700000047684</v>
      </c>
      <c r="DC25">
        <v>0</v>
      </c>
      <c r="DD25">
        <v>1238.04961538462</v>
      </c>
      <c r="DE25">
        <v>68.723760684365502</v>
      </c>
      <c r="DF25">
        <v>920.26324787972203</v>
      </c>
      <c r="DG25">
        <v>17348.734615384601</v>
      </c>
      <c r="DH25">
        <v>15</v>
      </c>
      <c r="DI25">
        <v>1608062036.5999999</v>
      </c>
      <c r="DJ25" t="s">
        <v>334</v>
      </c>
      <c r="DK25">
        <v>1608061892.5999999</v>
      </c>
      <c r="DL25">
        <v>1608062036.5999999</v>
      </c>
      <c r="DM25">
        <v>38</v>
      </c>
      <c r="DN25">
        <v>5.6000000000000001E-2</v>
      </c>
      <c r="DO25">
        <v>1.7000000000000001E-2</v>
      </c>
      <c r="DP25">
        <v>0.78800000000000003</v>
      </c>
      <c r="DQ25">
        <v>0.22800000000000001</v>
      </c>
      <c r="DR25">
        <v>422</v>
      </c>
      <c r="DS25">
        <v>19</v>
      </c>
      <c r="DT25">
        <v>0.46</v>
      </c>
      <c r="DU25">
        <v>0.03</v>
      </c>
      <c r="DV25">
        <v>15.883924605896601</v>
      </c>
      <c r="DW25">
        <v>0.19969648869891499</v>
      </c>
      <c r="DX25">
        <v>3.4101007349647799E-2</v>
      </c>
      <c r="DY25">
        <v>1</v>
      </c>
      <c r="DZ25">
        <v>-20.323126666666699</v>
      </c>
      <c r="EA25">
        <v>-0.169505672969994</v>
      </c>
      <c r="EB25">
        <v>3.5280966854980403E-2</v>
      </c>
      <c r="EC25">
        <v>1</v>
      </c>
      <c r="ED25">
        <v>2.472502</v>
      </c>
      <c r="EE25">
        <v>-0.321942780867634</v>
      </c>
      <c r="EF25">
        <v>3.2532167506433798E-2</v>
      </c>
      <c r="EG25">
        <v>0</v>
      </c>
      <c r="EH25">
        <v>2</v>
      </c>
      <c r="EI25">
        <v>3</v>
      </c>
      <c r="EJ25" t="s">
        <v>335</v>
      </c>
      <c r="EK25">
        <v>100</v>
      </c>
      <c r="EL25">
        <v>100</v>
      </c>
      <c r="EM25">
        <v>0.72099999999999997</v>
      </c>
      <c r="EN25">
        <v>0.22800000000000001</v>
      </c>
      <c r="EO25">
        <v>0.97086615007437205</v>
      </c>
      <c r="EP25">
        <v>-1.6043650578588901E-5</v>
      </c>
      <c r="EQ25">
        <v>-1.15305589960158E-6</v>
      </c>
      <c r="ER25">
        <v>3.6581349982770798E-10</v>
      </c>
      <c r="ES25">
        <v>-7.5485346533726197E-2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11.6</v>
      </c>
      <c r="FC25">
        <v>2</v>
      </c>
      <c r="FD25">
        <v>510.06099999999998</v>
      </c>
      <c r="FE25">
        <v>481.72899999999998</v>
      </c>
      <c r="FF25">
        <v>23.909199999999998</v>
      </c>
      <c r="FG25">
        <v>34.464300000000001</v>
      </c>
      <c r="FH25">
        <v>29.9998</v>
      </c>
      <c r="FI25">
        <v>34.519500000000001</v>
      </c>
      <c r="FJ25">
        <v>34.5627</v>
      </c>
      <c r="FK25">
        <v>23.507899999999999</v>
      </c>
      <c r="FL25">
        <v>35.284999999999997</v>
      </c>
      <c r="FM25">
        <v>55.630299999999998</v>
      </c>
      <c r="FN25">
        <v>23.918199999999999</v>
      </c>
      <c r="FO25">
        <v>520.20500000000004</v>
      </c>
      <c r="FP25">
        <v>18.587</v>
      </c>
      <c r="FQ25">
        <v>97.793800000000005</v>
      </c>
      <c r="FR25">
        <v>101.741</v>
      </c>
    </row>
    <row r="26" spans="1:174" x14ac:dyDescent="0.25">
      <c r="A26">
        <v>10</v>
      </c>
      <c r="B26">
        <v>1608062127.0999999</v>
      </c>
      <c r="C26">
        <v>980.59999990463302</v>
      </c>
      <c r="D26" t="s">
        <v>336</v>
      </c>
      <c r="E26" t="s">
        <v>337</v>
      </c>
      <c r="F26" t="s">
        <v>291</v>
      </c>
      <c r="G26" t="s">
        <v>292</v>
      </c>
      <c r="H26">
        <v>1608062119.3499999</v>
      </c>
      <c r="I26">
        <f t="shared" si="0"/>
        <v>2.0791618522295898E-3</v>
      </c>
      <c r="J26">
        <f t="shared" si="1"/>
        <v>2.0791618522295896</v>
      </c>
      <c r="K26">
        <f t="shared" si="2"/>
        <v>18.918068693977034</v>
      </c>
      <c r="L26">
        <f t="shared" si="3"/>
        <v>599.05730000000005</v>
      </c>
      <c r="M26">
        <f t="shared" si="4"/>
        <v>324.86075991620709</v>
      </c>
      <c r="N26">
        <f t="shared" si="5"/>
        <v>33.345929194683507</v>
      </c>
      <c r="O26">
        <f t="shared" si="6"/>
        <v>61.491336517561606</v>
      </c>
      <c r="P26">
        <f t="shared" si="7"/>
        <v>0.1181848126364551</v>
      </c>
      <c r="Q26">
        <f t="shared" si="8"/>
        <v>2.9748712664274022</v>
      </c>
      <c r="R26">
        <f t="shared" si="9"/>
        <v>0.11563702212904947</v>
      </c>
      <c r="S26">
        <f t="shared" si="10"/>
        <v>7.2497473090959247E-2</v>
      </c>
      <c r="T26">
        <f t="shared" si="11"/>
        <v>231.29168636778925</v>
      </c>
      <c r="U26">
        <f t="shared" si="12"/>
        <v>28.805971448041209</v>
      </c>
      <c r="V26">
        <f t="shared" si="13"/>
        <v>28.630013333333299</v>
      </c>
      <c r="W26">
        <f t="shared" si="14"/>
        <v>3.9364683038769015</v>
      </c>
      <c r="X26">
        <f t="shared" si="15"/>
        <v>56.555183474453571</v>
      </c>
      <c r="Y26">
        <f t="shared" si="16"/>
        <v>2.1455484622918664</v>
      </c>
      <c r="Z26">
        <f t="shared" si="17"/>
        <v>3.7937255800098812</v>
      </c>
      <c r="AA26">
        <f t="shared" si="18"/>
        <v>1.7909198415850351</v>
      </c>
      <c r="AB26">
        <f t="shared" si="19"/>
        <v>-91.691037683324907</v>
      </c>
      <c r="AC26">
        <f t="shared" si="20"/>
        <v>-101.85011898241339</v>
      </c>
      <c r="AD26">
        <f t="shared" si="21"/>
        <v>-7.4861142328271839</v>
      </c>
      <c r="AE26">
        <f t="shared" si="22"/>
        <v>30.264415469223763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54074.879372056246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338</v>
      </c>
      <c r="AR26">
        <v>15357.1</v>
      </c>
      <c r="AS26">
        <v>1390.7052000000001</v>
      </c>
      <c r="AT26">
        <v>1753.74</v>
      </c>
      <c r="AU26">
        <f t="shared" si="27"/>
        <v>0.20700605562968277</v>
      </c>
      <c r="AV26">
        <v>0.5</v>
      </c>
      <c r="AW26">
        <f t="shared" si="28"/>
        <v>1180.188149561568</v>
      </c>
      <c r="AX26">
        <f t="shared" si="29"/>
        <v>18.918068693977034</v>
      </c>
      <c r="AY26">
        <f t="shared" si="30"/>
        <v>122.15304687081716</v>
      </c>
      <c r="AZ26">
        <f t="shared" si="31"/>
        <v>1.6519244140043115E-2</v>
      </c>
      <c r="BA26">
        <f t="shared" si="32"/>
        <v>0.86007047794998115</v>
      </c>
      <c r="BB26" t="s">
        <v>339</v>
      </c>
      <c r="BC26">
        <v>1390.7052000000001</v>
      </c>
      <c r="BD26">
        <v>711.05</v>
      </c>
      <c r="BE26">
        <f t="shared" si="33"/>
        <v>0.59455221412524095</v>
      </c>
      <c r="BF26">
        <f t="shared" si="34"/>
        <v>0.34817136445156266</v>
      </c>
      <c r="BG26">
        <f t="shared" si="35"/>
        <v>0.59126705683586633</v>
      </c>
      <c r="BH26">
        <f t="shared" si="36"/>
        <v>0.3496558897922713</v>
      </c>
      <c r="BI26">
        <f t="shared" si="37"/>
        <v>0.59229489419389447</v>
      </c>
      <c r="BJ26">
        <f t="shared" si="38"/>
        <v>0.17801562019994144</v>
      </c>
      <c r="BK26">
        <f t="shared" si="39"/>
        <v>0.82198437980005856</v>
      </c>
      <c r="BL26">
        <f t="shared" si="40"/>
        <v>1400.0036666666699</v>
      </c>
      <c r="BM26">
        <f t="shared" si="41"/>
        <v>1180.188149561568</v>
      </c>
      <c r="BN26">
        <f t="shared" si="42"/>
        <v>0.84298932757192679</v>
      </c>
      <c r="BO26">
        <f t="shared" si="43"/>
        <v>0.1959786551438536</v>
      </c>
      <c r="BP26">
        <v>6</v>
      </c>
      <c r="BQ26">
        <v>0.5</v>
      </c>
      <c r="BR26" t="s">
        <v>296</v>
      </c>
      <c r="BS26">
        <v>2</v>
      </c>
      <c r="BT26">
        <v>1608062119.3499999</v>
      </c>
      <c r="BU26">
        <v>599.05730000000005</v>
      </c>
      <c r="BV26">
        <v>623.25303333333295</v>
      </c>
      <c r="BW26">
        <v>20.902236666666699</v>
      </c>
      <c r="BX26">
        <v>18.4594533333333</v>
      </c>
      <c r="BY26">
        <v>598.43046666666703</v>
      </c>
      <c r="BZ26">
        <v>20.581293333333299</v>
      </c>
      <c r="CA26">
        <v>500.01226666666702</v>
      </c>
      <c r="CB26">
        <v>102.546866666667</v>
      </c>
      <c r="CC26">
        <v>9.9969483333333303E-2</v>
      </c>
      <c r="CD26">
        <v>27.994963333333299</v>
      </c>
      <c r="CE26">
        <v>28.630013333333299</v>
      </c>
      <c r="CF26">
        <v>999.9</v>
      </c>
      <c r="CG26">
        <v>0</v>
      </c>
      <c r="CH26">
        <v>0</v>
      </c>
      <c r="CI26">
        <v>10005.834000000001</v>
      </c>
      <c r="CJ26">
        <v>0</v>
      </c>
      <c r="CK26">
        <v>305.99529999999999</v>
      </c>
      <c r="CL26">
        <v>1400.0036666666699</v>
      </c>
      <c r="CM26">
        <v>0.89999709999999999</v>
      </c>
      <c r="CN26">
        <v>0.10000318</v>
      </c>
      <c r="CO26">
        <v>0</v>
      </c>
      <c r="CP26">
        <v>1390.135</v>
      </c>
      <c r="CQ26">
        <v>4.9994800000000001</v>
      </c>
      <c r="CR26">
        <v>19427.8066666667</v>
      </c>
      <c r="CS26">
        <v>11417.59</v>
      </c>
      <c r="CT26">
        <v>47.7582666666667</v>
      </c>
      <c r="CU26">
        <v>49.311999999999998</v>
      </c>
      <c r="CV26">
        <v>48.6747333333333</v>
      </c>
      <c r="CW26">
        <v>49.153933333333299</v>
      </c>
      <c r="CX26">
        <v>49.637266666666697</v>
      </c>
      <c r="CY26">
        <v>1255.502</v>
      </c>
      <c r="CZ26">
        <v>139.50233333333301</v>
      </c>
      <c r="DA26">
        <v>0</v>
      </c>
      <c r="DB26">
        <v>113.09999990463299</v>
      </c>
      <c r="DC26">
        <v>0</v>
      </c>
      <c r="DD26">
        <v>1390.7052000000001</v>
      </c>
      <c r="DE26">
        <v>43.610000070825102</v>
      </c>
      <c r="DF26">
        <v>545.19230881160502</v>
      </c>
      <c r="DG26">
        <v>19434.86</v>
      </c>
      <c r="DH26">
        <v>15</v>
      </c>
      <c r="DI26">
        <v>1608062036.5999999</v>
      </c>
      <c r="DJ26" t="s">
        <v>334</v>
      </c>
      <c r="DK26">
        <v>1608061892.5999999</v>
      </c>
      <c r="DL26">
        <v>1608062036.5999999</v>
      </c>
      <c r="DM26">
        <v>38</v>
      </c>
      <c r="DN26">
        <v>5.6000000000000001E-2</v>
      </c>
      <c r="DO26">
        <v>1.7000000000000001E-2</v>
      </c>
      <c r="DP26">
        <v>0.78800000000000003</v>
      </c>
      <c r="DQ26">
        <v>0.22800000000000001</v>
      </c>
      <c r="DR26">
        <v>422</v>
      </c>
      <c r="DS26">
        <v>19</v>
      </c>
      <c r="DT26">
        <v>0.46</v>
      </c>
      <c r="DU26">
        <v>0.03</v>
      </c>
      <c r="DV26">
        <v>18.926099152591899</v>
      </c>
      <c r="DW26">
        <v>-9.0936908814115397E-2</v>
      </c>
      <c r="DX26">
        <v>3.5102627230175501E-2</v>
      </c>
      <c r="DY26">
        <v>1</v>
      </c>
      <c r="DZ26">
        <v>-24.200836666666699</v>
      </c>
      <c r="EA26">
        <v>0.13665050055618799</v>
      </c>
      <c r="EB26">
        <v>4.0826245507298797E-2</v>
      </c>
      <c r="EC26">
        <v>1</v>
      </c>
      <c r="ED26">
        <v>2.44403666666667</v>
      </c>
      <c r="EE26">
        <v>-0.19952355951056799</v>
      </c>
      <c r="EF26">
        <v>1.51056407418627E-2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0.627</v>
      </c>
      <c r="EN26">
        <v>0.32140000000000002</v>
      </c>
      <c r="EO26">
        <v>0.97086615007437205</v>
      </c>
      <c r="EP26">
        <v>-1.6043650578588901E-5</v>
      </c>
      <c r="EQ26">
        <v>-1.15305589960158E-6</v>
      </c>
      <c r="ER26">
        <v>3.6581349982770798E-10</v>
      </c>
      <c r="ES26">
        <v>-5.8583604998735002E-2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3.9</v>
      </c>
      <c r="FB26">
        <v>1.5</v>
      </c>
      <c r="FC26">
        <v>2</v>
      </c>
      <c r="FD26">
        <v>510.06200000000001</v>
      </c>
      <c r="FE26">
        <v>482.01799999999997</v>
      </c>
      <c r="FF26">
        <v>23.8704</v>
      </c>
      <c r="FG26">
        <v>34.3797</v>
      </c>
      <c r="FH26">
        <v>29.9998</v>
      </c>
      <c r="FI26">
        <v>34.450200000000002</v>
      </c>
      <c r="FJ26">
        <v>34.494300000000003</v>
      </c>
      <c r="FK26">
        <v>27.214400000000001</v>
      </c>
      <c r="FL26">
        <v>33.833300000000001</v>
      </c>
      <c r="FM26">
        <v>52.208799999999997</v>
      </c>
      <c r="FN26">
        <v>23.875</v>
      </c>
      <c r="FO26">
        <v>623.55799999999999</v>
      </c>
      <c r="FP26">
        <v>18.5337</v>
      </c>
      <c r="FQ26">
        <v>97.807900000000004</v>
      </c>
      <c r="FR26">
        <v>101.754</v>
      </c>
    </row>
    <row r="27" spans="1:174" x14ac:dyDescent="0.25">
      <c r="A27">
        <v>11</v>
      </c>
      <c r="B27">
        <v>1608062227.0999999</v>
      </c>
      <c r="C27">
        <v>1080.5999999046301</v>
      </c>
      <c r="D27" t="s">
        <v>340</v>
      </c>
      <c r="E27" t="s">
        <v>341</v>
      </c>
      <c r="F27" t="s">
        <v>291</v>
      </c>
      <c r="G27" t="s">
        <v>292</v>
      </c>
      <c r="H27">
        <v>1608062219.3499999</v>
      </c>
      <c r="I27">
        <f t="shared" si="0"/>
        <v>2.1169488219137129E-3</v>
      </c>
      <c r="J27">
        <f t="shared" si="1"/>
        <v>2.1169488219137129</v>
      </c>
      <c r="K27">
        <f t="shared" si="2"/>
        <v>20.949780184531861</v>
      </c>
      <c r="L27">
        <f t="shared" si="3"/>
        <v>699.44093333333296</v>
      </c>
      <c r="M27">
        <f t="shared" si="4"/>
        <v>398.09722283599865</v>
      </c>
      <c r="N27">
        <f t="shared" si="5"/>
        <v>40.865313977542911</v>
      </c>
      <c r="O27">
        <f t="shared" si="6"/>
        <v>71.798725813235322</v>
      </c>
      <c r="P27">
        <f t="shared" si="7"/>
        <v>0.11964551549036749</v>
      </c>
      <c r="Q27">
        <f t="shared" si="8"/>
        <v>2.9740039157604867</v>
      </c>
      <c r="R27">
        <f t="shared" si="9"/>
        <v>0.11703436307606177</v>
      </c>
      <c r="S27">
        <f t="shared" si="10"/>
        <v>7.3376332299729424E-2</v>
      </c>
      <c r="T27">
        <f t="shared" si="11"/>
        <v>231.28639855918871</v>
      </c>
      <c r="U27">
        <f t="shared" si="12"/>
        <v>28.787065974300905</v>
      </c>
      <c r="V27">
        <f t="shared" si="13"/>
        <v>28.579596666666699</v>
      </c>
      <c r="W27">
        <f t="shared" si="14"/>
        <v>3.9249672472176256</v>
      </c>
      <c r="X27">
        <f t="shared" si="15"/>
        <v>55.988263920775374</v>
      </c>
      <c r="Y27">
        <f t="shared" si="16"/>
        <v>2.1228753135359222</v>
      </c>
      <c r="Z27">
        <f t="shared" si="17"/>
        <v>3.7916433996593244</v>
      </c>
      <c r="AA27">
        <f t="shared" si="18"/>
        <v>1.8020919336817034</v>
      </c>
      <c r="AB27">
        <f t="shared" si="19"/>
        <v>-93.357443046394735</v>
      </c>
      <c r="AC27">
        <f t="shared" si="20"/>
        <v>-95.246709194203959</v>
      </c>
      <c r="AD27">
        <f t="shared" si="21"/>
        <v>-7.000710241387293</v>
      </c>
      <c r="AE27">
        <f t="shared" si="22"/>
        <v>35.681536077202736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54051.235600572341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342</v>
      </c>
      <c r="AR27">
        <v>15356.6</v>
      </c>
      <c r="AS27">
        <v>1457.9464</v>
      </c>
      <c r="AT27">
        <v>1837.32</v>
      </c>
      <c r="AU27">
        <f t="shared" si="27"/>
        <v>0.20648204994230723</v>
      </c>
      <c r="AV27">
        <v>0.5</v>
      </c>
      <c r="AW27">
        <f t="shared" si="28"/>
        <v>1180.1609215544581</v>
      </c>
      <c r="AX27">
        <f t="shared" si="29"/>
        <v>20.949780184531861</v>
      </c>
      <c r="AY27">
        <f t="shared" si="30"/>
        <v>121.84102317218347</v>
      </c>
      <c r="AZ27">
        <f t="shared" si="31"/>
        <v>1.8241179885869239E-2</v>
      </c>
      <c r="BA27">
        <f t="shared" si="32"/>
        <v>0.77545555482986095</v>
      </c>
      <c r="BB27" t="s">
        <v>343</v>
      </c>
      <c r="BC27">
        <v>1457.9464</v>
      </c>
      <c r="BD27">
        <v>714.78</v>
      </c>
      <c r="BE27">
        <f t="shared" si="33"/>
        <v>0.61096597217686632</v>
      </c>
      <c r="BF27">
        <f t="shared" si="34"/>
        <v>0.33795998360860185</v>
      </c>
      <c r="BG27">
        <f t="shared" si="35"/>
        <v>0.55932163467200557</v>
      </c>
      <c r="BH27">
        <f t="shared" si="36"/>
        <v>0.33816993464052275</v>
      </c>
      <c r="BI27">
        <f t="shared" si="37"/>
        <v>0.55947470295271162</v>
      </c>
      <c r="BJ27">
        <f t="shared" si="38"/>
        <v>0.16568993008505417</v>
      </c>
      <c r="BK27">
        <f t="shared" si="39"/>
        <v>0.83431006991494583</v>
      </c>
      <c r="BL27">
        <f t="shared" si="40"/>
        <v>1399.97133333333</v>
      </c>
      <c r="BM27">
        <f t="shared" si="41"/>
        <v>1180.1609215544581</v>
      </c>
      <c r="BN27">
        <f t="shared" si="42"/>
        <v>0.84298934803507475</v>
      </c>
      <c r="BO27">
        <f t="shared" si="43"/>
        <v>0.19597869607014951</v>
      </c>
      <c r="BP27">
        <v>6</v>
      </c>
      <c r="BQ27">
        <v>0.5</v>
      </c>
      <c r="BR27" t="s">
        <v>296</v>
      </c>
      <c r="BS27">
        <v>2</v>
      </c>
      <c r="BT27">
        <v>1608062219.3499999</v>
      </c>
      <c r="BU27">
        <v>699.44093333333296</v>
      </c>
      <c r="BV27">
        <v>726.35723333333306</v>
      </c>
      <c r="BW27">
        <v>20.680393333333299</v>
      </c>
      <c r="BX27">
        <v>18.192613333333298</v>
      </c>
      <c r="BY27">
        <v>698.91970000000003</v>
      </c>
      <c r="BZ27">
        <v>20.368483333333302</v>
      </c>
      <c r="CA27">
        <v>500.00470000000001</v>
      </c>
      <c r="CB27">
        <v>102.551633333333</v>
      </c>
      <c r="CC27">
        <v>9.9959376666666697E-2</v>
      </c>
      <c r="CD27">
        <v>27.9855466666667</v>
      </c>
      <c r="CE27">
        <v>28.579596666666699</v>
      </c>
      <c r="CF27">
        <v>999.9</v>
      </c>
      <c r="CG27">
        <v>0</v>
      </c>
      <c r="CH27">
        <v>0</v>
      </c>
      <c r="CI27">
        <v>10000.4613333333</v>
      </c>
      <c r="CJ27">
        <v>0</v>
      </c>
      <c r="CK27">
        <v>288.16050000000001</v>
      </c>
      <c r="CL27">
        <v>1399.97133333333</v>
      </c>
      <c r="CM27">
        <v>0.89999786666666703</v>
      </c>
      <c r="CN27">
        <v>0.100002426666667</v>
      </c>
      <c r="CO27">
        <v>0</v>
      </c>
      <c r="CP27">
        <v>1457.94233333333</v>
      </c>
      <c r="CQ27">
        <v>4.9994800000000001</v>
      </c>
      <c r="CR27">
        <v>20353.666666666701</v>
      </c>
      <c r="CS27">
        <v>11417.346666666699</v>
      </c>
      <c r="CT27">
        <v>48.0124</v>
      </c>
      <c r="CU27">
        <v>49.5165333333333</v>
      </c>
      <c r="CV27">
        <v>48.920533333333303</v>
      </c>
      <c r="CW27">
        <v>49.3162666666666</v>
      </c>
      <c r="CX27">
        <v>49.874866666666698</v>
      </c>
      <c r="CY27">
        <v>1255.47133333333</v>
      </c>
      <c r="CZ27">
        <v>139.5</v>
      </c>
      <c r="DA27">
        <v>0</v>
      </c>
      <c r="DB27">
        <v>99.099999904632597</v>
      </c>
      <c r="DC27">
        <v>0</v>
      </c>
      <c r="DD27">
        <v>1457.9464</v>
      </c>
      <c r="DE27">
        <v>-1.59076923599453</v>
      </c>
      <c r="DF27">
        <v>-44.584615455528898</v>
      </c>
      <c r="DG27">
        <v>20353.66</v>
      </c>
      <c r="DH27">
        <v>15</v>
      </c>
      <c r="DI27">
        <v>1608062036.5999999</v>
      </c>
      <c r="DJ27" t="s">
        <v>334</v>
      </c>
      <c r="DK27">
        <v>1608061892.5999999</v>
      </c>
      <c r="DL27">
        <v>1608062036.5999999</v>
      </c>
      <c r="DM27">
        <v>38</v>
      </c>
      <c r="DN27">
        <v>5.6000000000000001E-2</v>
      </c>
      <c r="DO27">
        <v>1.7000000000000001E-2</v>
      </c>
      <c r="DP27">
        <v>0.78800000000000003</v>
      </c>
      <c r="DQ27">
        <v>0.22800000000000001</v>
      </c>
      <c r="DR27">
        <v>422</v>
      </c>
      <c r="DS27">
        <v>19</v>
      </c>
      <c r="DT27">
        <v>0.46</v>
      </c>
      <c r="DU27">
        <v>0.03</v>
      </c>
      <c r="DV27">
        <v>20.953645496345299</v>
      </c>
      <c r="DW27">
        <v>0.10191490139194199</v>
      </c>
      <c r="DX27">
        <v>5.8255023413422799E-2</v>
      </c>
      <c r="DY27">
        <v>1</v>
      </c>
      <c r="DZ27">
        <v>-26.917529999999999</v>
      </c>
      <c r="EA27">
        <v>-4.7356618464945002E-2</v>
      </c>
      <c r="EB27">
        <v>7.3403288527603902E-2</v>
      </c>
      <c r="EC27">
        <v>1</v>
      </c>
      <c r="ED27">
        <v>2.4869326666666698</v>
      </c>
      <c r="EE27">
        <v>9.0698109009991496E-3</v>
      </c>
      <c r="EF27">
        <v>1.4874375266059199E-2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0.52100000000000002</v>
      </c>
      <c r="EN27">
        <v>0.31169999999999998</v>
      </c>
      <c r="EO27">
        <v>0.97086615007437205</v>
      </c>
      <c r="EP27">
        <v>-1.6043650578588901E-5</v>
      </c>
      <c r="EQ27">
        <v>-1.15305589960158E-6</v>
      </c>
      <c r="ER27">
        <v>3.6581349982770798E-10</v>
      </c>
      <c r="ES27">
        <v>-5.8583604998735002E-2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5.6</v>
      </c>
      <c r="FB27">
        <v>3.2</v>
      </c>
      <c r="FC27">
        <v>2</v>
      </c>
      <c r="FD27">
        <v>509.887</v>
      </c>
      <c r="FE27">
        <v>482.435</v>
      </c>
      <c r="FF27">
        <v>23.8444</v>
      </c>
      <c r="FG27">
        <v>34.3035</v>
      </c>
      <c r="FH27">
        <v>29.999600000000001</v>
      </c>
      <c r="FI27">
        <v>34.381999999999998</v>
      </c>
      <c r="FJ27">
        <v>34.427999999999997</v>
      </c>
      <c r="FK27">
        <v>30.8049</v>
      </c>
      <c r="FL27">
        <v>30.928799999999999</v>
      </c>
      <c r="FM27">
        <v>48.416400000000003</v>
      </c>
      <c r="FN27">
        <v>23.855799999999999</v>
      </c>
      <c r="FO27">
        <v>726.37199999999996</v>
      </c>
      <c r="FP27">
        <v>18.294499999999999</v>
      </c>
      <c r="FQ27">
        <v>97.822900000000004</v>
      </c>
      <c r="FR27">
        <v>101.76900000000001</v>
      </c>
    </row>
    <row r="28" spans="1:174" x14ac:dyDescent="0.25">
      <c r="A28">
        <v>12</v>
      </c>
      <c r="B28">
        <v>1608062337.0999999</v>
      </c>
      <c r="C28">
        <v>1190.5999999046301</v>
      </c>
      <c r="D28" t="s">
        <v>344</v>
      </c>
      <c r="E28" t="s">
        <v>345</v>
      </c>
      <c r="F28" t="s">
        <v>291</v>
      </c>
      <c r="G28" t="s">
        <v>292</v>
      </c>
      <c r="H28">
        <v>1608062329.3499999</v>
      </c>
      <c r="I28">
        <f t="shared" si="0"/>
        <v>2.0565074704081234E-3</v>
      </c>
      <c r="J28">
        <f t="shared" si="1"/>
        <v>2.0565074704081234</v>
      </c>
      <c r="K28">
        <f t="shared" si="2"/>
        <v>22.35413742835247</v>
      </c>
      <c r="L28">
        <f t="shared" si="3"/>
        <v>799.72590000000002</v>
      </c>
      <c r="M28">
        <f t="shared" si="4"/>
        <v>464.9818838666996</v>
      </c>
      <c r="N28">
        <f t="shared" si="5"/>
        <v>47.730639516210239</v>
      </c>
      <c r="O28">
        <f t="shared" si="6"/>
        <v>82.092292128137487</v>
      </c>
      <c r="P28">
        <f t="shared" si="7"/>
        <v>0.1151426899877705</v>
      </c>
      <c r="Q28">
        <f t="shared" si="8"/>
        <v>2.9741184539606236</v>
      </c>
      <c r="R28">
        <f t="shared" si="9"/>
        <v>0.11272232813755459</v>
      </c>
      <c r="S28">
        <f t="shared" si="10"/>
        <v>7.0664677457999481E-2</v>
      </c>
      <c r="T28">
        <f t="shared" si="11"/>
        <v>231.28850589691373</v>
      </c>
      <c r="U28">
        <f t="shared" si="12"/>
        <v>28.813335512731324</v>
      </c>
      <c r="V28">
        <f t="shared" si="13"/>
        <v>28.580213333333301</v>
      </c>
      <c r="W28">
        <f t="shared" si="14"/>
        <v>3.9251077440634705</v>
      </c>
      <c r="X28">
        <f t="shared" si="15"/>
        <v>55.544560265581985</v>
      </c>
      <c r="Y28">
        <f t="shared" si="16"/>
        <v>2.1073785457811187</v>
      </c>
      <c r="Z28">
        <f t="shared" si="17"/>
        <v>3.7940322791374212</v>
      </c>
      <c r="AA28">
        <f t="shared" si="18"/>
        <v>1.8177291982823518</v>
      </c>
      <c r="AB28">
        <f t="shared" si="19"/>
        <v>-90.691979444998239</v>
      </c>
      <c r="AC28">
        <f t="shared" si="20"/>
        <v>-93.617040443052204</v>
      </c>
      <c r="AD28">
        <f t="shared" si="21"/>
        <v>-6.8810542659619323</v>
      </c>
      <c r="AE28">
        <f t="shared" si="22"/>
        <v>40.098431742901354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54052.63148883525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346</v>
      </c>
      <c r="AR28">
        <v>15355.3</v>
      </c>
      <c r="AS28">
        <v>1462.5096000000001</v>
      </c>
      <c r="AT28">
        <v>1841.42</v>
      </c>
      <c r="AU28">
        <f t="shared" si="27"/>
        <v>0.20577076386701565</v>
      </c>
      <c r="AV28">
        <v>0.5</v>
      </c>
      <c r="AW28">
        <f t="shared" si="28"/>
        <v>1180.1741245796818</v>
      </c>
      <c r="AX28">
        <f t="shared" si="29"/>
        <v>22.35413742835247</v>
      </c>
      <c r="AY28">
        <f t="shared" si="30"/>
        <v>121.42266555542381</v>
      </c>
      <c r="AZ28">
        <f t="shared" si="31"/>
        <v>1.9430933478850731E-2</v>
      </c>
      <c r="BA28">
        <f t="shared" si="32"/>
        <v>0.77150242747444897</v>
      </c>
      <c r="BB28" t="s">
        <v>347</v>
      </c>
      <c r="BC28">
        <v>1462.5096000000001</v>
      </c>
      <c r="BD28">
        <v>712.61</v>
      </c>
      <c r="BE28">
        <f t="shared" si="33"/>
        <v>0.61301061137600332</v>
      </c>
      <c r="BF28">
        <f t="shared" si="34"/>
        <v>0.33567243380196843</v>
      </c>
      <c r="BG28">
        <f t="shared" si="35"/>
        <v>0.5572373865940764</v>
      </c>
      <c r="BH28">
        <f t="shared" si="36"/>
        <v>0.33652713690950348</v>
      </c>
      <c r="BI28">
        <f t="shared" si="37"/>
        <v>0.55786471510766678</v>
      </c>
      <c r="BJ28">
        <f t="shared" si="38"/>
        <v>0.16355689771309584</v>
      </c>
      <c r="BK28">
        <f t="shared" si="39"/>
        <v>0.83644310228690411</v>
      </c>
      <c r="BL28">
        <f t="shared" si="40"/>
        <v>1399.9873333333301</v>
      </c>
      <c r="BM28">
        <f t="shared" si="41"/>
        <v>1180.1741245796818</v>
      </c>
      <c r="BN28">
        <f t="shared" si="42"/>
        <v>0.84298914460155916</v>
      </c>
      <c r="BO28">
        <f t="shared" si="43"/>
        <v>0.19597828920311822</v>
      </c>
      <c r="BP28">
        <v>6</v>
      </c>
      <c r="BQ28">
        <v>0.5</v>
      </c>
      <c r="BR28" t="s">
        <v>296</v>
      </c>
      <c r="BS28">
        <v>2</v>
      </c>
      <c r="BT28">
        <v>1608062329.3499999</v>
      </c>
      <c r="BU28">
        <v>799.72590000000002</v>
      </c>
      <c r="BV28">
        <v>828.52353333333303</v>
      </c>
      <c r="BW28">
        <v>20.529640000000001</v>
      </c>
      <c r="BX28">
        <v>18.112570000000002</v>
      </c>
      <c r="BY28">
        <v>799.31773333333297</v>
      </c>
      <c r="BZ28">
        <v>20.223843333333299</v>
      </c>
      <c r="CA28">
        <v>500.01566666666702</v>
      </c>
      <c r="CB28">
        <v>102.550566666667</v>
      </c>
      <c r="CC28">
        <v>9.9969133333333293E-2</v>
      </c>
      <c r="CD28">
        <v>27.99635</v>
      </c>
      <c r="CE28">
        <v>28.580213333333301</v>
      </c>
      <c r="CF28">
        <v>999.9</v>
      </c>
      <c r="CG28">
        <v>0</v>
      </c>
      <c r="CH28">
        <v>0</v>
      </c>
      <c r="CI28">
        <v>10001.2133333333</v>
      </c>
      <c r="CJ28">
        <v>0</v>
      </c>
      <c r="CK28">
        <v>281.73033333333302</v>
      </c>
      <c r="CL28">
        <v>1399.9873333333301</v>
      </c>
      <c r="CM28">
        <v>0.90000400000000003</v>
      </c>
      <c r="CN28">
        <v>9.9996399999999999E-2</v>
      </c>
      <c r="CO28">
        <v>0</v>
      </c>
      <c r="CP28">
        <v>1462.8296666666699</v>
      </c>
      <c r="CQ28">
        <v>4.9994800000000001</v>
      </c>
      <c r="CR28">
        <v>20423.009999999998</v>
      </c>
      <c r="CS28">
        <v>11417.496666666701</v>
      </c>
      <c r="CT28">
        <v>48.243699999999997</v>
      </c>
      <c r="CU28">
        <v>49.699599999999997</v>
      </c>
      <c r="CV28">
        <v>49.158133333333303</v>
      </c>
      <c r="CW28">
        <v>49.495800000000003</v>
      </c>
      <c r="CX28">
        <v>50.076700000000002</v>
      </c>
      <c r="CY28">
        <v>1255.4973333333301</v>
      </c>
      <c r="CZ28">
        <v>139.49233333333299</v>
      </c>
      <c r="DA28">
        <v>0</v>
      </c>
      <c r="DB28">
        <v>109.39999985694899</v>
      </c>
      <c r="DC28">
        <v>0</v>
      </c>
      <c r="DD28">
        <v>1462.5096000000001</v>
      </c>
      <c r="DE28">
        <v>-27.2707692803796</v>
      </c>
      <c r="DF28">
        <v>-384.96153908431597</v>
      </c>
      <c r="DG28">
        <v>20419.191999999999</v>
      </c>
      <c r="DH28">
        <v>15</v>
      </c>
      <c r="DI28">
        <v>1608062036.5999999</v>
      </c>
      <c r="DJ28" t="s">
        <v>334</v>
      </c>
      <c r="DK28">
        <v>1608061892.5999999</v>
      </c>
      <c r="DL28">
        <v>1608062036.5999999</v>
      </c>
      <c r="DM28">
        <v>38</v>
      </c>
      <c r="DN28">
        <v>5.6000000000000001E-2</v>
      </c>
      <c r="DO28">
        <v>1.7000000000000001E-2</v>
      </c>
      <c r="DP28">
        <v>0.78800000000000003</v>
      </c>
      <c r="DQ28">
        <v>0.22800000000000001</v>
      </c>
      <c r="DR28">
        <v>422</v>
      </c>
      <c r="DS28">
        <v>19</v>
      </c>
      <c r="DT28">
        <v>0.46</v>
      </c>
      <c r="DU28">
        <v>0.03</v>
      </c>
      <c r="DV28">
        <v>22.349886076682498</v>
      </c>
      <c r="DW28">
        <v>-8.7657910082094906E-2</v>
      </c>
      <c r="DX28">
        <v>3.1411795994024702E-2</v>
      </c>
      <c r="DY28">
        <v>1</v>
      </c>
      <c r="DZ28">
        <v>-28.796980000000001</v>
      </c>
      <c r="EA28">
        <v>0.18117730812010299</v>
      </c>
      <c r="EB28">
        <v>4.5146003145350402E-2</v>
      </c>
      <c r="EC28">
        <v>1</v>
      </c>
      <c r="ED28">
        <v>2.4187773333333298</v>
      </c>
      <c r="EE28">
        <v>-0.13618598442714999</v>
      </c>
      <c r="EF28">
        <v>2.3747138906028701E-2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0.40799999999999997</v>
      </c>
      <c r="EN28">
        <v>0.30590000000000001</v>
      </c>
      <c r="EO28">
        <v>0.97086615007437205</v>
      </c>
      <c r="EP28">
        <v>-1.6043650578588901E-5</v>
      </c>
      <c r="EQ28">
        <v>-1.15305589960158E-6</v>
      </c>
      <c r="ER28">
        <v>3.6581349982770798E-10</v>
      </c>
      <c r="ES28">
        <v>-5.8583604998735002E-2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7.4</v>
      </c>
      <c r="FB28">
        <v>5</v>
      </c>
      <c r="FC28">
        <v>2</v>
      </c>
      <c r="FD28">
        <v>509.82900000000001</v>
      </c>
      <c r="FE28">
        <v>482.524</v>
      </c>
      <c r="FF28">
        <v>23.879300000000001</v>
      </c>
      <c r="FG28">
        <v>34.232999999999997</v>
      </c>
      <c r="FH28">
        <v>29.9998</v>
      </c>
      <c r="FI28">
        <v>34.311599999999999</v>
      </c>
      <c r="FJ28">
        <v>34.3581</v>
      </c>
      <c r="FK28">
        <v>34.2834</v>
      </c>
      <c r="FL28">
        <v>29.629799999999999</v>
      </c>
      <c r="FM28">
        <v>44.627499999999998</v>
      </c>
      <c r="FN28">
        <v>23.8796</v>
      </c>
      <c r="FO28">
        <v>828.649</v>
      </c>
      <c r="FP28">
        <v>18.210999999999999</v>
      </c>
      <c r="FQ28">
        <v>97.834299999999999</v>
      </c>
      <c r="FR28">
        <v>101.782</v>
      </c>
    </row>
    <row r="29" spans="1:174" x14ac:dyDescent="0.25">
      <c r="A29">
        <v>13</v>
      </c>
      <c r="B29">
        <v>1608062457.5999999</v>
      </c>
      <c r="C29">
        <v>1311.0999999046301</v>
      </c>
      <c r="D29" t="s">
        <v>348</v>
      </c>
      <c r="E29" t="s">
        <v>349</v>
      </c>
      <c r="F29" t="s">
        <v>291</v>
      </c>
      <c r="G29" t="s">
        <v>292</v>
      </c>
      <c r="H29">
        <v>1608062449.5999999</v>
      </c>
      <c r="I29">
        <f t="shared" si="0"/>
        <v>1.7893820764098998E-3</v>
      </c>
      <c r="J29">
        <f t="shared" si="1"/>
        <v>1.7893820764098998</v>
      </c>
      <c r="K29">
        <f t="shared" si="2"/>
        <v>22.879256577703455</v>
      </c>
      <c r="L29">
        <f t="shared" si="3"/>
        <v>899.97945161290295</v>
      </c>
      <c r="M29">
        <f t="shared" si="4"/>
        <v>507.85191015897175</v>
      </c>
      <c r="N29">
        <f t="shared" si="5"/>
        <v>52.129639377710127</v>
      </c>
      <c r="O29">
        <f t="shared" si="6"/>
        <v>92.380482029188514</v>
      </c>
      <c r="P29">
        <f t="shared" si="7"/>
        <v>0.10006908812267422</v>
      </c>
      <c r="Q29">
        <f t="shared" si="8"/>
        <v>2.9725241758067651</v>
      </c>
      <c r="R29">
        <f t="shared" si="9"/>
        <v>9.8234554675959429E-2</v>
      </c>
      <c r="S29">
        <f t="shared" si="10"/>
        <v>6.155862092951344E-2</v>
      </c>
      <c r="T29">
        <f t="shared" si="11"/>
        <v>231.29213661514689</v>
      </c>
      <c r="U29">
        <f t="shared" si="12"/>
        <v>28.886093465660231</v>
      </c>
      <c r="V29">
        <f t="shared" si="13"/>
        <v>28.664999999999999</v>
      </c>
      <c r="W29">
        <f t="shared" si="14"/>
        <v>3.9444667321163318</v>
      </c>
      <c r="X29">
        <f t="shared" si="15"/>
        <v>56.128983832025284</v>
      </c>
      <c r="Y29">
        <f t="shared" si="16"/>
        <v>2.1300289835792636</v>
      </c>
      <c r="Z29">
        <f t="shared" si="17"/>
        <v>3.7948824977015563</v>
      </c>
      <c r="AA29">
        <f t="shared" si="18"/>
        <v>1.8144377485370682</v>
      </c>
      <c r="AB29">
        <f t="shared" si="19"/>
        <v>-78.911749569676587</v>
      </c>
      <c r="AC29">
        <f t="shared" si="20"/>
        <v>-106.53837399522014</v>
      </c>
      <c r="AD29">
        <f t="shared" si="21"/>
        <v>-7.8384600211882738</v>
      </c>
      <c r="AE29">
        <f t="shared" si="22"/>
        <v>38.003553029061877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54005.12637094489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350</v>
      </c>
      <c r="AR29">
        <v>15353.6</v>
      </c>
      <c r="AS29">
        <v>1436.21769230769</v>
      </c>
      <c r="AT29">
        <v>1809.44</v>
      </c>
      <c r="AU29">
        <f t="shared" si="27"/>
        <v>0.20626398647775557</v>
      </c>
      <c r="AV29">
        <v>0.5</v>
      </c>
      <c r="AW29">
        <f t="shared" si="28"/>
        <v>1180.1900047802733</v>
      </c>
      <c r="AX29">
        <f t="shared" si="29"/>
        <v>22.879256577703455</v>
      </c>
      <c r="AY29">
        <f t="shared" si="30"/>
        <v>121.71534759359028</v>
      </c>
      <c r="AZ29">
        <f t="shared" si="31"/>
        <v>1.9875616606231879E-2</v>
      </c>
      <c r="BA29">
        <f t="shared" si="32"/>
        <v>0.80281191970996546</v>
      </c>
      <c r="BB29" t="s">
        <v>351</v>
      </c>
      <c r="BC29">
        <v>1436.21769230769</v>
      </c>
      <c r="BD29">
        <v>710.64</v>
      </c>
      <c r="BE29">
        <f t="shared" si="33"/>
        <v>0.60725970466000534</v>
      </c>
      <c r="BF29">
        <f t="shared" si="34"/>
        <v>0.33966354904651441</v>
      </c>
      <c r="BG29">
        <f t="shared" si="35"/>
        <v>0.56934123475370768</v>
      </c>
      <c r="BH29">
        <f t="shared" si="36"/>
        <v>0.34116536066468495</v>
      </c>
      <c r="BI29">
        <f t="shared" si="37"/>
        <v>0.57042262029901669</v>
      </c>
      <c r="BJ29">
        <f t="shared" si="38"/>
        <v>0.16806540247152377</v>
      </c>
      <c r="BK29">
        <f t="shared" si="39"/>
        <v>0.83193459752847621</v>
      </c>
      <c r="BL29">
        <f t="shared" si="40"/>
        <v>1400.0058064516099</v>
      </c>
      <c r="BM29">
        <f t="shared" si="41"/>
        <v>1180.1900047802733</v>
      </c>
      <c r="BN29">
        <f t="shared" si="42"/>
        <v>0.84298936428808702</v>
      </c>
      <c r="BO29">
        <f t="shared" si="43"/>
        <v>0.19597872857617418</v>
      </c>
      <c r="BP29">
        <v>6</v>
      </c>
      <c r="BQ29">
        <v>0.5</v>
      </c>
      <c r="BR29" t="s">
        <v>296</v>
      </c>
      <c r="BS29">
        <v>2</v>
      </c>
      <c r="BT29">
        <v>1608062449.5999999</v>
      </c>
      <c r="BU29">
        <v>899.97945161290295</v>
      </c>
      <c r="BV29">
        <v>929.36554838709696</v>
      </c>
      <c r="BW29">
        <v>20.7509451612903</v>
      </c>
      <c r="BX29">
        <v>18.648351612903198</v>
      </c>
      <c r="BY29">
        <v>899.690032258065</v>
      </c>
      <c r="BZ29">
        <v>20.436193548387099</v>
      </c>
      <c r="CA29">
        <v>500.02551612903198</v>
      </c>
      <c r="CB29">
        <v>102.547258064516</v>
      </c>
      <c r="CC29">
        <v>0.100065564516129</v>
      </c>
      <c r="CD29">
        <v>28.000193548387099</v>
      </c>
      <c r="CE29">
        <v>28.664999999999999</v>
      </c>
      <c r="CF29">
        <v>999.9</v>
      </c>
      <c r="CG29">
        <v>0</v>
      </c>
      <c r="CH29">
        <v>0</v>
      </c>
      <c r="CI29">
        <v>9992.5190322580602</v>
      </c>
      <c r="CJ29">
        <v>0</v>
      </c>
      <c r="CK29">
        <v>290.75870967741901</v>
      </c>
      <c r="CL29">
        <v>1400.0058064516099</v>
      </c>
      <c r="CM29">
        <v>0.89999693548387105</v>
      </c>
      <c r="CN29">
        <v>0.10000316129032299</v>
      </c>
      <c r="CO29">
        <v>0</v>
      </c>
      <c r="CP29">
        <v>1436.37516129032</v>
      </c>
      <c r="CQ29">
        <v>4.9994800000000001</v>
      </c>
      <c r="CR29">
        <v>20086.1451612903</v>
      </c>
      <c r="CS29">
        <v>11417.6161290323</v>
      </c>
      <c r="CT29">
        <v>48.491870967741903</v>
      </c>
      <c r="CU29">
        <v>49.895000000000003</v>
      </c>
      <c r="CV29">
        <v>49.382870967741901</v>
      </c>
      <c r="CW29">
        <v>49.7093548387097</v>
      </c>
      <c r="CX29">
        <v>50.27</v>
      </c>
      <c r="CY29">
        <v>1255.5016129032299</v>
      </c>
      <c r="CZ29">
        <v>139.50419354838701</v>
      </c>
      <c r="DA29">
        <v>0</v>
      </c>
      <c r="DB29">
        <v>119.700000047684</v>
      </c>
      <c r="DC29">
        <v>0</v>
      </c>
      <c r="DD29">
        <v>1436.21769230769</v>
      </c>
      <c r="DE29">
        <v>-29.116581190362101</v>
      </c>
      <c r="DF29">
        <v>-400.45811975042699</v>
      </c>
      <c r="DG29">
        <v>20083.692307692301</v>
      </c>
      <c r="DH29">
        <v>15</v>
      </c>
      <c r="DI29">
        <v>1608062036.5999999</v>
      </c>
      <c r="DJ29" t="s">
        <v>334</v>
      </c>
      <c r="DK29">
        <v>1608061892.5999999</v>
      </c>
      <c r="DL29">
        <v>1608062036.5999999</v>
      </c>
      <c r="DM29">
        <v>38</v>
      </c>
      <c r="DN29">
        <v>5.6000000000000001E-2</v>
      </c>
      <c r="DO29">
        <v>1.7000000000000001E-2</v>
      </c>
      <c r="DP29">
        <v>0.78800000000000003</v>
      </c>
      <c r="DQ29">
        <v>0.22800000000000001</v>
      </c>
      <c r="DR29">
        <v>422</v>
      </c>
      <c r="DS29">
        <v>19</v>
      </c>
      <c r="DT29">
        <v>0.46</v>
      </c>
      <c r="DU29">
        <v>0.03</v>
      </c>
      <c r="DV29">
        <v>22.888283262561199</v>
      </c>
      <c r="DW29">
        <v>-1.83806495552105</v>
      </c>
      <c r="DX29">
        <v>0.14113793233341501</v>
      </c>
      <c r="DY29">
        <v>0</v>
      </c>
      <c r="DZ29">
        <v>-29.381593333333299</v>
      </c>
      <c r="EA29">
        <v>2.0738135706341101</v>
      </c>
      <c r="EB29">
        <v>0.16708215730259399</v>
      </c>
      <c r="EC29">
        <v>0</v>
      </c>
      <c r="ED29">
        <v>2.1041270000000001</v>
      </c>
      <c r="EE29">
        <v>0.26842758620689899</v>
      </c>
      <c r="EF29">
        <v>3.06105805400682E-2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0.28899999999999998</v>
      </c>
      <c r="EN29">
        <v>0.3155</v>
      </c>
      <c r="EO29">
        <v>0.97086615007437205</v>
      </c>
      <c r="EP29">
        <v>-1.6043650578588901E-5</v>
      </c>
      <c r="EQ29">
        <v>-1.15305589960158E-6</v>
      </c>
      <c r="ER29">
        <v>3.6581349982770798E-10</v>
      </c>
      <c r="ES29">
        <v>-5.8583604998735002E-2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9.4</v>
      </c>
      <c r="FB29">
        <v>7</v>
      </c>
      <c r="FC29">
        <v>2</v>
      </c>
      <c r="FD29">
        <v>509.529</v>
      </c>
      <c r="FE29">
        <v>483.10700000000003</v>
      </c>
      <c r="FF29">
        <v>23.710999999999999</v>
      </c>
      <c r="FG29">
        <v>34.177700000000002</v>
      </c>
      <c r="FH29">
        <v>29.9999</v>
      </c>
      <c r="FI29">
        <v>34.249099999999999</v>
      </c>
      <c r="FJ29">
        <v>34.2941</v>
      </c>
      <c r="FK29">
        <v>37.656199999999998</v>
      </c>
      <c r="FL29">
        <v>25.304600000000001</v>
      </c>
      <c r="FM29">
        <v>41.988</v>
      </c>
      <c r="FN29">
        <v>23.712499999999999</v>
      </c>
      <c r="FO29">
        <v>929.23</v>
      </c>
      <c r="FP29">
        <v>18.762899999999998</v>
      </c>
      <c r="FQ29">
        <v>97.842699999999994</v>
      </c>
      <c r="FR29">
        <v>101.789</v>
      </c>
    </row>
    <row r="30" spans="1:174" x14ac:dyDescent="0.25">
      <c r="A30">
        <v>14</v>
      </c>
      <c r="B30">
        <v>1608062578.0999999</v>
      </c>
      <c r="C30">
        <v>1431.5999999046301</v>
      </c>
      <c r="D30" t="s">
        <v>352</v>
      </c>
      <c r="E30" t="s">
        <v>353</v>
      </c>
      <c r="F30" t="s">
        <v>291</v>
      </c>
      <c r="G30" t="s">
        <v>292</v>
      </c>
      <c r="H30">
        <v>1608062570.0999999</v>
      </c>
      <c r="I30">
        <f t="shared" si="0"/>
        <v>1.5818867738712568E-3</v>
      </c>
      <c r="J30">
        <f t="shared" si="1"/>
        <v>1.5818867738712568</v>
      </c>
      <c r="K30">
        <f t="shared" si="2"/>
        <v>24.30810173943231</v>
      </c>
      <c r="L30">
        <f t="shared" si="3"/>
        <v>1200.13135483871</v>
      </c>
      <c r="M30">
        <f t="shared" si="4"/>
        <v>723.4699302405113</v>
      </c>
      <c r="N30">
        <f t="shared" si="5"/>
        <v>74.26591998313657</v>
      </c>
      <c r="O30">
        <f t="shared" si="6"/>
        <v>123.1963561195623</v>
      </c>
      <c r="P30">
        <f t="shared" si="7"/>
        <v>8.7919361710568009E-2</v>
      </c>
      <c r="Q30">
        <f t="shared" si="8"/>
        <v>2.9743122570698968</v>
      </c>
      <c r="R30">
        <f t="shared" si="9"/>
        <v>8.6500691289340931E-2</v>
      </c>
      <c r="S30">
        <f t="shared" si="10"/>
        <v>5.418848709383102E-2</v>
      </c>
      <c r="T30">
        <f t="shared" si="11"/>
        <v>231.29334123964176</v>
      </c>
      <c r="U30">
        <f t="shared" si="12"/>
        <v>28.941897137101186</v>
      </c>
      <c r="V30">
        <f t="shared" si="13"/>
        <v>28.775512903225799</v>
      </c>
      <c r="W30">
        <f t="shared" si="14"/>
        <v>3.9698246566674231</v>
      </c>
      <c r="X30">
        <f t="shared" si="15"/>
        <v>56.605595678981281</v>
      </c>
      <c r="Y30">
        <f t="shared" si="16"/>
        <v>2.148507311486556</v>
      </c>
      <c r="Z30">
        <f t="shared" si="17"/>
        <v>3.7955740695161291</v>
      </c>
      <c r="AA30">
        <f t="shared" si="18"/>
        <v>1.8213173451808671</v>
      </c>
      <c r="AB30">
        <f t="shared" si="19"/>
        <v>-69.761206727722424</v>
      </c>
      <c r="AC30">
        <f t="shared" si="20"/>
        <v>-123.82210219634449</v>
      </c>
      <c r="AD30">
        <f t="shared" si="21"/>
        <v>-9.1097723486347242</v>
      </c>
      <c r="AE30">
        <f t="shared" si="22"/>
        <v>28.600259966940129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54057.102664194666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354</v>
      </c>
      <c r="AR30">
        <v>15351.5</v>
      </c>
      <c r="AS30">
        <v>1398.8011538461501</v>
      </c>
      <c r="AT30">
        <v>1757.12</v>
      </c>
      <c r="AU30">
        <f t="shared" si="27"/>
        <v>0.20392394722833374</v>
      </c>
      <c r="AV30">
        <v>0.5</v>
      </c>
      <c r="AW30">
        <f t="shared" si="28"/>
        <v>1180.1974660705437</v>
      </c>
      <c r="AX30">
        <f t="shared" si="29"/>
        <v>24.30810173943231</v>
      </c>
      <c r="AY30">
        <f t="shared" si="30"/>
        <v>120.33526289499137</v>
      </c>
      <c r="AZ30">
        <f t="shared" si="31"/>
        <v>2.1086174080771191E-2</v>
      </c>
      <c r="BA30">
        <f t="shared" si="32"/>
        <v>0.85649244217810971</v>
      </c>
      <c r="BB30" t="s">
        <v>355</v>
      </c>
      <c r="BC30">
        <v>1398.8011538461501</v>
      </c>
      <c r="BD30">
        <v>703.53</v>
      </c>
      <c r="BE30">
        <f t="shared" si="33"/>
        <v>0.5996118648697869</v>
      </c>
      <c r="BF30">
        <f t="shared" si="34"/>
        <v>0.34009324894299475</v>
      </c>
      <c r="BG30">
        <f t="shared" si="35"/>
        <v>0.58820816478083282</v>
      </c>
      <c r="BH30">
        <f t="shared" si="36"/>
        <v>0.34399388244607981</v>
      </c>
      <c r="BI30">
        <f t="shared" si="37"/>
        <v>0.59096763592163803</v>
      </c>
      <c r="BJ30">
        <f t="shared" si="38"/>
        <v>0.17105061914695935</v>
      </c>
      <c r="BK30">
        <f t="shared" si="39"/>
        <v>0.8289493808530406</v>
      </c>
      <c r="BL30">
        <f t="shared" si="40"/>
        <v>1400.0148387096799</v>
      </c>
      <c r="BM30">
        <f t="shared" si="41"/>
        <v>1180.1974660705437</v>
      </c>
      <c r="BN30">
        <f t="shared" si="42"/>
        <v>0.84298925514123102</v>
      </c>
      <c r="BO30">
        <f t="shared" si="43"/>
        <v>0.1959785102824621</v>
      </c>
      <c r="BP30">
        <v>6</v>
      </c>
      <c r="BQ30">
        <v>0.5</v>
      </c>
      <c r="BR30" t="s">
        <v>296</v>
      </c>
      <c r="BS30">
        <v>2</v>
      </c>
      <c r="BT30">
        <v>1608062570.0999999</v>
      </c>
      <c r="BU30">
        <v>1200.13135483871</v>
      </c>
      <c r="BV30">
        <v>1231.57741935484</v>
      </c>
      <c r="BW30">
        <v>20.929929032258102</v>
      </c>
      <c r="BX30">
        <v>19.071503225806399</v>
      </c>
      <c r="BY30">
        <v>1199.7493548387099</v>
      </c>
      <c r="BZ30">
        <v>20.6078677419355</v>
      </c>
      <c r="CA30">
        <v>500.029</v>
      </c>
      <c r="CB30">
        <v>102.552387096774</v>
      </c>
      <c r="CC30">
        <v>0.100006429032258</v>
      </c>
      <c r="CD30">
        <v>28.003319354838698</v>
      </c>
      <c r="CE30">
        <v>28.775512903225799</v>
      </c>
      <c r="CF30">
        <v>999.9</v>
      </c>
      <c r="CG30">
        <v>0</v>
      </c>
      <c r="CH30">
        <v>0</v>
      </c>
      <c r="CI30">
        <v>10002.132258064499</v>
      </c>
      <c r="CJ30">
        <v>0</v>
      </c>
      <c r="CK30">
        <v>292.79583870967701</v>
      </c>
      <c r="CL30">
        <v>1400.0148387096799</v>
      </c>
      <c r="CM30">
        <v>0.90000087096774195</v>
      </c>
      <c r="CN30">
        <v>9.9999038709677399E-2</v>
      </c>
      <c r="CO30">
        <v>0</v>
      </c>
      <c r="CP30">
        <v>1399.0129032258101</v>
      </c>
      <c r="CQ30">
        <v>4.9994800000000001</v>
      </c>
      <c r="CR30">
        <v>19607.251612903201</v>
      </c>
      <c r="CS30">
        <v>11417.7</v>
      </c>
      <c r="CT30">
        <v>48.7093548387097</v>
      </c>
      <c r="CU30">
        <v>50.110741935483901</v>
      </c>
      <c r="CV30">
        <v>49.638870967741902</v>
      </c>
      <c r="CW30">
        <v>49.917000000000002</v>
      </c>
      <c r="CX30">
        <v>50.483741935483899</v>
      </c>
      <c r="CY30">
        <v>1255.5148387096799</v>
      </c>
      <c r="CZ30">
        <v>139.5</v>
      </c>
      <c r="DA30">
        <v>0</v>
      </c>
      <c r="DB30">
        <v>119.59999990463299</v>
      </c>
      <c r="DC30">
        <v>0</v>
      </c>
      <c r="DD30">
        <v>1398.8011538461501</v>
      </c>
      <c r="DE30">
        <v>-56.408547039691797</v>
      </c>
      <c r="DF30">
        <v>-768.79316288586597</v>
      </c>
      <c r="DG30">
        <v>19604.0461538462</v>
      </c>
      <c r="DH30">
        <v>15</v>
      </c>
      <c r="DI30">
        <v>1608062612.5999999</v>
      </c>
      <c r="DJ30" t="s">
        <v>356</v>
      </c>
      <c r="DK30">
        <v>1608062612.5999999</v>
      </c>
      <c r="DL30">
        <v>1608062036.5999999</v>
      </c>
      <c r="DM30">
        <v>39</v>
      </c>
      <c r="DN30">
        <v>0.51600000000000001</v>
      </c>
      <c r="DO30">
        <v>1.7000000000000001E-2</v>
      </c>
      <c r="DP30">
        <v>0.38200000000000001</v>
      </c>
      <c r="DQ30">
        <v>0.22800000000000001</v>
      </c>
      <c r="DR30">
        <v>1249</v>
      </c>
      <c r="DS30">
        <v>19</v>
      </c>
      <c r="DT30">
        <v>7.0000000000000007E-2</v>
      </c>
      <c r="DU30">
        <v>0.03</v>
      </c>
      <c r="DV30">
        <v>24.704751510156498</v>
      </c>
      <c r="DW30">
        <v>-1.7474272911122399</v>
      </c>
      <c r="DX30">
        <v>0.14247013723695001</v>
      </c>
      <c r="DY30">
        <v>0</v>
      </c>
      <c r="DZ30">
        <v>-31.91058</v>
      </c>
      <c r="EA30">
        <v>2.9530358175750302</v>
      </c>
      <c r="EB30">
        <v>0.22347768479201599</v>
      </c>
      <c r="EC30">
        <v>0</v>
      </c>
      <c r="ED30">
        <v>1.86029666666667</v>
      </c>
      <c r="EE30">
        <v>-0.58833317018910802</v>
      </c>
      <c r="EF30">
        <v>4.5464562048063602E-2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0.38200000000000001</v>
      </c>
      <c r="EN30">
        <v>0.32190000000000002</v>
      </c>
      <c r="EO30">
        <v>0.97086615007437205</v>
      </c>
      <c r="EP30">
        <v>-1.6043650578588901E-5</v>
      </c>
      <c r="EQ30">
        <v>-1.15305589960158E-6</v>
      </c>
      <c r="ER30">
        <v>3.6581349982770798E-10</v>
      </c>
      <c r="ES30">
        <v>-5.8583604998735002E-2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11.4</v>
      </c>
      <c r="FB30">
        <v>9</v>
      </c>
      <c r="FC30">
        <v>2</v>
      </c>
      <c r="FD30">
        <v>509.27100000000002</v>
      </c>
      <c r="FE30">
        <v>484.31200000000001</v>
      </c>
      <c r="FF30">
        <v>23.6249</v>
      </c>
      <c r="FG30">
        <v>34.154499999999999</v>
      </c>
      <c r="FH30">
        <v>30</v>
      </c>
      <c r="FI30">
        <v>34.208100000000002</v>
      </c>
      <c r="FJ30">
        <v>34.252200000000002</v>
      </c>
      <c r="FK30">
        <v>47.401200000000003</v>
      </c>
      <c r="FL30">
        <v>20.943200000000001</v>
      </c>
      <c r="FM30">
        <v>40.1111</v>
      </c>
      <c r="FN30">
        <v>23.627600000000001</v>
      </c>
      <c r="FO30">
        <v>1231.53</v>
      </c>
      <c r="FP30">
        <v>19.1997</v>
      </c>
      <c r="FQ30">
        <v>97.848200000000006</v>
      </c>
      <c r="FR30">
        <v>101.792</v>
      </c>
    </row>
    <row r="31" spans="1:174" x14ac:dyDescent="0.25">
      <c r="A31">
        <v>15</v>
      </c>
      <c r="B31">
        <v>1608062733.5999999</v>
      </c>
      <c r="C31">
        <v>1587.0999999046301</v>
      </c>
      <c r="D31" t="s">
        <v>357</v>
      </c>
      <c r="E31" t="s">
        <v>358</v>
      </c>
      <c r="F31" t="s">
        <v>291</v>
      </c>
      <c r="G31" t="s">
        <v>292</v>
      </c>
      <c r="H31">
        <v>1608062725.5999999</v>
      </c>
      <c r="I31">
        <f t="shared" si="0"/>
        <v>1.2127546932624318E-3</v>
      </c>
      <c r="J31">
        <f t="shared" si="1"/>
        <v>1.2127546932624318</v>
      </c>
      <c r="K31">
        <f t="shared" si="2"/>
        <v>23.544645479716547</v>
      </c>
      <c r="L31">
        <f t="shared" si="3"/>
        <v>1400.0793548387101</v>
      </c>
      <c r="M31">
        <f t="shared" si="4"/>
        <v>794.49834053538154</v>
      </c>
      <c r="N31">
        <f t="shared" si="5"/>
        <v>81.550313337600087</v>
      </c>
      <c r="O31">
        <f t="shared" si="6"/>
        <v>143.70943809355524</v>
      </c>
      <c r="P31">
        <f t="shared" si="7"/>
        <v>6.6420726556205456E-2</v>
      </c>
      <c r="Q31">
        <f t="shared" si="8"/>
        <v>2.9738405476667964</v>
      </c>
      <c r="R31">
        <f t="shared" si="9"/>
        <v>6.5607447667969332E-2</v>
      </c>
      <c r="S31">
        <f t="shared" si="10"/>
        <v>4.1076894902708661E-2</v>
      </c>
      <c r="T31">
        <f t="shared" si="11"/>
        <v>231.28861714769025</v>
      </c>
      <c r="U31">
        <f t="shared" si="12"/>
        <v>29.042946904877699</v>
      </c>
      <c r="V31">
        <f t="shared" si="13"/>
        <v>28.907532258064499</v>
      </c>
      <c r="W31">
        <f t="shared" si="14"/>
        <v>4.0003036419008424</v>
      </c>
      <c r="X31">
        <f t="shared" si="15"/>
        <v>56.883854709299619</v>
      </c>
      <c r="Y31">
        <f t="shared" si="16"/>
        <v>2.1598671840735513</v>
      </c>
      <c r="Z31">
        <f t="shared" si="17"/>
        <v>3.7969775345067229</v>
      </c>
      <c r="AA31">
        <f t="shared" si="18"/>
        <v>1.8404364578272912</v>
      </c>
      <c r="AB31">
        <f t="shared" si="19"/>
        <v>-53.482481972873238</v>
      </c>
      <c r="AC31">
        <f t="shared" si="20"/>
        <v>-143.95178387599989</v>
      </c>
      <c r="AD31">
        <f t="shared" si="21"/>
        <v>-10.599724149586372</v>
      </c>
      <c r="AE31">
        <f t="shared" si="22"/>
        <v>23.254627149230743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54041.945672989386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359</v>
      </c>
      <c r="AR31">
        <v>15348.8</v>
      </c>
      <c r="AS31">
        <v>1340.2328</v>
      </c>
      <c r="AT31">
        <v>1688.51</v>
      </c>
      <c r="AU31">
        <f t="shared" si="27"/>
        <v>0.20626303664177292</v>
      </c>
      <c r="AV31">
        <v>0.5</v>
      </c>
      <c r="AW31">
        <f t="shared" si="28"/>
        <v>1180.1730305866824</v>
      </c>
      <c r="AX31">
        <f t="shared" si="29"/>
        <v>23.544645479716547</v>
      </c>
      <c r="AY31">
        <f t="shared" si="30"/>
        <v>121.71303652576654</v>
      </c>
      <c r="AZ31">
        <f t="shared" si="31"/>
        <v>2.043970869893642E-2</v>
      </c>
      <c r="BA31">
        <f t="shared" si="32"/>
        <v>0.93192814967041948</v>
      </c>
      <c r="BB31" t="s">
        <v>360</v>
      </c>
      <c r="BC31">
        <v>1340.2328</v>
      </c>
      <c r="BD31">
        <v>704.13</v>
      </c>
      <c r="BE31">
        <f t="shared" si="33"/>
        <v>0.58298736756074887</v>
      </c>
      <c r="BF31">
        <f t="shared" si="34"/>
        <v>0.35380361242609559</v>
      </c>
      <c r="BG31">
        <f t="shared" si="35"/>
        <v>0.61516839656756384</v>
      </c>
      <c r="BH31">
        <f t="shared" si="36"/>
        <v>0.35792945610988003</v>
      </c>
      <c r="BI31">
        <f t="shared" si="37"/>
        <v>0.61790940812859596</v>
      </c>
      <c r="BJ31">
        <f t="shared" si="38"/>
        <v>0.18588094368201308</v>
      </c>
      <c r="BK31">
        <f t="shared" si="39"/>
        <v>0.81411905631798698</v>
      </c>
      <c r="BL31">
        <f t="shared" si="40"/>
        <v>1399.98580645161</v>
      </c>
      <c r="BM31">
        <f t="shared" si="41"/>
        <v>1180.1730305866824</v>
      </c>
      <c r="BN31">
        <f t="shared" si="42"/>
        <v>0.84298928256846917</v>
      </c>
      <c r="BO31">
        <f t="shared" si="43"/>
        <v>0.19597856513693848</v>
      </c>
      <c r="BP31">
        <v>6</v>
      </c>
      <c r="BQ31">
        <v>0.5</v>
      </c>
      <c r="BR31" t="s">
        <v>296</v>
      </c>
      <c r="BS31">
        <v>2</v>
      </c>
      <c r="BT31">
        <v>1608062725.5999999</v>
      </c>
      <c r="BU31">
        <v>1400.0793548387101</v>
      </c>
      <c r="BV31">
        <v>1430.36967741935</v>
      </c>
      <c r="BW31">
        <v>21.042358064516101</v>
      </c>
      <c r="BX31">
        <v>19.617712903225801</v>
      </c>
      <c r="BY31">
        <v>1399.87064516129</v>
      </c>
      <c r="BZ31">
        <v>20.779358064516099</v>
      </c>
      <c r="CA31">
        <v>500.01312903225801</v>
      </c>
      <c r="CB31">
        <v>102.543774193548</v>
      </c>
      <c r="CC31">
        <v>0.10000638709677399</v>
      </c>
      <c r="CD31">
        <v>28.009661290322601</v>
      </c>
      <c r="CE31">
        <v>28.907532258064499</v>
      </c>
      <c r="CF31">
        <v>999.9</v>
      </c>
      <c r="CG31">
        <v>0</v>
      </c>
      <c r="CH31">
        <v>0</v>
      </c>
      <c r="CI31">
        <v>10000.303548387101</v>
      </c>
      <c r="CJ31">
        <v>0</v>
      </c>
      <c r="CK31">
        <v>309.29683870967699</v>
      </c>
      <c r="CL31">
        <v>1399.98580645161</v>
      </c>
      <c r="CM31">
        <v>0.89999903225806499</v>
      </c>
      <c r="CN31">
        <v>0.100000738709677</v>
      </c>
      <c r="CO31">
        <v>0</v>
      </c>
      <c r="CP31">
        <v>1340.5932258064499</v>
      </c>
      <c r="CQ31">
        <v>4.9994800000000001</v>
      </c>
      <c r="CR31">
        <v>18839.806451612902</v>
      </c>
      <c r="CS31">
        <v>11417.4709677419</v>
      </c>
      <c r="CT31">
        <v>49.027999999999999</v>
      </c>
      <c r="CU31">
        <v>50.469516129032201</v>
      </c>
      <c r="CV31">
        <v>49.955322580645102</v>
      </c>
      <c r="CW31">
        <v>50.243774193548397</v>
      </c>
      <c r="CX31">
        <v>50.771967741935498</v>
      </c>
      <c r="CY31">
        <v>1255.4874193548401</v>
      </c>
      <c r="CZ31">
        <v>139.498387096774</v>
      </c>
      <c r="DA31">
        <v>0</v>
      </c>
      <c r="DB31">
        <v>155.09999990463299</v>
      </c>
      <c r="DC31">
        <v>0</v>
      </c>
      <c r="DD31">
        <v>1340.2328</v>
      </c>
      <c r="DE31">
        <v>-19.543076953285802</v>
      </c>
      <c r="DF31">
        <v>-276.046154038868</v>
      </c>
      <c r="DG31">
        <v>18835.243999999999</v>
      </c>
      <c r="DH31">
        <v>15</v>
      </c>
      <c r="DI31">
        <v>1608062752.5999999</v>
      </c>
      <c r="DJ31" t="s">
        <v>361</v>
      </c>
      <c r="DK31">
        <v>1608062612.5999999</v>
      </c>
      <c r="DL31">
        <v>1608062752.5999999</v>
      </c>
      <c r="DM31">
        <v>40</v>
      </c>
      <c r="DN31">
        <v>0.51600000000000001</v>
      </c>
      <c r="DO31">
        <v>-1.6E-2</v>
      </c>
      <c r="DP31">
        <v>0.38200000000000001</v>
      </c>
      <c r="DQ31">
        <v>0.26300000000000001</v>
      </c>
      <c r="DR31">
        <v>1249</v>
      </c>
      <c r="DS31">
        <v>20</v>
      </c>
      <c r="DT31">
        <v>7.0000000000000007E-2</v>
      </c>
      <c r="DU31">
        <v>0.03</v>
      </c>
      <c r="DV31">
        <v>23.4802767512654</v>
      </c>
      <c r="DW31">
        <v>-1.8113546034199901</v>
      </c>
      <c r="DX31">
        <v>0.147403729043912</v>
      </c>
      <c r="DY31">
        <v>0</v>
      </c>
      <c r="DZ31">
        <v>-30.276730000000001</v>
      </c>
      <c r="EA31">
        <v>3.7144818687430101</v>
      </c>
      <c r="EB31">
        <v>0.27582836468838101</v>
      </c>
      <c r="EC31">
        <v>0</v>
      </c>
      <c r="ED31">
        <v>1.4860976666666701</v>
      </c>
      <c r="EE31">
        <v>-0.93097281423803901</v>
      </c>
      <c r="EF31">
        <v>6.7509899702850207E-2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0.2</v>
      </c>
      <c r="EN31">
        <v>0.26300000000000001</v>
      </c>
      <c r="EO31">
        <v>1.4868568503351101</v>
      </c>
      <c r="EP31">
        <v>-1.6043650578588901E-5</v>
      </c>
      <c r="EQ31">
        <v>-1.15305589960158E-6</v>
      </c>
      <c r="ER31">
        <v>3.6581349982770798E-10</v>
      </c>
      <c r="ES31">
        <v>-5.8583604998735002E-2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11.6</v>
      </c>
      <c r="FC31">
        <v>2</v>
      </c>
      <c r="FD31">
        <v>509.20499999999998</v>
      </c>
      <c r="FE31">
        <v>485.238</v>
      </c>
      <c r="FF31">
        <v>23.493300000000001</v>
      </c>
      <c r="FG31">
        <v>34.185400000000001</v>
      </c>
      <c r="FH31">
        <v>30.000299999999999</v>
      </c>
      <c r="FI31">
        <v>34.208100000000002</v>
      </c>
      <c r="FJ31">
        <v>34.245899999999999</v>
      </c>
      <c r="FK31">
        <v>53.563200000000002</v>
      </c>
      <c r="FL31">
        <v>31.436599999999999</v>
      </c>
      <c r="FM31">
        <v>58.064300000000003</v>
      </c>
      <c r="FN31">
        <v>23.483599999999999</v>
      </c>
      <c r="FO31">
        <v>1429.93</v>
      </c>
      <c r="FP31">
        <v>19.999600000000001</v>
      </c>
      <c r="FQ31">
        <v>97.842200000000005</v>
      </c>
      <c r="FR31">
        <v>101.779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2020-12-15T14:33:35Z</dcterms:created>
  <dcterms:modified xsi:type="dcterms:W3CDTF">2021-05-04T23:26:14Z</dcterms:modified>
</cp:coreProperties>
</file>