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051ABD95-F005-4E1F-A803-911067184435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T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 s="1"/>
  <c r="Z31" i="1"/>
  <c r="Y31" i="1"/>
  <c r="X31" i="1" s="1"/>
  <c r="Q31" i="1"/>
  <c r="BO30" i="1"/>
  <c r="BN30" i="1"/>
  <c r="BL30" i="1"/>
  <c r="BM30" i="1" s="1"/>
  <c r="BJ30" i="1"/>
  <c r="BK30" i="1" s="1"/>
  <c r="BI30" i="1"/>
  <c r="BH30" i="1"/>
  <c r="BG30" i="1"/>
  <c r="BF30" i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T29" i="1" s="1"/>
  <c r="BI29" i="1"/>
  <c r="BH29" i="1"/>
  <c r="BG29" i="1"/>
  <c r="BF29" i="1"/>
  <c r="BJ29" i="1" s="1"/>
  <c r="BK29" i="1" s="1"/>
  <c r="BE29" i="1"/>
  <c r="BA29" i="1"/>
  <c r="AW29" i="1"/>
  <c r="AU29" i="1"/>
  <c r="AO29" i="1"/>
  <c r="AJ29" i="1"/>
  <c r="AH29" i="1" s="1"/>
  <c r="Z29" i="1"/>
  <c r="Y29" i="1"/>
  <c r="X29" i="1" s="1"/>
  <c r="Q29" i="1"/>
  <c r="BO28" i="1"/>
  <c r="BN28" i="1"/>
  <c r="BL28" i="1"/>
  <c r="BM28" i="1" s="1"/>
  <c r="BJ28" i="1"/>
  <c r="BK28" i="1" s="1"/>
  <c r="BI28" i="1"/>
  <c r="BH28" i="1"/>
  <c r="BG28" i="1"/>
  <c r="BF28" i="1"/>
  <c r="BE28" i="1"/>
  <c r="BA28" i="1"/>
  <c r="AU28" i="1"/>
  <c r="AO28" i="1"/>
  <c r="AJ28" i="1"/>
  <c r="AH28" i="1" s="1"/>
  <c r="AI28" i="1"/>
  <c r="Z28" i="1"/>
  <c r="Y28" i="1"/>
  <c r="X28" i="1" s="1"/>
  <c r="Q28" i="1"/>
  <c r="BO27" i="1"/>
  <c r="BN27" i="1"/>
  <c r="BL27" i="1"/>
  <c r="BM27" i="1" s="1"/>
  <c r="T27" i="1" s="1"/>
  <c r="BI27" i="1"/>
  <c r="BH27" i="1"/>
  <c r="BG27" i="1"/>
  <c r="BF27" i="1"/>
  <c r="BJ27" i="1" s="1"/>
  <c r="BK27" i="1" s="1"/>
  <c r="BE27" i="1"/>
  <c r="BA27" i="1"/>
  <c r="AW27" i="1"/>
  <c r="AU27" i="1"/>
  <c r="AO27" i="1"/>
  <c r="AJ27" i="1"/>
  <c r="AH27" i="1" s="1"/>
  <c r="Z27" i="1"/>
  <c r="Y27" i="1"/>
  <c r="X27" i="1" s="1"/>
  <c r="Q27" i="1"/>
  <c r="BO26" i="1"/>
  <c r="BN26" i="1"/>
  <c r="BM26" i="1"/>
  <c r="BL26" i="1"/>
  <c r="BJ26" i="1"/>
  <c r="BK26" i="1" s="1"/>
  <c r="BI26" i="1"/>
  <c r="BH26" i="1"/>
  <c r="BG26" i="1"/>
  <c r="BF26" i="1"/>
  <c r="BE26" i="1"/>
  <c r="BA26" i="1"/>
  <c r="AU26" i="1"/>
  <c r="AO26" i="1"/>
  <c r="AJ26" i="1"/>
  <c r="AH26" i="1" s="1"/>
  <c r="AI26" i="1" s="1"/>
  <c r="Z26" i="1"/>
  <c r="Y26" i="1"/>
  <c r="X26" i="1" s="1"/>
  <c r="Q26" i="1"/>
  <c r="BO25" i="1"/>
  <c r="BN25" i="1"/>
  <c r="BL25" i="1"/>
  <c r="BM25" i="1" s="1"/>
  <c r="T25" i="1" s="1"/>
  <c r="BI25" i="1"/>
  <c r="BH25" i="1"/>
  <c r="BG25" i="1"/>
  <c r="BF25" i="1"/>
  <c r="BJ25" i="1" s="1"/>
  <c r="BK25" i="1" s="1"/>
  <c r="BE25" i="1"/>
  <c r="BA25" i="1"/>
  <c r="AW25" i="1"/>
  <c r="AU25" i="1"/>
  <c r="AY25" i="1" s="1"/>
  <c r="AO25" i="1"/>
  <c r="AJ25" i="1"/>
  <c r="AH25" i="1" s="1"/>
  <c r="Z25" i="1"/>
  <c r="Y25" i="1"/>
  <c r="X25" i="1" s="1"/>
  <c r="Q25" i="1"/>
  <c r="BO24" i="1"/>
  <c r="BN24" i="1"/>
  <c r="BL24" i="1"/>
  <c r="BM24" i="1" s="1"/>
  <c r="BJ24" i="1"/>
  <c r="BK24" i="1" s="1"/>
  <c r="BI24" i="1"/>
  <c r="BH24" i="1"/>
  <c r="BG24" i="1"/>
  <c r="BF24" i="1"/>
  <c r="BE24" i="1"/>
  <c r="BA24" i="1"/>
  <c r="AU24" i="1"/>
  <c r="AO24" i="1"/>
  <c r="AJ24" i="1"/>
  <c r="AH24" i="1" s="1"/>
  <c r="AI24" i="1" s="1"/>
  <c r="Z24" i="1"/>
  <c r="Y24" i="1"/>
  <c r="X24" i="1" s="1"/>
  <c r="Q24" i="1"/>
  <c r="BO23" i="1"/>
  <c r="BN23" i="1"/>
  <c r="BL23" i="1"/>
  <c r="BM23" i="1" s="1"/>
  <c r="T23" i="1" s="1"/>
  <c r="BI23" i="1"/>
  <c r="BH23" i="1"/>
  <c r="BG23" i="1"/>
  <c r="BF23" i="1"/>
  <c r="BJ23" i="1" s="1"/>
  <c r="BK23" i="1" s="1"/>
  <c r="BE23" i="1"/>
  <c r="BA23" i="1"/>
  <c r="AW23" i="1"/>
  <c r="AU23" i="1"/>
  <c r="AO23" i="1"/>
  <c r="AJ23" i="1"/>
  <c r="AH23" i="1" s="1"/>
  <c r="Z23" i="1"/>
  <c r="Y23" i="1"/>
  <c r="X23" i="1" s="1"/>
  <c r="Q23" i="1"/>
  <c r="BO22" i="1"/>
  <c r="BN22" i="1"/>
  <c r="BL22" i="1"/>
  <c r="BM22" i="1" s="1"/>
  <c r="BJ22" i="1"/>
  <c r="BK22" i="1" s="1"/>
  <c r="BI22" i="1"/>
  <c r="BH22" i="1"/>
  <c r="BG22" i="1"/>
  <c r="BF22" i="1"/>
  <c r="BE22" i="1"/>
  <c r="BA22" i="1"/>
  <c r="AU22" i="1"/>
  <c r="AO22" i="1"/>
  <c r="AJ22" i="1"/>
  <c r="AH22" i="1" s="1"/>
  <c r="Z22" i="1"/>
  <c r="Y22" i="1"/>
  <c r="Q22" i="1"/>
  <c r="BO21" i="1"/>
  <c r="BN21" i="1"/>
  <c r="BL21" i="1"/>
  <c r="BM21" i="1" s="1"/>
  <c r="T21" i="1" s="1"/>
  <c r="BI21" i="1"/>
  <c r="BH21" i="1"/>
  <c r="BG21" i="1"/>
  <c r="BF21" i="1"/>
  <c r="BJ21" i="1" s="1"/>
  <c r="BK21" i="1" s="1"/>
  <c r="BE21" i="1"/>
  <c r="BA21" i="1"/>
  <c r="AW21" i="1"/>
  <c r="AU21" i="1"/>
  <c r="AO21" i="1"/>
  <c r="AJ21" i="1"/>
  <c r="AH21" i="1" s="1"/>
  <c r="Z21" i="1"/>
  <c r="Y21" i="1"/>
  <c r="X21" i="1" s="1"/>
  <c r="Q21" i="1"/>
  <c r="BO20" i="1"/>
  <c r="BN20" i="1"/>
  <c r="BM20" i="1"/>
  <c r="BL20" i="1"/>
  <c r="BJ20" i="1"/>
  <c r="BK20" i="1" s="1"/>
  <c r="BI20" i="1"/>
  <c r="BH20" i="1"/>
  <c r="BG20" i="1"/>
  <c r="BF20" i="1"/>
  <c r="BE20" i="1"/>
  <c r="BA20" i="1"/>
  <c r="AU20" i="1"/>
  <c r="AO20" i="1"/>
  <c r="AJ20" i="1"/>
  <c r="AH20" i="1" s="1"/>
  <c r="AI20" i="1"/>
  <c r="Z20" i="1"/>
  <c r="Y20" i="1"/>
  <c r="X20" i="1" s="1"/>
  <c r="Q20" i="1"/>
  <c r="BO19" i="1"/>
  <c r="BN19" i="1"/>
  <c r="BL19" i="1"/>
  <c r="BM19" i="1" s="1"/>
  <c r="T19" i="1" s="1"/>
  <c r="BI19" i="1"/>
  <c r="BH19" i="1"/>
  <c r="BG19" i="1"/>
  <c r="BF19" i="1"/>
  <c r="BJ19" i="1" s="1"/>
  <c r="BK19" i="1" s="1"/>
  <c r="BE19" i="1"/>
  <c r="BA19" i="1"/>
  <c r="AW19" i="1"/>
  <c r="AU19" i="1"/>
  <c r="AY19" i="1" s="1"/>
  <c r="AO19" i="1"/>
  <c r="AJ19" i="1"/>
  <c r="AH19" i="1" s="1"/>
  <c r="Z19" i="1"/>
  <c r="Y19" i="1"/>
  <c r="X19" i="1" s="1"/>
  <c r="Q19" i="1"/>
  <c r="BO18" i="1"/>
  <c r="BN18" i="1"/>
  <c r="BL18" i="1"/>
  <c r="BM18" i="1" s="1"/>
  <c r="BJ18" i="1"/>
  <c r="BK18" i="1" s="1"/>
  <c r="BI18" i="1"/>
  <c r="BH18" i="1"/>
  <c r="BG18" i="1"/>
  <c r="BF18" i="1"/>
  <c r="BE18" i="1"/>
  <c r="BA18" i="1"/>
  <c r="AU18" i="1"/>
  <c r="AO18" i="1"/>
  <c r="AJ18" i="1"/>
  <c r="AH18" i="1" s="1"/>
  <c r="J18" i="1" s="1"/>
  <c r="I18" i="1" s="1"/>
  <c r="Z18" i="1"/>
  <c r="Y18" i="1"/>
  <c r="Q18" i="1"/>
  <c r="BO17" i="1"/>
  <c r="BN17" i="1"/>
  <c r="BL17" i="1"/>
  <c r="BM17" i="1" s="1"/>
  <c r="T17" i="1" s="1"/>
  <c r="BI17" i="1"/>
  <c r="BH17" i="1"/>
  <c r="BG17" i="1"/>
  <c r="BF17" i="1"/>
  <c r="BJ17" i="1" s="1"/>
  <c r="BK17" i="1" s="1"/>
  <c r="BE17" i="1"/>
  <c r="BA17" i="1"/>
  <c r="AW17" i="1"/>
  <c r="AU17" i="1"/>
  <c r="AO17" i="1"/>
  <c r="AJ17" i="1"/>
  <c r="AH17" i="1" s="1"/>
  <c r="Z17" i="1"/>
  <c r="Y17" i="1"/>
  <c r="X17" i="1" s="1"/>
  <c r="Q17" i="1"/>
  <c r="AB18" i="1" l="1"/>
  <c r="AW18" i="1"/>
  <c r="AY18" i="1" s="1"/>
  <c r="T18" i="1"/>
  <c r="U21" i="1"/>
  <c r="V21" i="1" s="1"/>
  <c r="AW22" i="1"/>
  <c r="AY22" i="1" s="1"/>
  <c r="T22" i="1"/>
  <c r="O22" i="1"/>
  <c r="L22" i="1"/>
  <c r="K22" i="1"/>
  <c r="AX22" i="1" s="1"/>
  <c r="AI18" i="1"/>
  <c r="L19" i="1"/>
  <c r="K19" i="1"/>
  <c r="AX19" i="1" s="1"/>
  <c r="AZ19" i="1" s="1"/>
  <c r="J19" i="1"/>
  <c r="I19" i="1" s="1"/>
  <c r="AI19" i="1"/>
  <c r="O19" i="1"/>
  <c r="AW20" i="1"/>
  <c r="AY20" i="1" s="1"/>
  <c r="T20" i="1"/>
  <c r="AI22" i="1"/>
  <c r="AY29" i="1"/>
  <c r="O30" i="1"/>
  <c r="L30" i="1"/>
  <c r="J30" i="1"/>
  <c r="I30" i="1" s="1"/>
  <c r="K30" i="1"/>
  <c r="AX30" i="1" s="1"/>
  <c r="AW24" i="1"/>
  <c r="AY24" i="1" s="1"/>
  <c r="T24" i="1"/>
  <c r="L27" i="1"/>
  <c r="K27" i="1"/>
  <c r="AX27" i="1" s="1"/>
  <c r="AZ27" i="1" s="1"/>
  <c r="J27" i="1"/>
  <c r="I27" i="1" s="1"/>
  <c r="AI27" i="1"/>
  <c r="O27" i="1"/>
  <c r="L25" i="1"/>
  <c r="K25" i="1"/>
  <c r="AX25" i="1" s="1"/>
  <c r="AZ25" i="1" s="1"/>
  <c r="J25" i="1"/>
  <c r="I25" i="1" s="1"/>
  <c r="AI25" i="1"/>
  <c r="O25" i="1"/>
  <c r="J22" i="1"/>
  <c r="I22" i="1" s="1"/>
  <c r="AY27" i="1"/>
  <c r="O28" i="1"/>
  <c r="L28" i="1"/>
  <c r="J28" i="1"/>
  <c r="I28" i="1" s="1"/>
  <c r="K28" i="1"/>
  <c r="AX28" i="1" s="1"/>
  <c r="L31" i="1"/>
  <c r="K31" i="1"/>
  <c r="AX31" i="1" s="1"/>
  <c r="AZ31" i="1" s="1"/>
  <c r="J31" i="1"/>
  <c r="I31" i="1" s="1"/>
  <c r="AI31" i="1"/>
  <c r="O31" i="1"/>
  <c r="O18" i="1"/>
  <c r="L18" i="1"/>
  <c r="K18" i="1"/>
  <c r="AX18" i="1" s="1"/>
  <c r="AZ18" i="1" s="1"/>
  <c r="L17" i="1"/>
  <c r="K17" i="1"/>
  <c r="AX17" i="1" s="1"/>
  <c r="AZ17" i="1" s="1"/>
  <c r="J17" i="1"/>
  <c r="I17" i="1" s="1"/>
  <c r="U17" i="1" s="1"/>
  <c r="V17" i="1" s="1"/>
  <c r="AI17" i="1"/>
  <c r="O17" i="1"/>
  <c r="L21" i="1"/>
  <c r="K21" i="1"/>
  <c r="AX21" i="1" s="1"/>
  <c r="AZ21" i="1" s="1"/>
  <c r="J21" i="1"/>
  <c r="I21" i="1" s="1"/>
  <c r="AI21" i="1"/>
  <c r="O21" i="1"/>
  <c r="O26" i="1"/>
  <c r="L26" i="1"/>
  <c r="J26" i="1"/>
  <c r="I26" i="1" s="1"/>
  <c r="K26" i="1"/>
  <c r="AX26" i="1" s="1"/>
  <c r="O20" i="1"/>
  <c r="L20" i="1"/>
  <c r="K20" i="1"/>
  <c r="AX20" i="1" s="1"/>
  <c r="AZ20" i="1" s="1"/>
  <c r="L23" i="1"/>
  <c r="K23" i="1"/>
  <c r="AX23" i="1" s="1"/>
  <c r="AZ23" i="1" s="1"/>
  <c r="J23" i="1"/>
  <c r="I23" i="1" s="1"/>
  <c r="AI23" i="1"/>
  <c r="O23" i="1"/>
  <c r="AW28" i="1"/>
  <c r="AY28" i="1" s="1"/>
  <c r="T28" i="1"/>
  <c r="AY31" i="1"/>
  <c r="AW30" i="1"/>
  <c r="AY30" i="1" s="1"/>
  <c r="T30" i="1"/>
  <c r="AY17" i="1"/>
  <c r="X18" i="1"/>
  <c r="AY21" i="1"/>
  <c r="X22" i="1"/>
  <c r="U25" i="1"/>
  <c r="V25" i="1" s="1"/>
  <c r="L29" i="1"/>
  <c r="K29" i="1"/>
  <c r="AX29" i="1" s="1"/>
  <c r="AZ29" i="1" s="1"/>
  <c r="J29" i="1"/>
  <c r="I29" i="1" s="1"/>
  <c r="AI29" i="1"/>
  <c r="O29" i="1"/>
  <c r="AW31" i="1"/>
  <c r="J20" i="1"/>
  <c r="I20" i="1" s="1"/>
  <c r="AY23" i="1"/>
  <c r="O24" i="1"/>
  <c r="L24" i="1"/>
  <c r="J24" i="1"/>
  <c r="I24" i="1" s="1"/>
  <c r="K24" i="1"/>
  <c r="AX24" i="1" s="1"/>
  <c r="AZ24" i="1" s="1"/>
  <c r="AW26" i="1"/>
  <c r="AY26" i="1" s="1"/>
  <c r="T26" i="1"/>
  <c r="AI30" i="1"/>
  <c r="U31" i="1"/>
  <c r="V31" i="1" s="1"/>
  <c r="W17" i="1" l="1"/>
  <c r="AA17" i="1" s="1"/>
  <c r="AC17" i="1"/>
  <c r="AD17" i="1"/>
  <c r="AB28" i="1"/>
  <c r="AB25" i="1"/>
  <c r="R25" i="1"/>
  <c r="P25" i="1" s="1"/>
  <c r="S25" i="1" s="1"/>
  <c r="M25" i="1" s="1"/>
  <c r="N25" i="1" s="1"/>
  <c r="W21" i="1"/>
  <c r="AA21" i="1" s="1"/>
  <c r="AC21" i="1"/>
  <c r="AD21" i="1"/>
  <c r="U22" i="1"/>
  <c r="V22" i="1" s="1"/>
  <c r="U28" i="1"/>
  <c r="V28" i="1" s="1"/>
  <c r="R28" i="1" s="1"/>
  <c r="P28" i="1" s="1"/>
  <c r="S28" i="1" s="1"/>
  <c r="M28" i="1" s="1"/>
  <c r="N28" i="1" s="1"/>
  <c r="U26" i="1"/>
  <c r="V26" i="1" s="1"/>
  <c r="AB20" i="1"/>
  <c r="U24" i="1"/>
  <c r="V24" i="1" s="1"/>
  <c r="AB24" i="1"/>
  <c r="R24" i="1"/>
  <c r="P24" i="1" s="1"/>
  <c r="S24" i="1" s="1"/>
  <c r="M24" i="1" s="1"/>
  <c r="N24" i="1" s="1"/>
  <c r="AB17" i="1"/>
  <c r="R17" i="1"/>
  <c r="P17" i="1" s="1"/>
  <c r="S17" i="1" s="1"/>
  <c r="M17" i="1" s="1"/>
  <c r="N17" i="1" s="1"/>
  <c r="AB31" i="1"/>
  <c r="R31" i="1"/>
  <c r="P31" i="1" s="1"/>
  <c r="S31" i="1" s="1"/>
  <c r="M31" i="1" s="1"/>
  <c r="N31" i="1" s="1"/>
  <c r="AZ30" i="1"/>
  <c r="U20" i="1"/>
  <c r="V20" i="1" s="1"/>
  <c r="U18" i="1"/>
  <c r="V18" i="1" s="1"/>
  <c r="AB19" i="1"/>
  <c r="U19" i="1"/>
  <c r="V19" i="1" s="1"/>
  <c r="AB30" i="1"/>
  <c r="AZ22" i="1"/>
  <c r="AD25" i="1"/>
  <c r="W25" i="1"/>
  <c r="AA25" i="1" s="1"/>
  <c r="AC25" i="1"/>
  <c r="AD31" i="1"/>
  <c r="W31" i="1"/>
  <c r="AA31" i="1" s="1"/>
  <c r="AC31" i="1"/>
  <c r="AZ26" i="1"/>
  <c r="AB21" i="1"/>
  <c r="R21" i="1"/>
  <c r="P21" i="1" s="1"/>
  <c r="S21" i="1" s="1"/>
  <c r="M21" i="1" s="1"/>
  <c r="N21" i="1" s="1"/>
  <c r="AB22" i="1"/>
  <c r="R22" i="1"/>
  <c r="P22" i="1" s="1"/>
  <c r="S22" i="1" s="1"/>
  <c r="M22" i="1" s="1"/>
  <c r="N22" i="1" s="1"/>
  <c r="AB29" i="1"/>
  <c r="R29" i="1"/>
  <c r="P29" i="1" s="1"/>
  <c r="S29" i="1" s="1"/>
  <c r="M29" i="1" s="1"/>
  <c r="N29" i="1" s="1"/>
  <c r="U29" i="1"/>
  <c r="V29" i="1" s="1"/>
  <c r="U30" i="1"/>
  <c r="V30" i="1" s="1"/>
  <c r="AB23" i="1"/>
  <c r="U23" i="1"/>
  <c r="V23" i="1" s="1"/>
  <c r="AB26" i="1"/>
  <c r="AZ28" i="1"/>
  <c r="AB27" i="1"/>
  <c r="U27" i="1"/>
  <c r="V27" i="1" s="1"/>
  <c r="R27" i="1" s="1"/>
  <c r="P27" i="1" s="1"/>
  <c r="S27" i="1" s="1"/>
  <c r="M27" i="1" s="1"/>
  <c r="N27" i="1" s="1"/>
  <c r="W30" i="1" l="1"/>
  <c r="AA30" i="1" s="1"/>
  <c r="AD30" i="1"/>
  <c r="AC30" i="1"/>
  <c r="W20" i="1"/>
  <c r="AA20" i="1" s="1"/>
  <c r="AD20" i="1"/>
  <c r="AC20" i="1"/>
  <c r="AD23" i="1"/>
  <c r="AE23" i="1" s="1"/>
  <c r="W23" i="1"/>
  <c r="AA23" i="1" s="1"/>
  <c r="AC23" i="1"/>
  <c r="R30" i="1"/>
  <c r="P30" i="1" s="1"/>
  <c r="S30" i="1" s="1"/>
  <c r="M30" i="1" s="1"/>
  <c r="N30" i="1" s="1"/>
  <c r="W24" i="1"/>
  <c r="AA24" i="1" s="1"/>
  <c r="AD24" i="1"/>
  <c r="AE24" i="1" s="1"/>
  <c r="AC24" i="1"/>
  <c r="W22" i="1"/>
  <c r="AA22" i="1" s="1"/>
  <c r="AD22" i="1"/>
  <c r="AC22" i="1"/>
  <c r="W26" i="1"/>
  <c r="AA26" i="1" s="1"/>
  <c r="AD26" i="1"/>
  <c r="AE26" i="1" s="1"/>
  <c r="AC26" i="1"/>
  <c r="R23" i="1"/>
  <c r="P23" i="1" s="1"/>
  <c r="S23" i="1" s="1"/>
  <c r="M23" i="1" s="1"/>
  <c r="N23" i="1" s="1"/>
  <c r="W27" i="1"/>
  <c r="AA27" i="1" s="1"/>
  <c r="AD27" i="1"/>
  <c r="AC27" i="1"/>
  <c r="AE25" i="1"/>
  <c r="AD29" i="1"/>
  <c r="W29" i="1"/>
  <c r="AA29" i="1" s="1"/>
  <c r="AC29" i="1"/>
  <c r="AE17" i="1"/>
  <c r="W18" i="1"/>
  <c r="AA18" i="1" s="1"/>
  <c r="AD18" i="1"/>
  <c r="R18" i="1"/>
  <c r="P18" i="1" s="1"/>
  <c r="S18" i="1" s="1"/>
  <c r="M18" i="1" s="1"/>
  <c r="N18" i="1" s="1"/>
  <c r="AC18" i="1"/>
  <c r="W28" i="1"/>
  <c r="AA28" i="1" s="1"/>
  <c r="AD28" i="1"/>
  <c r="AE28" i="1" s="1"/>
  <c r="AC28" i="1"/>
  <c r="R26" i="1"/>
  <c r="P26" i="1" s="1"/>
  <c r="S26" i="1" s="1"/>
  <c r="M26" i="1" s="1"/>
  <c r="N26" i="1" s="1"/>
  <c r="R20" i="1"/>
  <c r="P20" i="1" s="1"/>
  <c r="S20" i="1" s="1"/>
  <c r="M20" i="1" s="1"/>
  <c r="N20" i="1" s="1"/>
  <c r="AE21" i="1"/>
  <c r="W19" i="1"/>
  <c r="AA19" i="1" s="1"/>
  <c r="AD19" i="1"/>
  <c r="AE19" i="1" s="1"/>
  <c r="AC19" i="1"/>
  <c r="AE31" i="1"/>
  <c r="R19" i="1"/>
  <c r="P19" i="1" s="1"/>
  <c r="S19" i="1" s="1"/>
  <c r="M19" i="1" s="1"/>
  <c r="N19" i="1" s="1"/>
  <c r="AE20" i="1" l="1"/>
  <c r="AE22" i="1"/>
  <c r="AE27" i="1"/>
  <c r="AE18" i="1"/>
  <c r="AE30" i="1"/>
  <c r="AE29" i="1"/>
</calcChain>
</file>

<file path=xl/sharedStrings.xml><?xml version="1.0" encoding="utf-8"?>
<sst xmlns="http://schemas.openxmlformats.org/spreadsheetml/2006/main" count="702" uniqueCount="360">
  <si>
    <t>File opened</t>
  </si>
  <si>
    <t>2020-12-15 14:33:42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</si>
  <si>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</si>
  <si>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</si>
  <si>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</si>
  <si>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</si>
  <si>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</si>
  <si>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</si>
  <si>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</si>
  <si>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</si>
  <si>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</si>
  <si>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</si>
  <si>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</si>
  <si>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</si>
  <si>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</si>
  <si>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</si>
  <si>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</si>
  <si>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</si>
  <si>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</si>
  <si>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</si>
  <si>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</si>
  <si>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</si>
  <si>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</si>
  <si>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</si>
  <si>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14:33:42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</si>
  <si>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</si>
  <si>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</si>
  <si>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</si>
  <si>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</si>
  <si>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</si>
  <si>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</si>
  <si>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</si>
  <si>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</si>
  <si>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</si>
  <si>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</si>
  <si>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</si>
  <si>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</si>
  <si>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</si>
  <si>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</si>
  <si>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</si>
  <si>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</si>
  <si>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</si>
  <si>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</si>
  <si>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</si>
  <si>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</si>
  <si>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</si>
  <si>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</si>
  <si>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</si>
  <si>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</si>
  <si>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</si>
  <si>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</si>
  <si>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</si>
  <si>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</si>
  <si>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</si>
  <si>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</si>
  <si>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</si>
  <si>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</si>
  <si>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</si>
  <si>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</si>
  <si>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</si>
  <si>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</si>
  <si>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</si>
  <si>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</si>
  <si>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</si>
  <si>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</si>
  <si>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</si>
  <si>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</si>
  <si>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</si>
  <si>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</si>
  <si>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</si>
  <si>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</si>
  <si>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</si>
  <si>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</si>
  <si>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</si>
  <si>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</si>
  <si>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</si>
  <si>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</si>
  <si>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</si>
  <si>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</si>
  <si>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</si>
  <si>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</si>
  <si>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</si>
  <si>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</si>
  <si>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</si>
  <si>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</si>
  <si>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</si>
  <si>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</si>
  <si>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</si>
  <si>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</si>
  <si>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</si>
  <si>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</si>
  <si>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</si>
  <si>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</si>
  <si>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</si>
  <si>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</si>
  <si>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</si>
  <si>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</si>
  <si>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</si>
  <si>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</si>
  <si>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</si>
  <si>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</si>
  <si>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</si>
  <si>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</si>
  <si>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</si>
  <si>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</si>
  <si>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</si>
  <si>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</si>
  <si>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</si>
  <si>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</si>
  <si>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</si>
  <si>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</si>
  <si>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</si>
  <si>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</si>
  <si>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</si>
  <si>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</si>
  <si>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</si>
  <si>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</si>
  <si>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</si>
  <si>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</si>
  <si>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</si>
  <si>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</si>
  <si>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</si>
  <si>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</si>
  <si>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</si>
  <si>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</si>
  <si>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</si>
  <si>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</si>
  <si>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</si>
  <si>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</si>
  <si>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</si>
  <si>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</si>
  <si>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</si>
  <si>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</si>
  <si>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</si>
  <si>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</si>
  <si>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</si>
  <si>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</si>
  <si>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</si>
  <si>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</si>
  <si>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</si>
  <si>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</si>
  <si>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</si>
  <si>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</si>
  <si>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</si>
  <si>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</si>
  <si>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</si>
  <si>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</si>
  <si>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</si>
  <si>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</si>
  <si>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</si>
  <si>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</si>
  <si>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</si>
  <si>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</si>
  <si>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</si>
  <si>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</si>
  <si>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</si>
  <si>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</si>
  <si>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</si>
  <si>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</si>
  <si>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</si>
  <si>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</si>
  <si>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</si>
  <si>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</si>
  <si>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</si>
  <si>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</si>
  <si>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</si>
  <si>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</si>
  <si>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</si>
  <si>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</si>
  <si>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</si>
  <si>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</si>
  <si>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</si>
  <si>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</si>
  <si>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</si>
  <si>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</si>
  <si>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</si>
  <si>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</si>
  <si>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</si>
  <si>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</si>
  <si>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</si>
  <si>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</si>
  <si>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</si>
  <si>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</si>
  <si>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</si>
  <si>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</si>
  <si>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</si>
  <si>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</si>
  <si>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</si>
  <si>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</si>
  <si>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</si>
  <si>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</si>
  <si>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</si>
  <si>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</si>
  <si>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</si>
  <si>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</si>
  <si>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</si>
  <si>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</si>
  <si>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</si>
  <si>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</si>
  <si>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</si>
  <si>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</si>
  <si>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</si>
  <si>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</si>
  <si>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</si>
  <si>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</si>
  <si>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</si>
  <si>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</si>
  <si>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</si>
  <si>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</si>
  <si>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</si>
  <si>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</si>
  <si>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</si>
  <si>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</si>
  <si>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</si>
  <si>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</si>
  <si>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</si>
  <si>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</si>
  <si>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</si>
  <si>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</si>
  <si>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</si>
  <si>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</si>
  <si>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</si>
  <si>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</si>
  <si>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</si>
  <si>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</si>
  <si>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</si>
  <si>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</si>
  <si>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</si>
  <si>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</si>
  <si>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</si>
  <si>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</si>
  <si>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</si>
  <si>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</si>
  <si>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</si>
  <si>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</si>
  <si>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</si>
  <si>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</si>
  <si>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</si>
  <si>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</si>
  <si>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</si>
  <si>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</si>
  <si>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</si>
  <si>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</si>
  <si>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</si>
  <si>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</si>
  <si>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</si>
  <si>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</si>
  <si>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</si>
  <si>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</si>
  <si>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</si>
  <si>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</si>
  <si>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</si>
  <si>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</si>
  <si>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</si>
  <si>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</si>
  <si>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</si>
  <si>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</si>
  <si>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</si>
  <si>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</si>
  <si>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</si>
  <si>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</si>
  <si>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</si>
  <si>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</si>
  <si>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</si>
  <si>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</si>
  <si>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</si>
  <si>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</si>
  <si>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</si>
  <si>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</si>
  <si>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</si>
  <si>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</si>
  <si>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</si>
  <si>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</si>
  <si>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</si>
  <si>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</si>
  <si>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</si>
  <si>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</si>
  <si>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</si>
  <si>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</si>
  <si>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</si>
  <si>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</si>
  <si>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</si>
  <si>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</si>
  <si>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</si>
  <si>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</si>
  <si>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</si>
  <si>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</si>
  <si>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</si>
  <si>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</si>
  <si>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14:41:45</t>
  </si>
  <si>
    <t>14:41:45</t>
  </si>
  <si>
    <t>1149</t>
  </si>
  <si>
    <t>_1</t>
  </si>
  <si>
    <t>RECT-4143-20200907-06_33_50</t>
  </si>
  <si>
    <t>RECT-2716-20201215-14_41_43</t>
  </si>
  <si>
    <t>DARK-2717-20201215-14_41_50</t>
  </si>
  <si>
    <t>0: Broadleaf</t>
  </si>
  <si>
    <t>14:42:04</t>
  </si>
  <si>
    <t>0/3</t>
  </si>
  <si>
    <t>20201215 14:44:05</t>
  </si>
  <si>
    <t>14:44:05</t>
  </si>
  <si>
    <t>RECT-2718-20201215-14_44_03</t>
  </si>
  <si>
    <t>DARK-2719-20201215-14_44_11</t>
  </si>
  <si>
    <t>2/3</t>
  </si>
  <si>
    <t>20201215 14:45:16</t>
  </si>
  <si>
    <t>14:45:16</t>
  </si>
  <si>
    <t>RECT-2720-20201215-14_45_14</t>
  </si>
  <si>
    <t>DARK-2721-20201215-14_45_22</t>
  </si>
  <si>
    <t>3/3</t>
  </si>
  <si>
    <t>20201215 14:46:36</t>
  </si>
  <si>
    <t>14:46:36</t>
  </si>
  <si>
    <t>RECT-2722-20201215-14_46_34</t>
  </si>
  <si>
    <t>DARK-2723-20201215-14_46_42</t>
  </si>
  <si>
    <t>20201215 14:47:57</t>
  </si>
  <si>
    <t>14:47:57</t>
  </si>
  <si>
    <t>RECT-2724-20201215-14_47_55</t>
  </si>
  <si>
    <t>DARK-2725-20201215-14_48_03</t>
  </si>
  <si>
    <t>20201215 14:49:33</t>
  </si>
  <si>
    <t>14:49:33</t>
  </si>
  <si>
    <t>RECT-2726-20201215-14_49_31</t>
  </si>
  <si>
    <t>DARK-2727-20201215-14_49_39</t>
  </si>
  <si>
    <t>20201215 14:51:12</t>
  </si>
  <si>
    <t>14:51:12</t>
  </si>
  <si>
    <t>RECT-2728-20201215-14_51_10</t>
  </si>
  <si>
    <t>DARK-2729-20201215-14_51_18</t>
  </si>
  <si>
    <t>20201215 14:53:13</t>
  </si>
  <si>
    <t>14:53:13</t>
  </si>
  <si>
    <t>RECT-2730-20201215-14_53_11</t>
  </si>
  <si>
    <t>DARK-2731-20201215-14_53_18</t>
  </si>
  <si>
    <t>14:53:36</t>
  </si>
  <si>
    <t>20201215 14:55:37</t>
  </si>
  <si>
    <t>14:55:37</t>
  </si>
  <si>
    <t>RECT-2732-20201215-14_55_35</t>
  </si>
  <si>
    <t>DARK-2733-20201215-14_55_43</t>
  </si>
  <si>
    <t>20201215 14:57:38</t>
  </si>
  <si>
    <t>14:57:38</t>
  </si>
  <si>
    <t>RECT-2734-20201215-14_57_36</t>
  </si>
  <si>
    <t>DARK-2735-20201215-14_57_43</t>
  </si>
  <si>
    <t>1/3</t>
  </si>
  <si>
    <t>20201215 14:59:38</t>
  </si>
  <si>
    <t>14:59:38</t>
  </si>
  <si>
    <t>RECT-2736-20201215-14_59_36</t>
  </si>
  <si>
    <t>DARK-2737-20201215-14_59_44</t>
  </si>
  <si>
    <t>20201215 15:01:31</t>
  </si>
  <si>
    <t>15:01:31</t>
  </si>
  <si>
    <t>RECT-2738-20201215-15_01_29</t>
  </si>
  <si>
    <t>DARK-2739-20201215-15_01_37</t>
  </si>
  <si>
    <t>20201215 15:03:20</t>
  </si>
  <si>
    <t>15:03:20</t>
  </si>
  <si>
    <t>RECT-2740-20201215-15_03_18</t>
  </si>
  <si>
    <t>DARK-2741-20201215-15_03_25</t>
  </si>
  <si>
    <t>20201215 15:05:20</t>
  </si>
  <si>
    <t>15:05:20</t>
  </si>
  <si>
    <t>RECT-2742-20201215-15_05_18</t>
  </si>
  <si>
    <t>DARK-2743-20201215-15_05_26</t>
  </si>
  <si>
    <t>15:05:39</t>
  </si>
  <si>
    <t>20201215 15:07:17</t>
  </si>
  <si>
    <t>15:07:17</t>
  </si>
  <si>
    <t>RECT-2744-20201215-15_07_15</t>
  </si>
  <si>
    <t>DARK-2745-20201215-15_07_22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</si>
</sst>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1608064905.0999999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1608064897.0999999</v>
      </c>
      <c r="I17">
        <f t="shared" ref="I17:I31" si="0">(J17)/1000</f>
        <v>6.372365691335297E-4</v>
      </c>
      <c r="J17">
        <f t="shared" ref="J17:J31" si="1">1000*CA17*AH17*(BW17-BX17)/(100*BP17*(1000-AH17*BW17))</f>
        <v>0.63723656913352966</v>
      </c>
      <c r="K17">
        <f t="shared" ref="K17:K31" si="2">CA17*AH17*(BV17-BU17*(1000-AH17*BX17)/(1000-AH17*BW17))/(100*BP17)</f>
        <v>5.0344973296320212</v>
      </c>
      <c r="L17">
        <f t="shared" ref="L17:L31" si="3">BU17 - IF(AH17&gt;1, K17*BP17*100/(AJ17*CI17), 0)</f>
        <v>401.22699999999998</v>
      </c>
      <c r="M17">
        <f t="shared" ref="M17:M31" si="4">((S17-I17/2)*L17-K17)/(S17+I17/2)</f>
        <v>164.76640563002431</v>
      </c>
      <c r="N17">
        <f t="shared" ref="N17:N31" si="5">M17*(CB17+CC17)/1000</f>
        <v>16.912724108448874</v>
      </c>
      <c r="O17">
        <f t="shared" ref="O17:O31" si="6">(BU17 - IF(AH17&gt;1, K17*BP17*100/(AJ17*CI17), 0))*(CB17+CC17)/1000</f>
        <v>41.184618490118211</v>
      </c>
      <c r="P17">
        <f t="shared" ref="P17:P31" si="7">2/((1/R17-1/Q17)+SIGN(R17)*SQRT((1/R17-1/Q17)*(1/R17-1/Q17) + 4*BQ17/((BQ17+1)*(BQ17+1))*(2*1/R17*1/Q17-1/Q17*1/Q17)))</f>
        <v>3.5486141112401476E-2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2.9738157241588139</v>
      </c>
      <c r="R17">
        <f t="shared" ref="R17:R31" si="9">I17*(1000-(1000*0.61365*EXP(17.502*V17/(240.97+V17))/(CB17+CC17)+BW17)/2)/(1000*0.61365*EXP(17.502*V17/(240.97+V17))/(CB17+CC17)-BW17)</f>
        <v>3.5252562147104614E-2</v>
      </c>
      <c r="S17">
        <f t="shared" ref="S17:S31" si="10">1/((BQ17+1)/(P17/1.6)+1/(Q17/1.37)) + BQ17/((BQ17+1)/(P17/1.6) + BQ17/(Q17/1.37))</f>
        <v>2.2053709166655586E-2</v>
      </c>
      <c r="T17">
        <f t="shared" ref="T17:T31" si="11">(BM17*BO17)</f>
        <v>231.29147882331392</v>
      </c>
      <c r="U17">
        <f t="shared" ref="U17:U31" si="12">(CD17+(T17+2*0.95*0.0000000567*(((CD17+$B$7)+273)^4-(CD17+273)^4)-44100*I17)/(1.84*29.3*Q17+8*0.95*0.0000000567*(CD17+273)^3))</f>
        <v>29.222462498796915</v>
      </c>
      <c r="V17">
        <f t="shared" ref="V17:V31" si="13">($C$7*CE17+$D$7*CF17+$E$7*U17)</f>
        <v>28.646222580645201</v>
      </c>
      <c r="W17">
        <f t="shared" ref="W17:W31" si="14">0.61365*EXP(17.502*V17/(240.97+V17))</f>
        <v>3.9401721980803459</v>
      </c>
      <c r="X17">
        <f t="shared" ref="X17:X31" si="15">(Y17/Z17*100)</f>
        <v>56.246280852863492</v>
      </c>
      <c r="Y17">
        <f t="shared" ref="Y17:Y31" si="16">BW17*(CB17+CC17)/1000</f>
        <v>2.1396484706711916</v>
      </c>
      <c r="Z17">
        <f t="shared" ref="Z17:Z31" si="17">0.61365*EXP(17.502*CD17/(240.97+CD17))</f>
        <v>3.8040710216349569</v>
      </c>
      <c r="AA17">
        <f t="shared" ref="AA17:AA31" si="18">(W17-BW17*(CB17+CC17)/1000)</f>
        <v>1.8005237274091543</v>
      </c>
      <c r="AB17">
        <f t="shared" ref="AB17:AB31" si="19">(-I17*44100)</f>
        <v>-28.102132698788658</v>
      </c>
      <c r="AC17">
        <f t="shared" ref="AC17:AC31" si="20">2*29.3*Q17*0.92*(CD17-V17)</f>
        <v>-96.922277686466629</v>
      </c>
      <c r="AD17">
        <f t="shared" ref="AD17:AD31" si="21">2*0.95*0.0000000567*(((CD17+$B$7)+273)^4-(V17+273)^4)</f>
        <v>-7.1286722325450977</v>
      </c>
      <c r="AE17">
        <f t="shared" ref="AE17:AE31" si="22">T17+AD17+AB17+AC17</f>
        <v>99.138396205513544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54035.53182640599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15372.1</v>
      </c>
      <c r="AS17">
        <v>1801.3435999999999</v>
      </c>
      <c r="AT17">
        <v>1954.12</v>
      </c>
      <c r="AU17">
        <f t="shared" ref="AU17:AU31" si="27">1-AS17/AT17</f>
        <v>7.8181687920905518E-2</v>
      </c>
      <c r="AV17">
        <v>0.5</v>
      </c>
      <c r="AW17">
        <f t="shared" ref="AW17:AW31" si="28">BM17</f>
        <v>1180.186731883912</v>
      </c>
      <c r="AX17">
        <f t="shared" ref="AX17:AX31" si="29">K17</f>
        <v>5.0344973296320212</v>
      </c>
      <c r="AY17">
        <f t="shared" ref="AY17:AY31" si="30">AU17*AV17*AW17</f>
        <v>46.1344953802707</v>
      </c>
      <c r="AZ17">
        <f t="shared" ref="AZ17:AZ31" si="31">(AX17-AP17)/AW17</f>
        <v>4.7553871415665838E-3</v>
      </c>
      <c r="BA17">
        <f t="shared" ref="BA17:BA31" si="32">(AN17-AT17)/AT17</f>
        <v>0.66933453421488964</v>
      </c>
      <c r="BB17" t="s">
        <v>295</v>
      </c>
      <c r="BC17">
        <v>1801.3435999999999</v>
      </c>
      <c r="BD17">
        <v>866.36</v>
      </c>
      <c r="BE17">
        <f t="shared" ref="BE17:BE31" si="33">1-BD17/AT17</f>
        <v>0.55664954045810899</v>
      </c>
      <c r="BF17">
        <f t="shared" ref="BF17:BF31" si="34">(AT17-BC17)/(AT17-BD17)</f>
        <v>0.14045046701478267</v>
      </c>
      <c r="BG17">
        <f t="shared" ref="BG17:BG31" si="35">(AN17-AT17)/(AN17-BD17)</f>
        <v>0.5459569565725545</v>
      </c>
      <c r="BH17">
        <f t="shared" ref="BH17:BH31" si="36">(AT17-BC17)/(AT17-AM17)</f>
        <v>0.12334174617882096</v>
      </c>
      <c r="BI17">
        <f t="shared" ref="BI17:BI31" si="37">(AN17-AT17)/(AN17-AM17)</f>
        <v>0.51360968336704338</v>
      </c>
      <c r="BJ17">
        <f t="shared" ref="BJ17:BJ31" si="38">(BF17*BD17/BC17)</f>
        <v>6.7549948051513944E-2</v>
      </c>
      <c r="BK17">
        <f t="shared" ref="BK17:BK31" si="39">(1-BJ17)</f>
        <v>0.93245005194848607</v>
      </c>
      <c r="BL17">
        <f t="shared" ref="BL17:BL31" si="40">$B$11*CJ17+$C$11*CK17+$F$11*CL17*(1-CO17)</f>
        <v>1400.0019354838701</v>
      </c>
      <c r="BM17">
        <f t="shared" ref="BM17:BM31" si="41">BL17*BN17</f>
        <v>1180.186731883912</v>
      </c>
      <c r="BN17">
        <f t="shared" ref="BN17:BN31" si="42">($B$11*$D$9+$C$11*$D$9+$F$11*((CY17+CQ17)/MAX(CY17+CQ17+CZ17, 0.1)*$I$9+CZ17/MAX(CY17+CQ17+CZ17, 0.1)*$J$9))/($B$11+$C$11+$F$11)</f>
        <v>0.84298935735114866</v>
      </c>
      <c r="BO17">
        <f t="shared" ref="BO17:BO31" si="43">($B$11*$K$9+$C$11*$K$9+$F$11*((CY17+CQ17)/MAX(CY17+CQ17+CZ17, 0.1)*$P$9+CZ17/MAX(CY17+CQ17+CZ17, 0.1)*$Q$9))/($B$11+$C$11+$F$11)</f>
        <v>0.19597871470229739</v>
      </c>
      <c r="BP17">
        <v>6</v>
      </c>
      <c r="BQ17">
        <v>0.5</v>
      </c>
      <c r="BR17" t="s">
        <v>296</v>
      </c>
      <c r="BS17">
        <v>2</v>
      </c>
      <c r="BT17">
        <v>1608064897.0999999</v>
      </c>
      <c r="BU17">
        <v>401.22699999999998</v>
      </c>
      <c r="BV17">
        <v>407.57480645161297</v>
      </c>
      <c r="BW17">
        <v>20.8447903225806</v>
      </c>
      <c r="BX17">
        <v>20.096093548387099</v>
      </c>
      <c r="BY17">
        <v>400.72300000000001</v>
      </c>
      <c r="BZ17">
        <v>20.572790322580602</v>
      </c>
      <c r="CA17">
        <v>500.03167741935499</v>
      </c>
      <c r="CB17">
        <v>102.54667741935501</v>
      </c>
      <c r="CC17">
        <v>0.100000122580645</v>
      </c>
      <c r="CD17">
        <v>28.041683870967699</v>
      </c>
      <c r="CE17">
        <v>28.646222580645201</v>
      </c>
      <c r="CF17">
        <v>999.9</v>
      </c>
      <c r="CG17">
        <v>0</v>
      </c>
      <c r="CH17">
        <v>0</v>
      </c>
      <c r="CI17">
        <v>9999.8799999999992</v>
      </c>
      <c r="CJ17">
        <v>0</v>
      </c>
      <c r="CK17">
        <v>250.49222580645201</v>
      </c>
      <c r="CL17">
        <v>1400.0019354838701</v>
      </c>
      <c r="CM17">
        <v>0.89999748387096801</v>
      </c>
      <c r="CN17">
        <v>0.100002270967742</v>
      </c>
      <c r="CO17">
        <v>0</v>
      </c>
      <c r="CP17">
        <v>1804.46451612903</v>
      </c>
      <c r="CQ17">
        <v>4.9994800000000001</v>
      </c>
      <c r="CR17">
        <v>25410.180645161301</v>
      </c>
      <c r="CS17">
        <v>11417.587096774199</v>
      </c>
      <c r="CT17">
        <v>49.106709677419303</v>
      </c>
      <c r="CU17">
        <v>50.620935483871001</v>
      </c>
      <c r="CV17">
        <v>50.124935483870999</v>
      </c>
      <c r="CW17">
        <v>50.338419354838699</v>
      </c>
      <c r="CX17">
        <v>50.856709677419403</v>
      </c>
      <c r="CY17">
        <v>1255.49903225806</v>
      </c>
      <c r="CZ17">
        <v>139.503548387097</v>
      </c>
      <c r="DA17">
        <v>0</v>
      </c>
      <c r="DB17">
        <v>2171.0999999046298</v>
      </c>
      <c r="DC17">
        <v>0</v>
      </c>
      <c r="DD17">
        <v>1801.3435999999999</v>
      </c>
      <c r="DE17">
        <v>-196.340769548298</v>
      </c>
      <c r="DF17">
        <v>-2712.7000044116699</v>
      </c>
      <c r="DG17">
        <v>25367.22</v>
      </c>
      <c r="DH17">
        <v>15</v>
      </c>
      <c r="DI17">
        <v>1608064924.5999999</v>
      </c>
      <c r="DJ17" t="s">
        <v>297</v>
      </c>
      <c r="DK17">
        <v>1608064923.0999999</v>
      </c>
      <c r="DL17">
        <v>1608064924.5999999</v>
      </c>
      <c r="DM17">
        <v>41</v>
      </c>
      <c r="DN17">
        <v>-0.81100000000000005</v>
      </c>
      <c r="DO17">
        <v>1E-3</v>
      </c>
      <c r="DP17">
        <v>0.504</v>
      </c>
      <c r="DQ17">
        <v>0.27200000000000002</v>
      </c>
      <c r="DR17">
        <v>407</v>
      </c>
      <c r="DS17">
        <v>20</v>
      </c>
      <c r="DT17">
        <v>0.39</v>
      </c>
      <c r="DU17">
        <v>0.11</v>
      </c>
      <c r="DV17">
        <v>4.3304793788742701</v>
      </c>
      <c r="DW17">
        <v>1.7362498379910101</v>
      </c>
      <c r="DX17">
        <v>0.13941313728353599</v>
      </c>
      <c r="DY17">
        <v>0</v>
      </c>
      <c r="DZ17">
        <v>-5.5330035483871001</v>
      </c>
      <c r="EA17">
        <v>-2.0231288709677302</v>
      </c>
      <c r="EB17">
        <v>0.16272029243852801</v>
      </c>
      <c r="EC17">
        <v>0</v>
      </c>
      <c r="ED17">
        <v>0.78103112903225802</v>
      </c>
      <c r="EE17">
        <v>0.32748217741935398</v>
      </c>
      <c r="EF17">
        <v>2.5628111072504799E-2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0.504</v>
      </c>
      <c r="EN17">
        <v>0.27200000000000002</v>
      </c>
      <c r="EO17">
        <v>1.4868568503351101</v>
      </c>
      <c r="EP17">
        <v>-1.6043650578588901E-5</v>
      </c>
      <c r="EQ17">
        <v>-1.15305589960158E-6</v>
      </c>
      <c r="ER17">
        <v>3.6581349982770798E-10</v>
      </c>
      <c r="ES17">
        <v>-7.4831766950770706E-2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38.200000000000003</v>
      </c>
      <c r="FB17">
        <v>35.9</v>
      </c>
      <c r="FC17">
        <v>2</v>
      </c>
      <c r="FD17">
        <v>509.64600000000002</v>
      </c>
      <c r="FE17">
        <v>483.34500000000003</v>
      </c>
      <c r="FF17">
        <v>23.519200000000001</v>
      </c>
      <c r="FG17">
        <v>33.872500000000002</v>
      </c>
      <c r="FH17">
        <v>29.9999</v>
      </c>
      <c r="FI17">
        <v>33.969099999999997</v>
      </c>
      <c r="FJ17">
        <v>34.018000000000001</v>
      </c>
      <c r="FK17">
        <v>19.303100000000001</v>
      </c>
      <c r="FL17">
        <v>18.639199999999999</v>
      </c>
      <c r="FM17">
        <v>37.467799999999997</v>
      </c>
      <c r="FN17">
        <v>23.511099999999999</v>
      </c>
      <c r="FO17">
        <v>406.88200000000001</v>
      </c>
      <c r="FP17">
        <v>20.002800000000001</v>
      </c>
      <c r="FQ17">
        <v>97.915499999999994</v>
      </c>
      <c r="FR17">
        <v>101.834</v>
      </c>
    </row>
    <row r="18" spans="1:174" x14ac:dyDescent="0.25">
      <c r="A18">
        <v>2</v>
      </c>
      <c r="B18">
        <v>1608065045.5999999</v>
      </c>
      <c r="C18">
        <v>140.5</v>
      </c>
      <c r="D18" t="s">
        <v>299</v>
      </c>
      <c r="E18" t="s">
        <v>300</v>
      </c>
      <c r="F18" t="s">
        <v>291</v>
      </c>
      <c r="G18" t="s">
        <v>292</v>
      </c>
      <c r="H18">
        <v>1608065037.5999999</v>
      </c>
      <c r="I18">
        <f t="shared" si="0"/>
        <v>9.2294369690701296E-4</v>
      </c>
      <c r="J18">
        <f t="shared" si="1"/>
        <v>0.92294369690701294</v>
      </c>
      <c r="K18">
        <f t="shared" si="2"/>
        <v>-0.51924648324783873</v>
      </c>
      <c r="L18">
        <f t="shared" si="3"/>
        <v>49.5483677419355</v>
      </c>
      <c r="M18">
        <f t="shared" si="4"/>
        <v>64.080715282211344</v>
      </c>
      <c r="N18">
        <f t="shared" si="5"/>
        <v>6.5777404107139805</v>
      </c>
      <c r="O18">
        <f t="shared" si="6"/>
        <v>5.0860278220321273</v>
      </c>
      <c r="P18">
        <f t="shared" si="7"/>
        <v>5.1821218961738753E-2</v>
      </c>
      <c r="Q18">
        <f t="shared" si="8"/>
        <v>2.9733497693297934</v>
      </c>
      <c r="R18">
        <f t="shared" si="9"/>
        <v>5.1324648191714749E-2</v>
      </c>
      <c r="S18">
        <f t="shared" si="10"/>
        <v>3.2122123350880737E-2</v>
      </c>
      <c r="T18">
        <f t="shared" si="11"/>
        <v>231.28858462591344</v>
      </c>
      <c r="U18">
        <f t="shared" si="12"/>
        <v>29.109917597335464</v>
      </c>
      <c r="V18">
        <f t="shared" si="13"/>
        <v>28.722435483870999</v>
      </c>
      <c r="W18">
        <f t="shared" si="14"/>
        <v>3.9576280005059856</v>
      </c>
      <c r="X18">
        <f t="shared" si="15"/>
        <v>57.092247850568377</v>
      </c>
      <c r="Y18">
        <f t="shared" si="16"/>
        <v>2.166835120068145</v>
      </c>
      <c r="Z18">
        <f t="shared" si="17"/>
        <v>3.795322835666862</v>
      </c>
      <c r="AA18">
        <f t="shared" si="18"/>
        <v>1.7907928804378406</v>
      </c>
      <c r="AB18">
        <f t="shared" si="19"/>
        <v>-40.701817033599269</v>
      </c>
      <c r="AC18">
        <f t="shared" si="20"/>
        <v>-115.45578094551031</v>
      </c>
      <c r="AD18">
        <f t="shared" si="21"/>
        <v>-8.4947053213171539</v>
      </c>
      <c r="AE18">
        <f t="shared" si="22"/>
        <v>66.636281325486706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54028.984062534175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15360.7</v>
      </c>
      <c r="AS18">
        <v>1054.5899999999999</v>
      </c>
      <c r="AT18">
        <v>1115.28</v>
      </c>
      <c r="AU18">
        <f t="shared" si="27"/>
        <v>5.4416828061114697E-2</v>
      </c>
      <c r="AV18">
        <v>0.5</v>
      </c>
      <c r="AW18">
        <f t="shared" si="28"/>
        <v>1180.1713080061097</v>
      </c>
      <c r="AX18">
        <f t="shared" si="29"/>
        <v>-0.51924648324783873</v>
      </c>
      <c r="AY18">
        <f t="shared" si="30"/>
        <v>32.110589575214654</v>
      </c>
      <c r="AZ18">
        <f t="shared" si="31"/>
        <v>4.9569919359606564E-5</v>
      </c>
      <c r="BA18">
        <f t="shared" si="32"/>
        <v>1.9248977835162473</v>
      </c>
      <c r="BB18" t="s">
        <v>302</v>
      </c>
      <c r="BC18">
        <v>1054.5899999999999</v>
      </c>
      <c r="BD18">
        <v>762.86</v>
      </c>
      <c r="BE18">
        <f t="shared" si="33"/>
        <v>0.31599239652822608</v>
      </c>
      <c r="BF18">
        <f t="shared" si="34"/>
        <v>0.17220929572668991</v>
      </c>
      <c r="BG18">
        <f t="shared" si="35"/>
        <v>0.85898800425732846</v>
      </c>
      <c r="BH18">
        <f t="shared" si="36"/>
        <v>0.1517997321758405</v>
      </c>
      <c r="BI18">
        <f t="shared" si="37"/>
        <v>0.8430053428639781</v>
      </c>
      <c r="BJ18">
        <f t="shared" si="38"/>
        <v>0.12457123938029251</v>
      </c>
      <c r="BK18">
        <f t="shared" si="39"/>
        <v>0.87542876061970754</v>
      </c>
      <c r="BL18">
        <f t="shared" si="40"/>
        <v>1399.9835483871</v>
      </c>
      <c r="BM18">
        <f t="shared" si="41"/>
        <v>1180.1713080061097</v>
      </c>
      <c r="BN18">
        <f t="shared" si="42"/>
        <v>0.84298941181542264</v>
      </c>
      <c r="BO18">
        <f t="shared" si="43"/>
        <v>0.19597882363084534</v>
      </c>
      <c r="BP18">
        <v>6</v>
      </c>
      <c r="BQ18">
        <v>0.5</v>
      </c>
      <c r="BR18" t="s">
        <v>296</v>
      </c>
      <c r="BS18">
        <v>2</v>
      </c>
      <c r="BT18">
        <v>1608065037.5999999</v>
      </c>
      <c r="BU18">
        <v>49.5483677419355</v>
      </c>
      <c r="BV18">
        <v>48.980167741935503</v>
      </c>
      <c r="BW18">
        <v>21.109429032258099</v>
      </c>
      <c r="BX18">
        <v>20.025312903225799</v>
      </c>
      <c r="BY18">
        <v>48.875519354838701</v>
      </c>
      <c r="BZ18">
        <v>20.7941516129032</v>
      </c>
      <c r="CA18">
        <v>500.01703225806398</v>
      </c>
      <c r="CB18">
        <v>102.54777419354799</v>
      </c>
      <c r="CC18">
        <v>9.9962832258064502E-2</v>
      </c>
      <c r="CD18">
        <v>28.002183870967698</v>
      </c>
      <c r="CE18">
        <v>28.722435483870999</v>
      </c>
      <c r="CF18">
        <v>999.9</v>
      </c>
      <c r="CG18">
        <v>0</v>
      </c>
      <c r="CH18">
        <v>0</v>
      </c>
      <c r="CI18">
        <v>9997.1374193548399</v>
      </c>
      <c r="CJ18">
        <v>0</v>
      </c>
      <c r="CK18">
        <v>257.251451612903</v>
      </c>
      <c r="CL18">
        <v>1399.9835483871</v>
      </c>
      <c r="CM18">
        <v>0.89999535483870996</v>
      </c>
      <c r="CN18">
        <v>0.100004674193548</v>
      </c>
      <c r="CO18">
        <v>0</v>
      </c>
      <c r="CP18">
        <v>1055.6609677419401</v>
      </c>
      <c r="CQ18">
        <v>4.9994800000000001</v>
      </c>
      <c r="CR18">
        <v>14999.296774193501</v>
      </c>
      <c r="CS18">
        <v>11417.4225806452</v>
      </c>
      <c r="CT18">
        <v>49.186999999999998</v>
      </c>
      <c r="CU18">
        <v>50.543999999999997</v>
      </c>
      <c r="CV18">
        <v>50.138903225806501</v>
      </c>
      <c r="CW18">
        <v>50.3546774193548</v>
      </c>
      <c r="CX18">
        <v>50.929000000000002</v>
      </c>
      <c r="CY18">
        <v>1255.4793548387099</v>
      </c>
      <c r="CZ18">
        <v>139.50419354838701</v>
      </c>
      <c r="DA18">
        <v>0</v>
      </c>
      <c r="DB18">
        <v>139.89999985694899</v>
      </c>
      <c r="DC18">
        <v>0</v>
      </c>
      <c r="DD18">
        <v>1054.5899999999999</v>
      </c>
      <c r="DE18">
        <v>-99.104957349493205</v>
      </c>
      <c r="DF18">
        <v>-1441.6717959515199</v>
      </c>
      <c r="DG18">
        <v>14983.9269230769</v>
      </c>
      <c r="DH18">
        <v>15</v>
      </c>
      <c r="DI18">
        <v>1608064924.5999999</v>
      </c>
      <c r="DJ18" t="s">
        <v>297</v>
      </c>
      <c r="DK18">
        <v>1608064923.0999999</v>
      </c>
      <c r="DL18">
        <v>1608064924.5999999</v>
      </c>
      <c r="DM18">
        <v>41</v>
      </c>
      <c r="DN18">
        <v>-0.81100000000000005</v>
      </c>
      <c r="DO18">
        <v>1E-3</v>
      </c>
      <c r="DP18">
        <v>0.504</v>
      </c>
      <c r="DQ18">
        <v>0.27200000000000002</v>
      </c>
      <c r="DR18">
        <v>407</v>
      </c>
      <c r="DS18">
        <v>20</v>
      </c>
      <c r="DT18">
        <v>0.39</v>
      </c>
      <c r="DU18">
        <v>0.11</v>
      </c>
      <c r="DV18">
        <v>-0.51518878028891502</v>
      </c>
      <c r="DW18">
        <v>-0.16699968826185499</v>
      </c>
      <c r="DX18">
        <v>2.6674953635736499E-2</v>
      </c>
      <c r="DY18">
        <v>1</v>
      </c>
      <c r="DZ18">
        <v>0.56614719354838705</v>
      </c>
      <c r="EA18">
        <v>0.15195958064516099</v>
      </c>
      <c r="EB18">
        <v>3.06097635703628E-2</v>
      </c>
      <c r="EC18">
        <v>1</v>
      </c>
      <c r="ED18">
        <v>1.0795635483871</v>
      </c>
      <c r="EE18">
        <v>0.62398620967741603</v>
      </c>
      <c r="EF18">
        <v>5.03048340317045E-2</v>
      </c>
      <c r="EG18">
        <v>0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0.67300000000000004</v>
      </c>
      <c r="EN18">
        <v>0.31490000000000001</v>
      </c>
      <c r="EO18">
        <v>0.676337074753254</v>
      </c>
      <c r="EP18">
        <v>-1.6043650578588901E-5</v>
      </c>
      <c r="EQ18">
        <v>-1.15305589960158E-6</v>
      </c>
      <c r="ER18">
        <v>3.6581349982770798E-10</v>
      </c>
      <c r="ES18">
        <v>-7.3345916799796504E-2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509.73200000000003</v>
      </c>
      <c r="FE18">
        <v>482.68900000000002</v>
      </c>
      <c r="FF18">
        <v>23.6541</v>
      </c>
      <c r="FG18">
        <v>33.806699999999999</v>
      </c>
      <c r="FH18">
        <v>30.0001</v>
      </c>
      <c r="FI18">
        <v>33.885399999999997</v>
      </c>
      <c r="FJ18">
        <v>33.932600000000001</v>
      </c>
      <c r="FK18">
        <v>5.0491400000000004</v>
      </c>
      <c r="FL18">
        <v>19.171299999999999</v>
      </c>
      <c r="FM18">
        <v>36.720100000000002</v>
      </c>
      <c r="FN18">
        <v>23.653099999999998</v>
      </c>
      <c r="FO18">
        <v>49.167299999999997</v>
      </c>
      <c r="FP18">
        <v>19.879200000000001</v>
      </c>
      <c r="FQ18">
        <v>97.926500000000004</v>
      </c>
      <c r="FR18">
        <v>101.842</v>
      </c>
    </row>
    <row r="19" spans="1:174" x14ac:dyDescent="0.25">
      <c r="A19">
        <v>3</v>
      </c>
      <c r="B19">
        <v>1608065116.5999999</v>
      </c>
      <c r="C19">
        <v>211.5</v>
      </c>
      <c r="D19" t="s">
        <v>304</v>
      </c>
      <c r="E19" t="s">
        <v>305</v>
      </c>
      <c r="F19" t="s">
        <v>291</v>
      </c>
      <c r="G19" t="s">
        <v>292</v>
      </c>
      <c r="H19">
        <v>1608065108.8499999</v>
      </c>
      <c r="I19">
        <f t="shared" si="0"/>
        <v>1.1417249307878882E-3</v>
      </c>
      <c r="J19">
        <f t="shared" si="1"/>
        <v>1.1417249307878881</v>
      </c>
      <c r="K19">
        <f t="shared" si="2"/>
        <v>0.37170946353821926</v>
      </c>
      <c r="L19">
        <f t="shared" si="3"/>
        <v>79.322126666666705</v>
      </c>
      <c r="M19">
        <f t="shared" si="4"/>
        <v>67.760394594420873</v>
      </c>
      <c r="N19">
        <f t="shared" si="5"/>
        <v>6.9556696483796125</v>
      </c>
      <c r="O19">
        <f t="shared" si="6"/>
        <v>8.1424925607750911</v>
      </c>
      <c r="P19">
        <f t="shared" si="7"/>
        <v>6.3701506801009E-2</v>
      </c>
      <c r="Q19">
        <f t="shared" si="8"/>
        <v>2.9741064360966396</v>
      </c>
      <c r="R19">
        <f t="shared" si="9"/>
        <v>6.2953116398596437E-2</v>
      </c>
      <c r="S19">
        <f t="shared" si="10"/>
        <v>3.9412204970182121E-2</v>
      </c>
      <c r="T19">
        <f t="shared" si="11"/>
        <v>231.29342343742692</v>
      </c>
      <c r="U19">
        <f t="shared" si="12"/>
        <v>29.038742032754872</v>
      </c>
      <c r="V19">
        <f t="shared" si="13"/>
        <v>28.700433333333301</v>
      </c>
      <c r="W19">
        <f t="shared" si="14"/>
        <v>3.952581717141038</v>
      </c>
      <c r="X19">
        <f t="shared" si="15"/>
        <v>56.59754886237431</v>
      </c>
      <c r="Y19">
        <f t="shared" si="16"/>
        <v>2.1461961895146868</v>
      </c>
      <c r="Z19">
        <f t="shared" si="17"/>
        <v>3.7920302780841171</v>
      </c>
      <c r="AA19">
        <f t="shared" si="18"/>
        <v>1.8063855276263512</v>
      </c>
      <c r="AB19">
        <f t="shared" si="19"/>
        <v>-50.350069447745867</v>
      </c>
      <c r="AC19">
        <f t="shared" si="20"/>
        <v>-114.34435180526728</v>
      </c>
      <c r="AD19">
        <f t="shared" si="21"/>
        <v>-8.4092466038962659</v>
      </c>
      <c r="AE19">
        <f t="shared" si="22"/>
        <v>58.189755580517527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54053.913506548648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15359.5</v>
      </c>
      <c r="AS19">
        <v>1006.5</v>
      </c>
      <c r="AT19">
        <v>1076.51</v>
      </c>
      <c r="AU19">
        <f t="shared" si="27"/>
        <v>6.5034230987171537E-2</v>
      </c>
      <c r="AV19">
        <v>0.5</v>
      </c>
      <c r="AW19">
        <f t="shared" si="28"/>
        <v>1180.1976315544237</v>
      </c>
      <c r="AX19">
        <f t="shared" si="29"/>
        <v>0.37170946353821926</v>
      </c>
      <c r="AY19">
        <f t="shared" si="30"/>
        <v>38.376622690511574</v>
      </c>
      <c r="AZ19">
        <f t="shared" si="31"/>
        <v>8.0448978880251119E-4</v>
      </c>
      <c r="BA19">
        <f t="shared" si="32"/>
        <v>2.0302365978950494</v>
      </c>
      <c r="BB19" t="s">
        <v>307</v>
      </c>
      <c r="BC19">
        <v>1006.5</v>
      </c>
      <c r="BD19">
        <v>738.95</v>
      </c>
      <c r="BE19">
        <f t="shared" si="33"/>
        <v>0.31356884747935454</v>
      </c>
      <c r="BF19">
        <f t="shared" si="34"/>
        <v>0.20740016589643323</v>
      </c>
      <c r="BG19">
        <f t="shared" si="35"/>
        <v>0.86621379001478305</v>
      </c>
      <c r="BH19">
        <f t="shared" si="36"/>
        <v>0.19391575031480168</v>
      </c>
      <c r="BI19">
        <f t="shared" si="37"/>
        <v>0.85822954499870707</v>
      </c>
      <c r="BJ19">
        <f t="shared" si="38"/>
        <v>0.15226860664597053</v>
      </c>
      <c r="BK19">
        <f t="shared" si="39"/>
        <v>0.84773139335402947</v>
      </c>
      <c r="BL19">
        <f t="shared" si="40"/>
        <v>1400.0150000000001</v>
      </c>
      <c r="BM19">
        <f t="shared" si="41"/>
        <v>1180.1976315544237</v>
      </c>
      <c r="BN19">
        <f t="shared" si="42"/>
        <v>0.84298927622520015</v>
      </c>
      <c r="BO19">
        <f t="shared" si="43"/>
        <v>0.19597855245040038</v>
      </c>
      <c r="BP19">
        <v>6</v>
      </c>
      <c r="BQ19">
        <v>0.5</v>
      </c>
      <c r="BR19" t="s">
        <v>296</v>
      </c>
      <c r="BS19">
        <v>2</v>
      </c>
      <c r="BT19">
        <v>1608065108.8499999</v>
      </c>
      <c r="BU19">
        <v>79.322126666666705</v>
      </c>
      <c r="BV19">
        <v>79.876826666666702</v>
      </c>
      <c r="BW19">
        <v>20.907706666666702</v>
      </c>
      <c r="BX19">
        <v>19.56635</v>
      </c>
      <c r="BY19">
        <v>78.654006666666703</v>
      </c>
      <c r="BZ19">
        <v>20.6007033333333</v>
      </c>
      <c r="CA19">
        <v>500.02543333333301</v>
      </c>
      <c r="CB19">
        <v>102.55096666666699</v>
      </c>
      <c r="CC19">
        <v>9.9994710000000001E-2</v>
      </c>
      <c r="CD19">
        <v>27.987296666666701</v>
      </c>
      <c r="CE19">
        <v>28.700433333333301</v>
      </c>
      <c r="CF19">
        <v>999.9</v>
      </c>
      <c r="CG19">
        <v>0</v>
      </c>
      <c r="CH19">
        <v>0</v>
      </c>
      <c r="CI19">
        <v>10001.1063333333</v>
      </c>
      <c r="CJ19">
        <v>0</v>
      </c>
      <c r="CK19">
        <v>252.11773333333301</v>
      </c>
      <c r="CL19">
        <v>1400.0150000000001</v>
      </c>
      <c r="CM19">
        <v>0.900001933333333</v>
      </c>
      <c r="CN19">
        <v>9.9998326666666595E-2</v>
      </c>
      <c r="CO19">
        <v>0</v>
      </c>
      <c r="CP19">
        <v>1006.842</v>
      </c>
      <c r="CQ19">
        <v>4.9994800000000001</v>
      </c>
      <c r="CR19">
        <v>14300.753333333299</v>
      </c>
      <c r="CS19">
        <v>11417.7033333333</v>
      </c>
      <c r="CT19">
        <v>49.299599999999998</v>
      </c>
      <c r="CU19">
        <v>50.545466666666599</v>
      </c>
      <c r="CV19">
        <v>50.199766666666697</v>
      </c>
      <c r="CW19">
        <v>50.375</v>
      </c>
      <c r="CX19">
        <v>51.022733333333299</v>
      </c>
      <c r="CY19">
        <v>1255.5139999999999</v>
      </c>
      <c r="CZ19">
        <v>139.501</v>
      </c>
      <c r="DA19">
        <v>0</v>
      </c>
      <c r="DB19">
        <v>70.299999952316298</v>
      </c>
      <c r="DC19">
        <v>0</v>
      </c>
      <c r="DD19">
        <v>1006.5</v>
      </c>
      <c r="DE19">
        <v>-37.570769275366999</v>
      </c>
      <c r="DF19">
        <v>-554.26153927419102</v>
      </c>
      <c r="DG19">
        <v>14295.907999999999</v>
      </c>
      <c r="DH19">
        <v>15</v>
      </c>
      <c r="DI19">
        <v>1608064924.5999999</v>
      </c>
      <c r="DJ19" t="s">
        <v>297</v>
      </c>
      <c r="DK19">
        <v>1608064923.0999999</v>
      </c>
      <c r="DL19">
        <v>1608064924.5999999</v>
      </c>
      <c r="DM19">
        <v>41</v>
      </c>
      <c r="DN19">
        <v>-0.81100000000000005</v>
      </c>
      <c r="DO19">
        <v>1E-3</v>
      </c>
      <c r="DP19">
        <v>0.504</v>
      </c>
      <c r="DQ19">
        <v>0.27200000000000002</v>
      </c>
      <c r="DR19">
        <v>407</v>
      </c>
      <c r="DS19">
        <v>20</v>
      </c>
      <c r="DT19">
        <v>0.39</v>
      </c>
      <c r="DU19">
        <v>0.11</v>
      </c>
      <c r="DV19">
        <v>0.37485894325892799</v>
      </c>
      <c r="DW19">
        <v>-0.17252575524627101</v>
      </c>
      <c r="DX19">
        <v>2.0254839914176499E-2</v>
      </c>
      <c r="DY19">
        <v>1</v>
      </c>
      <c r="DZ19">
        <v>-0.558620032258065</v>
      </c>
      <c r="EA19">
        <v>0.16478114516129</v>
      </c>
      <c r="EB19">
        <v>2.3470168607891001E-2</v>
      </c>
      <c r="EC19">
        <v>1</v>
      </c>
      <c r="ED19">
        <v>1.33957709677419</v>
      </c>
      <c r="EE19">
        <v>0.163729838709676</v>
      </c>
      <c r="EF19">
        <v>1.3491711719410099E-2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0.66800000000000004</v>
      </c>
      <c r="EN19">
        <v>0.30919999999999997</v>
      </c>
      <c r="EO19">
        <v>0.676337074753254</v>
      </c>
      <c r="EP19">
        <v>-1.6043650578588901E-5</v>
      </c>
      <c r="EQ19">
        <v>-1.15305589960158E-6</v>
      </c>
      <c r="ER19">
        <v>3.6581349982770798E-10</v>
      </c>
      <c r="ES19">
        <v>-7.3345916799796504E-2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509.67200000000003</v>
      </c>
      <c r="FE19">
        <v>482.36200000000002</v>
      </c>
      <c r="FF19">
        <v>23.5808</v>
      </c>
      <c r="FG19">
        <v>33.798999999999999</v>
      </c>
      <c r="FH19">
        <v>30.0001</v>
      </c>
      <c r="FI19">
        <v>33.861800000000002</v>
      </c>
      <c r="FJ19">
        <v>33.907699999999998</v>
      </c>
      <c r="FK19">
        <v>6.3232499999999998</v>
      </c>
      <c r="FL19">
        <v>20.369900000000001</v>
      </c>
      <c r="FM19">
        <v>36.347999999999999</v>
      </c>
      <c r="FN19">
        <v>23.59</v>
      </c>
      <c r="FO19">
        <v>80.166899999999998</v>
      </c>
      <c r="FP19">
        <v>19.606400000000001</v>
      </c>
      <c r="FQ19">
        <v>97.927199999999999</v>
      </c>
      <c r="FR19">
        <v>101.843</v>
      </c>
    </row>
    <row r="20" spans="1:174" x14ac:dyDescent="0.25">
      <c r="A20">
        <v>4</v>
      </c>
      <c r="B20">
        <v>1608065196.5999999</v>
      </c>
      <c r="C20">
        <v>291.5</v>
      </c>
      <c r="D20" t="s">
        <v>309</v>
      </c>
      <c r="E20" t="s">
        <v>310</v>
      </c>
      <c r="F20" t="s">
        <v>291</v>
      </c>
      <c r="G20" t="s">
        <v>292</v>
      </c>
      <c r="H20">
        <v>1608065188.8499999</v>
      </c>
      <c r="I20">
        <f t="shared" si="0"/>
        <v>1.5709179772115285E-3</v>
      </c>
      <c r="J20">
        <f t="shared" si="1"/>
        <v>1.5709179772115285</v>
      </c>
      <c r="K20">
        <f t="shared" si="2"/>
        <v>1.0633903343686137</v>
      </c>
      <c r="L20">
        <f t="shared" si="3"/>
        <v>99.663870000000003</v>
      </c>
      <c r="M20">
        <f t="shared" si="4"/>
        <v>77.526204625440528</v>
      </c>
      <c r="N20">
        <f t="shared" si="5"/>
        <v>7.9582223861067387</v>
      </c>
      <c r="O20">
        <f t="shared" si="6"/>
        <v>10.230698705709081</v>
      </c>
      <c r="P20">
        <f t="shared" si="7"/>
        <v>8.8138908604450381E-2</v>
      </c>
      <c r="Q20">
        <f t="shared" si="8"/>
        <v>2.975247037794194</v>
      </c>
      <c r="R20">
        <f t="shared" si="9"/>
        <v>8.6713646163797009E-2</v>
      </c>
      <c r="S20">
        <f t="shared" si="10"/>
        <v>5.4322163192369682E-2</v>
      </c>
      <c r="T20">
        <f t="shared" si="11"/>
        <v>231.29342343742692</v>
      </c>
      <c r="U20">
        <f t="shared" si="12"/>
        <v>28.922903803028497</v>
      </c>
      <c r="V20">
        <f t="shared" si="13"/>
        <v>28.679306666666701</v>
      </c>
      <c r="W20">
        <f t="shared" si="14"/>
        <v>3.9477415115785921</v>
      </c>
      <c r="X20">
        <f t="shared" si="15"/>
        <v>56.538152256265086</v>
      </c>
      <c r="Y20">
        <f t="shared" si="16"/>
        <v>2.143253969120317</v>
      </c>
      <c r="Z20">
        <f t="shared" si="17"/>
        <v>3.7908100699962644</v>
      </c>
      <c r="AA20">
        <f t="shared" si="18"/>
        <v>1.8044875424582751</v>
      </c>
      <c r="AB20">
        <f t="shared" si="19"/>
        <v>-69.277482795028405</v>
      </c>
      <c r="AC20">
        <f t="shared" si="20"/>
        <v>-111.88487106088763</v>
      </c>
      <c r="AD20">
        <f t="shared" si="21"/>
        <v>-8.2241226900203408</v>
      </c>
      <c r="AE20">
        <f t="shared" si="22"/>
        <v>41.90694689149052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54088.383779142532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311</v>
      </c>
      <c r="AR20">
        <v>15359.3</v>
      </c>
      <c r="AS20">
        <v>990.52728000000002</v>
      </c>
      <c r="AT20">
        <v>1065</v>
      </c>
      <c r="AU20">
        <f t="shared" si="27"/>
        <v>6.9927436619718342E-2</v>
      </c>
      <c r="AV20">
        <v>0.5</v>
      </c>
      <c r="AW20">
        <f t="shared" si="28"/>
        <v>1180.1976315544237</v>
      </c>
      <c r="AX20">
        <f t="shared" si="29"/>
        <v>1.0633903343686137</v>
      </c>
      <c r="AY20">
        <f t="shared" si="30"/>
        <v>41.264097539631827</v>
      </c>
      <c r="AZ20">
        <f t="shared" si="31"/>
        <v>1.3905618604091879E-3</v>
      </c>
      <c r="BA20">
        <f t="shared" si="32"/>
        <v>2.0629859154929577</v>
      </c>
      <c r="BB20" t="s">
        <v>312</v>
      </c>
      <c r="BC20">
        <v>990.52728000000002</v>
      </c>
      <c r="BD20">
        <v>731.65</v>
      </c>
      <c r="BE20">
        <f t="shared" si="33"/>
        <v>0.31300469483568072</v>
      </c>
      <c r="BF20">
        <f t="shared" si="34"/>
        <v>0.22340698965051739</v>
      </c>
      <c r="BG20">
        <f t="shared" si="35"/>
        <v>0.86826349671794911</v>
      </c>
      <c r="BH20">
        <f t="shared" si="36"/>
        <v>0.21306953651128999</v>
      </c>
      <c r="BI20">
        <f t="shared" si="37"/>
        <v>0.86274929136369893</v>
      </c>
      <c r="BJ20">
        <f t="shared" si="38"/>
        <v>0.16501890182953977</v>
      </c>
      <c r="BK20">
        <f t="shared" si="39"/>
        <v>0.83498109817046018</v>
      </c>
      <c r="BL20">
        <f t="shared" si="40"/>
        <v>1400.0150000000001</v>
      </c>
      <c r="BM20">
        <f t="shared" si="41"/>
        <v>1180.1976315544237</v>
      </c>
      <c r="BN20">
        <f t="shared" si="42"/>
        <v>0.84298927622520015</v>
      </c>
      <c r="BO20">
        <f t="shared" si="43"/>
        <v>0.19597855245040038</v>
      </c>
      <c r="BP20">
        <v>6</v>
      </c>
      <c r="BQ20">
        <v>0.5</v>
      </c>
      <c r="BR20" t="s">
        <v>296</v>
      </c>
      <c r="BS20">
        <v>2</v>
      </c>
      <c r="BT20">
        <v>1608065188.8499999</v>
      </c>
      <c r="BU20">
        <v>99.663870000000003</v>
      </c>
      <c r="BV20">
        <v>101.127733333333</v>
      </c>
      <c r="BW20">
        <v>20.878826666666701</v>
      </c>
      <c r="BX20">
        <v>19.033186666666701</v>
      </c>
      <c r="BY20">
        <v>99.000063333333301</v>
      </c>
      <c r="BZ20">
        <v>20.5730133333333</v>
      </c>
      <c r="CA20">
        <v>500.02786666666702</v>
      </c>
      <c r="CB20">
        <v>102.552066666667</v>
      </c>
      <c r="CC20">
        <v>9.9964663333333301E-2</v>
      </c>
      <c r="CD20">
        <v>27.9817766666667</v>
      </c>
      <c r="CE20">
        <v>28.679306666666701</v>
      </c>
      <c r="CF20">
        <v>999.9</v>
      </c>
      <c r="CG20">
        <v>0</v>
      </c>
      <c r="CH20">
        <v>0</v>
      </c>
      <c r="CI20">
        <v>10007.4533333333</v>
      </c>
      <c r="CJ20">
        <v>0</v>
      </c>
      <c r="CK20">
        <v>244.343866666667</v>
      </c>
      <c r="CL20">
        <v>1400.0150000000001</v>
      </c>
      <c r="CM20">
        <v>0.900001933333333</v>
      </c>
      <c r="CN20">
        <v>9.9998326666666595E-2</v>
      </c>
      <c r="CO20">
        <v>0</v>
      </c>
      <c r="CP20">
        <v>990.66653333333295</v>
      </c>
      <c r="CQ20">
        <v>4.9994800000000001</v>
      </c>
      <c r="CR20">
        <v>14071.41</v>
      </c>
      <c r="CS20">
        <v>11417.71</v>
      </c>
      <c r="CT20">
        <v>49.376933333333298</v>
      </c>
      <c r="CU20">
        <v>50.561999999999998</v>
      </c>
      <c r="CV20">
        <v>50.268533333333302</v>
      </c>
      <c r="CW20">
        <v>50.412333333333301</v>
      </c>
      <c r="CX20">
        <v>51.087200000000003</v>
      </c>
      <c r="CY20">
        <v>1255.5139999999999</v>
      </c>
      <c r="CZ20">
        <v>139.501</v>
      </c>
      <c r="DA20">
        <v>0</v>
      </c>
      <c r="DB20">
        <v>79.5</v>
      </c>
      <c r="DC20">
        <v>0</v>
      </c>
      <c r="DD20">
        <v>990.52728000000002</v>
      </c>
      <c r="DE20">
        <v>-14.481923098624801</v>
      </c>
      <c r="DF20">
        <v>-196.19230793622901</v>
      </c>
      <c r="DG20">
        <v>14069.335999999999</v>
      </c>
      <c r="DH20">
        <v>15</v>
      </c>
      <c r="DI20">
        <v>1608064924.5999999</v>
      </c>
      <c r="DJ20" t="s">
        <v>297</v>
      </c>
      <c r="DK20">
        <v>1608064923.0999999</v>
      </c>
      <c r="DL20">
        <v>1608064924.5999999</v>
      </c>
      <c r="DM20">
        <v>41</v>
      </c>
      <c r="DN20">
        <v>-0.81100000000000005</v>
      </c>
      <c r="DO20">
        <v>1E-3</v>
      </c>
      <c r="DP20">
        <v>0.504</v>
      </c>
      <c r="DQ20">
        <v>0.27200000000000002</v>
      </c>
      <c r="DR20">
        <v>407</v>
      </c>
      <c r="DS20">
        <v>20</v>
      </c>
      <c r="DT20">
        <v>0.39</v>
      </c>
      <c r="DU20">
        <v>0.11</v>
      </c>
      <c r="DV20">
        <v>1.06356418111678</v>
      </c>
      <c r="DW20">
        <v>-0.101304253830829</v>
      </c>
      <c r="DX20">
        <v>1.6363564535123099E-2</v>
      </c>
      <c r="DY20">
        <v>1</v>
      </c>
      <c r="DZ20">
        <v>-1.4637254838709699</v>
      </c>
      <c r="EA20">
        <v>0.100778709677423</v>
      </c>
      <c r="EB20">
        <v>1.9289580145384799E-2</v>
      </c>
      <c r="EC20">
        <v>1</v>
      </c>
      <c r="ED20">
        <v>1.8436493548387101</v>
      </c>
      <c r="EE20">
        <v>8.1765483870962302E-2</v>
      </c>
      <c r="EF20">
        <v>1.7947810709420399E-2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0.66400000000000003</v>
      </c>
      <c r="EN20">
        <v>0.30649999999999999</v>
      </c>
      <c r="EO20">
        <v>0.676337074753254</v>
      </c>
      <c r="EP20">
        <v>-1.6043650578588901E-5</v>
      </c>
      <c r="EQ20">
        <v>-1.15305589960158E-6</v>
      </c>
      <c r="ER20">
        <v>3.6581349982770798E-10</v>
      </c>
      <c r="ES20">
        <v>-7.3345916799796504E-2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4.5999999999999996</v>
      </c>
      <c r="FB20">
        <v>4.5</v>
      </c>
      <c r="FC20">
        <v>2</v>
      </c>
      <c r="FD20">
        <v>509.87299999999999</v>
      </c>
      <c r="FE20">
        <v>481.75599999999997</v>
      </c>
      <c r="FF20">
        <v>23.659400000000002</v>
      </c>
      <c r="FG20">
        <v>33.802100000000003</v>
      </c>
      <c r="FH20">
        <v>30.0002</v>
      </c>
      <c r="FI20">
        <v>33.8489</v>
      </c>
      <c r="FJ20">
        <v>33.89</v>
      </c>
      <c r="FK20">
        <v>7.1976399999999998</v>
      </c>
      <c r="FL20">
        <v>21.826699999999999</v>
      </c>
      <c r="FM20">
        <v>35.222499999999997</v>
      </c>
      <c r="FN20">
        <v>23.673200000000001</v>
      </c>
      <c r="FO20">
        <v>101.252</v>
      </c>
      <c r="FP20">
        <v>19.058599999999998</v>
      </c>
      <c r="FQ20">
        <v>97.924099999999996</v>
      </c>
      <c r="FR20">
        <v>101.84</v>
      </c>
    </row>
    <row r="21" spans="1:174" x14ac:dyDescent="0.25">
      <c r="A21">
        <v>5</v>
      </c>
      <c r="B21">
        <v>1608065277.5999999</v>
      </c>
      <c r="C21">
        <v>372.5</v>
      </c>
      <c r="D21" t="s">
        <v>313</v>
      </c>
      <c r="E21" t="s">
        <v>314</v>
      </c>
      <c r="F21" t="s">
        <v>291</v>
      </c>
      <c r="G21" t="s">
        <v>292</v>
      </c>
      <c r="H21">
        <v>1608065269.8499999</v>
      </c>
      <c r="I21">
        <f t="shared" si="0"/>
        <v>1.8217437481416426E-3</v>
      </c>
      <c r="J21">
        <f t="shared" si="1"/>
        <v>1.8217437481416425</v>
      </c>
      <c r="K21">
        <f t="shared" si="2"/>
        <v>2.9122272678157088</v>
      </c>
      <c r="L21">
        <f t="shared" si="3"/>
        <v>149.27013333333301</v>
      </c>
      <c r="M21">
        <f t="shared" si="4"/>
        <v>99.581402126312057</v>
      </c>
      <c r="N21">
        <f t="shared" si="5"/>
        <v>10.22229171668892</v>
      </c>
      <c r="O21">
        <f t="shared" si="6"/>
        <v>15.322970102257697</v>
      </c>
      <c r="P21">
        <f t="shared" si="7"/>
        <v>0.10273272301914121</v>
      </c>
      <c r="Q21">
        <f t="shared" si="8"/>
        <v>2.9739761361071837</v>
      </c>
      <c r="R21">
        <f t="shared" si="9"/>
        <v>0.10080116749463734</v>
      </c>
      <c r="S21">
        <f t="shared" si="10"/>
        <v>6.3171247404315192E-2</v>
      </c>
      <c r="T21">
        <f t="shared" si="11"/>
        <v>231.28938534434451</v>
      </c>
      <c r="U21">
        <f t="shared" si="12"/>
        <v>28.858628849052355</v>
      </c>
      <c r="V21">
        <f t="shared" si="13"/>
        <v>28.662473333333299</v>
      </c>
      <c r="W21">
        <f t="shared" si="14"/>
        <v>3.9438886272599341</v>
      </c>
      <c r="X21">
        <f t="shared" si="15"/>
        <v>56.550892884500058</v>
      </c>
      <c r="Y21">
        <f t="shared" si="16"/>
        <v>2.1436936128487445</v>
      </c>
      <c r="Z21">
        <f t="shared" si="17"/>
        <v>3.7907334500041219</v>
      </c>
      <c r="AA21">
        <f t="shared" si="18"/>
        <v>1.8001950144111896</v>
      </c>
      <c r="AB21">
        <f t="shared" si="19"/>
        <v>-80.338899293046438</v>
      </c>
      <c r="AC21">
        <f t="shared" si="20"/>
        <v>-109.19372175071167</v>
      </c>
      <c r="AD21">
        <f t="shared" si="21"/>
        <v>-8.0290519319092031</v>
      </c>
      <c r="AE21">
        <f t="shared" si="22"/>
        <v>33.727712368677189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54051.181753002311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315</v>
      </c>
      <c r="AR21">
        <v>15359.4</v>
      </c>
      <c r="AS21">
        <v>1013.31076923077</v>
      </c>
      <c r="AT21">
        <v>1105.47</v>
      </c>
      <c r="AU21">
        <f t="shared" si="27"/>
        <v>8.3366559715985056E-2</v>
      </c>
      <c r="AV21">
        <v>0.5</v>
      </c>
      <c r="AW21">
        <f t="shared" si="28"/>
        <v>1180.1758505580165</v>
      </c>
      <c r="AX21">
        <f t="shared" si="29"/>
        <v>2.9122272678157088</v>
      </c>
      <c r="AY21">
        <f t="shared" si="30"/>
        <v>49.193600260454168</v>
      </c>
      <c r="AZ21">
        <f t="shared" si="31"/>
        <v>2.9571650241629541E-3</v>
      </c>
      <c r="BA21">
        <f t="shared" si="32"/>
        <v>1.9508534831338704</v>
      </c>
      <c r="BB21" t="s">
        <v>316</v>
      </c>
      <c r="BC21">
        <v>1013.31076923077</v>
      </c>
      <c r="BD21">
        <v>737.73</v>
      </c>
      <c r="BE21">
        <f t="shared" si="33"/>
        <v>0.33265488887079708</v>
      </c>
      <c r="BF21">
        <f t="shared" si="34"/>
        <v>0.25060975354660908</v>
      </c>
      <c r="BG21">
        <f t="shared" si="35"/>
        <v>0.85432289500267389</v>
      </c>
      <c r="BH21">
        <f t="shared" si="36"/>
        <v>0.23630991477166061</v>
      </c>
      <c r="BI21">
        <f t="shared" si="37"/>
        <v>0.84685753329321944</v>
      </c>
      <c r="BJ21">
        <f t="shared" si="38"/>
        <v>0.18245373393622255</v>
      </c>
      <c r="BK21">
        <f t="shared" si="39"/>
        <v>0.81754626606377745</v>
      </c>
      <c r="BL21">
        <f t="shared" si="40"/>
        <v>1399.989</v>
      </c>
      <c r="BM21">
        <f t="shared" si="41"/>
        <v>1180.1758505580165</v>
      </c>
      <c r="BN21">
        <f t="shared" si="42"/>
        <v>0.84298937388652084</v>
      </c>
      <c r="BO21">
        <f t="shared" si="43"/>
        <v>0.19597874777304175</v>
      </c>
      <c r="BP21">
        <v>6</v>
      </c>
      <c r="BQ21">
        <v>0.5</v>
      </c>
      <c r="BR21" t="s">
        <v>296</v>
      </c>
      <c r="BS21">
        <v>2</v>
      </c>
      <c r="BT21">
        <v>1608065269.8499999</v>
      </c>
      <c r="BU21">
        <v>149.27013333333301</v>
      </c>
      <c r="BV21">
        <v>153.090933333333</v>
      </c>
      <c r="BW21">
        <v>20.882989999999999</v>
      </c>
      <c r="BX21">
        <v>18.742656666666701</v>
      </c>
      <c r="BY21">
        <v>148.620366666667</v>
      </c>
      <c r="BZ21">
        <v>20.577010000000001</v>
      </c>
      <c r="CA21">
        <v>500.02499999999998</v>
      </c>
      <c r="CB21">
        <v>102.55263333333301</v>
      </c>
      <c r="CC21">
        <v>9.9985513333333303E-2</v>
      </c>
      <c r="CD21">
        <v>27.98143</v>
      </c>
      <c r="CE21">
        <v>28.662473333333299</v>
      </c>
      <c r="CF21">
        <v>999.9</v>
      </c>
      <c r="CG21">
        <v>0</v>
      </c>
      <c r="CH21">
        <v>0</v>
      </c>
      <c r="CI21">
        <v>10000.2066666667</v>
      </c>
      <c r="CJ21">
        <v>0</v>
      </c>
      <c r="CK21">
        <v>238.09716666666699</v>
      </c>
      <c r="CL21">
        <v>1399.989</v>
      </c>
      <c r="CM21">
        <v>0.89999890000000005</v>
      </c>
      <c r="CN21">
        <v>0.10000133</v>
      </c>
      <c r="CO21">
        <v>0</v>
      </c>
      <c r="CP21">
        <v>1013.27566666667</v>
      </c>
      <c r="CQ21">
        <v>4.9994800000000001</v>
      </c>
      <c r="CR21">
        <v>14399.09</v>
      </c>
      <c r="CS21">
        <v>11417.483333333301</v>
      </c>
      <c r="CT21">
        <v>49.420466666666698</v>
      </c>
      <c r="CU21">
        <v>50.574599999999997</v>
      </c>
      <c r="CV21">
        <v>50.308</v>
      </c>
      <c r="CW21">
        <v>50.420533333333303</v>
      </c>
      <c r="CX21">
        <v>51.128866666666703</v>
      </c>
      <c r="CY21">
        <v>1255.4863333333301</v>
      </c>
      <c r="CZ21">
        <v>139.50299999999999</v>
      </c>
      <c r="DA21">
        <v>0</v>
      </c>
      <c r="DB21">
        <v>80.5</v>
      </c>
      <c r="DC21">
        <v>0</v>
      </c>
      <c r="DD21">
        <v>1013.31076923077</v>
      </c>
      <c r="DE21">
        <v>3.9911111140319502</v>
      </c>
      <c r="DF21">
        <v>43.897435841194998</v>
      </c>
      <c r="DG21">
        <v>14399.592307692301</v>
      </c>
      <c r="DH21">
        <v>15</v>
      </c>
      <c r="DI21">
        <v>1608064924.5999999</v>
      </c>
      <c r="DJ21" t="s">
        <v>297</v>
      </c>
      <c r="DK21">
        <v>1608064923.0999999</v>
      </c>
      <c r="DL21">
        <v>1608064924.5999999</v>
      </c>
      <c r="DM21">
        <v>41</v>
      </c>
      <c r="DN21">
        <v>-0.81100000000000005</v>
      </c>
      <c r="DO21">
        <v>1E-3</v>
      </c>
      <c r="DP21">
        <v>0.504</v>
      </c>
      <c r="DQ21">
        <v>0.27200000000000002</v>
      </c>
      <c r="DR21">
        <v>407</v>
      </c>
      <c r="DS21">
        <v>20</v>
      </c>
      <c r="DT21">
        <v>0.39</v>
      </c>
      <c r="DU21">
        <v>0.11</v>
      </c>
      <c r="DV21">
        <v>2.9153463366756198</v>
      </c>
      <c r="DW21">
        <v>-0.143126745302639</v>
      </c>
      <c r="DX21">
        <v>1.4718855067768599E-2</v>
      </c>
      <c r="DY21">
        <v>1</v>
      </c>
      <c r="DZ21">
        <v>-3.8235787096774199</v>
      </c>
      <c r="EA21">
        <v>0.18105096774195201</v>
      </c>
      <c r="EB21">
        <v>1.88618746275151E-2</v>
      </c>
      <c r="EC21">
        <v>1</v>
      </c>
      <c r="ED21">
        <v>2.1387880645161301</v>
      </c>
      <c r="EE21">
        <v>-8.9169677419357996E-2</v>
      </c>
      <c r="EF21">
        <v>1.712912185749E-2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0.64900000000000002</v>
      </c>
      <c r="EN21">
        <v>0.30719999999999997</v>
      </c>
      <c r="EO21">
        <v>0.676337074753254</v>
      </c>
      <c r="EP21">
        <v>-1.6043650578588901E-5</v>
      </c>
      <c r="EQ21">
        <v>-1.15305589960158E-6</v>
      </c>
      <c r="ER21">
        <v>3.6581349982770798E-10</v>
      </c>
      <c r="ES21">
        <v>-7.3345916799796504E-2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5.9</v>
      </c>
      <c r="FB21">
        <v>5.9</v>
      </c>
      <c r="FC21">
        <v>2</v>
      </c>
      <c r="FD21">
        <v>509.95299999999997</v>
      </c>
      <c r="FE21">
        <v>481.47899999999998</v>
      </c>
      <c r="FF21">
        <v>23.7073</v>
      </c>
      <c r="FG21">
        <v>33.805100000000003</v>
      </c>
      <c r="FH21">
        <v>30.0002</v>
      </c>
      <c r="FI21">
        <v>33.839700000000001</v>
      </c>
      <c r="FJ21">
        <v>33.880800000000001</v>
      </c>
      <c r="FK21">
        <v>9.3440300000000001</v>
      </c>
      <c r="FL21">
        <v>22.402100000000001</v>
      </c>
      <c r="FM21">
        <v>34.097799999999999</v>
      </c>
      <c r="FN21">
        <v>23.716000000000001</v>
      </c>
      <c r="FO21">
        <v>153.38499999999999</v>
      </c>
      <c r="FP21">
        <v>18.7788</v>
      </c>
      <c r="FQ21">
        <v>97.923299999999998</v>
      </c>
      <c r="FR21">
        <v>101.84</v>
      </c>
    </row>
    <row r="22" spans="1:174" x14ac:dyDescent="0.25">
      <c r="A22">
        <v>6</v>
      </c>
      <c r="B22">
        <v>1608065373.5999999</v>
      </c>
      <c r="C22">
        <v>468.5</v>
      </c>
      <c r="D22" t="s">
        <v>317</v>
      </c>
      <c r="E22" t="s">
        <v>318</v>
      </c>
      <c r="F22" t="s">
        <v>291</v>
      </c>
      <c r="G22" t="s">
        <v>292</v>
      </c>
      <c r="H22">
        <v>1608065365.8499999</v>
      </c>
      <c r="I22">
        <f t="shared" si="0"/>
        <v>2.0222686730531842E-3</v>
      </c>
      <c r="J22">
        <f t="shared" si="1"/>
        <v>2.0222686730531843</v>
      </c>
      <c r="K22">
        <f t="shared" si="2"/>
        <v>4.6038159454555272</v>
      </c>
      <c r="L22">
        <f t="shared" si="3"/>
        <v>199.65196666666699</v>
      </c>
      <c r="M22">
        <f t="shared" si="4"/>
        <v>129.00322839946662</v>
      </c>
      <c r="N22">
        <f t="shared" si="5"/>
        <v>13.242334282521409</v>
      </c>
      <c r="O22">
        <f t="shared" si="6"/>
        <v>20.494510994530717</v>
      </c>
      <c r="P22">
        <f t="shared" si="7"/>
        <v>0.11382274475469799</v>
      </c>
      <c r="Q22">
        <f t="shared" si="8"/>
        <v>2.9731108763389011</v>
      </c>
      <c r="R22">
        <f t="shared" si="9"/>
        <v>0.11145615864631181</v>
      </c>
      <c r="S22">
        <f t="shared" si="10"/>
        <v>6.9868629208858848E-2</v>
      </c>
      <c r="T22">
        <f t="shared" si="11"/>
        <v>231.2895967311018</v>
      </c>
      <c r="U22">
        <f t="shared" si="12"/>
        <v>28.807644858598717</v>
      </c>
      <c r="V22">
        <f t="shared" si="13"/>
        <v>28.634653333333301</v>
      </c>
      <c r="W22">
        <f t="shared" si="14"/>
        <v>3.9375282567760457</v>
      </c>
      <c r="X22">
        <f t="shared" si="15"/>
        <v>56.19072796121354</v>
      </c>
      <c r="Y22">
        <f t="shared" si="16"/>
        <v>2.1300630751461314</v>
      </c>
      <c r="Z22">
        <f t="shared" si="17"/>
        <v>3.790773233292934</v>
      </c>
      <c r="AA22">
        <f t="shared" si="18"/>
        <v>1.8074651816299143</v>
      </c>
      <c r="AB22">
        <f t="shared" si="19"/>
        <v>-89.182048481645424</v>
      </c>
      <c r="AC22">
        <f t="shared" si="20"/>
        <v>-104.67393462004701</v>
      </c>
      <c r="AD22">
        <f t="shared" si="21"/>
        <v>-7.6978903211525394</v>
      </c>
      <c r="AE22">
        <f t="shared" si="22"/>
        <v>29.735723308256823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54025.745589329425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319</v>
      </c>
      <c r="AR22">
        <v>15359.9</v>
      </c>
      <c r="AS22">
        <v>1068.6472000000001</v>
      </c>
      <c r="AT22">
        <v>1180.3399999999999</v>
      </c>
      <c r="AU22">
        <f t="shared" si="27"/>
        <v>9.4627649660267266E-2</v>
      </c>
      <c r="AV22">
        <v>0.5</v>
      </c>
      <c r="AW22">
        <f t="shared" si="28"/>
        <v>1180.1772215544647</v>
      </c>
      <c r="AX22">
        <f t="shared" si="29"/>
        <v>4.6038159454555272</v>
      </c>
      <c r="AY22">
        <f t="shared" si="30"/>
        <v>55.838698329141756</v>
      </c>
      <c r="AZ22">
        <f t="shared" si="31"/>
        <v>4.3904960463877441E-3</v>
      </c>
      <c r="BA22">
        <f t="shared" si="32"/>
        <v>1.7636782621956384</v>
      </c>
      <c r="BB22" t="s">
        <v>320</v>
      </c>
      <c r="BC22">
        <v>1068.6472000000001</v>
      </c>
      <c r="BD22">
        <v>734.01</v>
      </c>
      <c r="BE22">
        <f t="shared" si="33"/>
        <v>0.3781368080383618</v>
      </c>
      <c r="BF22">
        <f t="shared" si="34"/>
        <v>0.25024712656554526</v>
      </c>
      <c r="BG22">
        <f t="shared" si="35"/>
        <v>0.82345030003124919</v>
      </c>
      <c r="BH22">
        <f t="shared" si="36"/>
        <v>0.24027031946545011</v>
      </c>
      <c r="BI22">
        <f t="shared" si="37"/>
        <v>0.81745758452285144</v>
      </c>
      <c r="BJ22">
        <f t="shared" si="38"/>
        <v>0.1718845034828855</v>
      </c>
      <c r="BK22">
        <f t="shared" si="39"/>
        <v>0.82811549651711447</v>
      </c>
      <c r="BL22">
        <f t="shared" si="40"/>
        <v>1399.99066666667</v>
      </c>
      <c r="BM22">
        <f t="shared" si="41"/>
        <v>1180.1772215544647</v>
      </c>
      <c r="BN22">
        <f t="shared" si="42"/>
        <v>0.84298934961075589</v>
      </c>
      <c r="BO22">
        <f t="shared" si="43"/>
        <v>0.19597869922151168</v>
      </c>
      <c r="BP22">
        <v>6</v>
      </c>
      <c r="BQ22">
        <v>0.5</v>
      </c>
      <c r="BR22" t="s">
        <v>296</v>
      </c>
      <c r="BS22">
        <v>2</v>
      </c>
      <c r="BT22">
        <v>1608065365.8499999</v>
      </c>
      <c r="BU22">
        <v>199.65196666666699</v>
      </c>
      <c r="BV22">
        <v>205.66069999999999</v>
      </c>
      <c r="BW22">
        <v>20.750496666666699</v>
      </c>
      <c r="BX22">
        <v>18.374266666666699</v>
      </c>
      <c r="BY22">
        <v>199.02170000000001</v>
      </c>
      <c r="BZ22">
        <v>20.4499</v>
      </c>
      <c r="CA22">
        <v>500.02876666666702</v>
      </c>
      <c r="CB22">
        <v>102.551166666667</v>
      </c>
      <c r="CC22">
        <v>0.10001847666666699</v>
      </c>
      <c r="CD22">
        <v>27.98161</v>
      </c>
      <c r="CE22">
        <v>28.634653333333301</v>
      </c>
      <c r="CF22">
        <v>999.9</v>
      </c>
      <c r="CG22">
        <v>0</v>
      </c>
      <c r="CH22">
        <v>0</v>
      </c>
      <c r="CI22">
        <v>9995.4556666666704</v>
      </c>
      <c r="CJ22">
        <v>0</v>
      </c>
      <c r="CK22">
        <v>222.31100000000001</v>
      </c>
      <c r="CL22">
        <v>1399.99066666667</v>
      </c>
      <c r="CM22">
        <v>0.89999733333333398</v>
      </c>
      <c r="CN22">
        <v>0.100002866666667</v>
      </c>
      <c r="CO22">
        <v>0</v>
      </c>
      <c r="CP22">
        <v>1068.39233333333</v>
      </c>
      <c r="CQ22">
        <v>4.9994800000000001</v>
      </c>
      <c r="CR22">
        <v>15153.916666666701</v>
      </c>
      <c r="CS22">
        <v>11417.493333333299</v>
      </c>
      <c r="CT22">
        <v>49.430866666666702</v>
      </c>
      <c r="CU22">
        <v>50.574599999999997</v>
      </c>
      <c r="CV22">
        <v>50.335099999999997</v>
      </c>
      <c r="CW22">
        <v>50.434933333333298</v>
      </c>
      <c r="CX22">
        <v>51.147733333333299</v>
      </c>
      <c r="CY22">
        <v>1255.48866666667</v>
      </c>
      <c r="CZ22">
        <v>139.50200000000001</v>
      </c>
      <c r="DA22">
        <v>0</v>
      </c>
      <c r="DB22">
        <v>95.5</v>
      </c>
      <c r="DC22">
        <v>0</v>
      </c>
      <c r="DD22">
        <v>1068.6472000000001</v>
      </c>
      <c r="DE22">
        <v>23.643076971016001</v>
      </c>
      <c r="DF22">
        <v>296.27692341581599</v>
      </c>
      <c r="DG22">
        <v>15157.48</v>
      </c>
      <c r="DH22">
        <v>15</v>
      </c>
      <c r="DI22">
        <v>1608064924.5999999</v>
      </c>
      <c r="DJ22" t="s">
        <v>297</v>
      </c>
      <c r="DK22">
        <v>1608064923.0999999</v>
      </c>
      <c r="DL22">
        <v>1608064924.5999999</v>
      </c>
      <c r="DM22">
        <v>41</v>
      </c>
      <c r="DN22">
        <v>-0.81100000000000005</v>
      </c>
      <c r="DO22">
        <v>1E-3</v>
      </c>
      <c r="DP22">
        <v>0.504</v>
      </c>
      <c r="DQ22">
        <v>0.27200000000000002</v>
      </c>
      <c r="DR22">
        <v>407</v>
      </c>
      <c r="DS22">
        <v>20</v>
      </c>
      <c r="DT22">
        <v>0.39</v>
      </c>
      <c r="DU22">
        <v>0.11</v>
      </c>
      <c r="DV22">
        <v>4.6049850931953902</v>
      </c>
      <c r="DW22">
        <v>-0.124276459706266</v>
      </c>
      <c r="DX22">
        <v>1.73876848118769E-2</v>
      </c>
      <c r="DY22">
        <v>1</v>
      </c>
      <c r="DZ22">
        <v>-6.0105222580645199</v>
      </c>
      <c r="EA22">
        <v>0.146150322580655</v>
      </c>
      <c r="EB22">
        <v>2.1129227992198601E-2</v>
      </c>
      <c r="EC22">
        <v>1</v>
      </c>
      <c r="ED22">
        <v>2.3763545161290298</v>
      </c>
      <c r="EE22">
        <v>-0.123826451612904</v>
      </c>
      <c r="EF22">
        <v>1.3245289567752399E-2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0.63100000000000001</v>
      </c>
      <c r="EN22">
        <v>0.3009</v>
      </c>
      <c r="EO22">
        <v>0.676337074753254</v>
      </c>
      <c r="EP22">
        <v>-1.6043650578588901E-5</v>
      </c>
      <c r="EQ22">
        <v>-1.15305589960158E-6</v>
      </c>
      <c r="ER22">
        <v>3.6581349982770798E-10</v>
      </c>
      <c r="ES22">
        <v>-7.3345916799796504E-2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7.5</v>
      </c>
      <c r="FB22">
        <v>7.5</v>
      </c>
      <c r="FC22">
        <v>2</v>
      </c>
      <c r="FD22">
        <v>509.98500000000001</v>
      </c>
      <c r="FE22">
        <v>481.51400000000001</v>
      </c>
      <c r="FF22">
        <v>23.773599999999998</v>
      </c>
      <c r="FG22">
        <v>33.798999999999999</v>
      </c>
      <c r="FH22">
        <v>29.9999</v>
      </c>
      <c r="FI22">
        <v>33.828299999999999</v>
      </c>
      <c r="FJ22">
        <v>33.868699999999997</v>
      </c>
      <c r="FK22">
        <v>11.4739</v>
      </c>
      <c r="FL22">
        <v>23.301100000000002</v>
      </c>
      <c r="FM22">
        <v>32.595100000000002</v>
      </c>
      <c r="FN22">
        <v>23.7804</v>
      </c>
      <c r="FO22">
        <v>205.77199999999999</v>
      </c>
      <c r="FP22">
        <v>18.451499999999999</v>
      </c>
      <c r="FQ22">
        <v>97.926599999999993</v>
      </c>
      <c r="FR22">
        <v>101.84099999999999</v>
      </c>
    </row>
    <row r="23" spans="1:174" x14ac:dyDescent="0.25">
      <c r="A23">
        <v>7</v>
      </c>
      <c r="B23">
        <v>1608065472.5999999</v>
      </c>
      <c r="C23">
        <v>567.5</v>
      </c>
      <c r="D23" t="s">
        <v>321</v>
      </c>
      <c r="E23" t="s">
        <v>322</v>
      </c>
      <c r="F23" t="s">
        <v>291</v>
      </c>
      <c r="G23" t="s">
        <v>292</v>
      </c>
      <c r="H23">
        <v>1608065464.8499999</v>
      </c>
      <c r="I23">
        <f t="shared" si="0"/>
        <v>1.9405934972873864E-3</v>
      </c>
      <c r="J23">
        <f t="shared" si="1"/>
        <v>1.9405934972873864</v>
      </c>
      <c r="K23">
        <f t="shared" si="2"/>
        <v>6.2883482854053421</v>
      </c>
      <c r="L23">
        <f t="shared" si="3"/>
        <v>249.722933333333</v>
      </c>
      <c r="M23">
        <f t="shared" si="4"/>
        <v>150.2951098535253</v>
      </c>
      <c r="N23">
        <f t="shared" si="5"/>
        <v>15.428568637905382</v>
      </c>
      <c r="O23">
        <f t="shared" si="6"/>
        <v>25.635347824339245</v>
      </c>
      <c r="P23">
        <f t="shared" si="7"/>
        <v>0.10931435621612134</v>
      </c>
      <c r="Q23">
        <f t="shared" si="8"/>
        <v>2.9741560328506225</v>
      </c>
      <c r="R23">
        <f t="shared" si="9"/>
        <v>0.10713034505823996</v>
      </c>
      <c r="S23">
        <f t="shared" si="10"/>
        <v>6.7149056053351697E-2</v>
      </c>
      <c r="T23">
        <f t="shared" si="11"/>
        <v>231.29072686479861</v>
      </c>
      <c r="U23">
        <f t="shared" si="12"/>
        <v>28.831855513171817</v>
      </c>
      <c r="V23">
        <f t="shared" si="13"/>
        <v>28.628233333333299</v>
      </c>
      <c r="W23">
        <f t="shared" si="14"/>
        <v>3.9360617500631649</v>
      </c>
      <c r="X23">
        <f t="shared" si="15"/>
        <v>56.216690149811598</v>
      </c>
      <c r="Y23">
        <f t="shared" si="16"/>
        <v>2.1314879549555785</v>
      </c>
      <c r="Z23">
        <f t="shared" si="17"/>
        <v>3.791557185731472</v>
      </c>
      <c r="AA23">
        <f t="shared" si="18"/>
        <v>1.8045737951075864</v>
      </c>
      <c r="AB23">
        <f t="shared" si="19"/>
        <v>-85.580173230373745</v>
      </c>
      <c r="AC23">
        <f t="shared" si="20"/>
        <v>-103.11264906800213</v>
      </c>
      <c r="AD23">
        <f t="shared" si="21"/>
        <v>-7.5802973687780248</v>
      </c>
      <c r="AE23">
        <f t="shared" si="22"/>
        <v>35.017607197644708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54055.842900132891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323</v>
      </c>
      <c r="AR23">
        <v>15361.6</v>
      </c>
      <c r="AS23">
        <v>1172.1138461538501</v>
      </c>
      <c r="AT23">
        <v>1312.48</v>
      </c>
      <c r="AU23">
        <f t="shared" si="27"/>
        <v>0.10694727069833443</v>
      </c>
      <c r="AV23">
        <v>0.5</v>
      </c>
      <c r="AW23">
        <f t="shared" si="28"/>
        <v>1180.1821015544972</v>
      </c>
      <c r="AX23">
        <f t="shared" si="29"/>
        <v>6.2883482854053421</v>
      </c>
      <c r="AY23">
        <f t="shared" si="30"/>
        <v>63.108627344139009</v>
      </c>
      <c r="AZ23">
        <f t="shared" si="31"/>
        <v>5.8178273981428531E-3</v>
      </c>
      <c r="BA23">
        <f t="shared" si="32"/>
        <v>1.4854321589662318</v>
      </c>
      <c r="BB23" t="s">
        <v>324</v>
      </c>
      <c r="BC23">
        <v>1172.1138461538501</v>
      </c>
      <c r="BD23">
        <v>745.67</v>
      </c>
      <c r="BE23">
        <f t="shared" si="33"/>
        <v>0.43186181884676345</v>
      </c>
      <c r="BF23">
        <f t="shared" si="34"/>
        <v>0.24764233843113198</v>
      </c>
      <c r="BG23">
        <f t="shared" si="35"/>
        <v>0.77475451138725404</v>
      </c>
      <c r="BH23">
        <f t="shared" si="36"/>
        <v>0.2351179738797827</v>
      </c>
      <c r="BI23">
        <f t="shared" si="37"/>
        <v>0.76556885431694222</v>
      </c>
      <c r="BJ23">
        <f t="shared" si="38"/>
        <v>0.15754396478113442</v>
      </c>
      <c r="BK23">
        <f t="shared" si="39"/>
        <v>0.84245603521886558</v>
      </c>
      <c r="BL23">
        <f t="shared" si="40"/>
        <v>1399.9963333333301</v>
      </c>
      <c r="BM23">
        <f t="shared" si="41"/>
        <v>1180.1821015544972</v>
      </c>
      <c r="BN23">
        <f t="shared" si="42"/>
        <v>0.84298942322551318</v>
      </c>
      <c r="BO23">
        <f t="shared" si="43"/>
        <v>0.19597884645102653</v>
      </c>
      <c r="BP23">
        <v>6</v>
      </c>
      <c r="BQ23">
        <v>0.5</v>
      </c>
      <c r="BR23" t="s">
        <v>296</v>
      </c>
      <c r="BS23">
        <v>2</v>
      </c>
      <c r="BT23">
        <v>1608065464.8499999</v>
      </c>
      <c r="BU23">
        <v>249.722933333333</v>
      </c>
      <c r="BV23">
        <v>257.85003333333299</v>
      </c>
      <c r="BW23">
        <v>20.763573333333301</v>
      </c>
      <c r="BX23">
        <v>18.483339999999998</v>
      </c>
      <c r="BY23">
        <v>249.116533333333</v>
      </c>
      <c r="BZ23">
        <v>20.462453333333301</v>
      </c>
      <c r="CA23">
        <v>500.027733333333</v>
      </c>
      <c r="CB23">
        <v>102.55516666666701</v>
      </c>
      <c r="CC23">
        <v>9.9993923333333304E-2</v>
      </c>
      <c r="CD23">
        <v>27.9851566666667</v>
      </c>
      <c r="CE23">
        <v>28.628233333333299</v>
      </c>
      <c r="CF23">
        <v>999.9</v>
      </c>
      <c r="CG23">
        <v>0</v>
      </c>
      <c r="CH23">
        <v>0</v>
      </c>
      <c r="CI23">
        <v>10000.9773333333</v>
      </c>
      <c r="CJ23">
        <v>0</v>
      </c>
      <c r="CK23">
        <v>212.3888</v>
      </c>
      <c r="CL23">
        <v>1399.9963333333301</v>
      </c>
      <c r="CM23">
        <v>0.89999433333333301</v>
      </c>
      <c r="CN23">
        <v>0.10000568999999999</v>
      </c>
      <c r="CO23">
        <v>0</v>
      </c>
      <c r="CP23">
        <v>1171.8440000000001</v>
      </c>
      <c r="CQ23">
        <v>4.9994800000000001</v>
      </c>
      <c r="CR23">
        <v>16574.346666666701</v>
      </c>
      <c r="CS23">
        <v>11417.5233333333</v>
      </c>
      <c r="CT23">
        <v>49.445399999999999</v>
      </c>
      <c r="CU23">
        <v>50.557933333333303</v>
      </c>
      <c r="CV23">
        <v>50.353999999999999</v>
      </c>
      <c r="CW23">
        <v>50.424599999999998</v>
      </c>
      <c r="CX23">
        <v>51.162199999999999</v>
      </c>
      <c r="CY23">
        <v>1255.49033333333</v>
      </c>
      <c r="CZ23">
        <v>139.506</v>
      </c>
      <c r="DA23">
        <v>0</v>
      </c>
      <c r="DB23">
        <v>98.400000095367403</v>
      </c>
      <c r="DC23">
        <v>0</v>
      </c>
      <c r="DD23">
        <v>1172.1138461538501</v>
      </c>
      <c r="DE23">
        <v>55.226666706728999</v>
      </c>
      <c r="DF23">
        <v>752.76239364803803</v>
      </c>
      <c r="DG23">
        <v>16578.019230769201</v>
      </c>
      <c r="DH23">
        <v>15</v>
      </c>
      <c r="DI23">
        <v>1608064924.5999999</v>
      </c>
      <c r="DJ23" t="s">
        <v>297</v>
      </c>
      <c r="DK23">
        <v>1608064923.0999999</v>
      </c>
      <c r="DL23">
        <v>1608064924.5999999</v>
      </c>
      <c r="DM23">
        <v>41</v>
      </c>
      <c r="DN23">
        <v>-0.81100000000000005</v>
      </c>
      <c r="DO23">
        <v>1E-3</v>
      </c>
      <c r="DP23">
        <v>0.504</v>
      </c>
      <c r="DQ23">
        <v>0.27200000000000002</v>
      </c>
      <c r="DR23">
        <v>407</v>
      </c>
      <c r="DS23">
        <v>20</v>
      </c>
      <c r="DT23">
        <v>0.39</v>
      </c>
      <c r="DU23">
        <v>0.11</v>
      </c>
      <c r="DV23">
        <v>6.29321804482184</v>
      </c>
      <c r="DW23">
        <v>-0.20027864367040299</v>
      </c>
      <c r="DX23">
        <v>1.86890810459658E-2</v>
      </c>
      <c r="DY23">
        <v>1</v>
      </c>
      <c r="DZ23">
        <v>-8.1314222580645197</v>
      </c>
      <c r="EA23">
        <v>0.19138451612903901</v>
      </c>
      <c r="EB23">
        <v>2.1113497091132701E-2</v>
      </c>
      <c r="EC23">
        <v>1</v>
      </c>
      <c r="ED23">
        <v>2.27834838709677</v>
      </c>
      <c r="EE23">
        <v>0.187503387096768</v>
      </c>
      <c r="EF23">
        <v>3.15574106727134E-2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0.60699999999999998</v>
      </c>
      <c r="EN23">
        <v>0.3024</v>
      </c>
      <c r="EO23">
        <v>0.676337074753254</v>
      </c>
      <c r="EP23">
        <v>-1.6043650578588901E-5</v>
      </c>
      <c r="EQ23">
        <v>-1.15305589960158E-6</v>
      </c>
      <c r="ER23">
        <v>3.6581349982770798E-10</v>
      </c>
      <c r="ES23">
        <v>-7.3345916799796504E-2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9.1999999999999993</v>
      </c>
      <c r="FB23">
        <v>9.1</v>
      </c>
      <c r="FC23">
        <v>2</v>
      </c>
      <c r="FD23">
        <v>510.06700000000001</v>
      </c>
      <c r="FE23">
        <v>481.452</v>
      </c>
      <c r="FF23">
        <v>23.869599999999998</v>
      </c>
      <c r="FG23">
        <v>33.772599999999997</v>
      </c>
      <c r="FH23">
        <v>29.9999</v>
      </c>
      <c r="FI23">
        <v>33.806199999999997</v>
      </c>
      <c r="FJ23">
        <v>33.844299999999997</v>
      </c>
      <c r="FK23">
        <v>13.553000000000001</v>
      </c>
      <c r="FL23">
        <v>21.2165</v>
      </c>
      <c r="FM23">
        <v>31.093800000000002</v>
      </c>
      <c r="FN23">
        <v>23.875</v>
      </c>
      <c r="FO23">
        <v>258.03300000000002</v>
      </c>
      <c r="FP23">
        <v>18.560099999999998</v>
      </c>
      <c r="FQ23">
        <v>97.9328</v>
      </c>
      <c r="FR23">
        <v>101.846</v>
      </c>
    </row>
    <row r="24" spans="1:174" x14ac:dyDescent="0.25">
      <c r="A24">
        <v>8</v>
      </c>
      <c r="B24">
        <v>1608065593.0999999</v>
      </c>
      <c r="C24">
        <v>688</v>
      </c>
      <c r="D24" t="s">
        <v>325</v>
      </c>
      <c r="E24" t="s">
        <v>326</v>
      </c>
      <c r="F24" t="s">
        <v>291</v>
      </c>
      <c r="G24" t="s">
        <v>292</v>
      </c>
      <c r="H24">
        <v>1608065585.0999999</v>
      </c>
      <c r="I24">
        <f t="shared" si="0"/>
        <v>1.684602767465076E-3</v>
      </c>
      <c r="J24">
        <f t="shared" si="1"/>
        <v>1.6846027674650759</v>
      </c>
      <c r="K24">
        <f t="shared" si="2"/>
        <v>9.8960770635222755</v>
      </c>
      <c r="L24">
        <f t="shared" si="3"/>
        <v>399.80880645161301</v>
      </c>
      <c r="M24">
        <f t="shared" si="4"/>
        <v>219.88598876040598</v>
      </c>
      <c r="N24">
        <f t="shared" si="5"/>
        <v>22.572630136310242</v>
      </c>
      <c r="O24">
        <f t="shared" si="6"/>
        <v>41.042798425440004</v>
      </c>
      <c r="P24">
        <f t="shared" si="7"/>
        <v>9.40369735481872E-2</v>
      </c>
      <c r="Q24">
        <f t="shared" si="8"/>
        <v>2.9728277763679323</v>
      </c>
      <c r="R24">
        <f t="shared" si="9"/>
        <v>9.2415174064498548E-2</v>
      </c>
      <c r="S24">
        <f t="shared" si="10"/>
        <v>5.7902866244020287E-2</v>
      </c>
      <c r="T24">
        <f t="shared" si="11"/>
        <v>231.28809363229567</v>
      </c>
      <c r="U24">
        <f t="shared" si="12"/>
        <v>28.913765838371379</v>
      </c>
      <c r="V24">
        <f t="shared" si="13"/>
        <v>28.630474193548402</v>
      </c>
      <c r="W24">
        <f t="shared" si="14"/>
        <v>3.9365735707881329</v>
      </c>
      <c r="X24">
        <f t="shared" si="15"/>
        <v>55.874873026852811</v>
      </c>
      <c r="Y24">
        <f t="shared" si="16"/>
        <v>2.1204994221653823</v>
      </c>
      <c r="Z24">
        <f t="shared" si="17"/>
        <v>3.7950858897635347</v>
      </c>
      <c r="AA24">
        <f t="shared" si="18"/>
        <v>1.8160741486227505</v>
      </c>
      <c r="AB24">
        <f t="shared" si="19"/>
        <v>-74.290982045209844</v>
      </c>
      <c r="AC24">
        <f t="shared" si="20"/>
        <v>-100.86842068323571</v>
      </c>
      <c r="AD24">
        <f t="shared" si="21"/>
        <v>-7.4192984288715902</v>
      </c>
      <c r="AE24">
        <f t="shared" si="22"/>
        <v>48.7093924749785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54014.04967524657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327</v>
      </c>
      <c r="AR24">
        <v>15365.1</v>
      </c>
      <c r="AS24">
        <v>1410.68153846154</v>
      </c>
      <c r="AT24">
        <v>1598.2</v>
      </c>
      <c r="AU24">
        <f t="shared" si="27"/>
        <v>0.11733103587689908</v>
      </c>
      <c r="AV24">
        <v>0.5</v>
      </c>
      <c r="AW24">
        <f t="shared" si="28"/>
        <v>1180.1695854254315</v>
      </c>
      <c r="AX24">
        <f t="shared" si="29"/>
        <v>9.8960770635222755</v>
      </c>
      <c r="AY24">
        <f t="shared" si="30"/>
        <v>69.235259984188204</v>
      </c>
      <c r="AZ24">
        <f t="shared" si="31"/>
        <v>8.8748470327362824E-3</v>
      </c>
      <c r="BA24">
        <f t="shared" si="32"/>
        <v>1.0410962332624201</v>
      </c>
      <c r="BB24" t="s">
        <v>328</v>
      </c>
      <c r="BC24">
        <v>1410.68153846154</v>
      </c>
      <c r="BD24">
        <v>758.17</v>
      </c>
      <c r="BE24">
        <f t="shared" si="33"/>
        <v>0.52561006131898391</v>
      </c>
      <c r="BF24">
        <f t="shared" si="34"/>
        <v>0.22322829129728708</v>
      </c>
      <c r="BG24">
        <f t="shared" si="35"/>
        <v>0.6645127021338626</v>
      </c>
      <c r="BH24">
        <f t="shared" si="36"/>
        <v>0.21243181065583602</v>
      </c>
      <c r="BI24">
        <f t="shared" si="37"/>
        <v>0.65337233551542562</v>
      </c>
      <c r="BJ24">
        <f t="shared" si="38"/>
        <v>0.11997391969660226</v>
      </c>
      <c r="BK24">
        <f t="shared" si="39"/>
        <v>0.88002608030339768</v>
      </c>
      <c r="BL24">
        <f t="shared" si="40"/>
        <v>1399.9816129032299</v>
      </c>
      <c r="BM24">
        <f t="shared" si="41"/>
        <v>1180.1695854254315</v>
      </c>
      <c r="BN24">
        <f t="shared" si="42"/>
        <v>0.84298934682294835</v>
      </c>
      <c r="BO24">
        <f t="shared" si="43"/>
        <v>0.19597869364589679</v>
      </c>
      <c r="BP24">
        <v>6</v>
      </c>
      <c r="BQ24">
        <v>0.5</v>
      </c>
      <c r="BR24" t="s">
        <v>296</v>
      </c>
      <c r="BS24">
        <v>2</v>
      </c>
      <c r="BT24">
        <v>1608065585.0999999</v>
      </c>
      <c r="BU24">
        <v>399.80880645161301</v>
      </c>
      <c r="BV24">
        <v>412.49125806451599</v>
      </c>
      <c r="BW24">
        <v>20.656348387096799</v>
      </c>
      <c r="BX24">
        <v>18.676748387096801</v>
      </c>
      <c r="BY24">
        <v>399.28880645161303</v>
      </c>
      <c r="BZ24">
        <v>20.414348387096801</v>
      </c>
      <c r="CA24">
        <v>500.04193548387099</v>
      </c>
      <c r="CB24">
        <v>102.556032258065</v>
      </c>
      <c r="CC24">
        <v>0.100031748387097</v>
      </c>
      <c r="CD24">
        <v>28.001112903225799</v>
      </c>
      <c r="CE24">
        <v>28.630474193548402</v>
      </c>
      <c r="CF24">
        <v>999.9</v>
      </c>
      <c r="CG24">
        <v>0</v>
      </c>
      <c r="CH24">
        <v>0</v>
      </c>
      <c r="CI24">
        <v>9993.3806451612909</v>
      </c>
      <c r="CJ24">
        <v>0</v>
      </c>
      <c r="CK24">
        <v>216.268870967742</v>
      </c>
      <c r="CL24">
        <v>1399.9816129032299</v>
      </c>
      <c r="CM24">
        <v>0.89999577419354804</v>
      </c>
      <c r="CN24">
        <v>0.100004051612903</v>
      </c>
      <c r="CO24">
        <v>0</v>
      </c>
      <c r="CP24">
        <v>1410.4009677419399</v>
      </c>
      <c r="CQ24">
        <v>4.9994800000000001</v>
      </c>
      <c r="CR24">
        <v>19840.077419354799</v>
      </c>
      <c r="CS24">
        <v>11417.412903225801</v>
      </c>
      <c r="CT24">
        <v>49.384999999999998</v>
      </c>
      <c r="CU24">
        <v>50.491870967741903</v>
      </c>
      <c r="CV24">
        <v>50.318129032258</v>
      </c>
      <c r="CW24">
        <v>50.3648387096774</v>
      </c>
      <c r="CX24">
        <v>51.116870967741903</v>
      </c>
      <c r="CY24">
        <v>1255.4806451612901</v>
      </c>
      <c r="CZ24">
        <v>139.50096774193599</v>
      </c>
      <c r="DA24">
        <v>0</v>
      </c>
      <c r="DB24">
        <v>119.59999990463299</v>
      </c>
      <c r="DC24">
        <v>0</v>
      </c>
      <c r="DD24">
        <v>1410.68153846154</v>
      </c>
      <c r="DE24">
        <v>48.313162314011699</v>
      </c>
      <c r="DF24">
        <v>636.81025541532097</v>
      </c>
      <c r="DG24">
        <v>19843.942307692301</v>
      </c>
      <c r="DH24">
        <v>15</v>
      </c>
      <c r="DI24">
        <v>1608065616.5999999</v>
      </c>
      <c r="DJ24" t="s">
        <v>329</v>
      </c>
      <c r="DK24">
        <v>1608065612.0999999</v>
      </c>
      <c r="DL24">
        <v>1608065616.5999999</v>
      </c>
      <c r="DM24">
        <v>42</v>
      </c>
      <c r="DN24">
        <v>0.02</v>
      </c>
      <c r="DO24">
        <v>2.1999999999999999E-2</v>
      </c>
      <c r="DP24">
        <v>0.52</v>
      </c>
      <c r="DQ24">
        <v>0.24199999999999999</v>
      </c>
      <c r="DR24">
        <v>413</v>
      </c>
      <c r="DS24">
        <v>19</v>
      </c>
      <c r="DT24">
        <v>0.1</v>
      </c>
      <c r="DU24">
        <v>0.05</v>
      </c>
      <c r="DV24">
        <v>9.8865975466696394</v>
      </c>
      <c r="DW24">
        <v>-0.33532072673661301</v>
      </c>
      <c r="DX24">
        <v>3.6338368553138399E-2</v>
      </c>
      <c r="DY24">
        <v>1</v>
      </c>
      <c r="DZ24">
        <v>-12.6930903225806</v>
      </c>
      <c r="EA24">
        <v>0.424185483870959</v>
      </c>
      <c r="EB24">
        <v>4.3923910417306401E-2</v>
      </c>
      <c r="EC24">
        <v>0</v>
      </c>
      <c r="ED24">
        <v>2.0366706451612901</v>
      </c>
      <c r="EE24">
        <v>-7.1862096774201495E-2</v>
      </c>
      <c r="EF24">
        <v>9.14358754166846E-3</v>
      </c>
      <c r="EG24">
        <v>1</v>
      </c>
      <c r="EH24">
        <v>2</v>
      </c>
      <c r="EI24">
        <v>3</v>
      </c>
      <c r="EJ24" t="s">
        <v>303</v>
      </c>
      <c r="EK24">
        <v>100</v>
      </c>
      <c r="EL24">
        <v>100</v>
      </c>
      <c r="EM24">
        <v>0.52</v>
      </c>
      <c r="EN24">
        <v>0.24199999999999999</v>
      </c>
      <c r="EO24">
        <v>0.676337074753254</v>
      </c>
      <c r="EP24">
        <v>-1.6043650578588901E-5</v>
      </c>
      <c r="EQ24">
        <v>-1.15305589960158E-6</v>
      </c>
      <c r="ER24">
        <v>3.6581349982770798E-10</v>
      </c>
      <c r="ES24">
        <v>-7.3345916799796504E-2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11.2</v>
      </c>
      <c r="FB24">
        <v>11.1</v>
      </c>
      <c r="FC24">
        <v>2</v>
      </c>
      <c r="FD24">
        <v>509.79199999999997</v>
      </c>
      <c r="FE24">
        <v>482.41800000000001</v>
      </c>
      <c r="FF24">
        <v>23.7272</v>
      </c>
      <c r="FG24">
        <v>33.727400000000003</v>
      </c>
      <c r="FH24">
        <v>30</v>
      </c>
      <c r="FI24">
        <v>33.7697</v>
      </c>
      <c r="FJ24">
        <v>33.808399999999999</v>
      </c>
      <c r="FK24">
        <v>19.5059</v>
      </c>
      <c r="FL24">
        <v>18.767499999999998</v>
      </c>
      <c r="FM24">
        <v>29.894500000000001</v>
      </c>
      <c r="FN24">
        <v>23.7333</v>
      </c>
      <c r="FO24">
        <v>412.59300000000002</v>
      </c>
      <c r="FP24">
        <v>18.773299999999999</v>
      </c>
      <c r="FQ24">
        <v>97.940100000000001</v>
      </c>
      <c r="FR24">
        <v>101.852</v>
      </c>
    </row>
    <row r="25" spans="1:174" x14ac:dyDescent="0.25">
      <c r="A25">
        <v>9</v>
      </c>
      <c r="B25">
        <v>1608065737.5999999</v>
      </c>
      <c r="C25">
        <v>832.5</v>
      </c>
      <c r="D25" t="s">
        <v>330</v>
      </c>
      <c r="E25" t="s">
        <v>331</v>
      </c>
      <c r="F25" t="s">
        <v>291</v>
      </c>
      <c r="G25" t="s">
        <v>292</v>
      </c>
      <c r="H25">
        <v>1608065729.5999999</v>
      </c>
      <c r="I25">
        <f t="shared" si="0"/>
        <v>1.3877095034205216E-3</v>
      </c>
      <c r="J25">
        <f t="shared" si="1"/>
        <v>1.3877095034205216</v>
      </c>
      <c r="K25">
        <f t="shared" si="2"/>
        <v>10.879437308256792</v>
      </c>
      <c r="L25">
        <f t="shared" si="3"/>
        <v>499.96241935483903</v>
      </c>
      <c r="M25">
        <f t="shared" si="4"/>
        <v>260.04552246615555</v>
      </c>
      <c r="N25">
        <f t="shared" si="5"/>
        <v>26.695428456022768</v>
      </c>
      <c r="O25">
        <f t="shared" si="6"/>
        <v>51.324517607582379</v>
      </c>
      <c r="P25">
        <f t="shared" si="7"/>
        <v>7.700716829916604E-2</v>
      </c>
      <c r="Q25">
        <f t="shared" si="8"/>
        <v>2.9753011513995391</v>
      </c>
      <c r="R25">
        <f t="shared" si="9"/>
        <v>7.5916804407311397E-2</v>
      </c>
      <c r="S25">
        <f t="shared" si="10"/>
        <v>4.7544681420747678E-2</v>
      </c>
      <c r="T25">
        <f t="shared" si="11"/>
        <v>231.29566314541341</v>
      </c>
      <c r="U25">
        <f t="shared" si="12"/>
        <v>28.988256521924093</v>
      </c>
      <c r="V25">
        <f t="shared" si="13"/>
        <v>28.680441935483898</v>
      </c>
      <c r="W25">
        <f t="shared" si="14"/>
        <v>3.9480014748115533</v>
      </c>
      <c r="X25">
        <f t="shared" si="15"/>
        <v>56.049814984925725</v>
      </c>
      <c r="Y25">
        <f t="shared" si="16"/>
        <v>2.12702701882053</v>
      </c>
      <c r="Z25">
        <f t="shared" si="17"/>
        <v>3.7948867795417014</v>
      </c>
      <c r="AA25">
        <f t="shared" si="18"/>
        <v>1.8209744559910233</v>
      </c>
      <c r="AB25">
        <f t="shared" si="19"/>
        <v>-61.197989100845007</v>
      </c>
      <c r="AC25">
        <f t="shared" si="20"/>
        <v>-109.11175404860263</v>
      </c>
      <c r="AD25">
        <f t="shared" si="21"/>
        <v>-8.0209190923457321</v>
      </c>
      <c r="AE25">
        <f t="shared" si="22"/>
        <v>52.965000903620037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54086.760838873379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15367.3</v>
      </c>
      <c r="AS25">
        <v>1555.38538461538</v>
      </c>
      <c r="AT25">
        <v>1765.53</v>
      </c>
      <c r="AU25">
        <f t="shared" si="27"/>
        <v>0.11902636340624062</v>
      </c>
      <c r="AV25">
        <v>0.5</v>
      </c>
      <c r="AW25">
        <f t="shared" si="28"/>
        <v>1180.2050338126608</v>
      </c>
      <c r="AX25">
        <f t="shared" si="29"/>
        <v>10.879437308256792</v>
      </c>
      <c r="AY25">
        <f t="shared" si="30"/>
        <v>70.23775662423013</v>
      </c>
      <c r="AZ25">
        <f t="shared" si="31"/>
        <v>9.707791832628012E-3</v>
      </c>
      <c r="BA25">
        <f t="shared" si="32"/>
        <v>0.84764914784795498</v>
      </c>
      <c r="BB25" t="s">
        <v>333</v>
      </c>
      <c r="BC25">
        <v>1555.38538461538</v>
      </c>
      <c r="BD25">
        <v>779.13</v>
      </c>
      <c r="BE25">
        <f t="shared" si="33"/>
        <v>0.55869908752612529</v>
      </c>
      <c r="BF25">
        <f t="shared" si="34"/>
        <v>0.21304198639965533</v>
      </c>
      <c r="BG25">
        <f t="shared" si="35"/>
        <v>0.60273062284782219</v>
      </c>
      <c r="BH25">
        <f t="shared" si="36"/>
        <v>0.20012761259687678</v>
      </c>
      <c r="BI25">
        <f t="shared" si="37"/>
        <v>0.58766519743948498</v>
      </c>
      <c r="BJ25">
        <f t="shared" si="38"/>
        <v>0.10671786202016376</v>
      </c>
      <c r="BK25">
        <f t="shared" si="39"/>
        <v>0.89328213797983624</v>
      </c>
      <c r="BL25">
        <f t="shared" si="40"/>
        <v>1400.02322580645</v>
      </c>
      <c r="BM25">
        <f t="shared" si="41"/>
        <v>1180.2050338126608</v>
      </c>
      <c r="BN25">
        <f t="shared" si="42"/>
        <v>0.84298961049937704</v>
      </c>
      <c r="BO25">
        <f t="shared" si="43"/>
        <v>0.19597922099875403</v>
      </c>
      <c r="BP25">
        <v>6</v>
      </c>
      <c r="BQ25">
        <v>0.5</v>
      </c>
      <c r="BR25" t="s">
        <v>296</v>
      </c>
      <c r="BS25">
        <v>2</v>
      </c>
      <c r="BT25">
        <v>1608065729.5999999</v>
      </c>
      <c r="BU25">
        <v>499.96241935483903</v>
      </c>
      <c r="BV25">
        <v>513.84951612903205</v>
      </c>
      <c r="BW25">
        <v>20.719796774193501</v>
      </c>
      <c r="BX25">
        <v>19.089141935483902</v>
      </c>
      <c r="BY25">
        <v>499.516161290323</v>
      </c>
      <c r="BZ25">
        <v>20.3990516129032</v>
      </c>
      <c r="CA25">
        <v>500.02848387096799</v>
      </c>
      <c r="CB25">
        <v>102.556806451613</v>
      </c>
      <c r="CC25">
        <v>9.9944577419354794E-2</v>
      </c>
      <c r="CD25">
        <v>28.000212903225801</v>
      </c>
      <c r="CE25">
        <v>28.680441935483898</v>
      </c>
      <c r="CF25">
        <v>999.9</v>
      </c>
      <c r="CG25">
        <v>0</v>
      </c>
      <c r="CH25">
        <v>0</v>
      </c>
      <c r="CI25">
        <v>10007.2970967742</v>
      </c>
      <c r="CJ25">
        <v>0</v>
      </c>
      <c r="CK25">
        <v>232.98809677419399</v>
      </c>
      <c r="CL25">
        <v>1400.02322580645</v>
      </c>
      <c r="CM25">
        <v>0.89998887096774205</v>
      </c>
      <c r="CN25">
        <v>0.100011132258064</v>
      </c>
      <c r="CO25">
        <v>0</v>
      </c>
      <c r="CP25">
        <v>1555.3148387096801</v>
      </c>
      <c r="CQ25">
        <v>4.9994800000000001</v>
      </c>
      <c r="CR25">
        <v>21821.987096774199</v>
      </c>
      <c r="CS25">
        <v>11417.735483871</v>
      </c>
      <c r="CT25">
        <v>49.338419354838699</v>
      </c>
      <c r="CU25">
        <v>50.4593548387097</v>
      </c>
      <c r="CV25">
        <v>50.245741935483899</v>
      </c>
      <c r="CW25">
        <v>50.322161290322597</v>
      </c>
      <c r="CX25">
        <v>51.066129032257997</v>
      </c>
      <c r="CY25">
        <v>1255.5058064516099</v>
      </c>
      <c r="CZ25">
        <v>139.51741935483901</v>
      </c>
      <c r="DA25">
        <v>0</v>
      </c>
      <c r="DB25">
        <v>143.700000047684</v>
      </c>
      <c r="DC25">
        <v>0</v>
      </c>
      <c r="DD25">
        <v>1555.38538461538</v>
      </c>
      <c r="DE25">
        <v>17.6758974116693</v>
      </c>
      <c r="DF25">
        <v>236.07863213991399</v>
      </c>
      <c r="DG25">
        <v>21822.919230769199</v>
      </c>
      <c r="DH25">
        <v>15</v>
      </c>
      <c r="DI25">
        <v>1608065616.5999999</v>
      </c>
      <c r="DJ25" t="s">
        <v>329</v>
      </c>
      <c r="DK25">
        <v>1608065612.0999999</v>
      </c>
      <c r="DL25">
        <v>1608065616.5999999</v>
      </c>
      <c r="DM25">
        <v>42</v>
      </c>
      <c r="DN25">
        <v>0.02</v>
      </c>
      <c r="DO25">
        <v>2.1999999999999999E-2</v>
      </c>
      <c r="DP25">
        <v>0.52</v>
      </c>
      <c r="DQ25">
        <v>0.24199999999999999</v>
      </c>
      <c r="DR25">
        <v>413</v>
      </c>
      <c r="DS25">
        <v>19</v>
      </c>
      <c r="DT25">
        <v>0.1</v>
      </c>
      <c r="DU25">
        <v>0.05</v>
      </c>
      <c r="DV25">
        <v>10.8910252720594</v>
      </c>
      <c r="DW25">
        <v>-1.2495626756173801</v>
      </c>
      <c r="DX25">
        <v>0.10449441389405199</v>
      </c>
      <c r="DY25">
        <v>0</v>
      </c>
      <c r="DZ25">
        <v>-13.897722580645199</v>
      </c>
      <c r="EA25">
        <v>1.57421612903226</v>
      </c>
      <c r="EB25">
        <v>0.13342968115338899</v>
      </c>
      <c r="EC25">
        <v>0</v>
      </c>
      <c r="ED25">
        <v>1.6327909677419401</v>
      </c>
      <c r="EE25">
        <v>-0.24368419354838999</v>
      </c>
      <c r="EF25">
        <v>1.8606415708434802E-2</v>
      </c>
      <c r="EG25">
        <v>0</v>
      </c>
      <c r="EH25">
        <v>0</v>
      </c>
      <c r="EI25">
        <v>3</v>
      </c>
      <c r="EJ25" t="s">
        <v>298</v>
      </c>
      <c r="EK25">
        <v>100</v>
      </c>
      <c r="EL25">
        <v>100</v>
      </c>
      <c r="EM25">
        <v>0.44600000000000001</v>
      </c>
      <c r="EN25">
        <v>0.32069999999999999</v>
      </c>
      <c r="EO25">
        <v>0.696306691403903</v>
      </c>
      <c r="EP25">
        <v>-1.6043650578588901E-5</v>
      </c>
      <c r="EQ25">
        <v>-1.15305589960158E-6</v>
      </c>
      <c r="ER25">
        <v>3.6581349982770798E-10</v>
      </c>
      <c r="ES25">
        <v>-5.1041663302021298E-2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2.1</v>
      </c>
      <c r="FB25">
        <v>2</v>
      </c>
      <c r="FC25">
        <v>2</v>
      </c>
      <c r="FD25">
        <v>509.47199999999998</v>
      </c>
      <c r="FE25">
        <v>483.53100000000001</v>
      </c>
      <c r="FF25">
        <v>23.696400000000001</v>
      </c>
      <c r="FG25">
        <v>33.680799999999998</v>
      </c>
      <c r="FH25">
        <v>29.9998</v>
      </c>
      <c r="FI25">
        <v>33.725099999999998</v>
      </c>
      <c r="FJ25">
        <v>33.7654</v>
      </c>
      <c r="FK25">
        <v>23.252400000000002</v>
      </c>
      <c r="FL25">
        <v>15.7636</v>
      </c>
      <c r="FM25">
        <v>29.674399999999999</v>
      </c>
      <c r="FN25">
        <v>23.7057</v>
      </c>
      <c r="FO25">
        <v>513.87400000000002</v>
      </c>
      <c r="FP25">
        <v>19.2166</v>
      </c>
      <c r="FQ25">
        <v>97.949299999999994</v>
      </c>
      <c r="FR25">
        <v>101.85899999999999</v>
      </c>
    </row>
    <row r="26" spans="1:174" x14ac:dyDescent="0.25">
      <c r="A26">
        <v>10</v>
      </c>
      <c r="B26">
        <v>1608065858.0999999</v>
      </c>
      <c r="C26">
        <v>953</v>
      </c>
      <c r="D26" t="s">
        <v>334</v>
      </c>
      <c r="E26" t="s">
        <v>335</v>
      </c>
      <c r="F26" t="s">
        <v>291</v>
      </c>
      <c r="G26" t="s">
        <v>292</v>
      </c>
      <c r="H26">
        <v>1608065850.3499999</v>
      </c>
      <c r="I26">
        <f t="shared" si="0"/>
        <v>9.7246335259477826E-4</v>
      </c>
      <c r="J26">
        <f t="shared" si="1"/>
        <v>0.97246335259477823</v>
      </c>
      <c r="K26">
        <f t="shared" si="2"/>
        <v>10.89744628557551</v>
      </c>
      <c r="L26">
        <f t="shared" si="3"/>
        <v>600.06970000000001</v>
      </c>
      <c r="M26">
        <f t="shared" si="4"/>
        <v>262.29730326589595</v>
      </c>
      <c r="N26">
        <f t="shared" si="5"/>
        <v>26.928141814073992</v>
      </c>
      <c r="O26">
        <f t="shared" si="6"/>
        <v>61.604758336186094</v>
      </c>
      <c r="P26">
        <f t="shared" si="7"/>
        <v>5.4069814784108758E-2</v>
      </c>
      <c r="Q26">
        <f t="shared" si="8"/>
        <v>2.9741702924244562</v>
      </c>
      <c r="R26">
        <f t="shared" si="9"/>
        <v>5.3529605116533638E-2</v>
      </c>
      <c r="S26">
        <f t="shared" si="10"/>
        <v>3.3504088991811981E-2</v>
      </c>
      <c r="T26">
        <f t="shared" si="11"/>
        <v>231.29247151555842</v>
      </c>
      <c r="U26">
        <f t="shared" si="12"/>
        <v>29.085700397438149</v>
      </c>
      <c r="V26">
        <f t="shared" si="13"/>
        <v>28.731683333333301</v>
      </c>
      <c r="W26">
        <f t="shared" si="14"/>
        <v>3.9597507092031901</v>
      </c>
      <c r="X26">
        <f t="shared" si="15"/>
        <v>56.691041187228329</v>
      </c>
      <c r="Y26">
        <f t="shared" si="16"/>
        <v>2.1501943633025293</v>
      </c>
      <c r="Z26">
        <f t="shared" si="17"/>
        <v>3.7928291988874898</v>
      </c>
      <c r="AA26">
        <f t="shared" si="18"/>
        <v>1.8095563459006607</v>
      </c>
      <c r="AB26">
        <f t="shared" si="19"/>
        <v>-42.885633849429723</v>
      </c>
      <c r="AC26">
        <f t="shared" si="20"/>
        <v>-118.77816586504279</v>
      </c>
      <c r="AD26">
        <f t="shared" si="21"/>
        <v>-8.7366527563180991</v>
      </c>
      <c r="AE26">
        <f t="shared" si="22"/>
        <v>60.892019044767792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54055.389468020985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15367.9</v>
      </c>
      <c r="AS26">
        <v>1595.135</v>
      </c>
      <c r="AT26">
        <v>1812.7</v>
      </c>
      <c r="AU26">
        <f t="shared" si="27"/>
        <v>0.12002261819385451</v>
      </c>
      <c r="AV26">
        <v>0.5</v>
      </c>
      <c r="AW26">
        <f t="shared" si="28"/>
        <v>1180.1878115546406</v>
      </c>
      <c r="AX26">
        <f t="shared" si="29"/>
        <v>10.89744628557551</v>
      </c>
      <c r="AY26">
        <f t="shared" si="30"/>
        <v>70.824615551631666</v>
      </c>
      <c r="AZ26">
        <f t="shared" si="31"/>
        <v>9.7231929130632711E-3</v>
      </c>
      <c r="BA26">
        <f t="shared" si="32"/>
        <v>0.79956970265350025</v>
      </c>
      <c r="BB26" t="s">
        <v>337</v>
      </c>
      <c r="BC26">
        <v>1595.135</v>
      </c>
      <c r="BD26">
        <v>790.26</v>
      </c>
      <c r="BE26">
        <f t="shared" si="33"/>
        <v>0.5640425884040382</v>
      </c>
      <c r="BF26">
        <f t="shared" si="34"/>
        <v>0.21278999256680103</v>
      </c>
      <c r="BG26">
        <f t="shared" si="35"/>
        <v>0.58636146644982245</v>
      </c>
      <c r="BH26">
        <f t="shared" si="36"/>
        <v>0.1982869341484447</v>
      </c>
      <c r="BI26">
        <f t="shared" si="37"/>
        <v>0.56914248362222486</v>
      </c>
      <c r="BJ26">
        <f t="shared" si="38"/>
        <v>0.10542018043979988</v>
      </c>
      <c r="BK26">
        <f t="shared" si="39"/>
        <v>0.89457981956020016</v>
      </c>
      <c r="BL26">
        <f t="shared" si="40"/>
        <v>1400.0026666666699</v>
      </c>
      <c r="BM26">
        <f t="shared" si="41"/>
        <v>1180.1878115546406</v>
      </c>
      <c r="BN26">
        <f t="shared" si="42"/>
        <v>0.84298968827295417</v>
      </c>
      <c r="BO26">
        <f t="shared" si="43"/>
        <v>0.19597937654590833</v>
      </c>
      <c r="BP26">
        <v>6</v>
      </c>
      <c r="BQ26">
        <v>0.5</v>
      </c>
      <c r="BR26" t="s">
        <v>296</v>
      </c>
      <c r="BS26">
        <v>2</v>
      </c>
      <c r="BT26">
        <v>1608065850.3499999</v>
      </c>
      <c r="BU26">
        <v>600.06970000000001</v>
      </c>
      <c r="BV26">
        <v>613.84606666666696</v>
      </c>
      <c r="BW26">
        <v>20.944266666666699</v>
      </c>
      <c r="BX26">
        <v>19.801819999999999</v>
      </c>
      <c r="BY26">
        <v>599.71876666666697</v>
      </c>
      <c r="BZ26">
        <v>20.614383333333301</v>
      </c>
      <c r="CA26">
        <v>500.0299</v>
      </c>
      <c r="CB26">
        <v>102.562666666667</v>
      </c>
      <c r="CC26">
        <v>0.10000458</v>
      </c>
      <c r="CD26">
        <v>27.99091</v>
      </c>
      <c r="CE26">
        <v>28.731683333333301</v>
      </c>
      <c r="CF26">
        <v>999.9</v>
      </c>
      <c r="CG26">
        <v>0</v>
      </c>
      <c r="CH26">
        <v>0</v>
      </c>
      <c r="CI26">
        <v>10000.3266666667</v>
      </c>
      <c r="CJ26">
        <v>0</v>
      </c>
      <c r="CK26">
        <v>241.49096666666699</v>
      </c>
      <c r="CL26">
        <v>1400.0026666666699</v>
      </c>
      <c r="CM26">
        <v>0.89998453333333295</v>
      </c>
      <c r="CN26">
        <v>0.10001548</v>
      </c>
      <c r="CO26">
        <v>0</v>
      </c>
      <c r="CP26">
        <v>1595.13</v>
      </c>
      <c r="CQ26">
        <v>4.9994800000000001</v>
      </c>
      <c r="CR26">
        <v>22346.76</v>
      </c>
      <c r="CS26">
        <v>11417.55</v>
      </c>
      <c r="CT26">
        <v>49.332999999999998</v>
      </c>
      <c r="CU26">
        <v>50.441200000000002</v>
      </c>
      <c r="CV26">
        <v>50.251966666666704</v>
      </c>
      <c r="CW26">
        <v>50.318433333333303</v>
      </c>
      <c r="CX26">
        <v>51.045533333333303</v>
      </c>
      <c r="CY26">
        <v>1255.4836666666699</v>
      </c>
      <c r="CZ26">
        <v>139.51900000000001</v>
      </c>
      <c r="DA26">
        <v>0</v>
      </c>
      <c r="DB26">
        <v>119.69999980926499</v>
      </c>
      <c r="DC26">
        <v>0</v>
      </c>
      <c r="DD26">
        <v>1595.135</v>
      </c>
      <c r="DE26">
        <v>3.1948718011229702</v>
      </c>
      <c r="DF26">
        <v>29.4461538522247</v>
      </c>
      <c r="DG26">
        <v>22346.811538461501</v>
      </c>
      <c r="DH26">
        <v>15</v>
      </c>
      <c r="DI26">
        <v>1608065616.5999999</v>
      </c>
      <c r="DJ26" t="s">
        <v>329</v>
      </c>
      <c r="DK26">
        <v>1608065612.0999999</v>
      </c>
      <c r="DL26">
        <v>1608065616.5999999</v>
      </c>
      <c r="DM26">
        <v>42</v>
      </c>
      <c r="DN26">
        <v>0.02</v>
      </c>
      <c r="DO26">
        <v>2.1999999999999999E-2</v>
      </c>
      <c r="DP26">
        <v>0.52</v>
      </c>
      <c r="DQ26">
        <v>0.24199999999999999</v>
      </c>
      <c r="DR26">
        <v>413</v>
      </c>
      <c r="DS26">
        <v>19</v>
      </c>
      <c r="DT26">
        <v>0.1</v>
      </c>
      <c r="DU26">
        <v>0.05</v>
      </c>
      <c r="DV26">
        <v>10.9086225099214</v>
      </c>
      <c r="DW26">
        <v>-1.4056946061237201</v>
      </c>
      <c r="DX26">
        <v>0.102799456357531</v>
      </c>
      <c r="DY26">
        <v>0</v>
      </c>
      <c r="DZ26">
        <v>-13.783567741935499</v>
      </c>
      <c r="EA26">
        <v>1.68455806451616</v>
      </c>
      <c r="EB26">
        <v>0.12710526089235699</v>
      </c>
      <c r="EC26">
        <v>0</v>
      </c>
      <c r="ED26">
        <v>1.14250612903226</v>
      </c>
      <c r="EE26">
        <v>-1.8599032258065501E-2</v>
      </c>
      <c r="EF26">
        <v>2.08033446042257E-3</v>
      </c>
      <c r="EG26">
        <v>1</v>
      </c>
      <c r="EH26">
        <v>1</v>
      </c>
      <c r="EI26">
        <v>3</v>
      </c>
      <c r="EJ26" t="s">
        <v>338</v>
      </c>
      <c r="EK26">
        <v>100</v>
      </c>
      <c r="EL26">
        <v>100</v>
      </c>
      <c r="EM26">
        <v>0.35</v>
      </c>
      <c r="EN26">
        <v>0.32979999999999998</v>
      </c>
      <c r="EO26">
        <v>0.696306691403903</v>
      </c>
      <c r="EP26">
        <v>-1.6043650578588901E-5</v>
      </c>
      <c r="EQ26">
        <v>-1.15305589960158E-6</v>
      </c>
      <c r="ER26">
        <v>3.6581349982770798E-10</v>
      </c>
      <c r="ES26">
        <v>-5.1041663302021298E-2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4.0999999999999996</v>
      </c>
      <c r="FB26">
        <v>4</v>
      </c>
      <c r="FC26">
        <v>2</v>
      </c>
      <c r="FD26">
        <v>509.33199999999999</v>
      </c>
      <c r="FE26">
        <v>484.72199999999998</v>
      </c>
      <c r="FF26">
        <v>23.680399999999999</v>
      </c>
      <c r="FG26">
        <v>33.662599999999998</v>
      </c>
      <c r="FH26">
        <v>30.0001</v>
      </c>
      <c r="FI26">
        <v>33.700000000000003</v>
      </c>
      <c r="FJ26">
        <v>33.741199999999999</v>
      </c>
      <c r="FK26">
        <v>26.851199999999999</v>
      </c>
      <c r="FL26">
        <v>12.0219</v>
      </c>
      <c r="FM26">
        <v>30.0501</v>
      </c>
      <c r="FN26">
        <v>23.6828</v>
      </c>
      <c r="FO26">
        <v>613.66099999999994</v>
      </c>
      <c r="FP26">
        <v>19.874500000000001</v>
      </c>
      <c r="FQ26">
        <v>97.952299999999994</v>
      </c>
      <c r="FR26">
        <v>101.861</v>
      </c>
    </row>
    <row r="27" spans="1:174" x14ac:dyDescent="0.25">
      <c r="A27">
        <v>11</v>
      </c>
      <c r="B27">
        <v>1608065978.5999999</v>
      </c>
      <c r="C27">
        <v>1073.5</v>
      </c>
      <c r="D27" t="s">
        <v>339</v>
      </c>
      <c r="E27" t="s">
        <v>340</v>
      </c>
      <c r="F27" t="s">
        <v>291</v>
      </c>
      <c r="G27" t="s">
        <v>292</v>
      </c>
      <c r="H27">
        <v>1608065970.5999999</v>
      </c>
      <c r="I27">
        <f t="shared" si="0"/>
        <v>6.844122069451287E-4</v>
      </c>
      <c r="J27">
        <f t="shared" si="1"/>
        <v>0.68441220694512872</v>
      </c>
      <c r="K27">
        <f t="shared" si="2"/>
        <v>10.222301423942632</v>
      </c>
      <c r="L27">
        <f t="shared" si="3"/>
        <v>700.128774193548</v>
      </c>
      <c r="M27">
        <f t="shared" si="4"/>
        <v>253.10386845088411</v>
      </c>
      <c r="N27">
        <f t="shared" si="5"/>
        <v>25.982996429473555</v>
      </c>
      <c r="O27">
        <f t="shared" si="6"/>
        <v>71.873431059678893</v>
      </c>
      <c r="P27">
        <f t="shared" si="7"/>
        <v>3.7984690806052483E-2</v>
      </c>
      <c r="Q27">
        <f t="shared" si="8"/>
        <v>2.9738902559085516</v>
      </c>
      <c r="R27">
        <f t="shared" si="9"/>
        <v>3.7717202127467965E-2</v>
      </c>
      <c r="S27">
        <f t="shared" si="10"/>
        <v>2.3597126953721081E-2</v>
      </c>
      <c r="T27">
        <f t="shared" si="11"/>
        <v>231.29219905936813</v>
      </c>
      <c r="U27">
        <f t="shared" si="12"/>
        <v>29.168008979146812</v>
      </c>
      <c r="V27">
        <f t="shared" si="13"/>
        <v>28.777819354838702</v>
      </c>
      <c r="W27">
        <f t="shared" si="14"/>
        <v>3.970355398339048</v>
      </c>
      <c r="X27">
        <f t="shared" si="15"/>
        <v>57.00586257312905</v>
      </c>
      <c r="Y27">
        <f t="shared" si="16"/>
        <v>2.1631940362492741</v>
      </c>
      <c r="Z27">
        <f t="shared" si="17"/>
        <v>3.7946869648262154</v>
      </c>
      <c r="AA27">
        <f t="shared" si="18"/>
        <v>1.807161362089774</v>
      </c>
      <c r="AB27">
        <f t="shared" si="19"/>
        <v>-30.182578326280176</v>
      </c>
      <c r="AC27">
        <f t="shared" si="20"/>
        <v>-124.8171887593644</v>
      </c>
      <c r="AD27">
        <f t="shared" si="21"/>
        <v>-9.1842077939880671</v>
      </c>
      <c r="AE27">
        <f t="shared" si="22"/>
        <v>67.108224179735487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54045.555730803142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341</v>
      </c>
      <c r="AR27">
        <v>15367.9</v>
      </c>
      <c r="AS27">
        <v>1606.6392307692299</v>
      </c>
      <c r="AT27">
        <v>1826.38</v>
      </c>
      <c r="AU27">
        <f t="shared" si="27"/>
        <v>0.12031492308871661</v>
      </c>
      <c r="AV27">
        <v>0.5</v>
      </c>
      <c r="AW27">
        <f t="shared" si="28"/>
        <v>1180.1866273610799</v>
      </c>
      <c r="AX27">
        <f t="shared" si="29"/>
        <v>10.222301423942632</v>
      </c>
      <c r="AY27">
        <f t="shared" si="30"/>
        <v>70.997031650640082</v>
      </c>
      <c r="AZ27">
        <f t="shared" si="31"/>
        <v>9.1511364841575724E-3</v>
      </c>
      <c r="BA27">
        <f t="shared" si="32"/>
        <v>0.78609051785499173</v>
      </c>
      <c r="BB27" t="s">
        <v>342</v>
      </c>
      <c r="BC27">
        <v>1606.6392307692299</v>
      </c>
      <c r="BD27">
        <v>801.11</v>
      </c>
      <c r="BE27">
        <f t="shared" si="33"/>
        <v>0.56136729486744275</v>
      </c>
      <c r="BF27">
        <f t="shared" si="34"/>
        <v>0.21432478198988578</v>
      </c>
      <c r="BG27">
        <f t="shared" si="35"/>
        <v>0.58338785113187075</v>
      </c>
      <c r="BH27">
        <f t="shared" si="36"/>
        <v>0.19780372725170317</v>
      </c>
      <c r="BI27">
        <f t="shared" si="37"/>
        <v>0.56377062173924597</v>
      </c>
      <c r="BJ27">
        <f t="shared" si="38"/>
        <v>0.10686762952857289</v>
      </c>
      <c r="BK27">
        <f t="shared" si="39"/>
        <v>0.89313237047142713</v>
      </c>
      <c r="BL27">
        <f t="shared" si="40"/>
        <v>1400.00129032258</v>
      </c>
      <c r="BM27">
        <f t="shared" si="41"/>
        <v>1180.1866273610799</v>
      </c>
      <c r="BN27">
        <f t="shared" si="42"/>
        <v>0.84298967116605183</v>
      </c>
      <c r="BO27">
        <f t="shared" si="43"/>
        <v>0.19597934233210382</v>
      </c>
      <c r="BP27">
        <v>6</v>
      </c>
      <c r="BQ27">
        <v>0.5</v>
      </c>
      <c r="BR27" t="s">
        <v>296</v>
      </c>
      <c r="BS27">
        <v>2</v>
      </c>
      <c r="BT27">
        <v>1608065970.5999999</v>
      </c>
      <c r="BU27">
        <v>700.128774193548</v>
      </c>
      <c r="BV27">
        <v>712.96980645161295</v>
      </c>
      <c r="BW27">
        <v>21.071964516129</v>
      </c>
      <c r="BX27">
        <v>20.268022580645201</v>
      </c>
      <c r="BY27">
        <v>699.88300000000004</v>
      </c>
      <c r="BZ27">
        <v>20.736845161290301</v>
      </c>
      <c r="CA27">
        <v>500.02887096774202</v>
      </c>
      <c r="CB27">
        <v>102.557419354839</v>
      </c>
      <c r="CC27">
        <v>0.10002554516129</v>
      </c>
      <c r="CD27">
        <v>27.999309677419401</v>
      </c>
      <c r="CE27">
        <v>28.777819354838702</v>
      </c>
      <c r="CF27">
        <v>999.9</v>
      </c>
      <c r="CG27">
        <v>0</v>
      </c>
      <c r="CH27">
        <v>0</v>
      </c>
      <c r="CI27">
        <v>9999.2541935483896</v>
      </c>
      <c r="CJ27">
        <v>0</v>
      </c>
      <c r="CK27">
        <v>239.94119354838699</v>
      </c>
      <c r="CL27">
        <v>1400.00129032258</v>
      </c>
      <c r="CM27">
        <v>0.89998522580645202</v>
      </c>
      <c r="CN27">
        <v>0.100014812903226</v>
      </c>
      <c r="CO27">
        <v>0</v>
      </c>
      <c r="CP27">
        <v>1606.6387096774199</v>
      </c>
      <c r="CQ27">
        <v>4.9994800000000001</v>
      </c>
      <c r="CR27">
        <v>22509.245161290299</v>
      </c>
      <c r="CS27">
        <v>11417.532258064501</v>
      </c>
      <c r="CT27">
        <v>49.320129032258002</v>
      </c>
      <c r="CU27">
        <v>50.433</v>
      </c>
      <c r="CV27">
        <v>50.223580645161299</v>
      </c>
      <c r="CW27">
        <v>50.287999999999997</v>
      </c>
      <c r="CX27">
        <v>51.037999999999997</v>
      </c>
      <c r="CY27">
        <v>1255.48322580645</v>
      </c>
      <c r="CZ27">
        <v>139.51806451612899</v>
      </c>
      <c r="DA27">
        <v>0</v>
      </c>
      <c r="DB27">
        <v>119.700000047684</v>
      </c>
      <c r="DC27">
        <v>0</v>
      </c>
      <c r="DD27">
        <v>1606.6392307692299</v>
      </c>
      <c r="DE27">
        <v>6.7364102664195702</v>
      </c>
      <c r="DF27">
        <v>124.683760494498</v>
      </c>
      <c r="DG27">
        <v>22509.776923076901</v>
      </c>
      <c r="DH27">
        <v>15</v>
      </c>
      <c r="DI27">
        <v>1608065616.5999999</v>
      </c>
      <c r="DJ27" t="s">
        <v>329</v>
      </c>
      <c r="DK27">
        <v>1608065612.0999999</v>
      </c>
      <c r="DL27">
        <v>1608065616.5999999</v>
      </c>
      <c r="DM27">
        <v>42</v>
      </c>
      <c r="DN27">
        <v>0.02</v>
      </c>
      <c r="DO27">
        <v>2.1999999999999999E-2</v>
      </c>
      <c r="DP27">
        <v>0.52</v>
      </c>
      <c r="DQ27">
        <v>0.24199999999999999</v>
      </c>
      <c r="DR27">
        <v>413</v>
      </c>
      <c r="DS27">
        <v>19</v>
      </c>
      <c r="DT27">
        <v>0.1</v>
      </c>
      <c r="DU27">
        <v>0.05</v>
      </c>
      <c r="DV27">
        <v>10.2524591302194</v>
      </c>
      <c r="DW27">
        <v>-1.8157206973984901</v>
      </c>
      <c r="DX27">
        <v>0.139492320546587</v>
      </c>
      <c r="DY27">
        <v>0</v>
      </c>
      <c r="DZ27">
        <v>-12.855716129032301</v>
      </c>
      <c r="EA27">
        <v>1.7397532258064601</v>
      </c>
      <c r="EB27">
        <v>0.134091372546735</v>
      </c>
      <c r="EC27">
        <v>0</v>
      </c>
      <c r="ED27">
        <v>0.80003406451612902</v>
      </c>
      <c r="EE27">
        <v>0.48559756451612501</v>
      </c>
      <c r="EF27">
        <v>3.7014407666462301E-2</v>
      </c>
      <c r="EG27">
        <v>0</v>
      </c>
      <c r="EH27">
        <v>0</v>
      </c>
      <c r="EI27">
        <v>3</v>
      </c>
      <c r="EJ27" t="s">
        <v>298</v>
      </c>
      <c r="EK27">
        <v>100</v>
      </c>
      <c r="EL27">
        <v>100</v>
      </c>
      <c r="EM27">
        <v>0.246</v>
      </c>
      <c r="EN27">
        <v>0.33429999999999999</v>
      </c>
      <c r="EO27">
        <v>0.696306691403903</v>
      </c>
      <c r="EP27">
        <v>-1.6043650578588901E-5</v>
      </c>
      <c r="EQ27">
        <v>-1.15305589960158E-6</v>
      </c>
      <c r="ER27">
        <v>3.6581349982770798E-10</v>
      </c>
      <c r="ES27">
        <v>-5.1041663302021298E-2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6.1</v>
      </c>
      <c r="FB27">
        <v>6</v>
      </c>
      <c r="FC27">
        <v>2</v>
      </c>
      <c r="FD27">
        <v>509.07499999999999</v>
      </c>
      <c r="FE27">
        <v>485.29300000000001</v>
      </c>
      <c r="FF27">
        <v>23.694800000000001</v>
      </c>
      <c r="FG27">
        <v>33.656599999999997</v>
      </c>
      <c r="FH27">
        <v>30.0001</v>
      </c>
      <c r="FI27">
        <v>33.687899999999999</v>
      </c>
      <c r="FJ27">
        <v>33.725999999999999</v>
      </c>
      <c r="FK27">
        <v>30.311499999999999</v>
      </c>
      <c r="FL27">
        <v>12.813499999999999</v>
      </c>
      <c r="FM27">
        <v>31.932400000000001</v>
      </c>
      <c r="FN27">
        <v>23.693999999999999</v>
      </c>
      <c r="FO27">
        <v>712.78200000000004</v>
      </c>
      <c r="FP27">
        <v>20.203900000000001</v>
      </c>
      <c r="FQ27">
        <v>97.951499999999996</v>
      </c>
      <c r="FR27">
        <v>101.86</v>
      </c>
    </row>
    <row r="28" spans="1:174" x14ac:dyDescent="0.25">
      <c r="A28">
        <v>12</v>
      </c>
      <c r="B28">
        <v>1608066091.5999999</v>
      </c>
      <c r="C28">
        <v>1186.5</v>
      </c>
      <c r="D28" t="s">
        <v>343</v>
      </c>
      <c r="E28" t="s">
        <v>344</v>
      </c>
      <c r="F28" t="s">
        <v>291</v>
      </c>
      <c r="G28" t="s">
        <v>292</v>
      </c>
      <c r="H28">
        <v>1608066083.8499999</v>
      </c>
      <c r="I28">
        <f t="shared" si="0"/>
        <v>4.8434090752932246E-4</v>
      </c>
      <c r="J28">
        <f t="shared" si="1"/>
        <v>0.48434090752932246</v>
      </c>
      <c r="K28">
        <f t="shared" si="2"/>
        <v>10.03908349937031</v>
      </c>
      <c r="L28">
        <f t="shared" si="3"/>
        <v>799.88053333333301</v>
      </c>
      <c r="M28">
        <f t="shared" si="4"/>
        <v>185.73908957590075</v>
      </c>
      <c r="N28">
        <f t="shared" si="5"/>
        <v>19.066685190246556</v>
      </c>
      <c r="O28">
        <f t="shared" si="6"/>
        <v>82.110181296226045</v>
      </c>
      <c r="P28">
        <f t="shared" si="7"/>
        <v>2.6891385697161076E-2</v>
      </c>
      <c r="Q28">
        <f t="shared" si="8"/>
        <v>2.9751855228463264</v>
      </c>
      <c r="R28">
        <f t="shared" si="9"/>
        <v>2.6757080890082861E-2</v>
      </c>
      <c r="S28">
        <f t="shared" si="10"/>
        <v>1.6735186259061535E-2</v>
      </c>
      <c r="T28">
        <f t="shared" si="11"/>
        <v>231.29066372908983</v>
      </c>
      <c r="U28">
        <f t="shared" si="12"/>
        <v>29.205416819680845</v>
      </c>
      <c r="V28">
        <f t="shared" si="13"/>
        <v>28.791676666666699</v>
      </c>
      <c r="W28">
        <f t="shared" si="14"/>
        <v>3.9735454318637897</v>
      </c>
      <c r="X28">
        <f t="shared" si="15"/>
        <v>57.256000241968316</v>
      </c>
      <c r="Y28">
        <f t="shared" si="16"/>
        <v>2.1709927177095234</v>
      </c>
      <c r="Z28">
        <f t="shared" si="17"/>
        <v>3.7917296152975042</v>
      </c>
      <c r="AA28">
        <f t="shared" si="18"/>
        <v>1.8025527141542663</v>
      </c>
      <c r="AB28">
        <f t="shared" si="19"/>
        <v>-21.359434022043121</v>
      </c>
      <c r="AC28">
        <f t="shared" si="20"/>
        <v>-129.23924720510311</v>
      </c>
      <c r="AD28">
        <f t="shared" si="21"/>
        <v>-9.5054724661264736</v>
      </c>
      <c r="AE28">
        <f t="shared" si="22"/>
        <v>71.186510035817122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54085.854064651074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345</v>
      </c>
      <c r="AR28">
        <v>15367.9</v>
      </c>
      <c r="AS28">
        <v>1614.5311538461499</v>
      </c>
      <c r="AT28">
        <v>1835.44</v>
      </c>
      <c r="AU28">
        <f t="shared" si="27"/>
        <v>0.12035743263405518</v>
      </c>
      <c r="AV28">
        <v>0.5</v>
      </c>
      <c r="AW28">
        <f t="shared" si="28"/>
        <v>1180.1853405579732</v>
      </c>
      <c r="AX28">
        <f t="shared" si="29"/>
        <v>10.03908349937031</v>
      </c>
      <c r="AY28">
        <f t="shared" si="30"/>
        <v>71.022038810952864</v>
      </c>
      <c r="AZ28">
        <f t="shared" si="31"/>
        <v>8.995901418473019E-3</v>
      </c>
      <c r="BA28">
        <f t="shared" si="32"/>
        <v>0.77727411410887848</v>
      </c>
      <c r="BB28" t="s">
        <v>346</v>
      </c>
      <c r="BC28">
        <v>1614.5311538461499</v>
      </c>
      <c r="BD28">
        <v>800.61</v>
      </c>
      <c r="BE28">
        <f t="shared" si="33"/>
        <v>0.56380486422874077</v>
      </c>
      <c r="BF28">
        <f t="shared" si="34"/>
        <v>0.21347356198974729</v>
      </c>
      <c r="BG28">
        <f t="shared" si="35"/>
        <v>0.57958861980848841</v>
      </c>
      <c r="BH28">
        <f t="shared" si="36"/>
        <v>0.19724654384210824</v>
      </c>
      <c r="BI28">
        <f t="shared" si="37"/>
        <v>0.56021294128165899</v>
      </c>
      <c r="BJ28">
        <f t="shared" si="38"/>
        <v>0.10585677957187171</v>
      </c>
      <c r="BK28">
        <f t="shared" si="39"/>
        <v>0.89414322042812833</v>
      </c>
      <c r="BL28">
        <f t="shared" si="40"/>
        <v>1400.00066666667</v>
      </c>
      <c r="BM28">
        <f t="shared" si="41"/>
        <v>1180.1853405579732</v>
      </c>
      <c r="BN28">
        <f t="shared" si="42"/>
        <v>0.84298912754658484</v>
      </c>
      <c r="BO28">
        <f t="shared" si="43"/>
        <v>0.19597825509316971</v>
      </c>
      <c r="BP28">
        <v>6</v>
      </c>
      <c r="BQ28">
        <v>0.5</v>
      </c>
      <c r="BR28" t="s">
        <v>296</v>
      </c>
      <c r="BS28">
        <v>2</v>
      </c>
      <c r="BT28">
        <v>1608066083.8499999</v>
      </c>
      <c r="BU28">
        <v>799.88053333333301</v>
      </c>
      <c r="BV28">
        <v>812.39173333333304</v>
      </c>
      <c r="BW28">
        <v>21.1488366666667</v>
      </c>
      <c r="BX28">
        <v>20.5799466666667</v>
      </c>
      <c r="BY28">
        <v>799.74743333333299</v>
      </c>
      <c r="BZ28">
        <v>20.810549999999999</v>
      </c>
      <c r="CA28">
        <v>500.02390000000003</v>
      </c>
      <c r="CB28">
        <v>102.5531</v>
      </c>
      <c r="CC28">
        <v>9.9956143333333303E-2</v>
      </c>
      <c r="CD28">
        <v>27.985936666666699</v>
      </c>
      <c r="CE28">
        <v>28.791676666666699</v>
      </c>
      <c r="CF28">
        <v>999.9</v>
      </c>
      <c r="CG28">
        <v>0</v>
      </c>
      <c r="CH28">
        <v>0</v>
      </c>
      <c r="CI28">
        <v>10007.0043333333</v>
      </c>
      <c r="CJ28">
        <v>0</v>
      </c>
      <c r="CK28">
        <v>240.2002</v>
      </c>
      <c r="CL28">
        <v>1400.00066666667</v>
      </c>
      <c r="CM28">
        <v>0.90000449999999999</v>
      </c>
      <c r="CN28">
        <v>9.9995686666666597E-2</v>
      </c>
      <c r="CO28">
        <v>0</v>
      </c>
      <c r="CP28">
        <v>1614.52833333333</v>
      </c>
      <c r="CQ28">
        <v>4.9994800000000001</v>
      </c>
      <c r="CR28">
        <v>22712.8966666667</v>
      </c>
      <c r="CS28">
        <v>11417.6033333333</v>
      </c>
      <c r="CT28">
        <v>49.3414</v>
      </c>
      <c r="CU28">
        <v>50.441333333333297</v>
      </c>
      <c r="CV28">
        <v>50.233199999999997</v>
      </c>
      <c r="CW28">
        <v>50.316200000000002</v>
      </c>
      <c r="CX28">
        <v>51.058</v>
      </c>
      <c r="CY28">
        <v>1255.50833333333</v>
      </c>
      <c r="CZ28">
        <v>139.49266666666699</v>
      </c>
      <c r="DA28">
        <v>0</v>
      </c>
      <c r="DB28">
        <v>112.40000009536701</v>
      </c>
      <c r="DC28">
        <v>0</v>
      </c>
      <c r="DD28">
        <v>1614.5311538461499</v>
      </c>
      <c r="DE28">
        <v>8.3627350647950198</v>
      </c>
      <c r="DF28">
        <v>431.92820546628099</v>
      </c>
      <c r="DG28">
        <v>22714.4653846154</v>
      </c>
      <c r="DH28">
        <v>15</v>
      </c>
      <c r="DI28">
        <v>1608065616.5999999</v>
      </c>
      <c r="DJ28" t="s">
        <v>329</v>
      </c>
      <c r="DK28">
        <v>1608065612.0999999</v>
      </c>
      <c r="DL28">
        <v>1608065616.5999999</v>
      </c>
      <c r="DM28">
        <v>42</v>
      </c>
      <c r="DN28">
        <v>0.02</v>
      </c>
      <c r="DO28">
        <v>2.1999999999999999E-2</v>
      </c>
      <c r="DP28">
        <v>0.52</v>
      </c>
      <c r="DQ28">
        <v>0.24199999999999999</v>
      </c>
      <c r="DR28">
        <v>413</v>
      </c>
      <c r="DS28">
        <v>19</v>
      </c>
      <c r="DT28">
        <v>0.1</v>
      </c>
      <c r="DU28">
        <v>0.05</v>
      </c>
      <c r="DV28">
        <v>10.0434890912701</v>
      </c>
      <c r="DW28">
        <v>-8.13653970677779E-2</v>
      </c>
      <c r="DX28">
        <v>1.9451741789944899E-2</v>
      </c>
      <c r="DY28">
        <v>1</v>
      </c>
      <c r="DZ28">
        <v>-12.5169580645161</v>
      </c>
      <c r="EA28">
        <v>4.0920967741948297E-2</v>
      </c>
      <c r="EB28">
        <v>2.9859334458731901E-2</v>
      </c>
      <c r="EC28">
        <v>1</v>
      </c>
      <c r="ED28">
        <v>0.56952367741935495</v>
      </c>
      <c r="EE28">
        <v>6.7473387096772502E-2</v>
      </c>
      <c r="EF28">
        <v>1.3191076620658E-2</v>
      </c>
      <c r="EG28">
        <v>1</v>
      </c>
      <c r="EH28">
        <v>3</v>
      </c>
      <c r="EI28">
        <v>3</v>
      </c>
      <c r="EJ28" t="s">
        <v>308</v>
      </c>
      <c r="EK28">
        <v>100</v>
      </c>
      <c r="EL28">
        <v>100</v>
      </c>
      <c r="EM28">
        <v>0.13300000000000001</v>
      </c>
      <c r="EN28">
        <v>0.33960000000000001</v>
      </c>
      <c r="EO28">
        <v>0.696306691403903</v>
      </c>
      <c r="EP28">
        <v>-1.6043650578588901E-5</v>
      </c>
      <c r="EQ28">
        <v>-1.15305589960158E-6</v>
      </c>
      <c r="ER28">
        <v>3.6581349982770798E-10</v>
      </c>
      <c r="ES28">
        <v>-5.1041663302021298E-2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8</v>
      </c>
      <c r="FB28">
        <v>7.9</v>
      </c>
      <c r="FC28">
        <v>2</v>
      </c>
      <c r="FD28">
        <v>508.88</v>
      </c>
      <c r="FE28">
        <v>486.01299999999998</v>
      </c>
      <c r="FF28">
        <v>23.677499999999998</v>
      </c>
      <c r="FG28">
        <v>33.659599999999998</v>
      </c>
      <c r="FH28">
        <v>29.9999</v>
      </c>
      <c r="FI28">
        <v>33.681800000000003</v>
      </c>
      <c r="FJ28">
        <v>33.72</v>
      </c>
      <c r="FK28">
        <v>33.737299999999998</v>
      </c>
      <c r="FL28">
        <v>13.135400000000001</v>
      </c>
      <c r="FM28">
        <v>33.896599999999999</v>
      </c>
      <c r="FN28">
        <v>23.683700000000002</v>
      </c>
      <c r="FO28">
        <v>812.42399999999998</v>
      </c>
      <c r="FP28">
        <v>20.568300000000001</v>
      </c>
      <c r="FQ28">
        <v>97.951899999999995</v>
      </c>
      <c r="FR28">
        <v>101.85899999999999</v>
      </c>
    </row>
    <row r="29" spans="1:174" x14ac:dyDescent="0.25">
      <c r="A29">
        <v>13</v>
      </c>
      <c r="B29">
        <v>1608066200</v>
      </c>
      <c r="C29">
        <v>1294.9000000953699</v>
      </c>
      <c r="D29" t="s">
        <v>347</v>
      </c>
      <c r="E29" t="s">
        <v>348</v>
      </c>
      <c r="F29" t="s">
        <v>291</v>
      </c>
      <c r="G29" t="s">
        <v>292</v>
      </c>
      <c r="H29">
        <v>1608066192.25</v>
      </c>
      <c r="I29">
        <f t="shared" si="0"/>
        <v>4.6791727810846761E-4</v>
      </c>
      <c r="J29">
        <f t="shared" si="1"/>
        <v>0.46791727810846762</v>
      </c>
      <c r="K29">
        <f t="shared" si="2"/>
        <v>9.9706665904156715</v>
      </c>
      <c r="L29">
        <f t="shared" si="3"/>
        <v>899.77186666666705</v>
      </c>
      <c r="M29">
        <f t="shared" si="4"/>
        <v>263.98962423437473</v>
      </c>
      <c r="N29">
        <f t="shared" si="5"/>
        <v>27.099282023574855</v>
      </c>
      <c r="O29">
        <f t="shared" si="6"/>
        <v>92.364128485711177</v>
      </c>
      <c r="P29">
        <f t="shared" si="7"/>
        <v>2.5883921214371199E-2</v>
      </c>
      <c r="Q29">
        <f t="shared" si="8"/>
        <v>2.9737288504164403</v>
      </c>
      <c r="R29">
        <f t="shared" si="9"/>
        <v>2.5759405364179453E-2</v>
      </c>
      <c r="S29">
        <f t="shared" si="10"/>
        <v>1.6110765544228654E-2</v>
      </c>
      <c r="T29">
        <f t="shared" si="11"/>
        <v>231.29286269343578</v>
      </c>
      <c r="U29">
        <f t="shared" si="12"/>
        <v>29.210578419656354</v>
      </c>
      <c r="V29">
        <f t="shared" si="13"/>
        <v>28.825530000000001</v>
      </c>
      <c r="W29">
        <f t="shared" si="14"/>
        <v>3.9813480675043125</v>
      </c>
      <c r="X29">
        <f t="shared" si="15"/>
        <v>57.296087191411416</v>
      </c>
      <c r="Y29">
        <f t="shared" si="16"/>
        <v>2.1725612611721727</v>
      </c>
      <c r="Z29">
        <f t="shared" si="17"/>
        <v>3.7918143588308344</v>
      </c>
      <c r="AA29">
        <f t="shared" si="18"/>
        <v>1.8087868063321397</v>
      </c>
      <c r="AB29">
        <f t="shared" si="19"/>
        <v>-20.635151964583422</v>
      </c>
      <c r="AC29">
        <f t="shared" si="20"/>
        <v>-134.54187007913808</v>
      </c>
      <c r="AD29">
        <f t="shared" si="21"/>
        <v>-9.9020131614191964</v>
      </c>
      <c r="AE29">
        <f t="shared" si="22"/>
        <v>66.213827488295067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54043.056240321006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349</v>
      </c>
      <c r="AR29">
        <v>15367.7</v>
      </c>
      <c r="AS29">
        <v>1610.98</v>
      </c>
      <c r="AT29">
        <v>1830.89</v>
      </c>
      <c r="AU29">
        <f t="shared" si="27"/>
        <v>0.12011098427540712</v>
      </c>
      <c r="AV29">
        <v>0.5</v>
      </c>
      <c r="AW29">
        <f t="shared" si="28"/>
        <v>1180.189781554639</v>
      </c>
      <c r="AX29">
        <f t="shared" si="29"/>
        <v>9.9706665904156715</v>
      </c>
      <c r="AY29">
        <f t="shared" si="30"/>
        <v>70.876878147152709</v>
      </c>
      <c r="AZ29">
        <f t="shared" si="31"/>
        <v>8.9378964596157507E-3</v>
      </c>
      <c r="BA29">
        <f t="shared" si="32"/>
        <v>0.78169087165258411</v>
      </c>
      <c r="BB29" t="s">
        <v>350</v>
      </c>
      <c r="BC29">
        <v>1610.98</v>
      </c>
      <c r="BD29">
        <v>796.19</v>
      </c>
      <c r="BE29">
        <f t="shared" si="33"/>
        <v>0.56513498899442349</v>
      </c>
      <c r="BF29">
        <f t="shared" si="34"/>
        <v>0.21253503430946175</v>
      </c>
      <c r="BG29">
        <f t="shared" si="35"/>
        <v>0.58039490812647765</v>
      </c>
      <c r="BH29">
        <f t="shared" si="36"/>
        <v>0.19715565878663791</v>
      </c>
      <c r="BI29">
        <f t="shared" si="37"/>
        <v>0.56199963510969653</v>
      </c>
      <c r="BJ29">
        <f t="shared" si="38"/>
        <v>0.1050405771436333</v>
      </c>
      <c r="BK29">
        <f t="shared" si="39"/>
        <v>0.89495942285636665</v>
      </c>
      <c r="BL29">
        <f t="shared" si="40"/>
        <v>1400.0050000000001</v>
      </c>
      <c r="BM29">
        <f t="shared" si="41"/>
        <v>1180.189781554639</v>
      </c>
      <c r="BN29">
        <f t="shared" si="42"/>
        <v>0.84298969043299055</v>
      </c>
      <c r="BO29">
        <f t="shared" si="43"/>
        <v>0.19597938086598121</v>
      </c>
      <c r="BP29">
        <v>6</v>
      </c>
      <c r="BQ29">
        <v>0.5</v>
      </c>
      <c r="BR29" t="s">
        <v>296</v>
      </c>
      <c r="BS29">
        <v>2</v>
      </c>
      <c r="BT29">
        <v>1608066192.25</v>
      </c>
      <c r="BU29">
        <v>899.77186666666705</v>
      </c>
      <c r="BV29">
        <v>912.24120000000005</v>
      </c>
      <c r="BW29">
        <v>21.164163333333299</v>
      </c>
      <c r="BX29">
        <v>20.6145766666667</v>
      </c>
      <c r="BY29">
        <v>899.75699999999995</v>
      </c>
      <c r="BZ29">
        <v>20.825243333333301</v>
      </c>
      <c r="CA29">
        <v>500.02763333333297</v>
      </c>
      <c r="CB29">
        <v>102.552833333333</v>
      </c>
      <c r="CC29">
        <v>9.9996686666666695E-2</v>
      </c>
      <c r="CD29">
        <v>27.986319999999999</v>
      </c>
      <c r="CE29">
        <v>28.825530000000001</v>
      </c>
      <c r="CF29">
        <v>999.9</v>
      </c>
      <c r="CG29">
        <v>0</v>
      </c>
      <c r="CH29">
        <v>0</v>
      </c>
      <c r="CI29">
        <v>9998.7883333333302</v>
      </c>
      <c r="CJ29">
        <v>0</v>
      </c>
      <c r="CK29">
        <v>225.345333333333</v>
      </c>
      <c r="CL29">
        <v>1400.0050000000001</v>
      </c>
      <c r="CM29">
        <v>0.89998533333333297</v>
      </c>
      <c r="CN29">
        <v>0.100014686666667</v>
      </c>
      <c r="CO29">
        <v>0</v>
      </c>
      <c r="CP29">
        <v>1610.9390000000001</v>
      </c>
      <c r="CQ29">
        <v>4.9994800000000001</v>
      </c>
      <c r="CR29">
        <v>22583.3966666667</v>
      </c>
      <c r="CS29">
        <v>11417.5666666667</v>
      </c>
      <c r="CT29">
        <v>49.332999999999998</v>
      </c>
      <c r="CU29">
        <v>50.470599999999997</v>
      </c>
      <c r="CV29">
        <v>50.245733333333298</v>
      </c>
      <c r="CW29">
        <v>50.311999999999998</v>
      </c>
      <c r="CX29">
        <v>51.057866666666598</v>
      </c>
      <c r="CY29">
        <v>1255.4856666666701</v>
      </c>
      <c r="CZ29">
        <v>139.51933333333301</v>
      </c>
      <c r="DA29">
        <v>0</v>
      </c>
      <c r="DB29">
        <v>108.10000014305101</v>
      </c>
      <c r="DC29">
        <v>0</v>
      </c>
      <c r="DD29">
        <v>1610.98</v>
      </c>
      <c r="DE29">
        <v>4.3391452982181704</v>
      </c>
      <c r="DF29">
        <v>172.10598298737401</v>
      </c>
      <c r="DG29">
        <v>22585.311538461501</v>
      </c>
      <c r="DH29">
        <v>15</v>
      </c>
      <c r="DI29">
        <v>1608065616.5999999</v>
      </c>
      <c r="DJ29" t="s">
        <v>329</v>
      </c>
      <c r="DK29">
        <v>1608065612.0999999</v>
      </c>
      <c r="DL29">
        <v>1608065616.5999999</v>
      </c>
      <c r="DM29">
        <v>42</v>
      </c>
      <c r="DN29">
        <v>0.02</v>
      </c>
      <c r="DO29">
        <v>2.1999999999999999E-2</v>
      </c>
      <c r="DP29">
        <v>0.52</v>
      </c>
      <c r="DQ29">
        <v>0.24199999999999999</v>
      </c>
      <c r="DR29">
        <v>413</v>
      </c>
      <c r="DS29">
        <v>19</v>
      </c>
      <c r="DT29">
        <v>0.1</v>
      </c>
      <c r="DU29">
        <v>0.05</v>
      </c>
      <c r="DV29">
        <v>9.9750176265913506</v>
      </c>
      <c r="DW29">
        <v>-7.4743890242876407E-2</v>
      </c>
      <c r="DX29">
        <v>4.4191131590726497E-2</v>
      </c>
      <c r="DY29">
        <v>1</v>
      </c>
      <c r="DZ29">
        <v>-12.4760483870968</v>
      </c>
      <c r="EA29">
        <v>5.4391935483886697E-2</v>
      </c>
      <c r="EB29">
        <v>5.1745910675067598E-2</v>
      </c>
      <c r="EC29">
        <v>1</v>
      </c>
      <c r="ED29">
        <v>0.54956435483871002</v>
      </c>
      <c r="EE29">
        <v>-8.6460483870981208E-3</v>
      </c>
      <c r="EF29">
        <v>1.41323793281056E-3</v>
      </c>
      <c r="EG29">
        <v>1</v>
      </c>
      <c r="EH29">
        <v>3</v>
      </c>
      <c r="EI29">
        <v>3</v>
      </c>
      <c r="EJ29" t="s">
        <v>308</v>
      </c>
      <c r="EK29">
        <v>100</v>
      </c>
      <c r="EL29">
        <v>100</v>
      </c>
      <c r="EM29">
        <v>1.4999999999999999E-2</v>
      </c>
      <c r="EN29">
        <v>0.33860000000000001</v>
      </c>
      <c r="EO29">
        <v>0.696306691403903</v>
      </c>
      <c r="EP29">
        <v>-1.6043650578588901E-5</v>
      </c>
      <c r="EQ29">
        <v>-1.15305589960158E-6</v>
      </c>
      <c r="ER29">
        <v>3.6581349982770798E-10</v>
      </c>
      <c r="ES29">
        <v>-5.1041663302021298E-2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9.8000000000000007</v>
      </c>
      <c r="FB29">
        <v>9.6999999999999993</v>
      </c>
      <c r="FC29">
        <v>2</v>
      </c>
      <c r="FD29">
        <v>508.87200000000001</v>
      </c>
      <c r="FE29">
        <v>486.13400000000001</v>
      </c>
      <c r="FF29">
        <v>23.6358</v>
      </c>
      <c r="FG29">
        <v>33.656599999999997</v>
      </c>
      <c r="FH29">
        <v>30</v>
      </c>
      <c r="FI29">
        <v>33.676299999999998</v>
      </c>
      <c r="FJ29">
        <v>33.713900000000002</v>
      </c>
      <c r="FK29">
        <v>37.0715</v>
      </c>
      <c r="FL29">
        <v>14.2478</v>
      </c>
      <c r="FM29">
        <v>35.036799999999999</v>
      </c>
      <c r="FN29">
        <v>23.6387</v>
      </c>
      <c r="FO29">
        <v>912.33199999999999</v>
      </c>
      <c r="FP29">
        <v>20.578900000000001</v>
      </c>
      <c r="FQ29">
        <v>97.953500000000005</v>
      </c>
      <c r="FR29">
        <v>101.85899999999999</v>
      </c>
    </row>
    <row r="30" spans="1:174" x14ac:dyDescent="0.25">
      <c r="A30">
        <v>14</v>
      </c>
      <c r="B30">
        <v>1608066320.5</v>
      </c>
      <c r="C30">
        <v>1415.4000000953699</v>
      </c>
      <c r="D30" t="s">
        <v>351</v>
      </c>
      <c r="E30" t="s">
        <v>352</v>
      </c>
      <c r="F30" t="s">
        <v>291</v>
      </c>
      <c r="G30" t="s">
        <v>292</v>
      </c>
      <c r="H30">
        <v>1608066312.5</v>
      </c>
      <c r="I30">
        <f t="shared" si="0"/>
        <v>3.3610647298728391E-4</v>
      </c>
      <c r="J30">
        <f t="shared" si="1"/>
        <v>0.33610647298728391</v>
      </c>
      <c r="K30">
        <f t="shared" si="2"/>
        <v>10.7242972514673</v>
      </c>
      <c r="L30">
        <f t="shared" si="3"/>
        <v>1199.9847096774199</v>
      </c>
      <c r="M30">
        <f t="shared" si="4"/>
        <v>248.75520570755074</v>
      </c>
      <c r="N30">
        <f t="shared" si="5"/>
        <v>25.536314564416248</v>
      </c>
      <c r="O30">
        <f t="shared" si="6"/>
        <v>123.18611355952079</v>
      </c>
      <c r="P30">
        <f t="shared" si="7"/>
        <v>1.8502740573692663E-2</v>
      </c>
      <c r="Q30">
        <f t="shared" si="8"/>
        <v>2.9734509807289822</v>
      </c>
      <c r="R30">
        <f t="shared" si="9"/>
        <v>1.8439013985126516E-2</v>
      </c>
      <c r="S30">
        <f t="shared" si="10"/>
        <v>1.1530090937373491E-2</v>
      </c>
      <c r="T30">
        <f t="shared" si="11"/>
        <v>231.2928167966131</v>
      </c>
      <c r="U30">
        <f t="shared" si="12"/>
        <v>29.25033820530566</v>
      </c>
      <c r="V30">
        <f t="shared" si="13"/>
        <v>28.8266967741936</v>
      </c>
      <c r="W30">
        <f t="shared" si="14"/>
        <v>3.9816172277531563</v>
      </c>
      <c r="X30">
        <f t="shared" si="15"/>
        <v>57.114800264911878</v>
      </c>
      <c r="Y30">
        <f t="shared" si="16"/>
        <v>2.1664289316663319</v>
      </c>
      <c r="Z30">
        <f t="shared" si="17"/>
        <v>3.7931130313297512</v>
      </c>
      <c r="AA30">
        <f t="shared" si="18"/>
        <v>1.8151882960868244</v>
      </c>
      <c r="AB30">
        <f t="shared" si="19"/>
        <v>-14.822295458739221</v>
      </c>
      <c r="AC30">
        <f t="shared" si="20"/>
        <v>-133.774780310278</v>
      </c>
      <c r="AD30">
        <f t="shared" si="21"/>
        <v>-9.8468217399320217</v>
      </c>
      <c r="AE30">
        <f t="shared" si="22"/>
        <v>72.848919287663847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54033.93084983329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353</v>
      </c>
      <c r="AR30">
        <v>15367.7</v>
      </c>
      <c r="AS30">
        <v>1606.6634615384601</v>
      </c>
      <c r="AT30">
        <v>1825.54</v>
      </c>
      <c r="AU30">
        <f t="shared" si="27"/>
        <v>0.11989687350676503</v>
      </c>
      <c r="AV30">
        <v>0.5</v>
      </c>
      <c r="AW30">
        <f t="shared" si="28"/>
        <v>1180.1898789739773</v>
      </c>
      <c r="AX30">
        <f t="shared" si="29"/>
        <v>10.7242972514673</v>
      </c>
      <c r="AY30">
        <f t="shared" si="30"/>
        <v>70.750538316653646</v>
      </c>
      <c r="AZ30">
        <f t="shared" si="31"/>
        <v>9.5764630189077628E-3</v>
      </c>
      <c r="BA30">
        <f t="shared" si="32"/>
        <v>0.78691236565618938</v>
      </c>
      <c r="BB30" t="s">
        <v>354</v>
      </c>
      <c r="BC30">
        <v>1606.6634615384601</v>
      </c>
      <c r="BD30">
        <v>791.94</v>
      </c>
      <c r="BE30">
        <f t="shared" si="33"/>
        <v>0.56618863459579072</v>
      </c>
      <c r="BF30">
        <f t="shared" si="34"/>
        <v>0.2117613568706849</v>
      </c>
      <c r="BG30">
        <f t="shared" si="35"/>
        <v>0.58156217866193816</v>
      </c>
      <c r="BH30">
        <f t="shared" si="36"/>
        <v>0.19717486601593107</v>
      </c>
      <c r="BI30">
        <f t="shared" si="37"/>
        <v>0.5641004729074991</v>
      </c>
      <c r="BJ30">
        <f t="shared" si="38"/>
        <v>0.10437922625039779</v>
      </c>
      <c r="BK30">
        <f t="shared" si="39"/>
        <v>0.89562077374960225</v>
      </c>
      <c r="BL30">
        <f t="shared" si="40"/>
        <v>1400.0051612903201</v>
      </c>
      <c r="BM30">
        <f t="shared" si="41"/>
        <v>1180.1898789739773</v>
      </c>
      <c r="BN30">
        <f t="shared" si="42"/>
        <v>0.84298966289970734</v>
      </c>
      <c r="BO30">
        <f t="shared" si="43"/>
        <v>0.19597932579941485</v>
      </c>
      <c r="BP30">
        <v>6</v>
      </c>
      <c r="BQ30">
        <v>0.5</v>
      </c>
      <c r="BR30" t="s">
        <v>296</v>
      </c>
      <c r="BS30">
        <v>2</v>
      </c>
      <c r="BT30">
        <v>1608066312.5</v>
      </c>
      <c r="BU30">
        <v>1199.9847096774199</v>
      </c>
      <c r="BV30">
        <v>1213.33741935484</v>
      </c>
      <c r="BW30">
        <v>21.1036903225807</v>
      </c>
      <c r="BX30">
        <v>20.708887096774198</v>
      </c>
      <c r="BY30">
        <v>1200.08870967742</v>
      </c>
      <c r="BZ30">
        <v>20.8126903225807</v>
      </c>
      <c r="CA30">
        <v>500.01625806451602</v>
      </c>
      <c r="CB30">
        <v>102.55641935483899</v>
      </c>
      <c r="CC30">
        <v>9.9983319354838701E-2</v>
      </c>
      <c r="CD30">
        <v>27.9921935483871</v>
      </c>
      <c r="CE30">
        <v>28.8266967741936</v>
      </c>
      <c r="CF30">
        <v>999.9</v>
      </c>
      <c r="CG30">
        <v>0</v>
      </c>
      <c r="CH30">
        <v>0</v>
      </c>
      <c r="CI30">
        <v>9996.8670967741891</v>
      </c>
      <c r="CJ30">
        <v>0</v>
      </c>
      <c r="CK30">
        <v>223.44570967741899</v>
      </c>
      <c r="CL30">
        <v>1400.0051612903201</v>
      </c>
      <c r="CM30">
        <v>0.89998593548387096</v>
      </c>
      <c r="CN30">
        <v>0.10001407419354801</v>
      </c>
      <c r="CO30">
        <v>0</v>
      </c>
      <c r="CP30">
        <v>1607.00903225806</v>
      </c>
      <c r="CQ30">
        <v>4.9994800000000001</v>
      </c>
      <c r="CR30">
        <v>22482.032258064501</v>
      </c>
      <c r="CS30">
        <v>11417.583870967699</v>
      </c>
      <c r="CT30">
        <v>49.3241935483871</v>
      </c>
      <c r="CU30">
        <v>50.447161290322597</v>
      </c>
      <c r="CV30">
        <v>50.223548387096798</v>
      </c>
      <c r="CW30">
        <v>50.308</v>
      </c>
      <c r="CX30">
        <v>51.058</v>
      </c>
      <c r="CY30">
        <v>1255.4870967741899</v>
      </c>
      <c r="CZ30">
        <v>139.51806451612899</v>
      </c>
      <c r="DA30">
        <v>0</v>
      </c>
      <c r="DB30">
        <v>120.10000014305101</v>
      </c>
      <c r="DC30">
        <v>0</v>
      </c>
      <c r="DD30">
        <v>1606.6634615384601</v>
      </c>
      <c r="DE30">
        <v>-29.161367525478202</v>
      </c>
      <c r="DF30">
        <v>-424.60512815029801</v>
      </c>
      <c r="DG30">
        <v>22477.057692307699</v>
      </c>
      <c r="DH30">
        <v>15</v>
      </c>
      <c r="DI30">
        <v>1608066339.5</v>
      </c>
      <c r="DJ30" t="s">
        <v>355</v>
      </c>
      <c r="DK30">
        <v>1608066339.5</v>
      </c>
      <c r="DL30">
        <v>1608066338.5</v>
      </c>
      <c r="DM30">
        <v>43</v>
      </c>
      <c r="DN30">
        <v>0.26200000000000001</v>
      </c>
      <c r="DO30">
        <v>-0.03</v>
      </c>
      <c r="DP30">
        <v>-0.104</v>
      </c>
      <c r="DQ30">
        <v>0.29099999999999998</v>
      </c>
      <c r="DR30">
        <v>1213</v>
      </c>
      <c r="DS30">
        <v>21</v>
      </c>
      <c r="DT30">
        <v>0.12</v>
      </c>
      <c r="DU30">
        <v>0.11</v>
      </c>
      <c r="DV30">
        <v>10.8860576366777</v>
      </c>
      <c r="DW30">
        <v>-2.2983534253301601</v>
      </c>
      <c r="DX30">
        <v>0.172372317614401</v>
      </c>
      <c r="DY30">
        <v>0</v>
      </c>
      <c r="DZ30">
        <v>-13.6002935483871</v>
      </c>
      <c r="EA30">
        <v>2.51274193548391</v>
      </c>
      <c r="EB30">
        <v>0.19794398186956</v>
      </c>
      <c r="EC30">
        <v>0</v>
      </c>
      <c r="ED30">
        <v>0.44216864516129001</v>
      </c>
      <c r="EE30">
        <v>7.3867064516126693E-2</v>
      </c>
      <c r="EF30">
        <v>7.9877721168182206E-3</v>
      </c>
      <c r="EG30">
        <v>1</v>
      </c>
      <c r="EH30">
        <v>1</v>
      </c>
      <c r="EI30">
        <v>3</v>
      </c>
      <c r="EJ30" t="s">
        <v>338</v>
      </c>
      <c r="EK30">
        <v>100</v>
      </c>
      <c r="EL30">
        <v>100</v>
      </c>
      <c r="EM30">
        <v>-0.104</v>
      </c>
      <c r="EN30">
        <v>0.29099999999999998</v>
      </c>
      <c r="EO30">
        <v>0.696306691403903</v>
      </c>
      <c r="EP30">
        <v>-1.6043650578588901E-5</v>
      </c>
      <c r="EQ30">
        <v>-1.15305589960158E-6</v>
      </c>
      <c r="ER30">
        <v>3.6581349982770798E-10</v>
      </c>
      <c r="ES30">
        <v>-5.1041663302021298E-2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11.8</v>
      </c>
      <c r="FB30">
        <v>11.7</v>
      </c>
      <c r="FC30">
        <v>2</v>
      </c>
      <c r="FD30">
        <v>508.71600000000001</v>
      </c>
      <c r="FE30">
        <v>487.262</v>
      </c>
      <c r="FF30">
        <v>23.702999999999999</v>
      </c>
      <c r="FG30">
        <v>33.644500000000001</v>
      </c>
      <c r="FH30">
        <v>30</v>
      </c>
      <c r="FI30">
        <v>33.666699999999999</v>
      </c>
      <c r="FJ30">
        <v>33.704799999999999</v>
      </c>
      <c r="FK30">
        <v>46.780500000000004</v>
      </c>
      <c r="FL30">
        <v>14.921799999999999</v>
      </c>
      <c r="FM30">
        <v>36.153599999999997</v>
      </c>
      <c r="FN30">
        <v>23.7028</v>
      </c>
      <c r="FO30">
        <v>1213.27</v>
      </c>
      <c r="FP30">
        <v>20.639600000000002</v>
      </c>
      <c r="FQ30">
        <v>97.954499999999996</v>
      </c>
      <c r="FR30">
        <v>101.861</v>
      </c>
    </row>
    <row r="31" spans="1:174" x14ac:dyDescent="0.25">
      <c r="A31">
        <v>15</v>
      </c>
      <c r="B31">
        <v>1608066437</v>
      </c>
      <c r="C31">
        <v>1531.9000000953699</v>
      </c>
      <c r="D31" t="s">
        <v>356</v>
      </c>
      <c r="E31" t="s">
        <v>357</v>
      </c>
      <c r="F31" t="s">
        <v>291</v>
      </c>
      <c r="G31" t="s">
        <v>292</v>
      </c>
      <c r="H31">
        <v>1608066429.25</v>
      </c>
      <c r="I31">
        <f t="shared" si="0"/>
        <v>2.5284326156831279E-4</v>
      </c>
      <c r="J31">
        <f t="shared" si="1"/>
        <v>0.25284326156831277</v>
      </c>
      <c r="K31">
        <f t="shared" si="2"/>
        <v>11.089391038566074</v>
      </c>
      <c r="L31">
        <f t="shared" si="3"/>
        <v>1398.6586666666699</v>
      </c>
      <c r="M31">
        <f t="shared" si="4"/>
        <v>115.6672873585743</v>
      </c>
      <c r="N31">
        <f t="shared" si="5"/>
        <v>11.873974978996088</v>
      </c>
      <c r="O31">
        <f t="shared" si="6"/>
        <v>143.58111434455597</v>
      </c>
      <c r="P31">
        <f t="shared" si="7"/>
        <v>1.4099884804865384E-2</v>
      </c>
      <c r="Q31">
        <f t="shared" si="8"/>
        <v>2.9742835686885694</v>
      </c>
      <c r="R31">
        <f t="shared" si="9"/>
        <v>1.4062855727702751E-2</v>
      </c>
      <c r="S31">
        <f t="shared" si="10"/>
        <v>8.7926035803111615E-3</v>
      </c>
      <c r="T31">
        <f t="shared" si="11"/>
        <v>231.29347567285066</v>
      </c>
      <c r="U31">
        <f t="shared" si="12"/>
        <v>29.268768456206303</v>
      </c>
      <c r="V31">
        <f t="shared" si="13"/>
        <v>28.828383333333299</v>
      </c>
      <c r="W31">
        <f t="shared" si="14"/>
        <v>3.9820063239508174</v>
      </c>
      <c r="X31">
        <f t="shared" si="15"/>
        <v>57.792308044708719</v>
      </c>
      <c r="Y31">
        <f t="shared" si="16"/>
        <v>2.1917974093642658</v>
      </c>
      <c r="Z31">
        <f t="shared" si="17"/>
        <v>3.7925417473700289</v>
      </c>
      <c r="AA31">
        <f t="shared" si="18"/>
        <v>1.7902089145865516</v>
      </c>
      <c r="AB31">
        <f t="shared" si="19"/>
        <v>-11.150387835162594</v>
      </c>
      <c r="AC31">
        <f t="shared" si="20"/>
        <v>-134.49694815471778</v>
      </c>
      <c r="AD31">
        <f t="shared" si="21"/>
        <v>-9.897163403981164</v>
      </c>
      <c r="AE31">
        <f t="shared" si="22"/>
        <v>75.748976278989119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54058.807859423912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358</v>
      </c>
      <c r="AR31">
        <v>15367.7</v>
      </c>
      <c r="AS31">
        <v>1600.6007999999999</v>
      </c>
      <c r="AT31">
        <v>1825.84</v>
      </c>
      <c r="AU31">
        <f t="shared" si="27"/>
        <v>0.12336195942689387</v>
      </c>
      <c r="AV31">
        <v>0.5</v>
      </c>
      <c r="AW31">
        <f t="shared" si="28"/>
        <v>1180.1936315546104</v>
      </c>
      <c r="AX31">
        <f t="shared" si="29"/>
        <v>11.089391038566074</v>
      </c>
      <c r="AY31">
        <f t="shared" si="30"/>
        <v>72.795499445859193</v>
      </c>
      <c r="AZ31">
        <f t="shared" si="31"/>
        <v>9.8857833210078891E-3</v>
      </c>
      <c r="BA31">
        <f t="shared" si="32"/>
        <v>0.78661876177540202</v>
      </c>
      <c r="BB31" t="s">
        <v>359</v>
      </c>
      <c r="BC31">
        <v>1600.6007999999999</v>
      </c>
      <c r="BD31">
        <v>789.01</v>
      </c>
      <c r="BE31">
        <f t="shared" si="33"/>
        <v>0.56786465407702758</v>
      </c>
      <c r="BF31">
        <f t="shared" si="34"/>
        <v>0.21723831293461801</v>
      </c>
      <c r="BG31">
        <f t="shared" si="35"/>
        <v>0.58075185902542192</v>
      </c>
      <c r="BH31">
        <f t="shared" si="36"/>
        <v>0.20285184610439272</v>
      </c>
      <c r="BI31">
        <f t="shared" si="37"/>
        <v>0.5639826689188373</v>
      </c>
      <c r="BJ31">
        <f t="shared" si="38"/>
        <v>0.10708678971580107</v>
      </c>
      <c r="BK31">
        <f t="shared" si="39"/>
        <v>0.8929132102841989</v>
      </c>
      <c r="BL31">
        <f t="shared" si="40"/>
        <v>1400.00966666667</v>
      </c>
      <c r="BM31">
        <f t="shared" si="41"/>
        <v>1180.1936315546104</v>
      </c>
      <c r="BN31">
        <f t="shared" si="42"/>
        <v>0.84298963046774744</v>
      </c>
      <c r="BO31">
        <f t="shared" si="43"/>
        <v>0.1959792609354952</v>
      </c>
      <c r="BP31">
        <v>6</v>
      </c>
      <c r="BQ31">
        <v>0.5</v>
      </c>
      <c r="BR31" t="s">
        <v>296</v>
      </c>
      <c r="BS31">
        <v>2</v>
      </c>
      <c r="BT31">
        <v>1608066429.25</v>
      </c>
      <c r="BU31">
        <v>1398.6586666666699</v>
      </c>
      <c r="BV31">
        <v>1412.3896666666701</v>
      </c>
      <c r="BW31">
        <v>21.350833333333298</v>
      </c>
      <c r="BX31">
        <v>21.053913333333298</v>
      </c>
      <c r="BY31">
        <v>1398.9773333333301</v>
      </c>
      <c r="BZ31">
        <v>21.03331</v>
      </c>
      <c r="CA31">
        <v>500.02326666666698</v>
      </c>
      <c r="CB31">
        <v>102.55629999999999</v>
      </c>
      <c r="CC31">
        <v>9.9993323333333398E-2</v>
      </c>
      <c r="CD31">
        <v>27.989609999999999</v>
      </c>
      <c r="CE31">
        <v>28.828383333333299</v>
      </c>
      <c r="CF31">
        <v>999.9</v>
      </c>
      <c r="CG31">
        <v>0</v>
      </c>
      <c r="CH31">
        <v>0</v>
      </c>
      <c r="CI31">
        <v>10001.5883333333</v>
      </c>
      <c r="CJ31">
        <v>0</v>
      </c>
      <c r="CK31">
        <v>223.02916666666701</v>
      </c>
      <c r="CL31">
        <v>1400.00966666667</v>
      </c>
      <c r="CM31">
        <v>0.89998756666666602</v>
      </c>
      <c r="CN31">
        <v>0.100012456666667</v>
      </c>
      <c r="CO31">
        <v>0</v>
      </c>
      <c r="CP31">
        <v>1600.48966666667</v>
      </c>
      <c r="CQ31">
        <v>4.9994800000000001</v>
      </c>
      <c r="CR31">
        <v>22413.48</v>
      </c>
      <c r="CS31">
        <v>11417.6133333333</v>
      </c>
      <c r="CT31">
        <v>49.328866666666698</v>
      </c>
      <c r="CU31">
        <v>50.441200000000002</v>
      </c>
      <c r="CV31">
        <v>50.226833333333303</v>
      </c>
      <c r="CW31">
        <v>50.307933333333303</v>
      </c>
      <c r="CX31">
        <v>51.062266666666702</v>
      </c>
      <c r="CY31">
        <v>1255.4926666666699</v>
      </c>
      <c r="CZ31">
        <v>139.517</v>
      </c>
      <c r="DA31">
        <v>0</v>
      </c>
      <c r="DB31">
        <v>115.90000009536701</v>
      </c>
      <c r="DC31">
        <v>0</v>
      </c>
      <c r="DD31">
        <v>1600.6007999999999</v>
      </c>
      <c r="DE31">
        <v>13.196923064877501</v>
      </c>
      <c r="DF31">
        <v>270.36153838572602</v>
      </c>
      <c r="DG31">
        <v>22415.772000000001</v>
      </c>
      <c r="DH31">
        <v>15</v>
      </c>
      <c r="DI31">
        <v>1608066339.5</v>
      </c>
      <c r="DJ31" t="s">
        <v>355</v>
      </c>
      <c r="DK31">
        <v>1608066339.5</v>
      </c>
      <c r="DL31">
        <v>1608066338.5</v>
      </c>
      <c r="DM31">
        <v>43</v>
      </c>
      <c r="DN31">
        <v>0.26200000000000001</v>
      </c>
      <c r="DO31">
        <v>-0.03</v>
      </c>
      <c r="DP31">
        <v>-0.104</v>
      </c>
      <c r="DQ31">
        <v>0.29099999999999998</v>
      </c>
      <c r="DR31">
        <v>1213</v>
      </c>
      <c r="DS31">
        <v>21</v>
      </c>
      <c r="DT31">
        <v>0.12</v>
      </c>
      <c r="DU31">
        <v>0.11</v>
      </c>
      <c r="DV31">
        <v>11.097866965149301</v>
      </c>
      <c r="DW31">
        <v>-0.170822340354924</v>
      </c>
      <c r="DX31">
        <v>5.4190398662903601E-2</v>
      </c>
      <c r="DY31">
        <v>1</v>
      </c>
      <c r="DZ31">
        <v>-13.737119354838701</v>
      </c>
      <c r="EA31">
        <v>-9.1959677419361202E-2</v>
      </c>
      <c r="EB31">
        <v>7.4316261492114996E-2</v>
      </c>
      <c r="EC31">
        <v>1</v>
      </c>
      <c r="ED31">
        <v>0.29528832258064502</v>
      </c>
      <c r="EE31">
        <v>0.18894019354838701</v>
      </c>
      <c r="EF31">
        <v>1.69366823185787E-2</v>
      </c>
      <c r="EG31">
        <v>1</v>
      </c>
      <c r="EH31">
        <v>3</v>
      </c>
      <c r="EI31">
        <v>3</v>
      </c>
      <c r="EJ31" t="s">
        <v>308</v>
      </c>
      <c r="EK31">
        <v>100</v>
      </c>
      <c r="EL31">
        <v>100</v>
      </c>
      <c r="EM31">
        <v>-0.32</v>
      </c>
      <c r="EN31">
        <v>0.31830000000000003</v>
      </c>
      <c r="EO31">
        <v>0.95921556851948797</v>
      </c>
      <c r="EP31">
        <v>-1.6043650578588901E-5</v>
      </c>
      <c r="EQ31">
        <v>-1.15305589960158E-6</v>
      </c>
      <c r="ER31">
        <v>3.6581349982770798E-10</v>
      </c>
      <c r="ES31">
        <v>-8.1403154012586604E-2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1.6</v>
      </c>
      <c r="FB31">
        <v>1.6</v>
      </c>
      <c r="FC31">
        <v>2</v>
      </c>
      <c r="FD31">
        <v>508.68099999999998</v>
      </c>
      <c r="FE31">
        <v>488.32400000000001</v>
      </c>
      <c r="FF31">
        <v>23.691299999999998</v>
      </c>
      <c r="FG31">
        <v>33.632399999999997</v>
      </c>
      <c r="FH31">
        <v>30</v>
      </c>
      <c r="FI31">
        <v>33.657600000000002</v>
      </c>
      <c r="FJ31">
        <v>33.694299999999998</v>
      </c>
      <c r="FK31">
        <v>52.9634</v>
      </c>
      <c r="FL31">
        <v>14.3089</v>
      </c>
      <c r="FM31">
        <v>37.953800000000001</v>
      </c>
      <c r="FN31">
        <v>23.699400000000001</v>
      </c>
      <c r="FO31">
        <v>1412.68</v>
      </c>
      <c r="FP31">
        <v>20.954799999999999</v>
      </c>
      <c r="FQ31">
        <v>97.957499999999996</v>
      </c>
      <c r="FR31">
        <v>101.86199999999999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2020-12-15T15:10:55Z</dcterms:created>
  <dcterms:modified xsi:type="dcterms:W3CDTF">2021-05-04T23:26:12Z</dcterms:modified>
</cp:coreProperties>
</file>