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E516922E-E832-4EEC-9A3A-C8EB1BEFBFFB}" xr6:coauthVersionLast="46" xr6:coauthVersionMax="46" xr10:uidLastSave="{00000000-0000-0000-0000-000000000000}"/>
  <bookViews>
    <workbookView xWindow="1770" yWindow="17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N26" i="1"/>
  <c r="AM26" i="1"/>
  <c r="AI26" i="1"/>
  <c r="AG26" i="1" s="1"/>
  <c r="Y26" i="1"/>
  <c r="W26" i="1" s="1"/>
  <c r="X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I23" i="1"/>
  <c r="S23" i="1" s="1"/>
  <c r="BH23" i="1"/>
  <c r="BG23" i="1"/>
  <c r="BF23" i="1"/>
  <c r="BE23" i="1"/>
  <c r="BD23" i="1"/>
  <c r="BC23" i="1"/>
  <c r="AZ23" i="1"/>
  <c r="AX23" i="1"/>
  <c r="AU23" i="1"/>
  <c r="AS23" i="1"/>
  <c r="AW23" i="1" s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Z17" i="1"/>
  <c r="AX17" i="1"/>
  <c r="AS17" i="1"/>
  <c r="AN17" i="1"/>
  <c r="AM17" i="1"/>
  <c r="AI17" i="1"/>
  <c r="AG17" i="1"/>
  <c r="I17" i="1" s="1"/>
  <c r="Y17" i="1"/>
  <c r="X17" i="1"/>
  <c r="W17" i="1"/>
  <c r="P17" i="1"/>
  <c r="N17" i="1"/>
  <c r="AY29" i="1" l="1"/>
  <c r="AU21" i="1"/>
  <c r="AY21" i="1" s="1"/>
  <c r="S21" i="1"/>
  <c r="J26" i="1"/>
  <c r="AV26" i="1" s="1"/>
  <c r="AY26" i="1" s="1"/>
  <c r="I26" i="1"/>
  <c r="AH26" i="1"/>
  <c r="N26" i="1"/>
  <c r="K26" i="1"/>
  <c r="I27" i="1"/>
  <c r="N27" i="1"/>
  <c r="K27" i="1"/>
  <c r="J27" i="1"/>
  <c r="AV27" i="1" s="1"/>
  <c r="AH27" i="1"/>
  <c r="AU29" i="1"/>
  <c r="AW29" i="1" s="1"/>
  <c r="S29" i="1"/>
  <c r="N20" i="1"/>
  <c r="K20" i="1"/>
  <c r="J20" i="1"/>
  <c r="AV20" i="1" s="1"/>
  <c r="AY20" i="1" s="1"/>
  <c r="I20" i="1"/>
  <c r="AH20" i="1"/>
  <c r="AU22" i="1"/>
  <c r="AW22" i="1" s="1"/>
  <c r="S22" i="1"/>
  <c r="S26" i="1"/>
  <c r="AU26" i="1"/>
  <c r="AU30" i="1"/>
  <c r="AW30" i="1" s="1"/>
  <c r="S30" i="1"/>
  <c r="K28" i="1"/>
  <c r="AH28" i="1"/>
  <c r="J28" i="1"/>
  <c r="AV28" i="1" s="1"/>
  <c r="I28" i="1"/>
  <c r="N28" i="1"/>
  <c r="AA17" i="1"/>
  <c r="S18" i="1"/>
  <c r="AU18" i="1"/>
  <c r="AY18" i="1" s="1"/>
  <c r="AW26" i="1"/>
  <c r="S27" i="1"/>
  <c r="AU27" i="1"/>
  <c r="AW27" i="1" s="1"/>
  <c r="AW19" i="1"/>
  <c r="S19" i="1"/>
  <c r="AU19" i="1"/>
  <c r="S20" i="1"/>
  <c r="AU20" i="1"/>
  <c r="AW20" i="1" s="1"/>
  <c r="AH24" i="1"/>
  <c r="N24" i="1"/>
  <c r="J24" i="1"/>
  <c r="AV24" i="1" s="1"/>
  <c r="AY24" i="1" s="1"/>
  <c r="I24" i="1"/>
  <c r="K24" i="1"/>
  <c r="S28" i="1"/>
  <c r="AU28" i="1"/>
  <c r="AW28" i="1" s="1"/>
  <c r="S31" i="1"/>
  <c r="AU31" i="1"/>
  <c r="AW31" i="1" s="1"/>
  <c r="N19" i="1"/>
  <c r="K19" i="1"/>
  <c r="I19" i="1"/>
  <c r="AH19" i="1"/>
  <c r="J19" i="1"/>
  <c r="AV19" i="1" s="1"/>
  <c r="AY19" i="1" s="1"/>
  <c r="AW21" i="1"/>
  <c r="AA21" i="1"/>
  <c r="AA29" i="1"/>
  <c r="AH22" i="1"/>
  <c r="AH30" i="1"/>
  <c r="AH17" i="1"/>
  <c r="I22" i="1"/>
  <c r="N23" i="1"/>
  <c r="S24" i="1"/>
  <c r="AH25" i="1"/>
  <c r="I30" i="1"/>
  <c r="N31" i="1"/>
  <c r="I25" i="1"/>
  <c r="J30" i="1"/>
  <c r="AV30" i="1" s="1"/>
  <c r="AY30" i="1" s="1"/>
  <c r="J17" i="1"/>
  <c r="AV17" i="1" s="1"/>
  <c r="AY17" i="1" s="1"/>
  <c r="K22" i="1"/>
  <c r="AH23" i="1"/>
  <c r="J25" i="1"/>
  <c r="AV25" i="1" s="1"/>
  <c r="AY25" i="1" s="1"/>
  <c r="K30" i="1"/>
  <c r="AH31" i="1"/>
  <c r="K17" i="1"/>
  <c r="S17" i="1"/>
  <c r="AH18" i="1"/>
  <c r="I23" i="1"/>
  <c r="S25" i="1"/>
  <c r="I31" i="1"/>
  <c r="J22" i="1"/>
  <c r="AV22" i="1" s="1"/>
  <c r="I18" i="1"/>
  <c r="AH21" i="1"/>
  <c r="J23" i="1"/>
  <c r="AV23" i="1" s="1"/>
  <c r="AY23" i="1" s="1"/>
  <c r="AH29" i="1"/>
  <c r="J31" i="1"/>
  <c r="AV31" i="1" s="1"/>
  <c r="AY31" i="1" s="1"/>
  <c r="AA18" i="1" l="1"/>
  <c r="AW18" i="1"/>
  <c r="T18" i="1"/>
  <c r="U18" i="1" s="1"/>
  <c r="T30" i="1"/>
  <c r="U30" i="1" s="1"/>
  <c r="AY27" i="1"/>
  <c r="AA24" i="1"/>
  <c r="AA26" i="1"/>
  <c r="AY22" i="1"/>
  <c r="AA30" i="1"/>
  <c r="Q30" i="1"/>
  <c r="O30" i="1" s="1"/>
  <c r="R30" i="1" s="1"/>
  <c r="L30" i="1" s="1"/>
  <c r="M30" i="1" s="1"/>
  <c r="AA20" i="1"/>
  <c r="T21" i="1"/>
  <c r="U21" i="1" s="1"/>
  <c r="AA31" i="1"/>
  <c r="T25" i="1"/>
  <c r="U25" i="1" s="1"/>
  <c r="T24" i="1"/>
  <c r="U24" i="1" s="1"/>
  <c r="T27" i="1"/>
  <c r="U27" i="1" s="1"/>
  <c r="Q27" i="1"/>
  <c r="O27" i="1" s="1"/>
  <c r="R27" i="1" s="1"/>
  <c r="L27" i="1" s="1"/>
  <c r="M27" i="1" s="1"/>
  <c r="AA27" i="1"/>
  <c r="AA25" i="1"/>
  <c r="Q25" i="1"/>
  <c r="O25" i="1" s="1"/>
  <c r="R25" i="1" s="1"/>
  <c r="L25" i="1" s="1"/>
  <c r="M25" i="1" s="1"/>
  <c r="T31" i="1"/>
  <c r="U31" i="1" s="1"/>
  <c r="Q31" i="1" s="1"/>
  <c r="O31" i="1" s="1"/>
  <c r="R31" i="1" s="1"/>
  <c r="L31" i="1" s="1"/>
  <c r="M31" i="1" s="1"/>
  <c r="AA23" i="1"/>
  <c r="T20" i="1"/>
  <c r="U20" i="1" s="1"/>
  <c r="AA28" i="1"/>
  <c r="T26" i="1"/>
  <c r="U26" i="1" s="1"/>
  <c r="Q26" i="1" s="1"/>
  <c r="O26" i="1" s="1"/>
  <c r="R26" i="1" s="1"/>
  <c r="L26" i="1" s="1"/>
  <c r="M26" i="1" s="1"/>
  <c r="AA22" i="1"/>
  <c r="T23" i="1"/>
  <c r="U23" i="1" s="1"/>
  <c r="Q23" i="1" s="1"/>
  <c r="O23" i="1" s="1"/>
  <c r="R23" i="1" s="1"/>
  <c r="L23" i="1" s="1"/>
  <c r="M23" i="1" s="1"/>
  <c r="T28" i="1"/>
  <c r="U28" i="1" s="1"/>
  <c r="Q28" i="1" s="1"/>
  <c r="O28" i="1" s="1"/>
  <c r="R28" i="1" s="1"/>
  <c r="L28" i="1" s="1"/>
  <c r="M28" i="1" s="1"/>
  <c r="AY28" i="1"/>
  <c r="T29" i="1"/>
  <c r="U29" i="1" s="1"/>
  <c r="T17" i="1"/>
  <c r="U17" i="1" s="1"/>
  <c r="AA19" i="1"/>
  <c r="T19" i="1"/>
  <c r="U19" i="1" s="1"/>
  <c r="T22" i="1"/>
  <c r="U22" i="1" s="1"/>
  <c r="Q22" i="1" s="1"/>
  <c r="O22" i="1" s="1"/>
  <c r="R22" i="1" s="1"/>
  <c r="L22" i="1" s="1"/>
  <c r="M22" i="1" s="1"/>
  <c r="V30" i="1" l="1"/>
  <c r="Z30" i="1" s="1"/>
  <c r="AC30" i="1"/>
  <c r="AD30" i="1" s="1"/>
  <c r="AB30" i="1"/>
  <c r="V19" i="1"/>
  <c r="Z19" i="1" s="1"/>
  <c r="AC19" i="1"/>
  <c r="AD19" i="1" s="1"/>
  <c r="AB19" i="1"/>
  <c r="AC25" i="1"/>
  <c r="AD25" i="1" s="1"/>
  <c r="V25" i="1"/>
  <c r="Z25" i="1" s="1"/>
  <c r="AB25" i="1"/>
  <c r="AC28" i="1"/>
  <c r="V28" i="1"/>
  <c r="Z28" i="1" s="1"/>
  <c r="AB28" i="1"/>
  <c r="V27" i="1"/>
  <c r="Z27" i="1" s="1"/>
  <c r="AC27" i="1"/>
  <c r="AB27" i="1"/>
  <c r="AC21" i="1"/>
  <c r="AD21" i="1" s="1"/>
  <c r="V21" i="1"/>
  <c r="Z21" i="1" s="1"/>
  <c r="AB21" i="1"/>
  <c r="Q21" i="1"/>
  <c r="O21" i="1" s="1"/>
  <c r="R21" i="1" s="1"/>
  <c r="L21" i="1" s="1"/>
  <c r="M21" i="1" s="1"/>
  <c r="AB31" i="1"/>
  <c r="V31" i="1"/>
  <c r="Z31" i="1" s="1"/>
  <c r="AC31" i="1"/>
  <c r="AD31" i="1" s="1"/>
  <c r="Q19" i="1"/>
  <c r="O19" i="1" s="1"/>
  <c r="R19" i="1" s="1"/>
  <c r="L19" i="1" s="1"/>
  <c r="M19" i="1" s="1"/>
  <c r="AC23" i="1"/>
  <c r="AD23" i="1" s="1"/>
  <c r="AB23" i="1"/>
  <c r="V23" i="1"/>
  <c r="Z23" i="1" s="1"/>
  <c r="V20" i="1"/>
  <c r="Z20" i="1" s="1"/>
  <c r="AC20" i="1"/>
  <c r="AB20" i="1"/>
  <c r="AC17" i="1"/>
  <c r="AD17" i="1" s="1"/>
  <c r="V17" i="1"/>
  <c r="Z17" i="1" s="1"/>
  <c r="Q17" i="1"/>
  <c r="O17" i="1" s="1"/>
  <c r="R17" i="1" s="1"/>
  <c r="L17" i="1" s="1"/>
  <c r="M17" i="1" s="1"/>
  <c r="AB17" i="1"/>
  <c r="AB18" i="1"/>
  <c r="V18" i="1"/>
  <c r="Z18" i="1" s="1"/>
  <c r="AC18" i="1"/>
  <c r="AD18" i="1" s="1"/>
  <c r="V22" i="1"/>
  <c r="Z22" i="1" s="1"/>
  <c r="AC22" i="1"/>
  <c r="AB22" i="1"/>
  <c r="V29" i="1"/>
  <c r="Z29" i="1" s="1"/>
  <c r="AC29" i="1"/>
  <c r="AB29" i="1"/>
  <c r="Q29" i="1"/>
  <c r="O29" i="1" s="1"/>
  <c r="R29" i="1" s="1"/>
  <c r="L29" i="1" s="1"/>
  <c r="M29" i="1" s="1"/>
  <c r="V26" i="1"/>
  <c r="Z26" i="1" s="1"/>
  <c r="AB26" i="1"/>
  <c r="AC26" i="1"/>
  <c r="V24" i="1"/>
  <c r="Z24" i="1" s="1"/>
  <c r="AC24" i="1"/>
  <c r="AD24" i="1" s="1"/>
  <c r="AB24" i="1"/>
  <c r="Q20" i="1"/>
  <c r="O20" i="1" s="1"/>
  <c r="R20" i="1" s="1"/>
  <c r="L20" i="1" s="1"/>
  <c r="M20" i="1" s="1"/>
  <c r="Q24" i="1"/>
  <c r="O24" i="1" s="1"/>
  <c r="R24" i="1" s="1"/>
  <c r="L24" i="1" s="1"/>
  <c r="M24" i="1" s="1"/>
  <c r="Q18" i="1"/>
  <c r="O18" i="1" s="1"/>
  <c r="R18" i="1" s="1"/>
  <c r="L18" i="1" s="1"/>
  <c r="M18" i="1" s="1"/>
  <c r="AD26" i="1" l="1"/>
  <c r="AD22" i="1"/>
  <c r="AD27" i="1"/>
  <c r="AD20" i="1"/>
  <c r="AD28" i="1"/>
  <c r="AD29" i="1"/>
</calcChain>
</file>

<file path=xl/sharedStrings.xml><?xml version="1.0" encoding="utf-8"?>
<sst xmlns="http://schemas.openxmlformats.org/spreadsheetml/2006/main" count="693" uniqueCount="354">
  <si>
    <t>File opened</t>
  </si>
  <si>
    <t>2020-12-16 15:23:51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</si>
  <si>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</si>
  <si>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</si>
  <si>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</si>
  <si>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</si>
  <si>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</si>
  <si>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</si>
  <si>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</si>
  <si>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</si>
  <si>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</si>
  <si>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</si>
  <si>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</si>
  <si>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</si>
  <si>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</si>
  <si>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</si>
  <si>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</si>
  <si>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</si>
  <si>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</si>
  <si>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</si>
  <si>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</si>
  <si>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</si>
  <si>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</si>
  <si>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15:23:51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</si>
  <si>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</si>
  <si>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</si>
  <si>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</si>
  <si>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</si>
  <si>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</si>
  <si>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</si>
  <si>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</si>
  <si>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</si>
  <si>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</si>
  <si>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</si>
  <si>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</si>
  <si>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</si>
  <si>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</si>
  <si>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</si>
  <si>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</si>
  <si>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</si>
  <si>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</si>
  <si>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</si>
  <si>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</si>
  <si>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</si>
  <si>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</si>
  <si>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</si>
  <si>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</si>
  <si>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</si>
  <si>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</si>
  <si>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</si>
  <si>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</si>
  <si>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</si>
  <si>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</si>
  <si>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</si>
  <si>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</si>
  <si>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</si>
  <si>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</si>
  <si>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</si>
  <si>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</si>
  <si>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</si>
  <si>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</si>
  <si>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</si>
  <si>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</si>
  <si>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</si>
  <si>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</si>
  <si>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</si>
  <si>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</si>
  <si>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</si>
  <si>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</si>
  <si>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</si>
  <si>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</si>
  <si>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</si>
  <si>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</si>
  <si>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</si>
  <si>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</si>
  <si>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</si>
  <si>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</si>
  <si>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</si>
  <si>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</si>
  <si>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</si>
  <si>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</si>
  <si>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</si>
  <si>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</si>
  <si>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</si>
  <si>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</si>
  <si>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</si>
  <si>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</si>
  <si>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</si>
  <si>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</si>
  <si>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</si>
  <si>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</si>
  <si>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</si>
  <si>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</si>
  <si>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</si>
  <si>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</si>
  <si>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</si>
  <si>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</si>
  <si>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</si>
  <si>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</si>
  <si>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</si>
  <si>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</si>
  <si>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</si>
  <si>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</si>
  <si>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</si>
  <si>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</si>
  <si>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</si>
  <si>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</si>
  <si>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</si>
  <si>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</si>
  <si>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</si>
  <si>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</si>
  <si>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</si>
  <si>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</si>
  <si>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</si>
  <si>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</si>
  <si>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</si>
  <si>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</si>
  <si>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</si>
  <si>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</si>
  <si>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</si>
  <si>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</si>
  <si>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</si>
  <si>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</si>
  <si>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</si>
  <si>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</si>
  <si>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</si>
  <si>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</si>
  <si>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</si>
  <si>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</si>
  <si>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</si>
  <si>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</si>
  <si>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</si>
  <si>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</si>
  <si>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</si>
  <si>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</si>
  <si>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</si>
  <si>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</si>
  <si>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</si>
  <si>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</si>
  <si>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</si>
  <si>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</si>
  <si>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</si>
  <si>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</si>
  <si>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</si>
  <si>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</si>
  <si>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</si>
  <si>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</si>
  <si>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</si>
  <si>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</si>
  <si>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</si>
  <si>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</si>
  <si>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</si>
  <si>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</si>
  <si>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</si>
  <si>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</si>
  <si>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</si>
  <si>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</si>
  <si>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</si>
  <si>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</si>
  <si>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</si>
  <si>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</si>
  <si>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</si>
  <si>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</si>
  <si>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</si>
  <si>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</si>
  <si>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</si>
  <si>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</si>
  <si>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</si>
  <si>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</si>
  <si>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</si>
  <si>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</si>
  <si>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</si>
  <si>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</si>
  <si>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</si>
  <si>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</si>
  <si>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</si>
  <si>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</si>
  <si>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</si>
  <si>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</si>
  <si>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</si>
  <si>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</si>
  <si>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</si>
  <si>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</si>
  <si>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</si>
  <si>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</si>
  <si>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</si>
  <si>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</si>
  <si>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</si>
  <si>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</si>
  <si>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</si>
  <si>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</si>
  <si>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</si>
  <si>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</si>
  <si>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</si>
  <si>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</si>
  <si>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</si>
  <si>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</si>
  <si>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</si>
  <si>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</si>
  <si>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</si>
  <si>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</si>
  <si>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</si>
  <si>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</si>
  <si>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</si>
  <si>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</si>
  <si>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</si>
  <si>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</si>
  <si>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</si>
  <si>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</si>
  <si>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</si>
  <si>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</si>
  <si>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</si>
  <si>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</si>
  <si>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</si>
  <si>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</si>
  <si>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</si>
  <si>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</si>
  <si>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</si>
  <si>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</si>
  <si>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</si>
  <si>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</si>
  <si>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</si>
  <si>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</si>
  <si>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</si>
  <si>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</si>
  <si>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</si>
  <si>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</si>
  <si>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</si>
  <si>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</si>
  <si>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</si>
  <si>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</si>
  <si>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</si>
  <si>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</si>
  <si>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</si>
  <si>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</si>
  <si>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</si>
  <si>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</si>
  <si>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</si>
  <si>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</si>
  <si>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</si>
  <si>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</si>
  <si>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</si>
  <si>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</si>
  <si>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</si>
  <si>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</si>
  <si>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</si>
  <si>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</si>
  <si>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</si>
  <si>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</si>
  <si>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</si>
  <si>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</si>
  <si>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</si>
  <si>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</si>
  <si>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</si>
  <si>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</si>
  <si>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</si>
  <si>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</si>
  <si>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</si>
  <si>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</si>
  <si>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</si>
  <si>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</si>
  <si>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</si>
  <si>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</si>
  <si>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</si>
  <si>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</si>
  <si>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</si>
  <si>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</si>
  <si>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</si>
  <si>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</si>
  <si>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</si>
  <si>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</si>
  <si>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</si>
  <si>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</si>
  <si>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</si>
  <si>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</si>
  <si>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</si>
  <si>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</si>
  <si>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</si>
  <si>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</si>
  <si>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</si>
  <si>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</si>
  <si>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</si>
  <si>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</si>
  <si>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15:27:18</t>
  </si>
  <si>
    <t>15:27:18</t>
  </si>
  <si>
    <t>1149</t>
  </si>
  <si>
    <t>_1</t>
  </si>
  <si>
    <t>RECT-4143-20200907-06_33_50</t>
  </si>
  <si>
    <t>RECT-8139-20201216-15_27_22</t>
  </si>
  <si>
    <t>DARK-8140-20201216-15_27_24</t>
  </si>
  <si>
    <t>0: Broadleaf</t>
  </si>
  <si>
    <t>15:27:44</t>
  </si>
  <si>
    <t>1/3</t>
  </si>
  <si>
    <t>20201216 15:29:45</t>
  </si>
  <si>
    <t>15:29:45</t>
  </si>
  <si>
    <t>RECT-8141-20201216-15_29_48</t>
  </si>
  <si>
    <t>DARK-8142-20201216-15_29_50</t>
  </si>
  <si>
    <t>0/3</t>
  </si>
  <si>
    <t>20201216 15:31:45</t>
  </si>
  <si>
    <t>15:31:45</t>
  </si>
  <si>
    <t>RECT-8143-20201216-15_31_49</t>
  </si>
  <si>
    <t>DARK-8144-20201216-15_31_51</t>
  </si>
  <si>
    <t>2/3</t>
  </si>
  <si>
    <t>20201216 15:33:46</t>
  </si>
  <si>
    <t>15:33:46</t>
  </si>
  <si>
    <t>RECT-8145-20201216-15_33_49</t>
  </si>
  <si>
    <t>DARK-8146-20201216-15_33_52</t>
  </si>
  <si>
    <t>20201216 15:34:56</t>
  </si>
  <si>
    <t>15:34:56</t>
  </si>
  <si>
    <t>RECT-8147-20201216-15_35_00</t>
  </si>
  <si>
    <t>DARK-8148-20201216-15_35_02</t>
  </si>
  <si>
    <t>3/3</t>
  </si>
  <si>
    <t>20201216 15:36:39</t>
  </si>
  <si>
    <t>15:36:39</t>
  </si>
  <si>
    <t>RECT-8149-20201216-15_36_43</t>
  </si>
  <si>
    <t>DARK-8150-20201216-15_36_45</t>
  </si>
  <si>
    <t>20201216 15:37:48</t>
  </si>
  <si>
    <t>15:37:48</t>
  </si>
  <si>
    <t>RECT-8151-20201216-15_37_52</t>
  </si>
  <si>
    <t>DARK-8152-20201216-15_37_54</t>
  </si>
  <si>
    <t>15:38:20</t>
  </si>
  <si>
    <t>20201216 15:39:30</t>
  </si>
  <si>
    <t>15:39:30</t>
  </si>
  <si>
    <t>RECT-8153-20201216-15_39_34</t>
  </si>
  <si>
    <t>DARK-8154-20201216-15_39_36</t>
  </si>
  <si>
    <t>20201216 15:41:31</t>
  </si>
  <si>
    <t>15:41:31</t>
  </si>
  <si>
    <t>RECT-8155-20201216-15_41_35</t>
  </si>
  <si>
    <t>DARK-8156-20201216-15_41_37</t>
  </si>
  <si>
    <t>20201216 15:43:31</t>
  </si>
  <si>
    <t>15:43:31</t>
  </si>
  <si>
    <t>RECT-8157-20201216-15_43_35</t>
  </si>
  <si>
    <t>DARK-8158-20201216-15_43_37</t>
  </si>
  <si>
    <t>20201216 15:45:32</t>
  </si>
  <si>
    <t>15:45:32</t>
  </si>
  <si>
    <t>RECT-8159-20201216-15_45_36</t>
  </si>
  <si>
    <t>DARK-8160-20201216-15_45_38</t>
  </si>
  <si>
    <t>20201216 15:47:32</t>
  </si>
  <si>
    <t>15:47:32</t>
  </si>
  <si>
    <t>RECT-8161-20201216-15_47_36</t>
  </si>
  <si>
    <t>DARK-8162-20201216-15_47_38</t>
  </si>
  <si>
    <t>20201216 15:49:33</t>
  </si>
  <si>
    <t>15:49:33</t>
  </si>
  <si>
    <t>RECT-8163-20201216-15_49_37</t>
  </si>
  <si>
    <t>DARK-8164-20201216-15_49_39</t>
  </si>
  <si>
    <t>15:48:53</t>
  </si>
  <si>
    <t>20201216 15:51:33</t>
  </si>
  <si>
    <t>15:51:33</t>
  </si>
  <si>
    <t>RECT-8165-20201216-15_51_37</t>
  </si>
  <si>
    <t>DARK-8166-20201216-15_51_39</t>
  </si>
  <si>
    <t>20201216 15:53:34</t>
  </si>
  <si>
    <t>15:53:34</t>
  </si>
  <si>
    <t>RECT-8167-20201216-15_53_38</t>
  </si>
  <si>
    <t>DARK-8168-20201216-15_53_40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</si>
</sst>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1608161238.5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1608161230.75</v>
      </c>
      <c r="I17">
        <f t="shared" ref="I17:I31" si="0">BW17*AG17*(BS17-BT17)/(100*BL17*(1000-AG17*BS17))</f>
        <v>1.7160291034682112E-3</v>
      </c>
      <c r="J17">
        <f t="shared" ref="J17:J31" si="1">BW17*AG17*(BR17-BQ17*(1000-AG17*BT17)/(1000-AG17*BS17))/(100*BL17)</f>
        <v>11.049970447092383</v>
      </c>
      <c r="K17">
        <f t="shared" ref="K17:K31" si="2">BQ17 - IF(AG17&gt;1, J17*BL17*100/(AI17*CE17), 0)</f>
        <v>401.36073333333297</v>
      </c>
      <c r="L17">
        <f t="shared" ref="L17:L31" si="3">((R17-I17/2)*K17-J17)/(R17+I17/2)</f>
        <v>169.92158727316661</v>
      </c>
      <c r="M17">
        <f t="shared" ref="M17:M31" si="4">L17*(BX17+BY17)/1000</f>
        <v>17.349329591721318</v>
      </c>
      <c r="N17">
        <f t="shared" ref="N17:N31" si="5">(BQ17 - IF(AG17&gt;1, J17*BL17*100/(AI17*CE17), 0))*(BX17+BY17)/1000</f>
        <v>40.979723409602279</v>
      </c>
      <c r="O17">
        <f t="shared" ref="O17:O31" si="6">2/((1/Q17-1/P17)+SIGN(Q17)*SQRT((1/Q17-1/P17)*(1/Q17-1/P17) + 4*BM17/((BM17+1)*(BM17+1))*(2*1/Q17*1/P17-1/P17*1/P17)))</f>
        <v>8.0813594858755763E-2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2.9643090040350755</v>
      </c>
      <c r="Q17">
        <f t="shared" ref="Q17:Q31" si="8">I17*(1000-(1000*0.61365*EXP(17.502*U17/(240.97+U17))/(BX17+BY17)+BS17)/2)/(1000*0.61365*EXP(17.502*U17/(240.97+U17))/(BX17+BY17)-BS17)</f>
        <v>7.9609302200716617E-2</v>
      </c>
      <c r="R17">
        <f t="shared" ref="R17:R31" si="9">1/((BM17+1)/(O17/1.6)+1/(P17/1.37)) + BM17/((BM17+1)/(O17/1.6) + BM17/(P17/1.37))</f>
        <v>4.9862519749883372E-2</v>
      </c>
      <c r="S17">
        <f t="shared" ref="S17:S31" si="10">(BI17*BK17)</f>
        <v>231.293627058547</v>
      </c>
      <c r="T17">
        <f t="shared" ref="T17:T31" si="11">(BZ17+(S17+2*0.95*0.0000000567*(((BZ17+$B$7)+273)^4-(BZ17+273)^4)-44100*I17)/(1.84*29.3*P17+8*0.95*0.0000000567*(BZ17+273)^3))</f>
        <v>29.157115874417652</v>
      </c>
      <c r="U17">
        <f t="shared" ref="U17:U31" si="12">($C$7*CA17+$D$7*CB17+$E$7*T17)</f>
        <v>29.005473333333299</v>
      </c>
      <c r="V17">
        <f t="shared" ref="V17:V31" si="13">0.61365*EXP(17.502*U17/(240.97+U17))</f>
        <v>4.0230467115436861</v>
      </c>
      <c r="W17">
        <f t="shared" ref="W17:W31" si="14">(X17/Y17*100)</f>
        <v>48.976371196651577</v>
      </c>
      <c r="X17">
        <f t="shared" ref="X17:X31" si="15">BS17*(BX17+BY17)/1000</f>
        <v>1.8858588666441665</v>
      </c>
      <c r="Y17">
        <f t="shared" ref="Y17:Y31" si="16">0.61365*EXP(17.502*BZ17/(240.97+BZ17))</f>
        <v>3.8505483778534799</v>
      </c>
      <c r="Z17">
        <f t="shared" ref="Z17:Z31" si="17">(V17-BS17*(BX17+BY17)/1000)</f>
        <v>2.1371878448995196</v>
      </c>
      <c r="AA17">
        <f t="shared" ref="AA17:AA31" si="18">(-I17*44100)</f>
        <v>-75.676883462948112</v>
      </c>
      <c r="AB17">
        <f t="shared" ref="AB17:AB31" si="19">2*29.3*P17*0.92*(BZ17-U17)</f>
        <v>-120.69841506712314</v>
      </c>
      <c r="AC17">
        <f t="shared" ref="AC17:AC31" si="20">2*0.95*0.0000000567*(((BZ17+$B$7)+273)^4-(U17+273)^4)</f>
        <v>-8.9310862525787336</v>
      </c>
      <c r="AD17">
        <f t="shared" ref="AD17:AD31" si="21">S17+AC17+AA17+AB17</f>
        <v>25.987242275897046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53709.593358210608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1446.68153846154</v>
      </c>
      <c r="AR17">
        <v>1696.67</v>
      </c>
      <c r="AS17">
        <f t="shared" ref="AS17:AS31" si="27">1-AQ17/AR17</f>
        <v>0.14734065053219547</v>
      </c>
      <c r="AT17">
        <v>0.5</v>
      </c>
      <c r="AU17">
        <f t="shared" ref="AU17:AU31" si="28">BI17</f>
        <v>1180.1977397508872</v>
      </c>
      <c r="AV17">
        <f t="shared" ref="AV17:AV31" si="29">J17</f>
        <v>11.049970447092383</v>
      </c>
      <c r="AW17">
        <f t="shared" ref="AW17:AW31" si="30">AS17*AT17*AU17</f>
        <v>86.945551365761219</v>
      </c>
      <c r="AX17">
        <f t="shared" ref="AX17:AX31" si="31">BC17/AR17</f>
        <v>0.43248834481661141</v>
      </c>
      <c r="AY17">
        <f t="shared" ref="AY17:AY31" si="32">(AV17-AO17)/AU17</f>
        <v>9.8523472256123387E-3</v>
      </c>
      <c r="AZ17">
        <f t="shared" ref="AZ17:AZ31" si="33">(AL17-AR17)/AR17</f>
        <v>0.92263669423046313</v>
      </c>
      <c r="BA17" t="s">
        <v>289</v>
      </c>
      <c r="BB17">
        <v>962.88</v>
      </c>
      <c r="BC17">
        <f t="shared" ref="BC17:BC31" si="34">AR17-BB17</f>
        <v>733.79000000000008</v>
      </c>
      <c r="BD17">
        <f t="shared" ref="BD17:BD31" si="35">(AR17-AQ17)/(AR17-BB17)</f>
        <v>0.34068120516559247</v>
      </c>
      <c r="BE17">
        <f t="shared" ref="BE17:BE31" si="36">(AL17-AR17)/(AL17-BB17)</f>
        <v>0.68084986082115517</v>
      </c>
      <c r="BF17">
        <f t="shared" ref="BF17:BF31" si="37">(AR17-AQ17)/(AR17-AK17)</f>
        <v>0.25478009111356431</v>
      </c>
      <c r="BG17">
        <f t="shared" ref="BG17:BG31" si="38">(AL17-AR17)/(AL17-AK17)</f>
        <v>0.61470513963699447</v>
      </c>
      <c r="BH17">
        <f t="shared" ref="BH17:BH31" si="39">$B$11*CF17+$C$11*CG17+$F$11*CH17*(1-CK17)</f>
        <v>1400.0150000000001</v>
      </c>
      <c r="BI17">
        <f t="shared" ref="BI17:BI31" si="40">BH17*BJ17</f>
        <v>1180.1977397508872</v>
      </c>
      <c r="BJ17">
        <f t="shared" ref="BJ17:BJ31" si="41">($B$11*$D$9+$C$11*$D$9+$F$11*((CU17+CM17)/MAX(CU17+CM17+CV17, 0.1)*$I$9+CV17/MAX(CU17+CM17+CV17, 0.1)*$J$9))/($B$11+$C$11+$F$11)</f>
        <v>0.84298935350756043</v>
      </c>
      <c r="BK17">
        <f t="shared" ref="BK17:BK31" si="42">($B$11*$K$9+$C$11*$K$9+$F$11*((CU17+CM17)/MAX(CU17+CM17+CV17, 0.1)*$P$9+CV17/MAX(CU17+CM17+CV17, 0.1)*$Q$9))/($B$11+$C$11+$F$11)</f>
        <v>0.19597870701512088</v>
      </c>
      <c r="BL17">
        <v>6</v>
      </c>
      <c r="BM17">
        <v>0.5</v>
      </c>
      <c r="BN17" t="s">
        <v>290</v>
      </c>
      <c r="BO17">
        <v>2</v>
      </c>
      <c r="BP17">
        <v>1608161230.75</v>
      </c>
      <c r="BQ17">
        <v>401.36073333333297</v>
      </c>
      <c r="BR17">
        <v>415.44709999999998</v>
      </c>
      <c r="BS17">
        <v>18.4703466666667</v>
      </c>
      <c r="BT17">
        <v>16.449159999999999</v>
      </c>
      <c r="BU17">
        <v>398.24973333333298</v>
      </c>
      <c r="BV17">
        <v>18.358346666666701</v>
      </c>
      <c r="BW17">
        <v>500.00333333333299</v>
      </c>
      <c r="BX17">
        <v>102.057533333333</v>
      </c>
      <c r="BY17">
        <v>4.4441290000000001E-2</v>
      </c>
      <c r="BZ17">
        <v>28.250219999999999</v>
      </c>
      <c r="CA17">
        <v>29.005473333333299</v>
      </c>
      <c r="CB17">
        <v>999.9</v>
      </c>
      <c r="CC17">
        <v>0</v>
      </c>
      <c r="CD17">
        <v>0</v>
      </c>
      <c r="CE17">
        <v>9993.8733333333294</v>
      </c>
      <c r="CF17">
        <v>0</v>
      </c>
      <c r="CG17">
        <v>204.506233333333</v>
      </c>
      <c r="CH17">
        <v>1400.0150000000001</v>
      </c>
      <c r="CI17">
        <v>0.89999859999999998</v>
      </c>
      <c r="CJ17">
        <v>0.10000133999999999</v>
      </c>
      <c r="CK17">
        <v>0</v>
      </c>
      <c r="CL17">
        <v>1447.12</v>
      </c>
      <c r="CM17">
        <v>4.9997499999999997</v>
      </c>
      <c r="CN17">
        <v>20116.3066666667</v>
      </c>
      <c r="CO17">
        <v>12178.176666666701</v>
      </c>
      <c r="CP17">
        <v>48.820399999999999</v>
      </c>
      <c r="CQ17">
        <v>50.436999999999998</v>
      </c>
      <c r="CR17">
        <v>49.858199999999997</v>
      </c>
      <c r="CS17">
        <v>49.949599999999997</v>
      </c>
      <c r="CT17">
        <v>49.883200000000002</v>
      </c>
      <c r="CU17">
        <v>1255.51066666667</v>
      </c>
      <c r="CV17">
        <v>139.50466666666699</v>
      </c>
      <c r="CW17">
        <v>0</v>
      </c>
      <c r="CX17">
        <v>231.69999980926499</v>
      </c>
      <c r="CY17">
        <v>0</v>
      </c>
      <c r="CZ17">
        <v>1446.68153846154</v>
      </c>
      <c r="DA17">
        <v>-283.23487180958801</v>
      </c>
      <c r="DB17">
        <v>-3989.1418805933199</v>
      </c>
      <c r="DC17">
        <v>20110.523076923098</v>
      </c>
      <c r="DD17">
        <v>15</v>
      </c>
      <c r="DE17">
        <v>1608161264</v>
      </c>
      <c r="DF17" t="s">
        <v>291</v>
      </c>
      <c r="DG17">
        <v>1608161256.5</v>
      </c>
      <c r="DH17">
        <v>1608161264</v>
      </c>
      <c r="DI17">
        <v>27</v>
      </c>
      <c r="DJ17">
        <v>-0.49299999999999999</v>
      </c>
      <c r="DK17">
        <v>-1.7999999999999999E-2</v>
      </c>
      <c r="DL17">
        <v>3.1110000000000002</v>
      </c>
      <c r="DM17">
        <v>0.112</v>
      </c>
      <c r="DN17">
        <v>415</v>
      </c>
      <c r="DO17">
        <v>16</v>
      </c>
      <c r="DP17">
        <v>0.08</v>
      </c>
      <c r="DQ17">
        <v>0.05</v>
      </c>
      <c r="DR17">
        <v>10.5602370099458</v>
      </c>
      <c r="DS17">
        <v>3.48039184127326</v>
      </c>
      <c r="DT17">
        <v>0.26178395392678</v>
      </c>
      <c r="DU17">
        <v>0</v>
      </c>
      <c r="DV17">
        <v>-13.5618966666667</v>
      </c>
      <c r="DW17">
        <v>-3.9929512791991302</v>
      </c>
      <c r="DX17">
        <v>0.29114503771984301</v>
      </c>
      <c r="DY17">
        <v>0</v>
      </c>
      <c r="DZ17">
        <v>2.0407130000000002</v>
      </c>
      <c r="EA17">
        <v>-0.15196218020021901</v>
      </c>
      <c r="EB17">
        <v>1.5625660551370799E-2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3.1110000000000002</v>
      </c>
      <c r="EJ17">
        <v>0.112</v>
      </c>
      <c r="EK17">
        <v>3.6032000000001898</v>
      </c>
      <c r="EL17">
        <v>0</v>
      </c>
      <c r="EM17">
        <v>0</v>
      </c>
      <c r="EN17">
        <v>0</v>
      </c>
      <c r="EO17">
        <v>0.13025499999999501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13.5</v>
      </c>
      <c r="EX17">
        <v>13.4</v>
      </c>
      <c r="EY17">
        <v>2</v>
      </c>
      <c r="EZ17">
        <v>507.78399999999999</v>
      </c>
      <c r="FA17">
        <v>462.74599999999998</v>
      </c>
      <c r="FB17">
        <v>22.276</v>
      </c>
      <c r="FC17">
        <v>32.766500000000001</v>
      </c>
      <c r="FD17">
        <v>29.997499999999999</v>
      </c>
      <c r="FE17">
        <v>32.707799999999999</v>
      </c>
      <c r="FF17">
        <v>32.677900000000001</v>
      </c>
      <c r="FG17">
        <v>22.898900000000001</v>
      </c>
      <c r="FH17">
        <v>0</v>
      </c>
      <c r="FI17">
        <v>100</v>
      </c>
      <c r="FJ17">
        <v>22.3231</v>
      </c>
      <c r="FK17">
        <v>415.07400000000001</v>
      </c>
      <c r="FL17">
        <v>17.8186</v>
      </c>
      <c r="FM17">
        <v>101.54600000000001</v>
      </c>
      <c r="FN17">
        <v>100.961</v>
      </c>
    </row>
    <row r="18" spans="1:170" x14ac:dyDescent="0.25">
      <c r="A18">
        <v>2</v>
      </c>
      <c r="B18">
        <v>1608161385</v>
      </c>
      <c r="C18">
        <v>146.5</v>
      </c>
      <c r="D18" t="s">
        <v>293</v>
      </c>
      <c r="E18" t="s">
        <v>294</v>
      </c>
      <c r="F18" t="s">
        <v>285</v>
      </c>
      <c r="G18" t="s">
        <v>286</v>
      </c>
      <c r="H18">
        <v>1608161377</v>
      </c>
      <c r="I18">
        <f t="shared" si="0"/>
        <v>2.9856682585343679E-3</v>
      </c>
      <c r="J18">
        <f t="shared" si="1"/>
        <v>-1.7694152518926907</v>
      </c>
      <c r="K18">
        <f t="shared" si="2"/>
        <v>49.608464516128997</v>
      </c>
      <c r="L18">
        <f t="shared" si="3"/>
        <v>66.347807637848945</v>
      </c>
      <c r="M18">
        <f t="shared" si="4"/>
        <v>6.7740090805119619</v>
      </c>
      <c r="N18">
        <f t="shared" si="5"/>
        <v>5.0649479020737127</v>
      </c>
      <c r="O18">
        <f t="shared" si="6"/>
        <v>0.1564008813099198</v>
      </c>
      <c r="P18">
        <f t="shared" si="7"/>
        <v>2.9656142775634016</v>
      </c>
      <c r="Q18">
        <f t="shared" si="8"/>
        <v>0.15195884371117793</v>
      </c>
      <c r="R18">
        <f t="shared" si="9"/>
        <v>9.5362868166992895E-2</v>
      </c>
      <c r="S18">
        <f t="shared" si="10"/>
        <v>231.29369360632316</v>
      </c>
      <c r="T18">
        <f t="shared" si="11"/>
        <v>28.603600907213664</v>
      </c>
      <c r="U18">
        <f t="shared" si="12"/>
        <v>28.7500161290323</v>
      </c>
      <c r="V18">
        <f t="shared" si="13"/>
        <v>3.9639616699009168</v>
      </c>
      <c r="W18">
        <f t="shared" si="14"/>
        <v>53.07147496680782</v>
      </c>
      <c r="X18">
        <f t="shared" si="15"/>
        <v>2.0166975543738546</v>
      </c>
      <c r="Y18">
        <f t="shared" si="16"/>
        <v>3.7999651519675037</v>
      </c>
      <c r="Z18">
        <f t="shared" si="17"/>
        <v>1.9472641155270622</v>
      </c>
      <c r="AA18">
        <f t="shared" si="18"/>
        <v>-131.66797020136562</v>
      </c>
      <c r="AB18">
        <f t="shared" si="19"/>
        <v>-116.21217996160408</v>
      </c>
      <c r="AC18">
        <f t="shared" si="20"/>
        <v>-8.5747324527604096</v>
      </c>
      <c r="AD18">
        <f t="shared" si="21"/>
        <v>-25.161189009406939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53788.182785893638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1053.8530769230799</v>
      </c>
      <c r="AR18">
        <v>1163.96</v>
      </c>
      <c r="AS18">
        <f t="shared" si="27"/>
        <v>9.4596827276641871E-2</v>
      </c>
      <c r="AT18">
        <v>0.5</v>
      </c>
      <c r="AU18">
        <f t="shared" si="28"/>
        <v>1180.2025255895085</v>
      </c>
      <c r="AV18">
        <f t="shared" si="29"/>
        <v>-1.7694152518926907</v>
      </c>
      <c r="AW18">
        <f t="shared" si="30"/>
        <v>55.821707232323618</v>
      </c>
      <c r="AX18">
        <f t="shared" si="31"/>
        <v>0.30188322622770541</v>
      </c>
      <c r="AY18">
        <f t="shared" si="32"/>
        <v>-1.0097146432399239E-3</v>
      </c>
      <c r="AZ18">
        <f t="shared" si="33"/>
        <v>1.8025705350699335</v>
      </c>
      <c r="BA18" t="s">
        <v>296</v>
      </c>
      <c r="BB18">
        <v>812.58</v>
      </c>
      <c r="BC18">
        <f t="shared" si="34"/>
        <v>351.38</v>
      </c>
      <c r="BD18">
        <f t="shared" si="35"/>
        <v>0.31335569206249675</v>
      </c>
      <c r="BE18">
        <f t="shared" si="36"/>
        <v>0.85655031639110013</v>
      </c>
      <c r="BF18">
        <f t="shared" si="37"/>
        <v>0.24550964962230989</v>
      </c>
      <c r="BG18">
        <f t="shared" si="38"/>
        <v>0.82388968230378679</v>
      </c>
      <c r="BH18">
        <f t="shared" si="39"/>
        <v>1400.0212903225799</v>
      </c>
      <c r="BI18">
        <f t="shared" si="40"/>
        <v>1180.2025255895085</v>
      </c>
      <c r="BJ18">
        <f t="shared" si="41"/>
        <v>0.84298898434435743</v>
      </c>
      <c r="BK18">
        <f t="shared" si="42"/>
        <v>0.19597796868871509</v>
      </c>
      <c r="BL18">
        <v>6</v>
      </c>
      <c r="BM18">
        <v>0.5</v>
      </c>
      <c r="BN18" t="s">
        <v>290</v>
      </c>
      <c r="BO18">
        <v>2</v>
      </c>
      <c r="BP18">
        <v>1608161377</v>
      </c>
      <c r="BQ18">
        <v>49.608464516128997</v>
      </c>
      <c r="BR18">
        <v>47.662964516129001</v>
      </c>
      <c r="BS18">
        <v>19.752477419354801</v>
      </c>
      <c r="BT18">
        <v>16.240554838709699</v>
      </c>
      <c r="BU18">
        <v>46.497819354838697</v>
      </c>
      <c r="BV18">
        <v>19.640074193548401</v>
      </c>
      <c r="BW18">
        <v>500.01567741935497</v>
      </c>
      <c r="BX18">
        <v>102.054612903226</v>
      </c>
      <c r="BY18">
        <v>4.38485483870968E-2</v>
      </c>
      <c r="BZ18">
        <v>28.023154838709701</v>
      </c>
      <c r="CA18">
        <v>28.7500161290323</v>
      </c>
      <c r="CB18">
        <v>999.9</v>
      </c>
      <c r="CC18">
        <v>0</v>
      </c>
      <c r="CD18">
        <v>0</v>
      </c>
      <c r="CE18">
        <v>10001.552580645201</v>
      </c>
      <c r="CF18">
        <v>0</v>
      </c>
      <c r="CG18">
        <v>199.33464516129001</v>
      </c>
      <c r="CH18">
        <v>1400.0212903225799</v>
      </c>
      <c r="CI18">
        <v>0.90000883870967696</v>
      </c>
      <c r="CJ18">
        <v>9.9991022580645197E-2</v>
      </c>
      <c r="CK18">
        <v>0</v>
      </c>
      <c r="CL18">
        <v>1054.1309677419399</v>
      </c>
      <c r="CM18">
        <v>4.9997499999999997</v>
      </c>
      <c r="CN18">
        <v>14583.964516128999</v>
      </c>
      <c r="CO18">
        <v>12178.264516129</v>
      </c>
      <c r="CP18">
        <v>48.792064516129003</v>
      </c>
      <c r="CQ18">
        <v>50.3</v>
      </c>
      <c r="CR18">
        <v>49.816129032257997</v>
      </c>
      <c r="CS18">
        <v>49.858612903225797</v>
      </c>
      <c r="CT18">
        <v>49.883000000000003</v>
      </c>
      <c r="CU18">
        <v>1255.5335483870999</v>
      </c>
      <c r="CV18">
        <v>139.48806451612899</v>
      </c>
      <c r="CW18">
        <v>0</v>
      </c>
      <c r="CX18">
        <v>146</v>
      </c>
      <c r="CY18">
        <v>0</v>
      </c>
      <c r="CZ18">
        <v>1053.8530769230799</v>
      </c>
      <c r="DA18">
        <v>-22.7131623512254</v>
      </c>
      <c r="DB18">
        <v>-333.685469630885</v>
      </c>
      <c r="DC18">
        <v>14579.6653846154</v>
      </c>
      <c r="DD18">
        <v>15</v>
      </c>
      <c r="DE18">
        <v>1608161264</v>
      </c>
      <c r="DF18" t="s">
        <v>291</v>
      </c>
      <c r="DG18">
        <v>1608161256.5</v>
      </c>
      <c r="DH18">
        <v>1608161264</v>
      </c>
      <c r="DI18">
        <v>27</v>
      </c>
      <c r="DJ18">
        <v>-0.49299999999999999</v>
      </c>
      <c r="DK18">
        <v>-1.7999999999999999E-2</v>
      </c>
      <c r="DL18">
        <v>3.1110000000000002</v>
      </c>
      <c r="DM18">
        <v>0.112</v>
      </c>
      <c r="DN18">
        <v>415</v>
      </c>
      <c r="DO18">
        <v>16</v>
      </c>
      <c r="DP18">
        <v>0.08</v>
      </c>
      <c r="DQ18">
        <v>0.05</v>
      </c>
      <c r="DR18">
        <v>-1.7665585791404399</v>
      </c>
      <c r="DS18">
        <v>-0.61100255322986796</v>
      </c>
      <c r="DT18">
        <v>5.0811318807474602E-2</v>
      </c>
      <c r="DU18">
        <v>0</v>
      </c>
      <c r="DV18">
        <v>1.946226</v>
      </c>
      <c r="DW18">
        <v>0.79974246941045801</v>
      </c>
      <c r="DX18">
        <v>6.0903671077092499E-2</v>
      </c>
      <c r="DY18">
        <v>0</v>
      </c>
      <c r="DZ18">
        <v>3.51463233333333</v>
      </c>
      <c r="EA18">
        <v>0.66884422691880496</v>
      </c>
      <c r="EB18">
        <v>4.8246578233303E-2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3.1110000000000002</v>
      </c>
      <c r="EJ18">
        <v>0.1124</v>
      </c>
      <c r="EK18">
        <v>3.1106500000000201</v>
      </c>
      <c r="EL18">
        <v>0</v>
      </c>
      <c r="EM18">
        <v>0</v>
      </c>
      <c r="EN18">
        <v>0</v>
      </c>
      <c r="EO18">
        <v>0.112404761904767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509.49299999999999</v>
      </c>
      <c r="FA18">
        <v>461.50900000000001</v>
      </c>
      <c r="FB18">
        <v>24.102399999999999</v>
      </c>
      <c r="FC18">
        <v>32.833599999999997</v>
      </c>
      <c r="FD18">
        <v>30</v>
      </c>
      <c r="FE18">
        <v>32.739600000000003</v>
      </c>
      <c r="FF18">
        <v>32.701000000000001</v>
      </c>
      <c r="FG18">
        <v>6.7251300000000001</v>
      </c>
      <c r="FH18">
        <v>0</v>
      </c>
      <c r="FI18">
        <v>100</v>
      </c>
      <c r="FJ18">
        <v>24.086600000000001</v>
      </c>
      <c r="FK18">
        <v>47.831600000000002</v>
      </c>
      <c r="FL18">
        <v>17.8186</v>
      </c>
      <c r="FM18">
        <v>101.53700000000001</v>
      </c>
      <c r="FN18">
        <v>100.95399999999999</v>
      </c>
    </row>
    <row r="19" spans="1:170" x14ac:dyDescent="0.25">
      <c r="A19">
        <v>3</v>
      </c>
      <c r="B19">
        <v>1608161505.5</v>
      </c>
      <c r="C19">
        <v>267</v>
      </c>
      <c r="D19" t="s">
        <v>298</v>
      </c>
      <c r="E19" t="s">
        <v>299</v>
      </c>
      <c r="F19" t="s">
        <v>285</v>
      </c>
      <c r="G19" t="s">
        <v>286</v>
      </c>
      <c r="H19">
        <v>1608161497.5</v>
      </c>
      <c r="I19">
        <f t="shared" si="0"/>
        <v>3.977033016206436E-3</v>
      </c>
      <c r="J19">
        <f t="shared" si="1"/>
        <v>-6.3814959640991126E-2</v>
      </c>
      <c r="K19">
        <f t="shared" si="2"/>
        <v>79.898270967741894</v>
      </c>
      <c r="L19">
        <f t="shared" si="3"/>
        <v>78.082757040170335</v>
      </c>
      <c r="M19">
        <f t="shared" si="4"/>
        <v>7.9719928843917991</v>
      </c>
      <c r="N19">
        <f t="shared" si="5"/>
        <v>8.1573508899328786</v>
      </c>
      <c r="O19">
        <f t="shared" si="6"/>
        <v>0.2286870922640275</v>
      </c>
      <c r="P19">
        <f t="shared" si="7"/>
        <v>2.9653296290425537</v>
      </c>
      <c r="Q19">
        <f t="shared" si="8"/>
        <v>0.21932148969864301</v>
      </c>
      <c r="R19">
        <f t="shared" si="9"/>
        <v>0.13788543217330584</v>
      </c>
      <c r="S19">
        <f t="shared" si="10"/>
        <v>231.29140176519201</v>
      </c>
      <c r="T19">
        <f t="shared" si="11"/>
        <v>28.325595757646326</v>
      </c>
      <c r="U19">
        <f t="shared" si="12"/>
        <v>28.5746419354839</v>
      </c>
      <c r="V19">
        <f t="shared" si="13"/>
        <v>3.923838556509557</v>
      </c>
      <c r="W19">
        <f t="shared" si="14"/>
        <v>56.059448550306634</v>
      </c>
      <c r="X19">
        <f t="shared" si="15"/>
        <v>2.1273473950355428</v>
      </c>
      <c r="Y19">
        <f t="shared" si="16"/>
        <v>3.7948061389267926</v>
      </c>
      <c r="Z19">
        <f t="shared" si="17"/>
        <v>1.7964911614740142</v>
      </c>
      <c r="AA19">
        <f t="shared" si="18"/>
        <v>-175.38715601470383</v>
      </c>
      <c r="AB19">
        <f t="shared" si="19"/>
        <v>-91.890434533311449</v>
      </c>
      <c r="AC19">
        <f t="shared" si="20"/>
        <v>-6.7740932469158883</v>
      </c>
      <c r="AD19">
        <f t="shared" si="21"/>
        <v>-42.760282029739173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53783.980984099449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1024.23346153846</v>
      </c>
      <c r="AR19">
        <v>1131.0899999999999</v>
      </c>
      <c r="AS19">
        <f t="shared" si="27"/>
        <v>9.4472180340680167E-2</v>
      </c>
      <c r="AT19">
        <v>0.5</v>
      </c>
      <c r="AU19">
        <f t="shared" si="28"/>
        <v>1180.1871781666757</v>
      </c>
      <c r="AV19">
        <f t="shared" si="29"/>
        <v>-6.3814959640991126E-2</v>
      </c>
      <c r="AW19">
        <f t="shared" si="30"/>
        <v>55.747427965760309</v>
      </c>
      <c r="AX19">
        <f t="shared" si="31"/>
        <v>0.29294751080815845</v>
      </c>
      <c r="AY19">
        <f t="shared" si="32"/>
        <v>4.3546695785458706E-4</v>
      </c>
      <c r="AZ19">
        <f t="shared" si="33"/>
        <v>1.8840145346524149</v>
      </c>
      <c r="BA19" t="s">
        <v>301</v>
      </c>
      <c r="BB19">
        <v>799.74</v>
      </c>
      <c r="BC19">
        <f t="shared" si="34"/>
        <v>331.34999999999991</v>
      </c>
      <c r="BD19">
        <f t="shared" si="35"/>
        <v>0.32248842149250018</v>
      </c>
      <c r="BE19">
        <f t="shared" si="36"/>
        <v>0.86543288091815085</v>
      </c>
      <c r="BF19">
        <f t="shared" si="37"/>
        <v>0.25710581402451221</v>
      </c>
      <c r="BG19">
        <f t="shared" si="38"/>
        <v>0.83679707266150005</v>
      </c>
      <c r="BH19">
        <f t="shared" si="39"/>
        <v>1400.0025806451599</v>
      </c>
      <c r="BI19">
        <f t="shared" si="40"/>
        <v>1180.1871781666757</v>
      </c>
      <c r="BJ19">
        <f t="shared" si="41"/>
        <v>0.84298928765032188</v>
      </c>
      <c r="BK19">
        <f t="shared" si="42"/>
        <v>0.19597857530064366</v>
      </c>
      <c r="BL19">
        <v>6</v>
      </c>
      <c r="BM19">
        <v>0.5</v>
      </c>
      <c r="BN19" t="s">
        <v>290</v>
      </c>
      <c r="BO19">
        <v>2</v>
      </c>
      <c r="BP19">
        <v>1608161497.5</v>
      </c>
      <c r="BQ19">
        <v>79.898270967741894</v>
      </c>
      <c r="BR19">
        <v>80.202993548387099</v>
      </c>
      <c r="BS19">
        <v>20.836590322580602</v>
      </c>
      <c r="BT19">
        <v>16.163732258064499</v>
      </c>
      <c r="BU19">
        <v>76.787622580645206</v>
      </c>
      <c r="BV19">
        <v>20.724187096774202</v>
      </c>
      <c r="BW19">
        <v>500.01499999999999</v>
      </c>
      <c r="BX19">
        <v>102.052387096774</v>
      </c>
      <c r="BY19">
        <v>4.4326525806451599E-2</v>
      </c>
      <c r="BZ19">
        <v>27.999848387096801</v>
      </c>
      <c r="CA19">
        <v>28.5746419354839</v>
      </c>
      <c r="CB19">
        <v>999.9</v>
      </c>
      <c r="CC19">
        <v>0</v>
      </c>
      <c r="CD19">
        <v>0</v>
      </c>
      <c r="CE19">
        <v>10000.158064516099</v>
      </c>
      <c r="CF19">
        <v>0</v>
      </c>
      <c r="CG19">
        <v>195.380741935484</v>
      </c>
      <c r="CH19">
        <v>1400.0025806451599</v>
      </c>
      <c r="CI19">
        <v>0.90000077419354796</v>
      </c>
      <c r="CJ19">
        <v>9.9999129032258105E-2</v>
      </c>
      <c r="CK19">
        <v>0</v>
      </c>
      <c r="CL19">
        <v>1024.2780645161299</v>
      </c>
      <c r="CM19">
        <v>4.9997499999999997</v>
      </c>
      <c r="CN19">
        <v>14157.5709677419</v>
      </c>
      <c r="CO19">
        <v>12178.0741935484</v>
      </c>
      <c r="CP19">
        <v>48.808</v>
      </c>
      <c r="CQ19">
        <v>50.186999999999998</v>
      </c>
      <c r="CR19">
        <v>49.753999999999998</v>
      </c>
      <c r="CS19">
        <v>49.783999999999999</v>
      </c>
      <c r="CT19">
        <v>49.866870967741903</v>
      </c>
      <c r="CU19">
        <v>1255.50225806452</v>
      </c>
      <c r="CV19">
        <v>139.50032258064499</v>
      </c>
      <c r="CW19">
        <v>0</v>
      </c>
      <c r="CX19">
        <v>119.59999990463299</v>
      </c>
      <c r="CY19">
        <v>0</v>
      </c>
      <c r="CZ19">
        <v>1024.23346153846</v>
      </c>
      <c r="DA19">
        <v>-10.535042711308</v>
      </c>
      <c r="DB19">
        <v>-154.020512607922</v>
      </c>
      <c r="DC19">
        <v>14156.9653846154</v>
      </c>
      <c r="DD19">
        <v>15</v>
      </c>
      <c r="DE19">
        <v>1608161264</v>
      </c>
      <c r="DF19" t="s">
        <v>291</v>
      </c>
      <c r="DG19">
        <v>1608161256.5</v>
      </c>
      <c r="DH19">
        <v>1608161264</v>
      </c>
      <c r="DI19">
        <v>27</v>
      </c>
      <c r="DJ19">
        <v>-0.49299999999999999</v>
      </c>
      <c r="DK19">
        <v>-1.7999999999999999E-2</v>
      </c>
      <c r="DL19">
        <v>3.1110000000000002</v>
      </c>
      <c r="DM19">
        <v>0.112</v>
      </c>
      <c r="DN19">
        <v>415</v>
      </c>
      <c r="DO19">
        <v>16</v>
      </c>
      <c r="DP19">
        <v>0.08</v>
      </c>
      <c r="DQ19">
        <v>0.05</v>
      </c>
      <c r="DR19">
        <v>-6.3733905740546798E-2</v>
      </c>
      <c r="DS19">
        <v>5.5838946285315598E-2</v>
      </c>
      <c r="DT19">
        <v>1.1204915653030599E-2</v>
      </c>
      <c r="DU19">
        <v>1</v>
      </c>
      <c r="DV19">
        <v>-0.30526219999999998</v>
      </c>
      <c r="DW19">
        <v>-5.8334362625138698E-2</v>
      </c>
      <c r="DX19">
        <v>1.39146119754259E-2</v>
      </c>
      <c r="DY19">
        <v>1</v>
      </c>
      <c r="DZ19">
        <v>4.6711403333333301</v>
      </c>
      <c r="EA19">
        <v>0.41940493882091601</v>
      </c>
      <c r="EB19">
        <v>3.02837895562772E-2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3.1110000000000002</v>
      </c>
      <c r="EJ19">
        <v>0.1125</v>
      </c>
      <c r="EK19">
        <v>3.1106500000000201</v>
      </c>
      <c r="EL19">
        <v>0</v>
      </c>
      <c r="EM19">
        <v>0</v>
      </c>
      <c r="EN19">
        <v>0</v>
      </c>
      <c r="EO19">
        <v>0.112404761904767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4.2</v>
      </c>
      <c r="EX19">
        <v>4</v>
      </c>
      <c r="EY19">
        <v>2</v>
      </c>
      <c r="EZ19">
        <v>510.84800000000001</v>
      </c>
      <c r="FA19">
        <v>461.77100000000002</v>
      </c>
      <c r="FB19">
        <v>24.422799999999999</v>
      </c>
      <c r="FC19">
        <v>32.836500000000001</v>
      </c>
      <c r="FD19">
        <v>30.000299999999999</v>
      </c>
      <c r="FE19">
        <v>32.759900000000002</v>
      </c>
      <c r="FF19">
        <v>32.7241</v>
      </c>
      <c r="FG19">
        <v>8.1871799999999997</v>
      </c>
      <c r="FH19">
        <v>0</v>
      </c>
      <c r="FI19">
        <v>100</v>
      </c>
      <c r="FJ19">
        <v>24.2563</v>
      </c>
      <c r="FK19">
        <v>80.270700000000005</v>
      </c>
      <c r="FL19">
        <v>20.7804</v>
      </c>
      <c r="FM19">
        <v>101.52500000000001</v>
      </c>
      <c r="FN19">
        <v>100.94799999999999</v>
      </c>
    </row>
    <row r="20" spans="1:170" x14ac:dyDescent="0.25">
      <c r="A20">
        <v>4</v>
      </c>
      <c r="B20">
        <v>1608161626</v>
      </c>
      <c r="C20">
        <v>387.5</v>
      </c>
      <c r="D20" t="s">
        <v>303</v>
      </c>
      <c r="E20" t="s">
        <v>304</v>
      </c>
      <c r="F20" t="s">
        <v>285</v>
      </c>
      <c r="G20" t="s">
        <v>286</v>
      </c>
      <c r="H20">
        <v>1608161618</v>
      </c>
      <c r="I20">
        <f t="shared" si="0"/>
        <v>4.4928568395102503E-3</v>
      </c>
      <c r="J20">
        <f t="shared" si="1"/>
        <v>1.1846845077841646</v>
      </c>
      <c r="K20">
        <f t="shared" si="2"/>
        <v>99.941754838709699</v>
      </c>
      <c r="L20">
        <f t="shared" si="3"/>
        <v>90.110110491146514</v>
      </c>
      <c r="M20">
        <f t="shared" si="4"/>
        <v>9.1995996908329047</v>
      </c>
      <c r="N20">
        <f t="shared" si="5"/>
        <v>10.203340467614085</v>
      </c>
      <c r="O20">
        <f t="shared" si="6"/>
        <v>0.27375495503984515</v>
      </c>
      <c r="P20">
        <f t="shared" si="7"/>
        <v>2.9650742530151488</v>
      </c>
      <c r="Q20">
        <f t="shared" si="8"/>
        <v>0.26044855315445359</v>
      </c>
      <c r="R20">
        <f t="shared" si="9"/>
        <v>0.16392196079469384</v>
      </c>
      <c r="S20">
        <f t="shared" si="10"/>
        <v>231.29112449039076</v>
      </c>
      <c r="T20">
        <f t="shared" si="11"/>
        <v>28.174595440409341</v>
      </c>
      <c r="U20">
        <f t="shared" si="12"/>
        <v>28.444377419354801</v>
      </c>
      <c r="V20">
        <f t="shared" si="13"/>
        <v>3.8942656029440159</v>
      </c>
      <c r="W20">
        <f t="shared" si="14"/>
        <v>57.655412341778131</v>
      </c>
      <c r="X20">
        <f t="shared" si="15"/>
        <v>2.1855567121767532</v>
      </c>
      <c r="Y20">
        <f t="shared" si="16"/>
        <v>3.7907225417466317</v>
      </c>
      <c r="Z20">
        <f t="shared" si="17"/>
        <v>1.7087088907672627</v>
      </c>
      <c r="AA20">
        <f t="shared" si="18"/>
        <v>-198.13498662240204</v>
      </c>
      <c r="AB20">
        <f t="shared" si="19"/>
        <v>-74.011461833405733</v>
      </c>
      <c r="AC20">
        <f t="shared" si="20"/>
        <v>-5.4524976161932841</v>
      </c>
      <c r="AD20">
        <f t="shared" si="21"/>
        <v>-46.307821581610298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53779.765165928809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1000.8011153846199</v>
      </c>
      <c r="AR20">
        <v>1111.2</v>
      </c>
      <c r="AS20">
        <f t="shared" si="27"/>
        <v>9.9351048069996506E-2</v>
      </c>
      <c r="AT20">
        <v>0.5</v>
      </c>
      <c r="AU20">
        <f t="shared" si="28"/>
        <v>1180.183133005442</v>
      </c>
      <c r="AV20">
        <f t="shared" si="29"/>
        <v>1.1846845077841646</v>
      </c>
      <c r="AW20">
        <f t="shared" si="30"/>
        <v>58.626215589311371</v>
      </c>
      <c r="AX20">
        <f t="shared" si="31"/>
        <v>0.3163516918646509</v>
      </c>
      <c r="AY20">
        <f t="shared" si="32"/>
        <v>1.4933546653155402E-3</v>
      </c>
      <c r="AZ20">
        <f t="shared" si="33"/>
        <v>1.9356371490280777</v>
      </c>
      <c r="BA20" t="s">
        <v>306</v>
      </c>
      <c r="BB20">
        <v>759.67</v>
      </c>
      <c r="BC20">
        <f t="shared" si="34"/>
        <v>351.53000000000009</v>
      </c>
      <c r="BD20">
        <f t="shared" si="35"/>
        <v>0.31405252642841314</v>
      </c>
      <c r="BE20">
        <f t="shared" si="36"/>
        <v>0.85952341942367572</v>
      </c>
      <c r="BF20">
        <f t="shared" si="37"/>
        <v>0.27898015317625779</v>
      </c>
      <c r="BG20">
        <f t="shared" si="38"/>
        <v>0.84460747710977879</v>
      </c>
      <c r="BH20">
        <f t="shared" si="39"/>
        <v>1399.9974193548401</v>
      </c>
      <c r="BI20">
        <f t="shared" si="40"/>
        <v>1180.183133005442</v>
      </c>
      <c r="BJ20">
        <f t="shared" si="41"/>
        <v>0.84298950604445044</v>
      </c>
      <c r="BK20">
        <f t="shared" si="42"/>
        <v>0.19597901208890117</v>
      </c>
      <c r="BL20">
        <v>6</v>
      </c>
      <c r="BM20">
        <v>0.5</v>
      </c>
      <c r="BN20" t="s">
        <v>290</v>
      </c>
      <c r="BO20">
        <v>2</v>
      </c>
      <c r="BP20">
        <v>1608161618</v>
      </c>
      <c r="BQ20">
        <v>99.941754838709699</v>
      </c>
      <c r="BR20">
        <v>101.902129032258</v>
      </c>
      <c r="BS20">
        <v>21.407535483871001</v>
      </c>
      <c r="BT20">
        <v>16.1317290322581</v>
      </c>
      <c r="BU20">
        <v>96.831106451612897</v>
      </c>
      <c r="BV20">
        <v>21.295129032258099</v>
      </c>
      <c r="BW20">
        <v>500.01938709677398</v>
      </c>
      <c r="BX20">
        <v>102.049935483871</v>
      </c>
      <c r="BY20">
        <v>4.2933348387096802E-2</v>
      </c>
      <c r="BZ20">
        <v>27.981380645161298</v>
      </c>
      <c r="CA20">
        <v>28.444377419354801</v>
      </c>
      <c r="CB20">
        <v>999.9</v>
      </c>
      <c r="CC20">
        <v>0</v>
      </c>
      <c r="CD20">
        <v>0</v>
      </c>
      <c r="CE20">
        <v>9998.9516129032309</v>
      </c>
      <c r="CF20">
        <v>0</v>
      </c>
      <c r="CG20">
        <v>190.676193548387</v>
      </c>
      <c r="CH20">
        <v>1399.9974193548401</v>
      </c>
      <c r="CI20">
        <v>0.89999399999999996</v>
      </c>
      <c r="CJ20">
        <v>0.100006</v>
      </c>
      <c r="CK20">
        <v>0</v>
      </c>
      <c r="CL20">
        <v>1000.83835483871</v>
      </c>
      <c r="CM20">
        <v>4.9997499999999997</v>
      </c>
      <c r="CN20">
        <v>13833.941935483899</v>
      </c>
      <c r="CO20">
        <v>12178</v>
      </c>
      <c r="CP20">
        <v>48.765935483870997</v>
      </c>
      <c r="CQ20">
        <v>50.098580645161299</v>
      </c>
      <c r="CR20">
        <v>49.741870967741903</v>
      </c>
      <c r="CS20">
        <v>49.7194516129032</v>
      </c>
      <c r="CT20">
        <v>49.846548387096803</v>
      </c>
      <c r="CU20">
        <v>1255.4874193548401</v>
      </c>
      <c r="CV20">
        <v>139.51</v>
      </c>
      <c r="CW20">
        <v>0</v>
      </c>
      <c r="CX20">
        <v>119.59999990463299</v>
      </c>
      <c r="CY20">
        <v>0</v>
      </c>
      <c r="CZ20">
        <v>1000.8011153846199</v>
      </c>
      <c r="DA20">
        <v>-8.5943589599716805</v>
      </c>
      <c r="DB20">
        <v>-109.743589613829</v>
      </c>
      <c r="DC20">
        <v>13833.5</v>
      </c>
      <c r="DD20">
        <v>15</v>
      </c>
      <c r="DE20">
        <v>1608161264</v>
      </c>
      <c r="DF20" t="s">
        <v>291</v>
      </c>
      <c r="DG20">
        <v>1608161256.5</v>
      </c>
      <c r="DH20">
        <v>1608161264</v>
      </c>
      <c r="DI20">
        <v>27</v>
      </c>
      <c r="DJ20">
        <v>-0.49299999999999999</v>
      </c>
      <c r="DK20">
        <v>-1.7999999999999999E-2</v>
      </c>
      <c r="DL20">
        <v>3.1110000000000002</v>
      </c>
      <c r="DM20">
        <v>0.112</v>
      </c>
      <c r="DN20">
        <v>415</v>
      </c>
      <c r="DO20">
        <v>16</v>
      </c>
      <c r="DP20">
        <v>0.08</v>
      </c>
      <c r="DQ20">
        <v>0.05</v>
      </c>
      <c r="DR20">
        <v>1.1849127469114</v>
      </c>
      <c r="DS20">
        <v>0.12763388650149199</v>
      </c>
      <c r="DT20">
        <v>1.48868156999345E-2</v>
      </c>
      <c r="DU20">
        <v>1</v>
      </c>
      <c r="DV20">
        <v>-1.961292</v>
      </c>
      <c r="DW20">
        <v>-0.14939906562847999</v>
      </c>
      <c r="DX20">
        <v>1.8199766188974401E-2</v>
      </c>
      <c r="DY20">
        <v>1</v>
      </c>
      <c r="DZ20">
        <v>5.2767773333333299</v>
      </c>
      <c r="EA20">
        <v>0.22672444938821601</v>
      </c>
      <c r="EB20">
        <v>1.6365369317216501E-2</v>
      </c>
      <c r="EC20">
        <v>0</v>
      </c>
      <c r="ED20">
        <v>2</v>
      </c>
      <c r="EE20">
        <v>3</v>
      </c>
      <c r="EF20" t="s">
        <v>302</v>
      </c>
      <c r="EG20">
        <v>100</v>
      </c>
      <c r="EH20">
        <v>100</v>
      </c>
      <c r="EI20">
        <v>3.1110000000000002</v>
      </c>
      <c r="EJ20">
        <v>0.1124</v>
      </c>
      <c r="EK20">
        <v>3.1106500000000201</v>
      </c>
      <c r="EL20">
        <v>0</v>
      </c>
      <c r="EM20">
        <v>0</v>
      </c>
      <c r="EN20">
        <v>0</v>
      </c>
      <c r="EO20">
        <v>0.112404761904767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6.2</v>
      </c>
      <c r="EX20">
        <v>6</v>
      </c>
      <c r="EY20">
        <v>2</v>
      </c>
      <c r="EZ20">
        <v>511.70299999999997</v>
      </c>
      <c r="FA20">
        <v>461.94299999999998</v>
      </c>
      <c r="FB20">
        <v>24.432700000000001</v>
      </c>
      <c r="FC20">
        <v>32.842399999999998</v>
      </c>
      <c r="FD20">
        <v>30.0001</v>
      </c>
      <c r="FE20">
        <v>32.777299999999997</v>
      </c>
      <c r="FF20">
        <v>32.744399999999999</v>
      </c>
      <c r="FG20">
        <v>9.1704100000000004</v>
      </c>
      <c r="FH20">
        <v>0</v>
      </c>
      <c r="FI20">
        <v>100</v>
      </c>
      <c r="FJ20">
        <v>24.436699999999998</v>
      </c>
      <c r="FK20">
        <v>101.84399999999999</v>
      </c>
      <c r="FL20">
        <v>16.202500000000001</v>
      </c>
      <c r="FM20">
        <v>101.524</v>
      </c>
      <c r="FN20">
        <v>100.94199999999999</v>
      </c>
    </row>
    <row r="21" spans="1:170" x14ac:dyDescent="0.25">
      <c r="A21">
        <v>5</v>
      </c>
      <c r="B21">
        <v>1608161696.5</v>
      </c>
      <c r="C21">
        <v>458</v>
      </c>
      <c r="D21" t="s">
        <v>307</v>
      </c>
      <c r="E21" t="s">
        <v>308</v>
      </c>
      <c r="F21" t="s">
        <v>285</v>
      </c>
      <c r="G21" t="s">
        <v>286</v>
      </c>
      <c r="H21">
        <v>1608161688.5</v>
      </c>
      <c r="I21">
        <f t="shared" si="0"/>
        <v>5.5223483884570606E-3</v>
      </c>
      <c r="J21">
        <f t="shared" si="1"/>
        <v>4.3196579340022518</v>
      </c>
      <c r="K21">
        <f t="shared" si="2"/>
        <v>148.655838709677</v>
      </c>
      <c r="L21">
        <f t="shared" si="3"/>
        <v>122.7554372632902</v>
      </c>
      <c r="M21">
        <f t="shared" si="4"/>
        <v>12.532661937238792</v>
      </c>
      <c r="N21">
        <f t="shared" si="5"/>
        <v>15.176951938586111</v>
      </c>
      <c r="O21">
        <f t="shared" si="6"/>
        <v>0.32963256565530819</v>
      </c>
      <c r="P21">
        <f t="shared" si="7"/>
        <v>2.9655820592870761</v>
      </c>
      <c r="Q21">
        <f t="shared" si="8"/>
        <v>0.3105461443620115</v>
      </c>
      <c r="R21">
        <f t="shared" si="9"/>
        <v>0.19571402226078624</v>
      </c>
      <c r="S21">
        <f t="shared" si="10"/>
        <v>231.2896831034582</v>
      </c>
      <c r="T21">
        <f t="shared" si="11"/>
        <v>27.897371436497565</v>
      </c>
      <c r="U21">
        <f t="shared" si="12"/>
        <v>28.3060032258064</v>
      </c>
      <c r="V21">
        <f t="shared" si="13"/>
        <v>3.8630646912155866</v>
      </c>
      <c r="W21">
        <f t="shared" si="14"/>
        <v>55.454433096265454</v>
      </c>
      <c r="X21">
        <f t="shared" si="15"/>
        <v>2.1005727777063581</v>
      </c>
      <c r="Y21">
        <f t="shared" si="16"/>
        <v>3.7879257985739287</v>
      </c>
      <c r="Z21">
        <f t="shared" si="17"/>
        <v>1.7624919135092285</v>
      </c>
      <c r="AA21">
        <f t="shared" si="18"/>
        <v>-243.53556393095639</v>
      </c>
      <c r="AB21">
        <f t="shared" si="19"/>
        <v>-53.924584690820005</v>
      </c>
      <c r="AC21">
        <f t="shared" si="20"/>
        <v>-3.969009478333152</v>
      </c>
      <c r="AD21">
        <f t="shared" si="21"/>
        <v>-70.139474996651359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53796.874450141026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989.83072000000004</v>
      </c>
      <c r="AR21">
        <v>1115.1600000000001</v>
      </c>
      <c r="AS21">
        <f t="shared" si="27"/>
        <v>0.11238681444815102</v>
      </c>
      <c r="AT21">
        <v>0.5</v>
      </c>
      <c r="AU21">
        <f t="shared" si="28"/>
        <v>1180.1755459086683</v>
      </c>
      <c r="AV21">
        <f t="shared" si="29"/>
        <v>4.3196579340022518</v>
      </c>
      <c r="AW21">
        <f t="shared" si="30"/>
        <v>66.318085047141423</v>
      </c>
      <c r="AX21">
        <f t="shared" si="31"/>
        <v>0.33012303167258517</v>
      </c>
      <c r="AY21">
        <f t="shared" si="32"/>
        <v>4.1497262257266564E-3</v>
      </c>
      <c r="AZ21">
        <f t="shared" si="33"/>
        <v>1.9252125255568706</v>
      </c>
      <c r="BA21" t="s">
        <v>310</v>
      </c>
      <c r="BB21">
        <v>747.02</v>
      </c>
      <c r="BC21">
        <f t="shared" si="34"/>
        <v>368.1400000000001</v>
      </c>
      <c r="BD21">
        <f t="shared" si="35"/>
        <v>0.34043918074645518</v>
      </c>
      <c r="BE21">
        <f t="shared" si="36"/>
        <v>0.85362575843121047</v>
      </c>
      <c r="BF21">
        <f t="shared" si="37"/>
        <v>0.31357164522660258</v>
      </c>
      <c r="BG21">
        <f t="shared" si="38"/>
        <v>0.84305246445944282</v>
      </c>
      <c r="BH21">
        <f t="shared" si="39"/>
        <v>1399.9883870967701</v>
      </c>
      <c r="BI21">
        <f t="shared" si="40"/>
        <v>1180.1755459086683</v>
      </c>
      <c r="BJ21">
        <f t="shared" si="41"/>
        <v>0.84298952533174976</v>
      </c>
      <c r="BK21">
        <f t="shared" si="42"/>
        <v>0.1959790506634996</v>
      </c>
      <c r="BL21">
        <v>6</v>
      </c>
      <c r="BM21">
        <v>0.5</v>
      </c>
      <c r="BN21" t="s">
        <v>290</v>
      </c>
      <c r="BO21">
        <v>2</v>
      </c>
      <c r="BP21">
        <v>1608161688.5</v>
      </c>
      <c r="BQ21">
        <v>148.655838709677</v>
      </c>
      <c r="BR21">
        <v>154.82429032258099</v>
      </c>
      <c r="BS21">
        <v>20.574777419354799</v>
      </c>
      <c r="BT21">
        <v>14.0845709677419</v>
      </c>
      <c r="BU21">
        <v>145.54509677419401</v>
      </c>
      <c r="BV21">
        <v>20.462374193548399</v>
      </c>
      <c r="BW21">
        <v>500.02051612903199</v>
      </c>
      <c r="BX21">
        <v>102.050225806452</v>
      </c>
      <c r="BY21">
        <v>4.4330790322580603E-2</v>
      </c>
      <c r="BZ21">
        <v>27.968722580645199</v>
      </c>
      <c r="CA21">
        <v>28.3060032258064</v>
      </c>
      <c r="CB21">
        <v>999.9</v>
      </c>
      <c r="CC21">
        <v>0</v>
      </c>
      <c r="CD21">
        <v>0</v>
      </c>
      <c r="CE21">
        <v>10001.799999999999</v>
      </c>
      <c r="CF21">
        <v>0</v>
      </c>
      <c r="CG21">
        <v>187.807548387097</v>
      </c>
      <c r="CH21">
        <v>1399.9883870967701</v>
      </c>
      <c r="CI21">
        <v>0.89999399999999996</v>
      </c>
      <c r="CJ21">
        <v>0.100006</v>
      </c>
      <c r="CK21">
        <v>0</v>
      </c>
      <c r="CL21">
        <v>989.977225806452</v>
      </c>
      <c r="CM21">
        <v>4.9997499999999997</v>
      </c>
      <c r="CN21">
        <v>13693.132258064499</v>
      </c>
      <c r="CO21">
        <v>12177.912903225801</v>
      </c>
      <c r="CP21">
        <v>48.816129032257997</v>
      </c>
      <c r="CQ21">
        <v>50.061999999999998</v>
      </c>
      <c r="CR21">
        <v>49.717483870967698</v>
      </c>
      <c r="CS21">
        <v>49.675129032258099</v>
      </c>
      <c r="CT21">
        <v>49.874806451612898</v>
      </c>
      <c r="CU21">
        <v>1255.4783870967699</v>
      </c>
      <c r="CV21">
        <v>139.51</v>
      </c>
      <c r="CW21">
        <v>0</v>
      </c>
      <c r="CX21">
        <v>69.899999856948895</v>
      </c>
      <c r="CY21">
        <v>0</v>
      </c>
      <c r="CZ21">
        <v>989.83072000000004</v>
      </c>
      <c r="DA21">
        <v>-11.0033077034765</v>
      </c>
      <c r="DB21">
        <v>-151.846154073045</v>
      </c>
      <c r="DC21">
        <v>13690.864</v>
      </c>
      <c r="DD21">
        <v>15</v>
      </c>
      <c r="DE21">
        <v>1608161264</v>
      </c>
      <c r="DF21" t="s">
        <v>291</v>
      </c>
      <c r="DG21">
        <v>1608161256.5</v>
      </c>
      <c r="DH21">
        <v>1608161264</v>
      </c>
      <c r="DI21">
        <v>27</v>
      </c>
      <c r="DJ21">
        <v>-0.49299999999999999</v>
      </c>
      <c r="DK21">
        <v>-1.7999999999999999E-2</v>
      </c>
      <c r="DL21">
        <v>3.1110000000000002</v>
      </c>
      <c r="DM21">
        <v>0.112</v>
      </c>
      <c r="DN21">
        <v>415</v>
      </c>
      <c r="DO21">
        <v>16</v>
      </c>
      <c r="DP21">
        <v>0.08</v>
      </c>
      <c r="DQ21">
        <v>0.05</v>
      </c>
      <c r="DR21">
        <v>4.3255578964270596</v>
      </c>
      <c r="DS21">
        <v>-0.19740011273732699</v>
      </c>
      <c r="DT21">
        <v>3.68311990080099E-2</v>
      </c>
      <c r="DU21">
        <v>1</v>
      </c>
      <c r="DV21">
        <v>-6.1672446666666696</v>
      </c>
      <c r="DW21">
        <v>2.1228921023302202E-3</v>
      </c>
      <c r="DX21">
        <v>2.87137655412096E-2</v>
      </c>
      <c r="DY21">
        <v>1</v>
      </c>
      <c r="DZ21">
        <v>6.4900293333333297</v>
      </c>
      <c r="EA21">
        <v>-2.1369877641842401E-2</v>
      </c>
      <c r="EB21">
        <v>7.5502198349158096E-3</v>
      </c>
      <c r="EC21">
        <v>1</v>
      </c>
      <c r="ED21">
        <v>3</v>
      </c>
      <c r="EE21">
        <v>3</v>
      </c>
      <c r="EF21" t="s">
        <v>311</v>
      </c>
      <c r="EG21">
        <v>100</v>
      </c>
      <c r="EH21">
        <v>100</v>
      </c>
      <c r="EI21">
        <v>3.1110000000000002</v>
      </c>
      <c r="EJ21">
        <v>0.1124</v>
      </c>
      <c r="EK21">
        <v>3.1106500000000201</v>
      </c>
      <c r="EL21">
        <v>0</v>
      </c>
      <c r="EM21">
        <v>0</v>
      </c>
      <c r="EN21">
        <v>0</v>
      </c>
      <c r="EO21">
        <v>0.112404761904767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7.3</v>
      </c>
      <c r="EX21">
        <v>7.2</v>
      </c>
      <c r="EY21">
        <v>2</v>
      </c>
      <c r="EZ21">
        <v>512.28700000000003</v>
      </c>
      <c r="FA21">
        <v>459.49700000000001</v>
      </c>
      <c r="FB21">
        <v>24.287500000000001</v>
      </c>
      <c r="FC21">
        <v>32.845300000000002</v>
      </c>
      <c r="FD21">
        <v>30</v>
      </c>
      <c r="FE21">
        <v>32.786000000000001</v>
      </c>
      <c r="FF21">
        <v>32.753</v>
      </c>
      <c r="FG21">
        <v>11.5951</v>
      </c>
      <c r="FH21">
        <v>20.825399999999998</v>
      </c>
      <c r="FI21">
        <v>100</v>
      </c>
      <c r="FJ21">
        <v>24.303899999999999</v>
      </c>
      <c r="FK21">
        <v>155.41499999999999</v>
      </c>
      <c r="FL21">
        <v>13.8522</v>
      </c>
      <c r="FM21">
        <v>101.52</v>
      </c>
      <c r="FN21">
        <v>100.941</v>
      </c>
    </row>
    <row r="22" spans="1:170" x14ac:dyDescent="0.25">
      <c r="A22">
        <v>6</v>
      </c>
      <c r="B22">
        <v>1608161799.5</v>
      </c>
      <c r="C22">
        <v>561</v>
      </c>
      <c r="D22" t="s">
        <v>312</v>
      </c>
      <c r="E22" t="s">
        <v>313</v>
      </c>
      <c r="F22" t="s">
        <v>285</v>
      </c>
      <c r="G22" t="s">
        <v>286</v>
      </c>
      <c r="H22">
        <v>1608161791.75</v>
      </c>
      <c r="I22">
        <f t="shared" si="0"/>
        <v>5.5961704441326041E-3</v>
      </c>
      <c r="J22">
        <f t="shared" si="1"/>
        <v>7.2506794926824192</v>
      </c>
      <c r="K22">
        <f t="shared" si="2"/>
        <v>199.70650000000001</v>
      </c>
      <c r="L22">
        <f t="shared" si="3"/>
        <v>157.22329254534026</v>
      </c>
      <c r="M22">
        <f t="shared" si="4"/>
        <v>16.051195895684121</v>
      </c>
      <c r="N22">
        <f t="shared" si="5"/>
        <v>20.388379490380071</v>
      </c>
      <c r="O22">
        <f t="shared" si="6"/>
        <v>0.32692069861645728</v>
      </c>
      <c r="P22">
        <f t="shared" si="7"/>
        <v>2.9645749006313453</v>
      </c>
      <c r="Q22">
        <f t="shared" si="8"/>
        <v>0.30813143962542067</v>
      </c>
      <c r="R22">
        <f t="shared" si="9"/>
        <v>0.1941802412005475</v>
      </c>
      <c r="S22">
        <f t="shared" si="10"/>
        <v>231.29155359764306</v>
      </c>
      <c r="T22">
        <f t="shared" si="11"/>
        <v>27.903797458891496</v>
      </c>
      <c r="U22">
        <f t="shared" si="12"/>
        <v>28.209543333333301</v>
      </c>
      <c r="V22">
        <f t="shared" si="13"/>
        <v>3.8414439024255986</v>
      </c>
      <c r="W22">
        <f t="shared" si="14"/>
        <v>53.794217128466059</v>
      </c>
      <c r="X22">
        <f t="shared" si="15"/>
        <v>2.0407062274599608</v>
      </c>
      <c r="Y22">
        <f t="shared" si="16"/>
        <v>3.7935420132363795</v>
      </c>
      <c r="Z22">
        <f t="shared" si="17"/>
        <v>1.8007376749656379</v>
      </c>
      <c r="AA22">
        <f t="shared" si="18"/>
        <v>-246.79111658624785</v>
      </c>
      <c r="AB22">
        <f t="shared" si="19"/>
        <v>-34.428153565647875</v>
      </c>
      <c r="AC22">
        <f t="shared" si="20"/>
        <v>-2.5339776999628221</v>
      </c>
      <c r="AD22">
        <f t="shared" si="21"/>
        <v>-52.461694254215502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53762.841692092865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980.11976000000004</v>
      </c>
      <c r="AR22">
        <v>1126.51</v>
      </c>
      <c r="AS22">
        <f t="shared" si="27"/>
        <v>0.12995023568366015</v>
      </c>
      <c r="AT22">
        <v>0.5</v>
      </c>
      <c r="AU22">
        <f t="shared" si="28"/>
        <v>1180.1883307473138</v>
      </c>
      <c r="AV22">
        <f t="shared" si="29"/>
        <v>7.2506794926824192</v>
      </c>
      <c r="AW22">
        <f t="shared" si="30"/>
        <v>76.682875865859444</v>
      </c>
      <c r="AX22">
        <f t="shared" si="31"/>
        <v>0.34907812624832446</v>
      </c>
      <c r="AY22">
        <f t="shared" si="32"/>
        <v>6.6332014717867607E-3</v>
      </c>
      <c r="AZ22">
        <f t="shared" si="33"/>
        <v>1.8957399401691948</v>
      </c>
      <c r="BA22" t="s">
        <v>315</v>
      </c>
      <c r="BB22">
        <v>733.27</v>
      </c>
      <c r="BC22">
        <f t="shared" si="34"/>
        <v>393.24</v>
      </c>
      <c r="BD22">
        <f t="shared" si="35"/>
        <v>0.37226691079239127</v>
      </c>
      <c r="BE22">
        <f t="shared" si="36"/>
        <v>0.84449602777591026</v>
      </c>
      <c r="BF22">
        <f t="shared" si="37"/>
        <v>0.35615196980216807</v>
      </c>
      <c r="BG22">
        <f t="shared" si="38"/>
        <v>0.83859554688840388</v>
      </c>
      <c r="BH22">
        <f t="shared" si="39"/>
        <v>1400.0039999999999</v>
      </c>
      <c r="BI22">
        <f t="shared" si="40"/>
        <v>1180.1883307473138</v>
      </c>
      <c r="BJ22">
        <f t="shared" si="41"/>
        <v>0.84298925627877774</v>
      </c>
      <c r="BK22">
        <f t="shared" si="42"/>
        <v>0.19597851255755563</v>
      </c>
      <c r="BL22">
        <v>6</v>
      </c>
      <c r="BM22">
        <v>0.5</v>
      </c>
      <c r="BN22" t="s">
        <v>290</v>
      </c>
      <c r="BO22">
        <v>2</v>
      </c>
      <c r="BP22">
        <v>1608161791.75</v>
      </c>
      <c r="BQ22">
        <v>199.70650000000001</v>
      </c>
      <c r="BR22">
        <v>209.74826666666701</v>
      </c>
      <c r="BS22">
        <v>19.988949999999999</v>
      </c>
      <c r="BT22">
        <v>13.407883333333301</v>
      </c>
      <c r="BU22">
        <v>196.5959</v>
      </c>
      <c r="BV22">
        <v>19.876550000000002</v>
      </c>
      <c r="BW22">
        <v>500.00790000000001</v>
      </c>
      <c r="BX22">
        <v>102.047433333333</v>
      </c>
      <c r="BY22">
        <v>4.4283713333333301E-2</v>
      </c>
      <c r="BZ22">
        <v>27.994133333333298</v>
      </c>
      <c r="CA22">
        <v>28.209543333333301</v>
      </c>
      <c r="CB22">
        <v>999.9</v>
      </c>
      <c r="CC22">
        <v>0</v>
      </c>
      <c r="CD22">
        <v>0</v>
      </c>
      <c r="CE22">
        <v>9996.3683333333302</v>
      </c>
      <c r="CF22">
        <v>0</v>
      </c>
      <c r="CG22">
        <v>183.14599999999999</v>
      </c>
      <c r="CH22">
        <v>1400.0039999999999</v>
      </c>
      <c r="CI22">
        <v>0.90000179999999996</v>
      </c>
      <c r="CJ22">
        <v>9.9998176666666702E-2</v>
      </c>
      <c r="CK22">
        <v>0</v>
      </c>
      <c r="CL22">
        <v>980.12063333333299</v>
      </c>
      <c r="CM22">
        <v>4.9997499999999997</v>
      </c>
      <c r="CN22">
        <v>13568.223333333301</v>
      </c>
      <c r="CO22">
        <v>12178.09</v>
      </c>
      <c r="CP22">
        <v>48.766399999999997</v>
      </c>
      <c r="CQ22">
        <v>50.049599999999998</v>
      </c>
      <c r="CR22">
        <v>49.695399999999999</v>
      </c>
      <c r="CS22">
        <v>49.658200000000001</v>
      </c>
      <c r="CT22">
        <v>49.820599999999999</v>
      </c>
      <c r="CU22">
        <v>1255.5050000000001</v>
      </c>
      <c r="CV22">
        <v>139.499</v>
      </c>
      <c r="CW22">
        <v>0</v>
      </c>
      <c r="CX22">
        <v>102.299999952316</v>
      </c>
      <c r="CY22">
        <v>0</v>
      </c>
      <c r="CZ22">
        <v>980.11976000000004</v>
      </c>
      <c r="DA22">
        <v>-3.5310769233630399</v>
      </c>
      <c r="DB22">
        <v>-48.976923046972502</v>
      </c>
      <c r="DC22">
        <v>13567.824000000001</v>
      </c>
      <c r="DD22">
        <v>15</v>
      </c>
      <c r="DE22">
        <v>1608161264</v>
      </c>
      <c r="DF22" t="s">
        <v>291</v>
      </c>
      <c r="DG22">
        <v>1608161256.5</v>
      </c>
      <c r="DH22">
        <v>1608161264</v>
      </c>
      <c r="DI22">
        <v>27</v>
      </c>
      <c r="DJ22">
        <v>-0.49299999999999999</v>
      </c>
      <c r="DK22">
        <v>-1.7999999999999999E-2</v>
      </c>
      <c r="DL22">
        <v>3.1110000000000002</v>
      </c>
      <c r="DM22">
        <v>0.112</v>
      </c>
      <c r="DN22">
        <v>415</v>
      </c>
      <c r="DO22">
        <v>16</v>
      </c>
      <c r="DP22">
        <v>0.08</v>
      </c>
      <c r="DQ22">
        <v>0.05</v>
      </c>
      <c r="DR22">
        <v>7.2516198369406304</v>
      </c>
      <c r="DS22">
        <v>-0.157536302164414</v>
      </c>
      <c r="DT22">
        <v>2.9588664375797401E-2</v>
      </c>
      <c r="DU22">
        <v>1</v>
      </c>
      <c r="DV22">
        <v>-10.042209</v>
      </c>
      <c r="DW22">
        <v>0.10792231368185801</v>
      </c>
      <c r="DX22">
        <v>3.4425700898214603E-2</v>
      </c>
      <c r="DY22">
        <v>1</v>
      </c>
      <c r="DZ22">
        <v>6.5810443333333302</v>
      </c>
      <c r="EA22">
        <v>-6.3305005561772798E-3</v>
      </c>
      <c r="EB22">
        <v>6.7363038002224201E-4</v>
      </c>
      <c r="EC22">
        <v>1</v>
      </c>
      <c r="ED22">
        <v>3</v>
      </c>
      <c r="EE22">
        <v>3</v>
      </c>
      <c r="EF22" t="s">
        <v>311</v>
      </c>
      <c r="EG22">
        <v>100</v>
      </c>
      <c r="EH22">
        <v>100</v>
      </c>
      <c r="EI22">
        <v>3.1110000000000002</v>
      </c>
      <c r="EJ22">
        <v>0.1124</v>
      </c>
      <c r="EK22">
        <v>3.1106500000000201</v>
      </c>
      <c r="EL22">
        <v>0</v>
      </c>
      <c r="EM22">
        <v>0</v>
      </c>
      <c r="EN22">
        <v>0</v>
      </c>
      <c r="EO22">
        <v>0.112404761904767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9.1</v>
      </c>
      <c r="EX22">
        <v>8.9</v>
      </c>
      <c r="EY22">
        <v>2</v>
      </c>
      <c r="EZ22">
        <v>512.25400000000002</v>
      </c>
      <c r="FA22">
        <v>459.18099999999998</v>
      </c>
      <c r="FB22">
        <v>24.485099999999999</v>
      </c>
      <c r="FC22">
        <v>32.843600000000002</v>
      </c>
      <c r="FD22">
        <v>30</v>
      </c>
      <c r="FE22">
        <v>32.791800000000002</v>
      </c>
      <c r="FF22">
        <v>32.758899999999997</v>
      </c>
      <c r="FG22">
        <v>14.05</v>
      </c>
      <c r="FH22">
        <v>23.747800000000002</v>
      </c>
      <c r="FI22">
        <v>99.254800000000003</v>
      </c>
      <c r="FJ22">
        <v>24.486000000000001</v>
      </c>
      <c r="FK22">
        <v>209.88</v>
      </c>
      <c r="FL22">
        <v>13.395200000000001</v>
      </c>
      <c r="FM22">
        <v>101.517</v>
      </c>
      <c r="FN22">
        <v>100.944</v>
      </c>
    </row>
    <row r="23" spans="1:170" x14ac:dyDescent="0.25">
      <c r="A23">
        <v>7</v>
      </c>
      <c r="B23">
        <v>1608161868.5999999</v>
      </c>
      <c r="C23">
        <v>630.09999990463302</v>
      </c>
      <c r="D23" t="s">
        <v>316</v>
      </c>
      <c r="E23" t="s">
        <v>317</v>
      </c>
      <c r="F23" t="s">
        <v>285</v>
      </c>
      <c r="G23" t="s">
        <v>286</v>
      </c>
      <c r="H23">
        <v>1608161860.8499999</v>
      </c>
      <c r="I23">
        <f t="shared" si="0"/>
        <v>5.5173390259925237E-3</v>
      </c>
      <c r="J23">
        <f t="shared" si="1"/>
        <v>10.954729831067734</v>
      </c>
      <c r="K23">
        <f t="shared" si="2"/>
        <v>247.918933333333</v>
      </c>
      <c r="L23">
        <f t="shared" si="3"/>
        <v>183.96905789375617</v>
      </c>
      <c r="M23">
        <f t="shared" si="4"/>
        <v>18.781403917929648</v>
      </c>
      <c r="N23">
        <f t="shared" si="5"/>
        <v>25.310047674020463</v>
      </c>
      <c r="O23">
        <f t="shared" si="6"/>
        <v>0.31940347190368146</v>
      </c>
      <c r="P23">
        <f t="shared" si="7"/>
        <v>2.96500194268621</v>
      </c>
      <c r="Q23">
        <f t="shared" si="8"/>
        <v>0.30144531181541362</v>
      </c>
      <c r="R23">
        <f t="shared" si="9"/>
        <v>0.18993259927412098</v>
      </c>
      <c r="S23">
        <f t="shared" si="10"/>
        <v>231.2911149866093</v>
      </c>
      <c r="T23">
        <f t="shared" si="11"/>
        <v>27.909032084969894</v>
      </c>
      <c r="U23">
        <f t="shared" si="12"/>
        <v>28.14817</v>
      </c>
      <c r="V23">
        <f t="shared" si="13"/>
        <v>3.8277425280481978</v>
      </c>
      <c r="W23">
        <f t="shared" si="14"/>
        <v>53.100949961514644</v>
      </c>
      <c r="X23">
        <f t="shared" si="15"/>
        <v>2.0126420345901037</v>
      </c>
      <c r="Y23">
        <f t="shared" si="16"/>
        <v>3.7902185103068451</v>
      </c>
      <c r="Z23">
        <f t="shared" si="17"/>
        <v>1.8151004934580941</v>
      </c>
      <c r="AA23">
        <f t="shared" si="18"/>
        <v>-243.31465104627028</v>
      </c>
      <c r="AB23">
        <f t="shared" si="19"/>
        <v>-27.025701662994333</v>
      </c>
      <c r="AC23">
        <f t="shared" si="20"/>
        <v>-1.9880996135169164</v>
      </c>
      <c r="AD23">
        <f t="shared" si="21"/>
        <v>-41.037337336172229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53777.964798882182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990.42280000000005</v>
      </c>
      <c r="AR23">
        <v>1161.6400000000001</v>
      </c>
      <c r="AS23">
        <f t="shared" si="27"/>
        <v>0.14739265176818983</v>
      </c>
      <c r="AT23">
        <v>0.5</v>
      </c>
      <c r="AU23">
        <f t="shared" si="28"/>
        <v>1180.187090747296</v>
      </c>
      <c r="AV23">
        <f t="shared" si="29"/>
        <v>10.954729831067734</v>
      </c>
      <c r="AW23">
        <f t="shared" si="30"/>
        <v>86.975452443914619</v>
      </c>
      <c r="AX23">
        <f t="shared" si="31"/>
        <v>0.35855342446885446</v>
      </c>
      <c r="AY23">
        <f t="shared" si="32"/>
        <v>9.7717365333843606E-3</v>
      </c>
      <c r="AZ23">
        <f t="shared" si="33"/>
        <v>1.8081677628180843</v>
      </c>
      <c r="BA23" t="s">
        <v>319</v>
      </c>
      <c r="BB23">
        <v>745.13</v>
      </c>
      <c r="BC23">
        <f t="shared" si="34"/>
        <v>416.5100000000001</v>
      </c>
      <c r="BD23">
        <f t="shared" si="35"/>
        <v>0.41107584451753859</v>
      </c>
      <c r="BE23">
        <f t="shared" si="36"/>
        <v>0.83451796817576818</v>
      </c>
      <c r="BF23">
        <f t="shared" si="37"/>
        <v>0.38375474990172609</v>
      </c>
      <c r="BG23">
        <f t="shared" si="38"/>
        <v>0.82480069981610482</v>
      </c>
      <c r="BH23">
        <f t="shared" si="39"/>
        <v>1400.0026666666699</v>
      </c>
      <c r="BI23">
        <f t="shared" si="40"/>
        <v>1180.187090747296</v>
      </c>
      <c r="BJ23">
        <f t="shared" si="41"/>
        <v>0.84298917341154589</v>
      </c>
      <c r="BK23">
        <f t="shared" si="42"/>
        <v>0.19597834682309181</v>
      </c>
      <c r="BL23">
        <v>6</v>
      </c>
      <c r="BM23">
        <v>0.5</v>
      </c>
      <c r="BN23" t="s">
        <v>290</v>
      </c>
      <c r="BO23">
        <v>2</v>
      </c>
      <c r="BP23">
        <v>1608161860.8499999</v>
      </c>
      <c r="BQ23">
        <v>247.918933333333</v>
      </c>
      <c r="BR23">
        <v>262.70546666666701</v>
      </c>
      <c r="BS23">
        <v>19.714386666666702</v>
      </c>
      <c r="BT23">
        <v>13.224353333333299</v>
      </c>
      <c r="BU23">
        <v>245.423933333333</v>
      </c>
      <c r="BV23">
        <v>19.6813866666667</v>
      </c>
      <c r="BW23">
        <v>500.019133333333</v>
      </c>
      <c r="BX23">
        <v>102.045533333333</v>
      </c>
      <c r="BY23">
        <v>4.4481873333333297E-2</v>
      </c>
      <c r="BZ23">
        <v>27.979099999999999</v>
      </c>
      <c r="CA23">
        <v>28.14817</v>
      </c>
      <c r="CB23">
        <v>999.9</v>
      </c>
      <c r="CC23">
        <v>0</v>
      </c>
      <c r="CD23">
        <v>0</v>
      </c>
      <c r="CE23">
        <v>9998.9733333333297</v>
      </c>
      <c r="CF23">
        <v>0</v>
      </c>
      <c r="CG23">
        <v>179.80133333333299</v>
      </c>
      <c r="CH23">
        <v>1400.0026666666699</v>
      </c>
      <c r="CI23">
        <v>0.90000460000000004</v>
      </c>
      <c r="CJ23">
        <v>9.9995316666666695E-2</v>
      </c>
      <c r="CK23">
        <v>0</v>
      </c>
      <c r="CL23">
        <v>990.44219999999996</v>
      </c>
      <c r="CM23">
        <v>4.9997499999999997</v>
      </c>
      <c r="CN23">
        <v>13715.6133333333</v>
      </c>
      <c r="CO23">
        <v>12178.09</v>
      </c>
      <c r="CP23">
        <v>48.795466666666698</v>
      </c>
      <c r="CQ23">
        <v>50.0041333333333</v>
      </c>
      <c r="CR23">
        <v>49.695466666666597</v>
      </c>
      <c r="CS23">
        <v>49.616599999999998</v>
      </c>
      <c r="CT23">
        <v>49.8414</v>
      </c>
      <c r="CU23">
        <v>1255.50766666667</v>
      </c>
      <c r="CV23">
        <v>139.495</v>
      </c>
      <c r="CW23">
        <v>0</v>
      </c>
      <c r="CX23">
        <v>68.599999904632597</v>
      </c>
      <c r="CY23">
        <v>0</v>
      </c>
      <c r="CZ23">
        <v>990.42280000000005</v>
      </c>
      <c r="DA23">
        <v>-1.1615384641355599</v>
      </c>
      <c r="DB23">
        <v>-16.8076922948811</v>
      </c>
      <c r="DC23">
        <v>13715.332</v>
      </c>
      <c r="DD23">
        <v>15</v>
      </c>
      <c r="DE23">
        <v>1608161900.5999999</v>
      </c>
      <c r="DF23" t="s">
        <v>320</v>
      </c>
      <c r="DG23">
        <v>1608161887.0999999</v>
      </c>
      <c r="DH23">
        <v>1608161900.5999999</v>
      </c>
      <c r="DI23">
        <v>28</v>
      </c>
      <c r="DJ23">
        <v>-0.61599999999999999</v>
      </c>
      <c r="DK23">
        <v>-0.08</v>
      </c>
      <c r="DL23">
        <v>2.4950000000000001</v>
      </c>
      <c r="DM23">
        <v>3.3000000000000002E-2</v>
      </c>
      <c r="DN23">
        <v>263</v>
      </c>
      <c r="DO23">
        <v>13</v>
      </c>
      <c r="DP23">
        <v>0.11</v>
      </c>
      <c r="DQ23">
        <v>0.01</v>
      </c>
      <c r="DR23">
        <v>10.432933004884299</v>
      </c>
      <c r="DS23">
        <v>-0.23989006299315799</v>
      </c>
      <c r="DT23">
        <v>4.8407084113359401E-2</v>
      </c>
      <c r="DU23">
        <v>1</v>
      </c>
      <c r="DV23">
        <v>-14.179564516129</v>
      </c>
      <c r="DW23">
        <v>0.14994193548392201</v>
      </c>
      <c r="DX23">
        <v>4.8813037314457797E-2</v>
      </c>
      <c r="DY23">
        <v>1</v>
      </c>
      <c r="DZ23">
        <v>6.5697119354838698</v>
      </c>
      <c r="EA23">
        <v>-6.2877580645183007E-2</v>
      </c>
      <c r="EB23">
        <v>6.7678482878571304E-3</v>
      </c>
      <c r="EC23">
        <v>1</v>
      </c>
      <c r="ED23">
        <v>3</v>
      </c>
      <c r="EE23">
        <v>3</v>
      </c>
      <c r="EF23" t="s">
        <v>311</v>
      </c>
      <c r="EG23">
        <v>100</v>
      </c>
      <c r="EH23">
        <v>100</v>
      </c>
      <c r="EI23">
        <v>2.4950000000000001</v>
      </c>
      <c r="EJ23">
        <v>3.3000000000000002E-2</v>
      </c>
      <c r="EK23">
        <v>3.1106500000000201</v>
      </c>
      <c r="EL23">
        <v>0</v>
      </c>
      <c r="EM23">
        <v>0</v>
      </c>
      <c r="EN23">
        <v>0</v>
      </c>
      <c r="EO23">
        <v>0.112404761904767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10.199999999999999</v>
      </c>
      <c r="EX23">
        <v>10.1</v>
      </c>
      <c r="EY23">
        <v>2</v>
      </c>
      <c r="EZ23">
        <v>511.875</v>
      </c>
      <c r="FA23">
        <v>459.36500000000001</v>
      </c>
      <c r="FB23">
        <v>24.316700000000001</v>
      </c>
      <c r="FC23">
        <v>32.831800000000001</v>
      </c>
      <c r="FD23">
        <v>30</v>
      </c>
      <c r="FE23">
        <v>32.786000000000001</v>
      </c>
      <c r="FF23">
        <v>32.756</v>
      </c>
      <c r="FG23">
        <v>16.420400000000001</v>
      </c>
      <c r="FH23">
        <v>24.286799999999999</v>
      </c>
      <c r="FI23">
        <v>98.882999999999996</v>
      </c>
      <c r="FJ23">
        <v>24.321000000000002</v>
      </c>
      <c r="FK23">
        <v>263.37</v>
      </c>
      <c r="FL23">
        <v>13.3177</v>
      </c>
      <c r="FM23">
        <v>101.529</v>
      </c>
      <c r="FN23">
        <v>100.946</v>
      </c>
    </row>
    <row r="24" spans="1:170" x14ac:dyDescent="0.25">
      <c r="A24">
        <v>8</v>
      </c>
      <c r="B24">
        <v>1608161970.5999999</v>
      </c>
      <c r="C24">
        <v>732.09999990463302</v>
      </c>
      <c r="D24" t="s">
        <v>321</v>
      </c>
      <c r="E24" t="s">
        <v>322</v>
      </c>
      <c r="F24" t="s">
        <v>285</v>
      </c>
      <c r="G24" t="s">
        <v>286</v>
      </c>
      <c r="H24">
        <v>1608161962.5999999</v>
      </c>
      <c r="I24">
        <f t="shared" si="0"/>
        <v>5.4440178486963343E-3</v>
      </c>
      <c r="J24">
        <f t="shared" si="1"/>
        <v>19.63707495880945</v>
      </c>
      <c r="K24">
        <f t="shared" si="2"/>
        <v>395.85261290322597</v>
      </c>
      <c r="L24">
        <f t="shared" si="3"/>
        <v>282.30459507267523</v>
      </c>
      <c r="M24">
        <f t="shared" si="4"/>
        <v>28.819905159943172</v>
      </c>
      <c r="N24">
        <f t="shared" si="5"/>
        <v>40.41179265342717</v>
      </c>
      <c r="O24">
        <f t="shared" si="6"/>
        <v>0.31810385734458191</v>
      </c>
      <c r="P24">
        <f t="shared" si="7"/>
        <v>2.9652230769766583</v>
      </c>
      <c r="Q24">
        <f t="shared" si="8"/>
        <v>0.30028841232289999</v>
      </c>
      <c r="R24">
        <f t="shared" si="9"/>
        <v>0.18919770984545325</v>
      </c>
      <c r="S24">
        <f t="shared" si="10"/>
        <v>231.29521040136098</v>
      </c>
      <c r="T24">
        <f t="shared" si="11"/>
        <v>27.938435349242518</v>
      </c>
      <c r="U24">
        <f t="shared" si="12"/>
        <v>28.1602483870968</v>
      </c>
      <c r="V24">
        <f t="shared" si="13"/>
        <v>3.8304356096863401</v>
      </c>
      <c r="W24">
        <f t="shared" si="14"/>
        <v>53.599881158862551</v>
      </c>
      <c r="X24">
        <f t="shared" si="15"/>
        <v>2.0328005073908026</v>
      </c>
      <c r="Y24">
        <f t="shared" si="16"/>
        <v>3.7925466688365712</v>
      </c>
      <c r="Z24">
        <f t="shared" si="17"/>
        <v>1.7976351022955375</v>
      </c>
      <c r="AA24">
        <f t="shared" si="18"/>
        <v>-240.08118712750834</v>
      </c>
      <c r="AB24">
        <f t="shared" si="19"/>
        <v>-27.274883178280451</v>
      </c>
      <c r="AC24">
        <f t="shared" si="20"/>
        <v>-2.0065066215033553</v>
      </c>
      <c r="AD24">
        <f t="shared" si="21"/>
        <v>-38.067366525931163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53782.506421304213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323</v>
      </c>
      <c r="AQ24">
        <v>1061.2592</v>
      </c>
      <c r="AR24">
        <v>1319.52</v>
      </c>
      <c r="AS24">
        <f t="shared" si="27"/>
        <v>0.19572329331878258</v>
      </c>
      <c r="AT24">
        <v>0.5</v>
      </c>
      <c r="AU24">
        <f t="shared" si="28"/>
        <v>1180.2086910698558</v>
      </c>
      <c r="AV24">
        <f t="shared" si="29"/>
        <v>19.63707495880945</v>
      </c>
      <c r="AW24">
        <f t="shared" si="30"/>
        <v>115.49716590982092</v>
      </c>
      <c r="AX24">
        <f t="shared" si="31"/>
        <v>0.4287089244573784</v>
      </c>
      <c r="AY24">
        <f t="shared" si="32"/>
        <v>1.7128176221360474E-2</v>
      </c>
      <c r="AZ24">
        <f t="shared" si="33"/>
        <v>1.4721716987995634</v>
      </c>
      <c r="BA24" t="s">
        <v>324</v>
      </c>
      <c r="BB24">
        <v>753.83</v>
      </c>
      <c r="BC24">
        <f t="shared" si="34"/>
        <v>565.68999999999994</v>
      </c>
      <c r="BD24">
        <f t="shared" si="35"/>
        <v>0.45654121515317586</v>
      </c>
      <c r="BE24">
        <f t="shared" si="36"/>
        <v>0.77446825475929426</v>
      </c>
      <c r="BF24">
        <f t="shared" si="37"/>
        <v>0.42755361308923456</v>
      </c>
      <c r="BG24">
        <f t="shared" si="38"/>
        <v>0.7628043873830116</v>
      </c>
      <c r="BH24">
        <f t="shared" si="39"/>
        <v>1400.0283870967701</v>
      </c>
      <c r="BI24">
        <f t="shared" si="40"/>
        <v>1180.2086910698558</v>
      </c>
      <c r="BJ24">
        <f t="shared" si="41"/>
        <v>0.84298911504019358</v>
      </c>
      <c r="BK24">
        <f t="shared" si="42"/>
        <v>0.19597823008038734</v>
      </c>
      <c r="BL24">
        <v>6</v>
      </c>
      <c r="BM24">
        <v>0.5</v>
      </c>
      <c r="BN24" t="s">
        <v>290</v>
      </c>
      <c r="BO24">
        <v>2</v>
      </c>
      <c r="BP24">
        <v>1608161962.5999999</v>
      </c>
      <c r="BQ24">
        <v>395.85261290322597</v>
      </c>
      <c r="BR24">
        <v>422.00203225806501</v>
      </c>
      <c r="BS24">
        <v>19.912241935483902</v>
      </c>
      <c r="BT24">
        <v>13.509774193548401</v>
      </c>
      <c r="BU24">
        <v>393.35806451612899</v>
      </c>
      <c r="BV24">
        <v>19.879509677419399</v>
      </c>
      <c r="BW24">
        <v>500.02112903225799</v>
      </c>
      <c r="BX24">
        <v>102.04374193548399</v>
      </c>
      <c r="BY24">
        <v>4.42356E-2</v>
      </c>
      <c r="BZ24">
        <v>27.9896322580645</v>
      </c>
      <c r="CA24">
        <v>28.1602483870968</v>
      </c>
      <c r="CB24">
        <v>999.9</v>
      </c>
      <c r="CC24">
        <v>0</v>
      </c>
      <c r="CD24">
        <v>0</v>
      </c>
      <c r="CE24">
        <v>10000.401612903201</v>
      </c>
      <c r="CF24">
        <v>0</v>
      </c>
      <c r="CG24">
        <v>175.40183870967701</v>
      </c>
      <c r="CH24">
        <v>1400.0283870967701</v>
      </c>
      <c r="CI24">
        <v>0.90000580645161299</v>
      </c>
      <c r="CJ24">
        <v>9.9994090322580706E-2</v>
      </c>
      <c r="CK24">
        <v>0</v>
      </c>
      <c r="CL24">
        <v>1060.6335483871001</v>
      </c>
      <c r="CM24">
        <v>4.9997499999999997</v>
      </c>
      <c r="CN24">
        <v>14659.945161290299</v>
      </c>
      <c r="CO24">
        <v>12178.3129032258</v>
      </c>
      <c r="CP24">
        <v>48.731645161290302</v>
      </c>
      <c r="CQ24">
        <v>49.953258064516099</v>
      </c>
      <c r="CR24">
        <v>49.665064516129</v>
      </c>
      <c r="CS24">
        <v>49.582258064516097</v>
      </c>
      <c r="CT24">
        <v>49.816064516129003</v>
      </c>
      <c r="CU24">
        <v>1255.5335483870999</v>
      </c>
      <c r="CV24">
        <v>139.494838709677</v>
      </c>
      <c r="CW24">
        <v>0</v>
      </c>
      <c r="CX24">
        <v>101.40000009536701</v>
      </c>
      <c r="CY24">
        <v>0</v>
      </c>
      <c r="CZ24">
        <v>1061.2592</v>
      </c>
      <c r="DA24">
        <v>42.869230726411402</v>
      </c>
      <c r="DB24">
        <v>577.29999911818402</v>
      </c>
      <c r="DC24">
        <v>14668.268</v>
      </c>
      <c r="DD24">
        <v>15</v>
      </c>
      <c r="DE24">
        <v>1608161900.5999999</v>
      </c>
      <c r="DF24" t="s">
        <v>320</v>
      </c>
      <c r="DG24">
        <v>1608161887.0999999</v>
      </c>
      <c r="DH24">
        <v>1608161900.5999999</v>
      </c>
      <c r="DI24">
        <v>28</v>
      </c>
      <c r="DJ24">
        <v>-0.61599999999999999</v>
      </c>
      <c r="DK24">
        <v>-0.08</v>
      </c>
      <c r="DL24">
        <v>2.4950000000000001</v>
      </c>
      <c r="DM24">
        <v>3.3000000000000002E-2</v>
      </c>
      <c r="DN24">
        <v>263</v>
      </c>
      <c r="DO24">
        <v>13</v>
      </c>
      <c r="DP24">
        <v>0.11</v>
      </c>
      <c r="DQ24">
        <v>0.01</v>
      </c>
      <c r="DR24">
        <v>19.653077286173701</v>
      </c>
      <c r="DS24">
        <v>-0.20170824328277401</v>
      </c>
      <c r="DT24">
        <v>9.5038722449027904E-2</v>
      </c>
      <c r="DU24">
        <v>1</v>
      </c>
      <c r="DV24">
        <v>-26.158067741935501</v>
      </c>
      <c r="DW24">
        <v>-3.1277419354822603E-2</v>
      </c>
      <c r="DX24">
        <v>9.4117611348083496E-2</v>
      </c>
      <c r="DY24">
        <v>1</v>
      </c>
      <c r="DZ24">
        <v>6.4040835483871001</v>
      </c>
      <c r="EA24">
        <v>-0.18991354838711699</v>
      </c>
      <c r="EB24">
        <v>1.42661861776058E-2</v>
      </c>
      <c r="EC24">
        <v>1</v>
      </c>
      <c r="ED24">
        <v>3</v>
      </c>
      <c r="EE24">
        <v>3</v>
      </c>
      <c r="EF24" t="s">
        <v>311</v>
      </c>
      <c r="EG24">
        <v>100</v>
      </c>
      <c r="EH24">
        <v>100</v>
      </c>
      <c r="EI24">
        <v>2.4950000000000001</v>
      </c>
      <c r="EJ24">
        <v>3.27E-2</v>
      </c>
      <c r="EK24">
        <v>2.4946666666666002</v>
      </c>
      <c r="EL24">
        <v>0</v>
      </c>
      <c r="EM24">
        <v>0</v>
      </c>
      <c r="EN24">
        <v>0</v>
      </c>
      <c r="EO24">
        <v>3.27349999999988E-2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1.4</v>
      </c>
      <c r="EX24">
        <v>1.2</v>
      </c>
      <c r="EY24">
        <v>2</v>
      </c>
      <c r="EZ24">
        <v>512.26900000000001</v>
      </c>
      <c r="FA24">
        <v>460.33300000000003</v>
      </c>
      <c r="FB24">
        <v>24.5288</v>
      </c>
      <c r="FC24">
        <v>32.797600000000003</v>
      </c>
      <c r="FD24">
        <v>29.9999</v>
      </c>
      <c r="FE24">
        <v>32.764000000000003</v>
      </c>
      <c r="FF24">
        <v>32.734099999999998</v>
      </c>
      <c r="FG24">
        <v>23.2043</v>
      </c>
      <c r="FH24">
        <v>22.7271</v>
      </c>
      <c r="FI24">
        <v>99.626199999999997</v>
      </c>
      <c r="FJ24">
        <v>24.530999999999999</v>
      </c>
      <c r="FK24">
        <v>423.81900000000002</v>
      </c>
      <c r="FL24">
        <v>13.5215</v>
      </c>
      <c r="FM24">
        <v>101.52800000000001</v>
      </c>
      <c r="FN24">
        <v>100.949</v>
      </c>
    </row>
    <row r="25" spans="1:170" x14ac:dyDescent="0.25">
      <c r="A25">
        <v>9</v>
      </c>
      <c r="B25">
        <v>1608162091.0999999</v>
      </c>
      <c r="C25">
        <v>852.59999990463302</v>
      </c>
      <c r="D25" t="s">
        <v>325</v>
      </c>
      <c r="E25" t="s">
        <v>326</v>
      </c>
      <c r="F25" t="s">
        <v>285</v>
      </c>
      <c r="G25" t="s">
        <v>286</v>
      </c>
      <c r="H25">
        <v>1608162083.0999999</v>
      </c>
      <c r="I25">
        <f t="shared" si="0"/>
        <v>5.0290718527682653E-3</v>
      </c>
      <c r="J25">
        <f t="shared" si="1"/>
        <v>22.775679696067229</v>
      </c>
      <c r="K25">
        <f t="shared" si="2"/>
        <v>499.85661290322599</v>
      </c>
      <c r="L25">
        <f t="shared" si="3"/>
        <v>355.10741836765305</v>
      </c>
      <c r="M25">
        <f t="shared" si="4"/>
        <v>36.251725632760134</v>
      </c>
      <c r="N25">
        <f t="shared" si="5"/>
        <v>51.028685545306423</v>
      </c>
      <c r="O25">
        <f t="shared" si="6"/>
        <v>0.28821018061347209</v>
      </c>
      <c r="P25">
        <f t="shared" si="7"/>
        <v>2.9652040474224055</v>
      </c>
      <c r="Q25">
        <f t="shared" si="8"/>
        <v>0.27350259025947271</v>
      </c>
      <c r="R25">
        <f t="shared" si="9"/>
        <v>0.17219797007118035</v>
      </c>
      <c r="S25">
        <f t="shared" si="10"/>
        <v>231.28908840981777</v>
      </c>
      <c r="T25">
        <f t="shared" si="11"/>
        <v>28.045118192884633</v>
      </c>
      <c r="U25">
        <f t="shared" si="12"/>
        <v>28.1904161290323</v>
      </c>
      <c r="V25">
        <f t="shared" si="13"/>
        <v>3.8371692416294336</v>
      </c>
      <c r="W25">
        <f t="shared" si="14"/>
        <v>53.099355054917716</v>
      </c>
      <c r="X25">
        <f t="shared" si="15"/>
        <v>2.0138280471647994</v>
      </c>
      <c r="Y25">
        <f t="shared" si="16"/>
        <v>3.792565926802705</v>
      </c>
      <c r="Z25">
        <f t="shared" si="17"/>
        <v>1.8233411944646343</v>
      </c>
      <c r="AA25">
        <f t="shared" si="18"/>
        <v>-221.7820687070805</v>
      </c>
      <c r="AB25">
        <f t="shared" si="19"/>
        <v>-32.083402499679273</v>
      </c>
      <c r="AC25">
        <f t="shared" si="20"/>
        <v>-2.3606216164931375</v>
      </c>
      <c r="AD25">
        <f t="shared" si="21"/>
        <v>-24.937004413435155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53781.904181088139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1146.15076923077</v>
      </c>
      <c r="AR25">
        <v>1451.99</v>
      </c>
      <c r="AS25">
        <f t="shared" si="27"/>
        <v>0.21063452969320029</v>
      </c>
      <c r="AT25">
        <v>0.5</v>
      </c>
      <c r="AU25">
        <f t="shared" si="28"/>
        <v>1180.1747426828156</v>
      </c>
      <c r="AV25">
        <f t="shared" si="29"/>
        <v>22.775679696067229</v>
      </c>
      <c r="AW25">
        <f t="shared" si="30"/>
        <v>124.29277594039426</v>
      </c>
      <c r="AX25">
        <f t="shared" si="31"/>
        <v>0.46909413976680281</v>
      </c>
      <c r="AY25">
        <f t="shared" si="32"/>
        <v>1.978810961739073E-2</v>
      </c>
      <c r="AZ25">
        <f t="shared" si="33"/>
        <v>1.2466270428859703</v>
      </c>
      <c r="BA25" t="s">
        <v>328</v>
      </c>
      <c r="BB25">
        <v>770.87</v>
      </c>
      <c r="BC25">
        <f t="shared" si="34"/>
        <v>681.12</v>
      </c>
      <c r="BD25">
        <f t="shared" si="35"/>
        <v>0.44902400571005102</v>
      </c>
      <c r="BE25">
        <f t="shared" si="36"/>
        <v>0.72659069287615252</v>
      </c>
      <c r="BF25">
        <f t="shared" si="37"/>
        <v>0.41525295388770461</v>
      </c>
      <c r="BG25">
        <f t="shared" si="38"/>
        <v>0.71078607278957429</v>
      </c>
      <c r="BH25">
        <f t="shared" si="39"/>
        <v>1399.98774193548</v>
      </c>
      <c r="BI25">
        <f t="shared" si="40"/>
        <v>1180.1747426828156</v>
      </c>
      <c r="BJ25">
        <f t="shared" si="41"/>
        <v>0.84298934007181126</v>
      </c>
      <c r="BK25">
        <f t="shared" si="42"/>
        <v>0.19597868014362271</v>
      </c>
      <c r="BL25">
        <v>6</v>
      </c>
      <c r="BM25">
        <v>0.5</v>
      </c>
      <c r="BN25" t="s">
        <v>290</v>
      </c>
      <c r="BO25">
        <v>2</v>
      </c>
      <c r="BP25">
        <v>1608162083.0999999</v>
      </c>
      <c r="BQ25">
        <v>499.85661290322599</v>
      </c>
      <c r="BR25">
        <v>530.20299999999997</v>
      </c>
      <c r="BS25">
        <v>19.726654838709699</v>
      </c>
      <c r="BT25">
        <v>13.8110129032258</v>
      </c>
      <c r="BU25">
        <v>497.36187096774199</v>
      </c>
      <c r="BV25">
        <v>19.693912903225801</v>
      </c>
      <c r="BW25">
        <v>500.01658064516101</v>
      </c>
      <c r="BX25">
        <v>102.04232258064501</v>
      </c>
      <c r="BY25">
        <v>4.4324325806451598E-2</v>
      </c>
      <c r="BZ25">
        <v>27.989719354838702</v>
      </c>
      <c r="CA25">
        <v>28.1904161290323</v>
      </c>
      <c r="CB25">
        <v>999.9</v>
      </c>
      <c r="CC25">
        <v>0</v>
      </c>
      <c r="CD25">
        <v>0</v>
      </c>
      <c r="CE25">
        <v>10000.432903225799</v>
      </c>
      <c r="CF25">
        <v>0</v>
      </c>
      <c r="CG25">
        <v>172.99783870967701</v>
      </c>
      <c r="CH25">
        <v>1399.98774193548</v>
      </c>
      <c r="CI25">
        <v>0.89999583870967703</v>
      </c>
      <c r="CJ25">
        <v>0.10000413548387101</v>
      </c>
      <c r="CK25">
        <v>0</v>
      </c>
      <c r="CL25">
        <v>1146.07838709677</v>
      </c>
      <c r="CM25">
        <v>4.9997499999999997</v>
      </c>
      <c r="CN25">
        <v>15813.264516129</v>
      </c>
      <c r="CO25">
        <v>12177.9290322581</v>
      </c>
      <c r="CP25">
        <v>48.628999999999998</v>
      </c>
      <c r="CQ25">
        <v>49.912999999999997</v>
      </c>
      <c r="CR25">
        <v>49.582322580645098</v>
      </c>
      <c r="CS25">
        <v>49.503999999999998</v>
      </c>
      <c r="CT25">
        <v>49.743903225806399</v>
      </c>
      <c r="CU25">
        <v>1255.4864516129001</v>
      </c>
      <c r="CV25">
        <v>139.50129032258101</v>
      </c>
      <c r="CW25">
        <v>0</v>
      </c>
      <c r="CX25">
        <v>120.09999990463299</v>
      </c>
      <c r="CY25">
        <v>0</v>
      </c>
      <c r="CZ25">
        <v>1146.15076923077</v>
      </c>
      <c r="DA25">
        <v>4.6229059934558601</v>
      </c>
      <c r="DB25">
        <v>55.500854644327298</v>
      </c>
      <c r="DC25">
        <v>15814.1</v>
      </c>
      <c r="DD25">
        <v>15</v>
      </c>
      <c r="DE25">
        <v>1608161900.5999999</v>
      </c>
      <c r="DF25" t="s">
        <v>320</v>
      </c>
      <c r="DG25">
        <v>1608161887.0999999</v>
      </c>
      <c r="DH25">
        <v>1608161900.5999999</v>
      </c>
      <c r="DI25">
        <v>28</v>
      </c>
      <c r="DJ25">
        <v>-0.61599999999999999</v>
      </c>
      <c r="DK25">
        <v>-0.08</v>
      </c>
      <c r="DL25">
        <v>2.4950000000000001</v>
      </c>
      <c r="DM25">
        <v>3.3000000000000002E-2</v>
      </c>
      <c r="DN25">
        <v>263</v>
      </c>
      <c r="DO25">
        <v>13</v>
      </c>
      <c r="DP25">
        <v>0.11</v>
      </c>
      <c r="DQ25">
        <v>0.01</v>
      </c>
      <c r="DR25">
        <v>22.777662084613301</v>
      </c>
      <c r="DS25">
        <v>-0.48845683674851598</v>
      </c>
      <c r="DT25">
        <v>4.4342636387971798E-2</v>
      </c>
      <c r="DU25">
        <v>1</v>
      </c>
      <c r="DV25">
        <v>-30.346403225806501</v>
      </c>
      <c r="DW25">
        <v>0.67462741935495696</v>
      </c>
      <c r="DX25">
        <v>5.96022054358726E-2</v>
      </c>
      <c r="DY25">
        <v>0</v>
      </c>
      <c r="DZ25">
        <v>5.9156387096774203</v>
      </c>
      <c r="EA25">
        <v>-0.21276967741939201</v>
      </c>
      <c r="EB25">
        <v>1.66482202365522E-2</v>
      </c>
      <c r="EC25">
        <v>0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2.4950000000000001</v>
      </c>
      <c r="EJ25">
        <v>3.27E-2</v>
      </c>
      <c r="EK25">
        <v>2.4946666666666002</v>
      </c>
      <c r="EL25">
        <v>0</v>
      </c>
      <c r="EM25">
        <v>0</v>
      </c>
      <c r="EN25">
        <v>0</v>
      </c>
      <c r="EO25">
        <v>3.27349999999988E-2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3.4</v>
      </c>
      <c r="EX25">
        <v>3.2</v>
      </c>
      <c r="EY25">
        <v>2</v>
      </c>
      <c r="EZ25">
        <v>511.63600000000002</v>
      </c>
      <c r="FA25">
        <v>461.375</v>
      </c>
      <c r="FB25">
        <v>24.529699999999998</v>
      </c>
      <c r="FC25">
        <v>32.743400000000001</v>
      </c>
      <c r="FD25">
        <v>30</v>
      </c>
      <c r="FE25">
        <v>32.722200000000001</v>
      </c>
      <c r="FF25">
        <v>32.697000000000003</v>
      </c>
      <c r="FG25">
        <v>27.467400000000001</v>
      </c>
      <c r="FH25">
        <v>18.742999999999999</v>
      </c>
      <c r="FI25">
        <v>99.248599999999996</v>
      </c>
      <c r="FJ25">
        <v>24.532499999999999</v>
      </c>
      <c r="FK25">
        <v>530.27800000000002</v>
      </c>
      <c r="FL25">
        <v>13.9594</v>
      </c>
      <c r="FM25">
        <v>101.538</v>
      </c>
      <c r="FN25">
        <v>100.959</v>
      </c>
    </row>
    <row r="26" spans="1:170" x14ac:dyDescent="0.25">
      <c r="A26">
        <v>10</v>
      </c>
      <c r="B26">
        <v>1608162211.5999999</v>
      </c>
      <c r="C26">
        <v>973.09999990463302</v>
      </c>
      <c r="D26" t="s">
        <v>329</v>
      </c>
      <c r="E26" t="s">
        <v>330</v>
      </c>
      <c r="F26" t="s">
        <v>285</v>
      </c>
      <c r="G26" t="s">
        <v>286</v>
      </c>
      <c r="H26">
        <v>1608162203.5999999</v>
      </c>
      <c r="I26">
        <f t="shared" si="0"/>
        <v>4.4473076942692421E-3</v>
      </c>
      <c r="J26">
        <f t="shared" si="1"/>
        <v>25.263182992633567</v>
      </c>
      <c r="K26">
        <f t="shared" si="2"/>
        <v>599.91051612903198</v>
      </c>
      <c r="L26">
        <f t="shared" si="3"/>
        <v>418.9164695417424</v>
      </c>
      <c r="M26">
        <f t="shared" si="4"/>
        <v>42.762642879085647</v>
      </c>
      <c r="N26">
        <f t="shared" si="5"/>
        <v>61.23836379289812</v>
      </c>
      <c r="O26">
        <f t="shared" si="6"/>
        <v>0.25320889865710011</v>
      </c>
      <c r="P26">
        <f t="shared" si="7"/>
        <v>2.9655125116841075</v>
      </c>
      <c r="Q26">
        <f t="shared" si="8"/>
        <v>0.24178170994905562</v>
      </c>
      <c r="R26">
        <f t="shared" si="9"/>
        <v>0.1520972764460983</v>
      </c>
      <c r="S26">
        <f t="shared" si="10"/>
        <v>231.29158779333414</v>
      </c>
      <c r="T26">
        <f t="shared" si="11"/>
        <v>28.195571045986082</v>
      </c>
      <c r="U26">
        <f t="shared" si="12"/>
        <v>28.300335483870999</v>
      </c>
      <c r="V26">
        <f t="shared" si="13"/>
        <v>3.8617913788474052</v>
      </c>
      <c r="W26">
        <f t="shared" si="14"/>
        <v>53.744825230495849</v>
      </c>
      <c r="X26">
        <f t="shared" si="15"/>
        <v>2.0384217839004242</v>
      </c>
      <c r="Y26">
        <f t="shared" si="16"/>
        <v>3.7927777700610781</v>
      </c>
      <c r="Z26">
        <f t="shared" si="17"/>
        <v>1.823369594946981</v>
      </c>
      <c r="AA26">
        <f t="shared" si="18"/>
        <v>-196.12626931727357</v>
      </c>
      <c r="AB26">
        <f t="shared" si="19"/>
        <v>-49.507112743909708</v>
      </c>
      <c r="AC26">
        <f t="shared" si="20"/>
        <v>-3.6442513437179418</v>
      </c>
      <c r="AD26">
        <f t="shared" si="21"/>
        <v>-17.986045611567071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53790.589378271536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1183.79576923077</v>
      </c>
      <c r="AR26">
        <v>1517.87</v>
      </c>
      <c r="AS26">
        <f t="shared" si="27"/>
        <v>0.22009409947441472</v>
      </c>
      <c r="AT26">
        <v>0.5</v>
      </c>
      <c r="AU26">
        <f t="shared" si="28"/>
        <v>1180.1855717151209</v>
      </c>
      <c r="AV26">
        <f t="shared" si="29"/>
        <v>25.263182992633567</v>
      </c>
      <c r="AW26">
        <f t="shared" si="30"/>
        <v>129.87594030966841</v>
      </c>
      <c r="AX26">
        <f t="shared" si="31"/>
        <v>0.48616811716418401</v>
      </c>
      <c r="AY26">
        <f t="shared" si="32"/>
        <v>2.1895650219563439E-2</v>
      </c>
      <c r="AZ26">
        <f t="shared" si="33"/>
        <v>1.1491168545395851</v>
      </c>
      <c r="BA26" t="s">
        <v>332</v>
      </c>
      <c r="BB26">
        <v>779.93</v>
      </c>
      <c r="BC26">
        <f t="shared" si="34"/>
        <v>737.93999999999994</v>
      </c>
      <c r="BD26">
        <f t="shared" si="35"/>
        <v>0.45271191529017252</v>
      </c>
      <c r="BE26">
        <f t="shared" si="36"/>
        <v>0.70270128719054048</v>
      </c>
      <c r="BF26">
        <f t="shared" si="37"/>
        <v>0.41634734941918822</v>
      </c>
      <c r="BG26">
        <f t="shared" si="38"/>
        <v>0.68491631687943877</v>
      </c>
      <c r="BH26">
        <f t="shared" si="39"/>
        <v>1400.0003225806499</v>
      </c>
      <c r="BI26">
        <f t="shared" si="40"/>
        <v>1180.1855717151209</v>
      </c>
      <c r="BJ26">
        <f t="shared" si="41"/>
        <v>0.84298949984501437</v>
      </c>
      <c r="BK26">
        <f t="shared" si="42"/>
        <v>0.1959789996900288</v>
      </c>
      <c r="BL26">
        <v>6</v>
      </c>
      <c r="BM26">
        <v>0.5</v>
      </c>
      <c r="BN26" t="s">
        <v>290</v>
      </c>
      <c r="BO26">
        <v>2</v>
      </c>
      <c r="BP26">
        <v>1608162203.5999999</v>
      </c>
      <c r="BQ26">
        <v>599.91051612903198</v>
      </c>
      <c r="BR26">
        <v>633.42687096774205</v>
      </c>
      <c r="BS26">
        <v>19.969029032258099</v>
      </c>
      <c r="BT26">
        <v>14.7389935483871</v>
      </c>
      <c r="BU26">
        <v>597.41590322580601</v>
      </c>
      <c r="BV26">
        <v>19.9363064516129</v>
      </c>
      <c r="BW26">
        <v>500.01564516129002</v>
      </c>
      <c r="BX26">
        <v>102.035</v>
      </c>
      <c r="BY26">
        <v>4.4163719354838697E-2</v>
      </c>
      <c r="BZ26">
        <v>27.9906774193548</v>
      </c>
      <c r="CA26">
        <v>28.300335483870999</v>
      </c>
      <c r="CB26">
        <v>999.9</v>
      </c>
      <c r="CC26">
        <v>0</v>
      </c>
      <c r="CD26">
        <v>0</v>
      </c>
      <c r="CE26">
        <v>10002.8983870968</v>
      </c>
      <c r="CF26">
        <v>0</v>
      </c>
      <c r="CG26">
        <v>172.46667741935499</v>
      </c>
      <c r="CH26">
        <v>1400.0003225806499</v>
      </c>
      <c r="CI26">
        <v>0.89999300000000004</v>
      </c>
      <c r="CJ26">
        <v>0.100007</v>
      </c>
      <c r="CK26">
        <v>0</v>
      </c>
      <c r="CL26">
        <v>1183.91903225806</v>
      </c>
      <c r="CM26">
        <v>4.9997499999999997</v>
      </c>
      <c r="CN26">
        <v>16332.035483871001</v>
      </c>
      <c r="CO26">
        <v>12178.0225806452</v>
      </c>
      <c r="CP26">
        <v>48.588419354838699</v>
      </c>
      <c r="CQ26">
        <v>49.883000000000003</v>
      </c>
      <c r="CR26">
        <v>49.55</v>
      </c>
      <c r="CS26">
        <v>49.506</v>
      </c>
      <c r="CT26">
        <v>49.687064516128999</v>
      </c>
      <c r="CU26">
        <v>1255.4903225806499</v>
      </c>
      <c r="CV26">
        <v>139.51</v>
      </c>
      <c r="CW26">
        <v>0</v>
      </c>
      <c r="CX26">
        <v>120</v>
      </c>
      <c r="CY26">
        <v>0</v>
      </c>
      <c r="CZ26">
        <v>1183.79576923077</v>
      </c>
      <c r="DA26">
        <v>-11.2434187795489</v>
      </c>
      <c r="DB26">
        <v>-160.09230747090101</v>
      </c>
      <c r="DC26">
        <v>16330.319230769201</v>
      </c>
      <c r="DD26">
        <v>15</v>
      </c>
      <c r="DE26">
        <v>1608161900.5999999</v>
      </c>
      <c r="DF26" t="s">
        <v>320</v>
      </c>
      <c r="DG26">
        <v>1608161887.0999999</v>
      </c>
      <c r="DH26">
        <v>1608161900.5999999</v>
      </c>
      <c r="DI26">
        <v>28</v>
      </c>
      <c r="DJ26">
        <v>-0.61599999999999999</v>
      </c>
      <c r="DK26">
        <v>-0.08</v>
      </c>
      <c r="DL26">
        <v>2.4950000000000001</v>
      </c>
      <c r="DM26">
        <v>3.3000000000000002E-2</v>
      </c>
      <c r="DN26">
        <v>263</v>
      </c>
      <c r="DO26">
        <v>13</v>
      </c>
      <c r="DP26">
        <v>0.11</v>
      </c>
      <c r="DQ26">
        <v>0.01</v>
      </c>
      <c r="DR26">
        <v>25.2734397414231</v>
      </c>
      <c r="DS26">
        <v>-0.51184714802841103</v>
      </c>
      <c r="DT26">
        <v>4.4083082884340298E-2</v>
      </c>
      <c r="DU26">
        <v>0</v>
      </c>
      <c r="DV26">
        <v>-33.524148387096801</v>
      </c>
      <c r="DW26">
        <v>0.84575806451617996</v>
      </c>
      <c r="DX26">
        <v>6.9673176543464305E-2</v>
      </c>
      <c r="DY26">
        <v>0</v>
      </c>
      <c r="DZ26">
        <v>5.2328896774193598</v>
      </c>
      <c r="EA26">
        <v>-0.25742032258064501</v>
      </c>
      <c r="EB26">
        <v>2.2283017037264999E-2</v>
      </c>
      <c r="EC26">
        <v>0</v>
      </c>
      <c r="ED26">
        <v>0</v>
      </c>
      <c r="EE26">
        <v>3</v>
      </c>
      <c r="EF26" t="s">
        <v>297</v>
      </c>
      <c r="EG26">
        <v>100</v>
      </c>
      <c r="EH26">
        <v>100</v>
      </c>
      <c r="EI26">
        <v>2.4940000000000002</v>
      </c>
      <c r="EJ26">
        <v>3.27E-2</v>
      </c>
      <c r="EK26">
        <v>2.4946666666666002</v>
      </c>
      <c r="EL26">
        <v>0</v>
      </c>
      <c r="EM26">
        <v>0</v>
      </c>
      <c r="EN26">
        <v>0</v>
      </c>
      <c r="EO26">
        <v>3.27349999999988E-2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5.4</v>
      </c>
      <c r="EX26">
        <v>5.2</v>
      </c>
      <c r="EY26">
        <v>2</v>
      </c>
      <c r="EZ26">
        <v>511.54199999999997</v>
      </c>
      <c r="FA26">
        <v>462.63400000000001</v>
      </c>
      <c r="FB26">
        <v>24.413399999999999</v>
      </c>
      <c r="FC26">
        <v>32.717100000000002</v>
      </c>
      <c r="FD26">
        <v>29.9999</v>
      </c>
      <c r="FE26">
        <v>32.693300000000001</v>
      </c>
      <c r="FF26">
        <v>32.669899999999998</v>
      </c>
      <c r="FG26">
        <v>31.4787</v>
      </c>
      <c r="FH26">
        <v>12.454599999999999</v>
      </c>
      <c r="FI26">
        <v>100</v>
      </c>
      <c r="FJ26">
        <v>24.418299999999999</v>
      </c>
      <c r="FK26">
        <v>633.44799999999998</v>
      </c>
      <c r="FL26">
        <v>14.876300000000001</v>
      </c>
      <c r="FM26">
        <v>101.539</v>
      </c>
      <c r="FN26">
        <v>100.964</v>
      </c>
    </row>
    <row r="27" spans="1:170" x14ac:dyDescent="0.25">
      <c r="A27">
        <v>11</v>
      </c>
      <c r="B27">
        <v>1608162332.0999999</v>
      </c>
      <c r="C27">
        <v>1093.5999999046301</v>
      </c>
      <c r="D27" t="s">
        <v>333</v>
      </c>
      <c r="E27" t="s">
        <v>334</v>
      </c>
      <c r="F27" t="s">
        <v>285</v>
      </c>
      <c r="G27" t="s">
        <v>286</v>
      </c>
      <c r="H27">
        <v>1608162324.0999999</v>
      </c>
      <c r="I27">
        <f t="shared" si="0"/>
        <v>3.6909901259925544E-3</v>
      </c>
      <c r="J27">
        <f t="shared" si="1"/>
        <v>26.907959614051421</v>
      </c>
      <c r="K27">
        <f t="shared" si="2"/>
        <v>699.94906451612906</v>
      </c>
      <c r="L27">
        <f t="shared" si="3"/>
        <v>465.86748493395646</v>
      </c>
      <c r="M27">
        <f t="shared" si="4"/>
        <v>47.554800065369584</v>
      </c>
      <c r="N27">
        <f t="shared" si="5"/>
        <v>71.449368963205842</v>
      </c>
      <c r="O27">
        <f t="shared" si="6"/>
        <v>0.20514821203324396</v>
      </c>
      <c r="P27">
        <f t="shared" si="7"/>
        <v>2.9652209311612419</v>
      </c>
      <c r="Q27">
        <f t="shared" si="8"/>
        <v>0.1975768044037057</v>
      </c>
      <c r="R27">
        <f t="shared" si="9"/>
        <v>0.12414248208804399</v>
      </c>
      <c r="S27">
        <f t="shared" si="10"/>
        <v>231.29024936261015</v>
      </c>
      <c r="T27">
        <f t="shared" si="11"/>
        <v>28.401430985354857</v>
      </c>
      <c r="U27">
        <f t="shared" si="12"/>
        <v>28.5030419354839</v>
      </c>
      <c r="V27">
        <f t="shared" si="13"/>
        <v>3.9075596085387958</v>
      </c>
      <c r="W27">
        <f t="shared" si="14"/>
        <v>54.180346989208836</v>
      </c>
      <c r="X27">
        <f t="shared" si="15"/>
        <v>2.0563179216504976</v>
      </c>
      <c r="Y27">
        <f t="shared" si="16"/>
        <v>3.7953206945316476</v>
      </c>
      <c r="Z27">
        <f t="shared" si="17"/>
        <v>1.8512416868882982</v>
      </c>
      <c r="AA27">
        <f t="shared" si="18"/>
        <v>-162.77266455627165</v>
      </c>
      <c r="AB27">
        <f t="shared" si="19"/>
        <v>-80.069213505985715</v>
      </c>
      <c r="AC27">
        <f t="shared" si="20"/>
        <v>-5.9008212608632924</v>
      </c>
      <c r="AD27">
        <f t="shared" si="21"/>
        <v>-17.452449960510506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53780.002514763859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1190.9026923076899</v>
      </c>
      <c r="AR27">
        <v>1538.73</v>
      </c>
      <c r="AS27">
        <f t="shared" si="27"/>
        <v>0.22604830457085401</v>
      </c>
      <c r="AT27">
        <v>0.5</v>
      </c>
      <c r="AU27">
        <f t="shared" si="28"/>
        <v>1180.1785265538301</v>
      </c>
      <c r="AV27">
        <f t="shared" si="29"/>
        <v>26.907959614051421</v>
      </c>
      <c r="AW27">
        <f t="shared" si="30"/>
        <v>133.38867750921096</v>
      </c>
      <c r="AX27">
        <f t="shared" si="31"/>
        <v>0.49160021576234952</v>
      </c>
      <c r="AY27">
        <f t="shared" si="32"/>
        <v>2.3289448566842716E-2</v>
      </c>
      <c r="AZ27">
        <f t="shared" si="33"/>
        <v>1.1199820631299837</v>
      </c>
      <c r="BA27" t="s">
        <v>336</v>
      </c>
      <c r="BB27">
        <v>782.29</v>
      </c>
      <c r="BC27">
        <f t="shared" si="34"/>
        <v>756.44</v>
      </c>
      <c r="BD27">
        <f t="shared" si="35"/>
        <v>0.45982141041233948</v>
      </c>
      <c r="BE27">
        <f t="shared" si="36"/>
        <v>0.69495804080184209</v>
      </c>
      <c r="BF27">
        <f t="shared" si="37"/>
        <v>0.42250350158704642</v>
      </c>
      <c r="BG27">
        <f t="shared" si="38"/>
        <v>0.67672501286782027</v>
      </c>
      <c r="BH27">
        <f t="shared" si="39"/>
        <v>1399.9919354838701</v>
      </c>
      <c r="BI27">
        <f t="shared" si="40"/>
        <v>1180.1785265538301</v>
      </c>
      <c r="BJ27">
        <f t="shared" si="41"/>
        <v>0.84298951775456676</v>
      </c>
      <c r="BK27">
        <f t="shared" si="42"/>
        <v>0.1959790355091337</v>
      </c>
      <c r="BL27">
        <v>6</v>
      </c>
      <c r="BM27">
        <v>0.5</v>
      </c>
      <c r="BN27" t="s">
        <v>290</v>
      </c>
      <c r="BO27">
        <v>2</v>
      </c>
      <c r="BP27">
        <v>1608162324.0999999</v>
      </c>
      <c r="BQ27">
        <v>699.94906451612906</v>
      </c>
      <c r="BR27">
        <v>735.33777419354794</v>
      </c>
      <c r="BS27">
        <v>20.144583870967701</v>
      </c>
      <c r="BT27">
        <v>15.804748387096801</v>
      </c>
      <c r="BU27">
        <v>697.45441935483905</v>
      </c>
      <c r="BV27">
        <v>20.111841935483898</v>
      </c>
      <c r="BW27">
        <v>500.01480645161303</v>
      </c>
      <c r="BX27">
        <v>102.034451612903</v>
      </c>
      <c r="BY27">
        <v>4.3503177419354798E-2</v>
      </c>
      <c r="BZ27">
        <v>28.002174193548399</v>
      </c>
      <c r="CA27">
        <v>28.5030419354839</v>
      </c>
      <c r="CB27">
        <v>999.9</v>
      </c>
      <c r="CC27">
        <v>0</v>
      </c>
      <c r="CD27">
        <v>0</v>
      </c>
      <c r="CE27">
        <v>10001.299999999999</v>
      </c>
      <c r="CF27">
        <v>0</v>
      </c>
      <c r="CG27">
        <v>214.48325806451601</v>
      </c>
      <c r="CH27">
        <v>1399.9919354838701</v>
      </c>
      <c r="CI27">
        <v>0.89999370967741898</v>
      </c>
      <c r="CJ27">
        <v>0.10000628387096799</v>
      </c>
      <c r="CK27">
        <v>0</v>
      </c>
      <c r="CL27">
        <v>1191.1135483871001</v>
      </c>
      <c r="CM27">
        <v>4.9997499999999997</v>
      </c>
      <c r="CN27">
        <v>16437.309677419398</v>
      </c>
      <c r="CO27">
        <v>12177.9548387097</v>
      </c>
      <c r="CP27">
        <v>48.53</v>
      </c>
      <c r="CQ27">
        <v>49.875</v>
      </c>
      <c r="CR27">
        <v>49.483741935483899</v>
      </c>
      <c r="CS27">
        <v>49.441129032257997</v>
      </c>
      <c r="CT27">
        <v>49.645000000000003</v>
      </c>
      <c r="CU27">
        <v>1255.4819354838701</v>
      </c>
      <c r="CV27">
        <v>139.51</v>
      </c>
      <c r="CW27">
        <v>0</v>
      </c>
      <c r="CX27">
        <v>120.09999990463299</v>
      </c>
      <c r="CY27">
        <v>0</v>
      </c>
      <c r="CZ27">
        <v>1190.9026923076899</v>
      </c>
      <c r="DA27">
        <v>-17.886837605452101</v>
      </c>
      <c r="DB27">
        <v>-254.22222222397301</v>
      </c>
      <c r="DC27">
        <v>16434.246153846201</v>
      </c>
      <c r="DD27">
        <v>15</v>
      </c>
      <c r="DE27">
        <v>1608161900.5999999</v>
      </c>
      <c r="DF27" t="s">
        <v>320</v>
      </c>
      <c r="DG27">
        <v>1608161887.0999999</v>
      </c>
      <c r="DH27">
        <v>1608161900.5999999</v>
      </c>
      <c r="DI27">
        <v>28</v>
      </c>
      <c r="DJ27">
        <v>-0.61599999999999999</v>
      </c>
      <c r="DK27">
        <v>-0.08</v>
      </c>
      <c r="DL27">
        <v>2.4950000000000001</v>
      </c>
      <c r="DM27">
        <v>3.3000000000000002E-2</v>
      </c>
      <c r="DN27">
        <v>263</v>
      </c>
      <c r="DO27">
        <v>13</v>
      </c>
      <c r="DP27">
        <v>0.11</v>
      </c>
      <c r="DQ27">
        <v>0.01</v>
      </c>
      <c r="DR27">
        <v>26.909370222992798</v>
      </c>
      <c r="DS27">
        <v>-0.28773623449649199</v>
      </c>
      <c r="DT27">
        <v>6.7151311830683499E-2</v>
      </c>
      <c r="DU27">
        <v>1</v>
      </c>
      <c r="DV27">
        <v>-35.388580645161298</v>
      </c>
      <c r="DW27">
        <v>0.423314516129011</v>
      </c>
      <c r="DX27">
        <v>8.0536384962385396E-2</v>
      </c>
      <c r="DY27">
        <v>0</v>
      </c>
      <c r="DZ27">
        <v>4.33984419354839</v>
      </c>
      <c r="EA27">
        <v>-9.7810161290328601E-2</v>
      </c>
      <c r="EB27">
        <v>7.4835763290166E-3</v>
      </c>
      <c r="EC27">
        <v>1</v>
      </c>
      <c r="ED27">
        <v>2</v>
      </c>
      <c r="EE27">
        <v>3</v>
      </c>
      <c r="EF27" t="s">
        <v>302</v>
      </c>
      <c r="EG27">
        <v>100</v>
      </c>
      <c r="EH27">
        <v>100</v>
      </c>
      <c r="EI27">
        <v>2.4950000000000001</v>
      </c>
      <c r="EJ27">
        <v>3.27E-2</v>
      </c>
      <c r="EK27">
        <v>2.4946666666666002</v>
      </c>
      <c r="EL27">
        <v>0</v>
      </c>
      <c r="EM27">
        <v>0</v>
      </c>
      <c r="EN27">
        <v>0</v>
      </c>
      <c r="EO27">
        <v>3.27349999999988E-2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7.4</v>
      </c>
      <c r="EX27">
        <v>7.2</v>
      </c>
      <c r="EY27">
        <v>2</v>
      </c>
      <c r="EZ27">
        <v>510.779</v>
      </c>
      <c r="FA27">
        <v>464.96800000000002</v>
      </c>
      <c r="FB27">
        <v>24.3401</v>
      </c>
      <c r="FC27">
        <v>32.6967</v>
      </c>
      <c r="FD27">
        <v>30.000299999999999</v>
      </c>
      <c r="FE27">
        <v>32.673000000000002</v>
      </c>
      <c r="FF27">
        <v>32.651899999999998</v>
      </c>
      <c r="FG27">
        <v>35.345799999999997</v>
      </c>
      <c r="FH27">
        <v>0</v>
      </c>
      <c r="FI27">
        <v>100</v>
      </c>
      <c r="FJ27">
        <v>24.334199999999999</v>
      </c>
      <c r="FK27">
        <v>735.32600000000002</v>
      </c>
      <c r="FL27">
        <v>16.1465</v>
      </c>
      <c r="FM27">
        <v>101.541</v>
      </c>
      <c r="FN27">
        <v>100.965</v>
      </c>
    </row>
    <row r="28" spans="1:170" x14ac:dyDescent="0.25">
      <c r="A28">
        <v>12</v>
      </c>
      <c r="B28">
        <v>1608162452.5999999</v>
      </c>
      <c r="C28">
        <v>1214.0999999046301</v>
      </c>
      <c r="D28" t="s">
        <v>337</v>
      </c>
      <c r="E28" t="s">
        <v>338</v>
      </c>
      <c r="F28" t="s">
        <v>285</v>
      </c>
      <c r="G28" t="s">
        <v>286</v>
      </c>
      <c r="H28">
        <v>1608162444.5999999</v>
      </c>
      <c r="I28">
        <f t="shared" si="0"/>
        <v>3.2077951238413723E-3</v>
      </c>
      <c r="J28">
        <f t="shared" si="1"/>
        <v>27.855274635974919</v>
      </c>
      <c r="K28">
        <f t="shared" si="2"/>
        <v>799.98783870967804</v>
      </c>
      <c r="L28">
        <f t="shared" si="3"/>
        <v>507.7180465770478</v>
      </c>
      <c r="M28">
        <f t="shared" si="4"/>
        <v>51.826606070165354</v>
      </c>
      <c r="N28">
        <f t="shared" si="5"/>
        <v>81.660785660959718</v>
      </c>
      <c r="O28">
        <f t="shared" si="6"/>
        <v>0.16839358588635647</v>
      </c>
      <c r="P28">
        <f t="shared" si="7"/>
        <v>2.9649331348410586</v>
      </c>
      <c r="Q28">
        <f t="shared" si="8"/>
        <v>0.16325510985515113</v>
      </c>
      <c r="R28">
        <f t="shared" si="9"/>
        <v>0.10248305409374389</v>
      </c>
      <c r="S28">
        <f t="shared" si="10"/>
        <v>231.29076414365707</v>
      </c>
      <c r="T28">
        <f t="shared" si="11"/>
        <v>28.518026689745785</v>
      </c>
      <c r="U28">
        <f t="shared" si="12"/>
        <v>28.629751612903199</v>
      </c>
      <c r="V28">
        <f t="shared" si="13"/>
        <v>3.9364085243674842</v>
      </c>
      <c r="W28">
        <f t="shared" si="14"/>
        <v>52.427385897811554</v>
      </c>
      <c r="X28">
        <f t="shared" si="15"/>
        <v>1.988903035831477</v>
      </c>
      <c r="Y28">
        <f t="shared" si="16"/>
        <v>3.7936338075450351</v>
      </c>
      <c r="Z28">
        <f t="shared" si="17"/>
        <v>1.9475054885360072</v>
      </c>
      <c r="AA28">
        <f t="shared" si="18"/>
        <v>-141.46376496140451</v>
      </c>
      <c r="AB28">
        <f t="shared" si="19"/>
        <v>-101.5343614557149</v>
      </c>
      <c r="AC28">
        <f t="shared" si="20"/>
        <v>-7.4878952738607651</v>
      </c>
      <c r="AD28">
        <f t="shared" si="21"/>
        <v>-19.195257547323109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53772.947155337424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1187.40076923077</v>
      </c>
      <c r="AR28">
        <v>1543.34</v>
      </c>
      <c r="AS28">
        <f t="shared" si="27"/>
        <v>0.23062917488643453</v>
      </c>
      <c r="AT28">
        <v>0.5</v>
      </c>
      <c r="AU28">
        <f t="shared" si="28"/>
        <v>1180.1812362312467</v>
      </c>
      <c r="AV28">
        <f t="shared" si="29"/>
        <v>27.855274635974919</v>
      </c>
      <c r="AW28">
        <f t="shared" si="30"/>
        <v>136.09211236423235</v>
      </c>
      <c r="AX28">
        <f t="shared" si="31"/>
        <v>0.49083157308175768</v>
      </c>
      <c r="AY28">
        <f t="shared" si="32"/>
        <v>2.4092081150678395E-2</v>
      </c>
      <c r="AZ28">
        <f t="shared" si="33"/>
        <v>1.1136496170642891</v>
      </c>
      <c r="BA28" t="s">
        <v>340</v>
      </c>
      <c r="BB28">
        <v>785.82</v>
      </c>
      <c r="BC28">
        <f t="shared" si="34"/>
        <v>757.51999999999987</v>
      </c>
      <c r="BD28">
        <f t="shared" si="35"/>
        <v>0.46987436736882188</v>
      </c>
      <c r="BE28">
        <f t="shared" si="36"/>
        <v>0.69408705063280918</v>
      </c>
      <c r="BF28">
        <f t="shared" si="37"/>
        <v>0.42994939705748331</v>
      </c>
      <c r="BG28">
        <f t="shared" si="38"/>
        <v>0.67491475824205038</v>
      </c>
      <c r="BH28">
        <f t="shared" si="39"/>
        <v>1399.9951612903201</v>
      </c>
      <c r="BI28">
        <f t="shared" si="40"/>
        <v>1180.1812362312467</v>
      </c>
      <c r="BJ28">
        <f t="shared" si="41"/>
        <v>0.84298951086625207</v>
      </c>
      <c r="BK28">
        <f t="shared" si="42"/>
        <v>0.19597902173250412</v>
      </c>
      <c r="BL28">
        <v>6</v>
      </c>
      <c r="BM28">
        <v>0.5</v>
      </c>
      <c r="BN28" t="s">
        <v>290</v>
      </c>
      <c r="BO28">
        <v>2</v>
      </c>
      <c r="BP28">
        <v>1608162444.5999999</v>
      </c>
      <c r="BQ28">
        <v>799.98783870967804</v>
      </c>
      <c r="BR28">
        <v>836.49312903225803</v>
      </c>
      <c r="BS28">
        <v>19.484238709677399</v>
      </c>
      <c r="BT28">
        <v>15.709935483871</v>
      </c>
      <c r="BU28">
        <v>797.49312903225803</v>
      </c>
      <c r="BV28">
        <v>19.4514967741936</v>
      </c>
      <c r="BW28">
        <v>500.00651612903198</v>
      </c>
      <c r="BX28">
        <v>102.03406451612901</v>
      </c>
      <c r="BY28">
        <v>4.3469303225806402E-2</v>
      </c>
      <c r="BZ28">
        <v>27.994548387096799</v>
      </c>
      <c r="CA28">
        <v>28.629751612903199</v>
      </c>
      <c r="CB28">
        <v>999.9</v>
      </c>
      <c r="CC28">
        <v>0</v>
      </c>
      <c r="CD28">
        <v>0</v>
      </c>
      <c r="CE28">
        <v>9999.7074193548397</v>
      </c>
      <c r="CF28">
        <v>0</v>
      </c>
      <c r="CG28">
        <v>213.75945161290301</v>
      </c>
      <c r="CH28">
        <v>1399.9951612903201</v>
      </c>
      <c r="CI28">
        <v>0.89999441935483804</v>
      </c>
      <c r="CJ28">
        <v>0.100005567741936</v>
      </c>
      <c r="CK28">
        <v>0</v>
      </c>
      <c r="CL28">
        <v>1187.59838709677</v>
      </c>
      <c r="CM28">
        <v>4.9997499999999997</v>
      </c>
      <c r="CN28">
        <v>16393.380645161302</v>
      </c>
      <c r="CO28">
        <v>12178.009677419401</v>
      </c>
      <c r="CP28">
        <v>48.546064516129</v>
      </c>
      <c r="CQ28">
        <v>49.941064516129003</v>
      </c>
      <c r="CR28">
        <v>49.503935483870997</v>
      </c>
      <c r="CS28">
        <v>49.481709677419303</v>
      </c>
      <c r="CT28">
        <v>49.652999999999999</v>
      </c>
      <c r="CU28">
        <v>1255.4851612903201</v>
      </c>
      <c r="CV28">
        <v>139.51</v>
      </c>
      <c r="CW28">
        <v>0</v>
      </c>
      <c r="CX28">
        <v>120.09999990463299</v>
      </c>
      <c r="CY28">
        <v>0</v>
      </c>
      <c r="CZ28">
        <v>1187.40076923077</v>
      </c>
      <c r="DA28">
        <v>-16.356239330196701</v>
      </c>
      <c r="DB28">
        <v>-231.92136762145401</v>
      </c>
      <c r="DC28">
        <v>16390.5423076923</v>
      </c>
      <c r="DD28">
        <v>15</v>
      </c>
      <c r="DE28">
        <v>1608161900.5999999</v>
      </c>
      <c r="DF28" t="s">
        <v>320</v>
      </c>
      <c r="DG28">
        <v>1608161887.0999999</v>
      </c>
      <c r="DH28">
        <v>1608161900.5999999</v>
      </c>
      <c r="DI28">
        <v>28</v>
      </c>
      <c r="DJ28">
        <v>-0.61599999999999999</v>
      </c>
      <c r="DK28">
        <v>-0.08</v>
      </c>
      <c r="DL28">
        <v>2.4950000000000001</v>
      </c>
      <c r="DM28">
        <v>3.3000000000000002E-2</v>
      </c>
      <c r="DN28">
        <v>263</v>
      </c>
      <c r="DO28">
        <v>13</v>
      </c>
      <c r="DP28">
        <v>0.11</v>
      </c>
      <c r="DQ28">
        <v>0.01</v>
      </c>
      <c r="DR28">
        <v>27.864668899343201</v>
      </c>
      <c r="DS28">
        <v>-0.886423061711618</v>
      </c>
      <c r="DT28">
        <v>0.10093535207667199</v>
      </c>
      <c r="DU28">
        <v>0</v>
      </c>
      <c r="DV28">
        <v>-36.511390322580603</v>
      </c>
      <c r="DW28">
        <v>1.4074983870968401</v>
      </c>
      <c r="DX28">
        <v>0.13762801279662401</v>
      </c>
      <c r="DY28">
        <v>0</v>
      </c>
      <c r="DZ28">
        <v>3.7768264516129002</v>
      </c>
      <c r="EA28">
        <v>-0.30236274193548901</v>
      </c>
      <c r="EB28">
        <v>2.25521263640035E-2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2.4950000000000001</v>
      </c>
      <c r="EJ28">
        <v>3.27E-2</v>
      </c>
      <c r="EK28">
        <v>2.4946666666666002</v>
      </c>
      <c r="EL28">
        <v>0</v>
      </c>
      <c r="EM28">
        <v>0</v>
      </c>
      <c r="EN28">
        <v>0</v>
      </c>
      <c r="EO28">
        <v>3.27349999999988E-2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9.4</v>
      </c>
      <c r="EX28">
        <v>9.1999999999999993</v>
      </c>
      <c r="EY28">
        <v>2</v>
      </c>
      <c r="EZ28">
        <v>510.30399999999997</v>
      </c>
      <c r="FA28">
        <v>465.30700000000002</v>
      </c>
      <c r="FB28">
        <v>24.433299999999999</v>
      </c>
      <c r="FC28">
        <v>32.693899999999999</v>
      </c>
      <c r="FD28">
        <v>30.0002</v>
      </c>
      <c r="FE28">
        <v>32.661499999999997</v>
      </c>
      <c r="FF28">
        <v>32.637599999999999</v>
      </c>
      <c r="FG28">
        <v>39.061599999999999</v>
      </c>
      <c r="FH28">
        <v>0</v>
      </c>
      <c r="FI28">
        <v>100</v>
      </c>
      <c r="FJ28">
        <v>24.432600000000001</v>
      </c>
      <c r="FK28">
        <v>836.33900000000006</v>
      </c>
      <c r="FL28">
        <v>19.968900000000001</v>
      </c>
      <c r="FM28">
        <v>101.54</v>
      </c>
      <c r="FN28">
        <v>100.974</v>
      </c>
    </row>
    <row r="29" spans="1:170" x14ac:dyDescent="0.25">
      <c r="A29">
        <v>13</v>
      </c>
      <c r="B29">
        <v>1608162573.0999999</v>
      </c>
      <c r="C29">
        <v>1334.5999999046301</v>
      </c>
      <c r="D29" t="s">
        <v>341</v>
      </c>
      <c r="E29" t="s">
        <v>342</v>
      </c>
      <c r="F29" t="s">
        <v>285</v>
      </c>
      <c r="G29" t="s">
        <v>286</v>
      </c>
      <c r="H29">
        <v>1608162565.3499999</v>
      </c>
      <c r="I29">
        <f t="shared" si="0"/>
        <v>2.7019072131804463E-3</v>
      </c>
      <c r="J29">
        <f t="shared" si="1"/>
        <v>26.369383996896698</v>
      </c>
      <c r="K29">
        <f t="shared" si="2"/>
        <v>899.56666666666695</v>
      </c>
      <c r="L29">
        <f t="shared" si="3"/>
        <v>567.56574886436999</v>
      </c>
      <c r="M29">
        <f t="shared" si="4"/>
        <v>57.931996875870212</v>
      </c>
      <c r="N29">
        <f t="shared" si="5"/>
        <v>91.819658651431112</v>
      </c>
      <c r="O29">
        <f t="shared" si="6"/>
        <v>0.13968973490396194</v>
      </c>
      <c r="P29">
        <f t="shared" si="7"/>
        <v>2.9649333682530994</v>
      </c>
      <c r="Q29">
        <f t="shared" si="8"/>
        <v>0.13613381946796096</v>
      </c>
      <c r="R29">
        <f t="shared" si="9"/>
        <v>8.5395582676933285E-2</v>
      </c>
      <c r="S29">
        <f t="shared" si="10"/>
        <v>231.29174909139448</v>
      </c>
      <c r="T29">
        <f t="shared" si="11"/>
        <v>28.65176137560497</v>
      </c>
      <c r="U29">
        <f t="shared" si="12"/>
        <v>28.419143333333299</v>
      </c>
      <c r="V29">
        <f t="shared" si="13"/>
        <v>3.888559434697147</v>
      </c>
      <c r="W29">
        <f t="shared" si="14"/>
        <v>50.609573771223182</v>
      </c>
      <c r="X29">
        <f t="shared" si="15"/>
        <v>1.9203581288986169</v>
      </c>
      <c r="Y29">
        <f t="shared" si="16"/>
        <v>3.7944562378245927</v>
      </c>
      <c r="Z29">
        <f t="shared" si="17"/>
        <v>1.9682013057985301</v>
      </c>
      <c r="AA29">
        <f t="shared" si="18"/>
        <v>-119.15410810125768</v>
      </c>
      <c r="AB29">
        <f t="shared" si="19"/>
        <v>-67.275236065605426</v>
      </c>
      <c r="AC29">
        <f t="shared" si="20"/>
        <v>-4.9562621477422546</v>
      </c>
      <c r="AD29">
        <f t="shared" si="21"/>
        <v>39.906142776789125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53772.143275288567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1183.06576923077</v>
      </c>
      <c r="AR29">
        <v>1543.01</v>
      </c>
      <c r="AS29">
        <f t="shared" si="27"/>
        <v>0.23327407519668053</v>
      </c>
      <c r="AT29">
        <v>0.5</v>
      </c>
      <c r="AU29">
        <f t="shared" si="28"/>
        <v>1180.1864207473716</v>
      </c>
      <c r="AV29">
        <f t="shared" si="29"/>
        <v>26.369383996896698</v>
      </c>
      <c r="AW29">
        <f t="shared" si="30"/>
        <v>137.6534479297618</v>
      </c>
      <c r="AX29">
        <f t="shared" si="31"/>
        <v>0.48762483716891009</v>
      </c>
      <c r="AY29">
        <f t="shared" si="32"/>
        <v>2.2832944866157865E-2</v>
      </c>
      <c r="AZ29">
        <f t="shared" si="33"/>
        <v>1.114101658446802</v>
      </c>
      <c r="BA29" t="s">
        <v>344</v>
      </c>
      <c r="BB29">
        <v>790.6</v>
      </c>
      <c r="BC29">
        <f t="shared" si="34"/>
        <v>752.41</v>
      </c>
      <c r="BD29">
        <f t="shared" si="35"/>
        <v>0.47838841957075268</v>
      </c>
      <c r="BE29">
        <f t="shared" si="36"/>
        <v>0.69556298250441029</v>
      </c>
      <c r="BF29">
        <f t="shared" si="37"/>
        <v>0.43496053608826135</v>
      </c>
      <c r="BG29">
        <f t="shared" si="38"/>
        <v>0.67504434262957835</v>
      </c>
      <c r="BH29">
        <f t="shared" si="39"/>
        <v>1400.00133333333</v>
      </c>
      <c r="BI29">
        <f t="shared" si="40"/>
        <v>1180.1864207473716</v>
      </c>
      <c r="BJ29">
        <f t="shared" si="41"/>
        <v>0.84298949768669817</v>
      </c>
      <c r="BK29">
        <f t="shared" si="42"/>
        <v>0.19597899537339647</v>
      </c>
      <c r="BL29">
        <v>6</v>
      </c>
      <c r="BM29">
        <v>0.5</v>
      </c>
      <c r="BN29" t="s">
        <v>290</v>
      </c>
      <c r="BO29">
        <v>2</v>
      </c>
      <c r="BP29">
        <v>1608162565.3499999</v>
      </c>
      <c r="BQ29">
        <v>899.56666666666695</v>
      </c>
      <c r="BR29">
        <v>934.125766666667</v>
      </c>
      <c r="BS29">
        <v>18.813946666666698</v>
      </c>
      <c r="BT29">
        <v>15.632733333333301</v>
      </c>
      <c r="BU29">
        <v>894.937633333333</v>
      </c>
      <c r="BV29">
        <v>18.721270000000001</v>
      </c>
      <c r="BW29">
        <v>500.01179999999999</v>
      </c>
      <c r="BX29">
        <v>102.027266666667</v>
      </c>
      <c r="BY29">
        <v>4.3721570000000001E-2</v>
      </c>
      <c r="BZ29">
        <v>27.998266666666701</v>
      </c>
      <c r="CA29">
        <v>28.419143333333299</v>
      </c>
      <c r="CB29">
        <v>999.9</v>
      </c>
      <c r="CC29">
        <v>0</v>
      </c>
      <c r="CD29">
        <v>0</v>
      </c>
      <c r="CE29">
        <v>10000.375</v>
      </c>
      <c r="CF29">
        <v>0</v>
      </c>
      <c r="CG29">
        <v>214.68756666666701</v>
      </c>
      <c r="CH29">
        <v>1400.00133333333</v>
      </c>
      <c r="CI29">
        <v>0.8999952</v>
      </c>
      <c r="CJ29">
        <v>0.10000478</v>
      </c>
      <c r="CK29">
        <v>0</v>
      </c>
      <c r="CL29">
        <v>1183.15366666667</v>
      </c>
      <c r="CM29">
        <v>4.9997499999999997</v>
      </c>
      <c r="CN29">
        <v>16333.676666666701</v>
      </c>
      <c r="CO29">
        <v>12178.0433333333</v>
      </c>
      <c r="CP29">
        <v>48.557933333333303</v>
      </c>
      <c r="CQ29">
        <v>50.061999999999998</v>
      </c>
      <c r="CR29">
        <v>49.549599999999998</v>
      </c>
      <c r="CS29">
        <v>49.5124</v>
      </c>
      <c r="CT29">
        <v>49.6415333333333</v>
      </c>
      <c r="CU29">
        <v>1255.49133333333</v>
      </c>
      <c r="CV29">
        <v>139.51</v>
      </c>
      <c r="CW29">
        <v>0</v>
      </c>
      <c r="CX29">
        <v>120.09999990463299</v>
      </c>
      <c r="CY29">
        <v>0</v>
      </c>
      <c r="CZ29">
        <v>1183.06576923077</v>
      </c>
      <c r="DA29">
        <v>-9.7049572612552897</v>
      </c>
      <c r="DB29">
        <v>-149.63418810051499</v>
      </c>
      <c r="DC29">
        <v>16332.3</v>
      </c>
      <c r="DD29">
        <v>15</v>
      </c>
      <c r="DE29">
        <v>1608162533.0999999</v>
      </c>
      <c r="DF29" t="s">
        <v>345</v>
      </c>
      <c r="DG29">
        <v>1608162533.0999999</v>
      </c>
      <c r="DH29">
        <v>1608162531.5999999</v>
      </c>
      <c r="DI29">
        <v>29</v>
      </c>
      <c r="DJ29">
        <v>2.1339999999999999</v>
      </c>
      <c r="DK29">
        <v>0.06</v>
      </c>
      <c r="DL29">
        <v>4.6289999999999996</v>
      </c>
      <c r="DM29">
        <v>9.2999999999999999E-2</v>
      </c>
      <c r="DN29">
        <v>936</v>
      </c>
      <c r="DO29">
        <v>16</v>
      </c>
      <c r="DP29">
        <v>7.0000000000000007E-2</v>
      </c>
      <c r="DQ29">
        <v>0.03</v>
      </c>
      <c r="DR29">
        <v>26.396281488007499</v>
      </c>
      <c r="DS29">
        <v>-2.0942931279030201</v>
      </c>
      <c r="DT29">
        <v>0.30694471514377097</v>
      </c>
      <c r="DU29">
        <v>0</v>
      </c>
      <c r="DV29">
        <v>-34.596487096774197</v>
      </c>
      <c r="DW29">
        <v>2.4161854838711601</v>
      </c>
      <c r="DX29">
        <v>0.37108554421296103</v>
      </c>
      <c r="DY29">
        <v>0</v>
      </c>
      <c r="DZ29">
        <v>3.1822783870967699</v>
      </c>
      <c r="EA29">
        <v>-0.25161145161290799</v>
      </c>
      <c r="EB29">
        <v>1.8761930070736E-2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4.6289999999999996</v>
      </c>
      <c r="EJ29">
        <v>9.2700000000000005E-2</v>
      </c>
      <c r="EK29">
        <v>4.6290000000001301</v>
      </c>
      <c r="EL29">
        <v>0</v>
      </c>
      <c r="EM29">
        <v>0</v>
      </c>
      <c r="EN29">
        <v>0</v>
      </c>
      <c r="EO29">
        <v>9.2661904761904196E-2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0.7</v>
      </c>
      <c r="EX29">
        <v>0.7</v>
      </c>
      <c r="EY29">
        <v>2</v>
      </c>
      <c r="EZ29">
        <v>509.327</v>
      </c>
      <c r="FA29">
        <v>465.762</v>
      </c>
      <c r="FB29">
        <v>24.282299999999999</v>
      </c>
      <c r="FC29">
        <v>32.662100000000002</v>
      </c>
      <c r="FD29">
        <v>29.9999</v>
      </c>
      <c r="FE29">
        <v>32.634900000000002</v>
      </c>
      <c r="FF29">
        <v>32.608800000000002</v>
      </c>
      <c r="FG29">
        <v>42.603099999999998</v>
      </c>
      <c r="FH29">
        <v>0</v>
      </c>
      <c r="FI29">
        <v>100</v>
      </c>
      <c r="FJ29">
        <v>24.284600000000001</v>
      </c>
      <c r="FK29">
        <v>934.43200000000002</v>
      </c>
      <c r="FL29">
        <v>19.3521</v>
      </c>
      <c r="FM29">
        <v>101.55</v>
      </c>
      <c r="FN29">
        <v>100.97799999999999</v>
      </c>
    </row>
    <row r="30" spans="1:170" x14ac:dyDescent="0.25">
      <c r="A30">
        <v>14</v>
      </c>
      <c r="B30">
        <v>1608162693.5999999</v>
      </c>
      <c r="C30">
        <v>1455.0999999046301</v>
      </c>
      <c r="D30" t="s">
        <v>346</v>
      </c>
      <c r="E30" t="s">
        <v>347</v>
      </c>
      <c r="F30" t="s">
        <v>285</v>
      </c>
      <c r="G30" t="s">
        <v>286</v>
      </c>
      <c r="H30">
        <v>1608162685.5999999</v>
      </c>
      <c r="I30">
        <f t="shared" si="0"/>
        <v>2.2956779638681896E-3</v>
      </c>
      <c r="J30">
        <f t="shared" si="1"/>
        <v>28.097396804248358</v>
      </c>
      <c r="K30">
        <f t="shared" si="2"/>
        <v>1199.64064516129</v>
      </c>
      <c r="L30">
        <f t="shared" si="3"/>
        <v>749.37354850164149</v>
      </c>
      <c r="M30">
        <f t="shared" si="4"/>
        <v>76.481235446893336</v>
      </c>
      <c r="N30">
        <f t="shared" si="5"/>
        <v>122.43559813086019</v>
      </c>
      <c r="O30">
        <f t="shared" si="6"/>
        <v>0.10968667580413236</v>
      </c>
      <c r="P30">
        <f t="shared" si="7"/>
        <v>2.9646770539397402</v>
      </c>
      <c r="Q30">
        <f t="shared" si="8"/>
        <v>0.10748104553888814</v>
      </c>
      <c r="R30">
        <f t="shared" si="9"/>
        <v>6.7370126525161278E-2</v>
      </c>
      <c r="S30">
        <f t="shared" si="10"/>
        <v>231.29091857797195</v>
      </c>
      <c r="T30">
        <f t="shared" si="11"/>
        <v>28.745927185819234</v>
      </c>
      <c r="U30">
        <f t="shared" si="12"/>
        <v>28.8603967741935</v>
      </c>
      <c r="V30">
        <f t="shared" si="13"/>
        <v>3.9893982485602786</v>
      </c>
      <c r="W30">
        <f t="shared" si="14"/>
        <v>49.367407715541532</v>
      </c>
      <c r="X30">
        <f t="shared" si="15"/>
        <v>1.8721006446215254</v>
      </c>
      <c r="Y30">
        <f t="shared" si="16"/>
        <v>3.7921793572972287</v>
      </c>
      <c r="Z30">
        <f t="shared" si="17"/>
        <v>2.117297603938753</v>
      </c>
      <c r="AA30">
        <f t="shared" si="18"/>
        <v>-101.23939820658715</v>
      </c>
      <c r="AB30">
        <f t="shared" si="19"/>
        <v>-139.44127301347473</v>
      </c>
      <c r="AC30">
        <f t="shared" si="20"/>
        <v>-10.295805873609339</v>
      </c>
      <c r="AD30">
        <f t="shared" si="21"/>
        <v>-19.68555851569927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53766.270990984478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348</v>
      </c>
      <c r="AQ30">
        <v>1181.4792307692301</v>
      </c>
      <c r="AR30">
        <v>1529.33</v>
      </c>
      <c r="AS30">
        <f t="shared" si="27"/>
        <v>0.22745304756381546</v>
      </c>
      <c r="AT30">
        <v>0.5</v>
      </c>
      <c r="AU30">
        <f t="shared" si="28"/>
        <v>1180.1820491344756</v>
      </c>
      <c r="AV30">
        <f t="shared" si="29"/>
        <v>28.097396804248358</v>
      </c>
      <c r="AW30">
        <f t="shared" si="30"/>
        <v>134.21800187787252</v>
      </c>
      <c r="AX30">
        <f t="shared" si="31"/>
        <v>0.49332060444769932</v>
      </c>
      <c r="AY30">
        <f t="shared" si="32"/>
        <v>2.4297221183032246E-2</v>
      </c>
      <c r="AZ30">
        <f t="shared" si="33"/>
        <v>1.1330124956680376</v>
      </c>
      <c r="BA30" t="s">
        <v>349</v>
      </c>
      <c r="BB30">
        <v>774.88</v>
      </c>
      <c r="BC30">
        <f t="shared" si="34"/>
        <v>754.44999999999993</v>
      </c>
      <c r="BD30">
        <f t="shared" si="35"/>
        <v>0.46106537110579876</v>
      </c>
      <c r="BE30">
        <f t="shared" si="36"/>
        <v>0.69666693470569319</v>
      </c>
      <c r="BF30">
        <f t="shared" si="37"/>
        <v>0.42741224318507764</v>
      </c>
      <c r="BG30">
        <f t="shared" si="38"/>
        <v>0.68041620451255724</v>
      </c>
      <c r="BH30">
        <f t="shared" si="39"/>
        <v>1399.9961290322599</v>
      </c>
      <c r="BI30">
        <f t="shared" si="40"/>
        <v>1180.1820491344756</v>
      </c>
      <c r="BJ30">
        <f t="shared" si="41"/>
        <v>0.84298950879976386</v>
      </c>
      <c r="BK30">
        <f t="shared" si="42"/>
        <v>0.1959790175995276</v>
      </c>
      <c r="BL30">
        <v>6</v>
      </c>
      <c r="BM30">
        <v>0.5</v>
      </c>
      <c r="BN30" t="s">
        <v>290</v>
      </c>
      <c r="BO30">
        <v>2</v>
      </c>
      <c r="BP30">
        <v>1608162685.5999999</v>
      </c>
      <c r="BQ30">
        <v>1199.64064516129</v>
      </c>
      <c r="BR30">
        <v>1236.6609677419401</v>
      </c>
      <c r="BS30">
        <v>18.343096774193501</v>
      </c>
      <c r="BT30">
        <v>15.638912903225799</v>
      </c>
      <c r="BU30">
        <v>1195.01129032258</v>
      </c>
      <c r="BV30">
        <v>18.250435483871001</v>
      </c>
      <c r="BW30">
        <v>500.01809677419402</v>
      </c>
      <c r="BX30">
        <v>102.01693548387099</v>
      </c>
      <c r="BY30">
        <v>4.32928225806452E-2</v>
      </c>
      <c r="BZ30">
        <v>27.987970967741902</v>
      </c>
      <c r="CA30">
        <v>28.8603967741935</v>
      </c>
      <c r="CB30">
        <v>999.9</v>
      </c>
      <c r="CC30">
        <v>0</v>
      </c>
      <c r="CD30">
        <v>0</v>
      </c>
      <c r="CE30">
        <v>9999.9354838709696</v>
      </c>
      <c r="CF30">
        <v>0</v>
      </c>
      <c r="CG30">
        <v>214.85116129032301</v>
      </c>
      <c r="CH30">
        <v>1399.9961290322599</v>
      </c>
      <c r="CI30">
        <v>0.89999441935483804</v>
      </c>
      <c r="CJ30">
        <v>0.100005567741936</v>
      </c>
      <c r="CK30">
        <v>0</v>
      </c>
      <c r="CL30">
        <v>1181.6532258064501</v>
      </c>
      <c r="CM30">
        <v>4.9997499999999997</v>
      </c>
      <c r="CN30">
        <v>16321.183870967699</v>
      </c>
      <c r="CO30">
        <v>12178.0032258064</v>
      </c>
      <c r="CP30">
        <v>48.570129032258002</v>
      </c>
      <c r="CQ30">
        <v>50.186999999999998</v>
      </c>
      <c r="CR30">
        <v>49.5741935483871</v>
      </c>
      <c r="CS30">
        <v>49.582322580645098</v>
      </c>
      <c r="CT30">
        <v>49.683064516129001</v>
      </c>
      <c r="CU30">
        <v>1255.4861290322599</v>
      </c>
      <c r="CV30">
        <v>139.51</v>
      </c>
      <c r="CW30">
        <v>0</v>
      </c>
      <c r="CX30">
        <v>119.59999990463299</v>
      </c>
      <c r="CY30">
        <v>0</v>
      </c>
      <c r="CZ30">
        <v>1181.4792307692301</v>
      </c>
      <c r="DA30">
        <v>-37.9555555651296</v>
      </c>
      <c r="DB30">
        <v>-505.41538457643799</v>
      </c>
      <c r="DC30">
        <v>16319.1846153846</v>
      </c>
      <c r="DD30">
        <v>15</v>
      </c>
      <c r="DE30">
        <v>1608162533.0999999</v>
      </c>
      <c r="DF30" t="s">
        <v>345</v>
      </c>
      <c r="DG30">
        <v>1608162533.0999999</v>
      </c>
      <c r="DH30">
        <v>1608162531.5999999</v>
      </c>
      <c r="DI30">
        <v>29</v>
      </c>
      <c r="DJ30">
        <v>2.1339999999999999</v>
      </c>
      <c r="DK30">
        <v>0.06</v>
      </c>
      <c r="DL30">
        <v>4.6289999999999996</v>
      </c>
      <c r="DM30">
        <v>9.2999999999999999E-2</v>
      </c>
      <c r="DN30">
        <v>936</v>
      </c>
      <c r="DO30">
        <v>16</v>
      </c>
      <c r="DP30">
        <v>7.0000000000000007E-2</v>
      </c>
      <c r="DQ30">
        <v>0.03</v>
      </c>
      <c r="DR30">
        <v>28.123961943849402</v>
      </c>
      <c r="DS30">
        <v>-1.4183772040493601</v>
      </c>
      <c r="DT30">
        <v>0.13813322638346701</v>
      </c>
      <c r="DU30">
        <v>0</v>
      </c>
      <c r="DV30">
        <v>-37.038841935483902</v>
      </c>
      <c r="DW30">
        <v>1.7948516129032901</v>
      </c>
      <c r="DX30">
        <v>0.16858137457714101</v>
      </c>
      <c r="DY30">
        <v>0</v>
      </c>
      <c r="DZ30">
        <v>2.7056909677419401</v>
      </c>
      <c r="EA30">
        <v>-0.17067725806452599</v>
      </c>
      <c r="EB30">
        <v>1.2753521551583401E-2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4.63</v>
      </c>
      <c r="EJ30">
        <v>9.2600000000000002E-2</v>
      </c>
      <c r="EK30">
        <v>4.6290000000001301</v>
      </c>
      <c r="EL30">
        <v>0</v>
      </c>
      <c r="EM30">
        <v>0</v>
      </c>
      <c r="EN30">
        <v>0</v>
      </c>
      <c r="EO30">
        <v>9.2661904761904196E-2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2.7</v>
      </c>
      <c r="EX30">
        <v>2.7</v>
      </c>
      <c r="EY30">
        <v>2</v>
      </c>
      <c r="EZ30">
        <v>509.03199999999998</v>
      </c>
      <c r="FA30">
        <v>466.52600000000001</v>
      </c>
      <c r="FB30">
        <v>24.4404</v>
      </c>
      <c r="FC30">
        <v>32.638800000000003</v>
      </c>
      <c r="FD30">
        <v>30.0001</v>
      </c>
      <c r="FE30">
        <v>32.609499999999997</v>
      </c>
      <c r="FF30">
        <v>32.588700000000003</v>
      </c>
      <c r="FG30">
        <v>53.138100000000001</v>
      </c>
      <c r="FH30">
        <v>0</v>
      </c>
      <c r="FI30">
        <v>100</v>
      </c>
      <c r="FJ30">
        <v>24.436499999999999</v>
      </c>
      <c r="FK30">
        <v>1236.76</v>
      </c>
      <c r="FL30">
        <v>18.701599999999999</v>
      </c>
      <c r="FM30">
        <v>101.55</v>
      </c>
      <c r="FN30">
        <v>100.982</v>
      </c>
    </row>
    <row r="31" spans="1:170" x14ac:dyDescent="0.25">
      <c r="A31">
        <v>15</v>
      </c>
      <c r="B31">
        <v>1608162814.0999999</v>
      </c>
      <c r="C31">
        <v>1575.5999999046301</v>
      </c>
      <c r="D31" t="s">
        <v>350</v>
      </c>
      <c r="E31" t="s">
        <v>351</v>
      </c>
      <c r="F31" t="s">
        <v>285</v>
      </c>
      <c r="G31" t="s">
        <v>286</v>
      </c>
      <c r="H31">
        <v>1608162806.0999999</v>
      </c>
      <c r="I31">
        <f t="shared" si="0"/>
        <v>1.880283408800383E-3</v>
      </c>
      <c r="J31">
        <f t="shared" si="1"/>
        <v>27.791344075445306</v>
      </c>
      <c r="K31">
        <f t="shared" si="2"/>
        <v>1399.83290322581</v>
      </c>
      <c r="L31">
        <f t="shared" si="3"/>
        <v>838.39469444103122</v>
      </c>
      <c r="M31">
        <f t="shared" si="4"/>
        <v>85.570058474484554</v>
      </c>
      <c r="N31">
        <f t="shared" si="5"/>
        <v>142.87278316259082</v>
      </c>
      <c r="O31">
        <f t="shared" si="6"/>
        <v>8.6376562159937206E-2</v>
      </c>
      <c r="P31">
        <f t="shared" si="7"/>
        <v>2.9649563486420676</v>
      </c>
      <c r="Q31">
        <f t="shared" si="8"/>
        <v>8.5002578014798588E-2</v>
      </c>
      <c r="R31">
        <f t="shared" si="9"/>
        <v>5.324823767990379E-2</v>
      </c>
      <c r="S31">
        <f t="shared" si="10"/>
        <v>231.28969109396527</v>
      </c>
      <c r="T31">
        <f t="shared" si="11"/>
        <v>28.854775413642916</v>
      </c>
      <c r="U31">
        <f t="shared" si="12"/>
        <v>28.9884709677419</v>
      </c>
      <c r="V31">
        <f t="shared" si="13"/>
        <v>4.019090493821305</v>
      </c>
      <c r="W31">
        <f t="shared" si="14"/>
        <v>48.146898516527948</v>
      </c>
      <c r="X31">
        <f t="shared" si="15"/>
        <v>1.8260475120341477</v>
      </c>
      <c r="Y31">
        <f t="shared" si="16"/>
        <v>3.7926586515376459</v>
      </c>
      <c r="Z31">
        <f t="shared" si="17"/>
        <v>2.1930429817871575</v>
      </c>
      <c r="AA31">
        <f t="shared" si="18"/>
        <v>-82.920498328096897</v>
      </c>
      <c r="AB31">
        <f t="shared" si="19"/>
        <v>-159.58014357867469</v>
      </c>
      <c r="AC31">
        <f t="shared" si="20"/>
        <v>-11.789317858539293</v>
      </c>
      <c r="AD31">
        <f t="shared" si="21"/>
        <v>-23.000268671345623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53774.130358210525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1145.1161538461499</v>
      </c>
      <c r="AR31">
        <v>1470.87</v>
      </c>
      <c r="AS31">
        <f t="shared" si="27"/>
        <v>0.22147018169780475</v>
      </c>
      <c r="AT31">
        <v>0.5</v>
      </c>
      <c r="AU31">
        <f t="shared" si="28"/>
        <v>1180.1777426828198</v>
      </c>
      <c r="AV31">
        <f t="shared" si="29"/>
        <v>27.791344075445306</v>
      </c>
      <c r="AW31">
        <f t="shared" si="30"/>
        <v>130.68708955383457</v>
      </c>
      <c r="AX31">
        <f t="shared" si="31"/>
        <v>0.47841073650288596</v>
      </c>
      <c r="AY31">
        <f t="shared" si="32"/>
        <v>2.4037982186286579E-2</v>
      </c>
      <c r="AZ31">
        <f t="shared" si="33"/>
        <v>1.2177894715372535</v>
      </c>
      <c r="BA31" t="s">
        <v>353</v>
      </c>
      <c r="BB31">
        <v>767.19</v>
      </c>
      <c r="BC31">
        <f t="shared" si="34"/>
        <v>703.67999999999984</v>
      </c>
      <c r="BD31">
        <f t="shared" si="35"/>
        <v>0.46292895372022802</v>
      </c>
      <c r="BE31">
        <f t="shared" si="36"/>
        <v>0.71795149285138826</v>
      </c>
      <c r="BF31">
        <f t="shared" si="37"/>
        <v>0.43123753196247794</v>
      </c>
      <c r="BG31">
        <f t="shared" si="38"/>
        <v>0.70337227510312383</v>
      </c>
      <c r="BH31">
        <f t="shared" si="39"/>
        <v>1399.99129032258</v>
      </c>
      <c r="BI31">
        <f t="shared" si="40"/>
        <v>1180.1777426828198</v>
      </c>
      <c r="BJ31">
        <f t="shared" si="41"/>
        <v>0.84298934632006772</v>
      </c>
      <c r="BK31">
        <f t="shared" si="42"/>
        <v>0.19597869264013551</v>
      </c>
      <c r="BL31">
        <v>6</v>
      </c>
      <c r="BM31">
        <v>0.5</v>
      </c>
      <c r="BN31" t="s">
        <v>290</v>
      </c>
      <c r="BO31">
        <v>2</v>
      </c>
      <c r="BP31">
        <v>1608162806.0999999</v>
      </c>
      <c r="BQ31">
        <v>1399.83290322581</v>
      </c>
      <c r="BR31">
        <v>1436.33967741935</v>
      </c>
      <c r="BS31">
        <v>17.8911709677419</v>
      </c>
      <c r="BT31">
        <v>15.675280645161299</v>
      </c>
      <c r="BU31">
        <v>1395.20483870968</v>
      </c>
      <c r="BV31">
        <v>17.7985032258064</v>
      </c>
      <c r="BW31">
        <v>500.01832258064502</v>
      </c>
      <c r="BX31">
        <v>102.020935483871</v>
      </c>
      <c r="BY31">
        <v>4.3234341935483901E-2</v>
      </c>
      <c r="BZ31">
        <v>27.990138709677399</v>
      </c>
      <c r="CA31">
        <v>28.9884709677419</v>
      </c>
      <c r="CB31">
        <v>999.9</v>
      </c>
      <c r="CC31">
        <v>0</v>
      </c>
      <c r="CD31">
        <v>0</v>
      </c>
      <c r="CE31">
        <v>10001.125806451601</v>
      </c>
      <c r="CF31">
        <v>0</v>
      </c>
      <c r="CG31">
        <v>207.64232258064499</v>
      </c>
      <c r="CH31">
        <v>1399.99129032258</v>
      </c>
      <c r="CI31">
        <v>0.89999654838709697</v>
      </c>
      <c r="CJ31">
        <v>0.100003419354839</v>
      </c>
      <c r="CK31">
        <v>0</v>
      </c>
      <c r="CL31">
        <v>1145.24580645161</v>
      </c>
      <c r="CM31">
        <v>4.9997499999999997</v>
      </c>
      <c r="CN31">
        <v>15834.2419354839</v>
      </c>
      <c r="CO31">
        <v>12177.964516128999</v>
      </c>
      <c r="CP31">
        <v>48.606709677419303</v>
      </c>
      <c r="CQ31">
        <v>50.186999999999998</v>
      </c>
      <c r="CR31">
        <v>49.616870967741903</v>
      </c>
      <c r="CS31">
        <v>49.620935483871001</v>
      </c>
      <c r="CT31">
        <v>49.695129032258002</v>
      </c>
      <c r="CU31">
        <v>1255.4893548387099</v>
      </c>
      <c r="CV31">
        <v>139.50193548387099</v>
      </c>
      <c r="CW31">
        <v>0</v>
      </c>
      <c r="CX31">
        <v>119.700000047684</v>
      </c>
      <c r="CY31">
        <v>0</v>
      </c>
      <c r="CZ31">
        <v>1145.1161538461499</v>
      </c>
      <c r="DA31">
        <v>-27.318974364113</v>
      </c>
      <c r="DB31">
        <v>-368.48205149773401</v>
      </c>
      <c r="DC31">
        <v>15832.0730769231</v>
      </c>
      <c r="DD31">
        <v>15</v>
      </c>
      <c r="DE31">
        <v>1608162533.0999999</v>
      </c>
      <c r="DF31" t="s">
        <v>345</v>
      </c>
      <c r="DG31">
        <v>1608162533.0999999</v>
      </c>
      <c r="DH31">
        <v>1608162531.5999999</v>
      </c>
      <c r="DI31">
        <v>29</v>
      </c>
      <c r="DJ31">
        <v>2.1339999999999999</v>
      </c>
      <c r="DK31">
        <v>0.06</v>
      </c>
      <c r="DL31">
        <v>4.6289999999999996</v>
      </c>
      <c r="DM31">
        <v>9.2999999999999999E-2</v>
      </c>
      <c r="DN31">
        <v>936</v>
      </c>
      <c r="DO31">
        <v>16</v>
      </c>
      <c r="DP31">
        <v>7.0000000000000007E-2</v>
      </c>
      <c r="DQ31">
        <v>0.03</v>
      </c>
      <c r="DR31">
        <v>27.798271433849202</v>
      </c>
      <c r="DS31">
        <v>-0.68258596901224</v>
      </c>
      <c r="DT31">
        <v>8.23967930210696E-2</v>
      </c>
      <c r="DU31">
        <v>0</v>
      </c>
      <c r="DV31">
        <v>-36.505251612903201</v>
      </c>
      <c r="DW31">
        <v>1.20345967741941</v>
      </c>
      <c r="DX31">
        <v>0.121458262766157</v>
      </c>
      <c r="DY31">
        <v>0</v>
      </c>
      <c r="DZ31">
        <v>2.2158841935483902</v>
      </c>
      <c r="EA31">
        <v>-0.18539177419356301</v>
      </c>
      <c r="EB31">
        <v>1.38293147671994E-2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4.63</v>
      </c>
      <c r="EJ31">
        <v>9.2700000000000005E-2</v>
      </c>
      <c r="EK31">
        <v>4.6290000000001301</v>
      </c>
      <c r="EL31">
        <v>0</v>
      </c>
      <c r="EM31">
        <v>0</v>
      </c>
      <c r="EN31">
        <v>0</v>
      </c>
      <c r="EO31">
        <v>9.2661904761904196E-2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4.7</v>
      </c>
      <c r="EX31">
        <v>4.7</v>
      </c>
      <c r="EY31">
        <v>2</v>
      </c>
      <c r="EZ31">
        <v>508.97800000000001</v>
      </c>
      <c r="FA31">
        <v>466.92099999999999</v>
      </c>
      <c r="FB31">
        <v>24.337700000000002</v>
      </c>
      <c r="FC31">
        <v>32.621400000000001</v>
      </c>
      <c r="FD31">
        <v>30.0001</v>
      </c>
      <c r="FE31">
        <v>32.589399999999998</v>
      </c>
      <c r="FF31">
        <v>32.5657</v>
      </c>
      <c r="FG31">
        <v>59.8232</v>
      </c>
      <c r="FH31">
        <v>0</v>
      </c>
      <c r="FI31">
        <v>100</v>
      </c>
      <c r="FJ31">
        <v>24.338899999999999</v>
      </c>
      <c r="FK31">
        <v>1436.23</v>
      </c>
      <c r="FL31">
        <v>18.2743</v>
      </c>
      <c r="FM31">
        <v>101.55200000000001</v>
      </c>
      <c r="FN31">
        <v>100.98099999999999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2020-12-16T15:54:48Z</dcterms:created>
  <dcterms:modified xsi:type="dcterms:W3CDTF">2021-05-04T23:33:39Z</dcterms:modified>
</cp:coreProperties>
</file>