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696B7ED-C7EE-4A0A-A79F-DFA2EA61C4D8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O31" i="1"/>
  <c r="AN31" i="1"/>
  <c r="AI31" i="1"/>
  <c r="AH31" i="1"/>
  <c r="AG31" i="1"/>
  <c r="K31" i="1" s="1"/>
  <c r="Y31" i="1"/>
  <c r="X31" i="1"/>
  <c r="W31" i="1" s="1"/>
  <c r="P31" i="1"/>
  <c r="J31" i="1"/>
  <c r="AX31" i="1" s="1"/>
  <c r="BO30" i="1"/>
  <c r="BN30" i="1"/>
  <c r="BL30" i="1"/>
  <c r="BM30" i="1" s="1"/>
  <c r="BI30" i="1"/>
  <c r="BH30" i="1"/>
  <c r="BG30" i="1"/>
  <c r="BF30" i="1"/>
  <c r="BJ30" i="1" s="1"/>
  <c r="BK30" i="1" s="1"/>
  <c r="BE30" i="1"/>
  <c r="BB30" i="1"/>
  <c r="AZ30" i="1"/>
  <c r="AU30" i="1"/>
  <c r="AN30" i="1"/>
  <c r="AO30" i="1" s="1"/>
  <c r="AI30" i="1"/>
  <c r="AG30" i="1" s="1"/>
  <c r="Y30" i="1"/>
  <c r="W30" i="1" s="1"/>
  <c r="X30" i="1"/>
  <c r="P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AZ29" i="1" s="1"/>
  <c r="BB29" i="1"/>
  <c r="AU29" i="1"/>
  <c r="AN29" i="1"/>
  <c r="AO29" i="1" s="1"/>
  <c r="AI29" i="1"/>
  <c r="AG29" i="1"/>
  <c r="N29" i="1" s="1"/>
  <c r="Y29" i="1"/>
  <c r="X29" i="1"/>
  <c r="W29" i="1"/>
  <c r="P29" i="1"/>
  <c r="J29" i="1"/>
  <c r="AX29" i="1" s="1"/>
  <c r="BO28" i="1"/>
  <c r="BN28" i="1"/>
  <c r="BM28" i="1" s="1"/>
  <c r="BL28" i="1"/>
  <c r="BI28" i="1"/>
  <c r="BH28" i="1"/>
  <c r="BG28" i="1"/>
  <c r="BF28" i="1"/>
  <c r="BJ28" i="1" s="1"/>
  <c r="BK28" i="1" s="1"/>
  <c r="BE28" i="1"/>
  <c r="AZ28" i="1" s="1"/>
  <c r="BB28" i="1"/>
  <c r="AU28" i="1"/>
  <c r="AO28" i="1"/>
  <c r="AN28" i="1"/>
  <c r="AI28" i="1"/>
  <c r="AG28" i="1"/>
  <c r="K28" i="1" s="1"/>
  <c r="Y28" i="1"/>
  <c r="X28" i="1"/>
  <c r="W28" i="1"/>
  <c r="P28" i="1"/>
  <c r="BO27" i="1"/>
  <c r="BN27" i="1"/>
  <c r="BM27" i="1" s="1"/>
  <c r="BL27" i="1"/>
  <c r="BI27" i="1"/>
  <c r="BH27" i="1"/>
  <c r="BG27" i="1"/>
  <c r="BF27" i="1"/>
  <c r="BJ27" i="1" s="1"/>
  <c r="BK27" i="1" s="1"/>
  <c r="BE27" i="1"/>
  <c r="BB27" i="1"/>
  <c r="AZ27" i="1"/>
  <c r="AU27" i="1"/>
  <c r="AO27" i="1"/>
  <c r="AN27" i="1"/>
  <c r="AI27" i="1"/>
  <c r="AG27" i="1" s="1"/>
  <c r="Y27" i="1"/>
  <c r="X27" i="1"/>
  <c r="W27" i="1" s="1"/>
  <c r="P27" i="1"/>
  <c r="BO26" i="1"/>
  <c r="S26" i="1" s="1"/>
  <c r="BN26" i="1"/>
  <c r="BM26" i="1"/>
  <c r="BL26" i="1"/>
  <c r="BI26" i="1"/>
  <c r="BH26" i="1"/>
  <c r="BG26" i="1"/>
  <c r="BF26" i="1"/>
  <c r="BJ26" i="1" s="1"/>
  <c r="BK26" i="1" s="1"/>
  <c r="BE26" i="1"/>
  <c r="AZ26" i="1" s="1"/>
  <c r="BB26" i="1"/>
  <c r="AW26" i="1"/>
  <c r="AU26" i="1"/>
  <c r="AY26" i="1" s="1"/>
  <c r="AO26" i="1"/>
  <c r="AN26" i="1"/>
  <c r="AI26" i="1"/>
  <c r="AG26" i="1" s="1"/>
  <c r="Y26" i="1"/>
  <c r="X26" i="1"/>
  <c r="W26" i="1" s="1"/>
  <c r="P26" i="1"/>
  <c r="BO25" i="1"/>
  <c r="BN25" i="1"/>
  <c r="BM25" i="1"/>
  <c r="AW25" i="1" s="1"/>
  <c r="BL25" i="1"/>
  <c r="BJ25" i="1"/>
  <c r="BK25" i="1" s="1"/>
  <c r="BI25" i="1"/>
  <c r="BH25" i="1"/>
  <c r="BG25" i="1"/>
  <c r="BF25" i="1"/>
  <c r="BE25" i="1"/>
  <c r="AZ25" i="1" s="1"/>
  <c r="BB25" i="1"/>
  <c r="AU25" i="1"/>
  <c r="AY25" i="1" s="1"/>
  <c r="AO25" i="1"/>
  <c r="AN25" i="1"/>
  <c r="AI25" i="1"/>
  <c r="AG25" i="1" s="1"/>
  <c r="Y25" i="1"/>
  <c r="X25" i="1"/>
  <c r="W25" i="1" s="1"/>
  <c r="S25" i="1"/>
  <c r="P25" i="1"/>
  <c r="BO24" i="1"/>
  <c r="BN24" i="1"/>
  <c r="BM24" i="1"/>
  <c r="AW24" i="1" s="1"/>
  <c r="AY24" i="1" s="1"/>
  <c r="BL24" i="1"/>
  <c r="BJ24" i="1"/>
  <c r="BK24" i="1" s="1"/>
  <c r="BI24" i="1"/>
  <c r="BH24" i="1"/>
  <c r="BG24" i="1"/>
  <c r="BF24" i="1"/>
  <c r="BE24" i="1"/>
  <c r="AZ24" i="1" s="1"/>
  <c r="BB24" i="1"/>
  <c r="AU24" i="1"/>
  <c r="AO24" i="1"/>
  <c r="AN24" i="1"/>
  <c r="AI24" i="1"/>
  <c r="AH24" i="1"/>
  <c r="AG24" i="1"/>
  <c r="N24" i="1" s="1"/>
  <c r="Y24" i="1"/>
  <c r="X24" i="1"/>
  <c r="W24" i="1" s="1"/>
  <c r="S24" i="1"/>
  <c r="P24" i="1"/>
  <c r="K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H23" i="1"/>
  <c r="AG23" i="1"/>
  <c r="K23" i="1" s="1"/>
  <c r="Y23" i="1"/>
  <c r="X23" i="1"/>
  <c r="W23" i="1" s="1"/>
  <c r="P23" i="1"/>
  <c r="J23" i="1"/>
  <c r="AX23" i="1" s="1"/>
  <c r="BO22" i="1"/>
  <c r="BN22" i="1"/>
  <c r="BL22" i="1"/>
  <c r="BM22" i="1" s="1"/>
  <c r="BI22" i="1"/>
  <c r="BH22" i="1"/>
  <c r="BG22" i="1"/>
  <c r="BF22" i="1"/>
  <c r="BJ22" i="1" s="1"/>
  <c r="BK22" i="1" s="1"/>
  <c r="BE22" i="1"/>
  <c r="BB22" i="1"/>
  <c r="AZ22" i="1"/>
  <c r="AU22" i="1"/>
  <c r="AN22" i="1"/>
  <c r="AO22" i="1" s="1"/>
  <c r="AI22" i="1"/>
  <c r="AG22" i="1" s="1"/>
  <c r="Y22" i="1"/>
  <c r="W22" i="1" s="1"/>
  <c r="X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B21" i="1"/>
  <c r="AZ21" i="1"/>
  <c r="AU21" i="1"/>
  <c r="AN21" i="1"/>
  <c r="AO21" i="1" s="1"/>
  <c r="AI21" i="1"/>
  <c r="AG21" i="1"/>
  <c r="N21" i="1" s="1"/>
  <c r="Y21" i="1"/>
  <c r="X21" i="1"/>
  <c r="W21" i="1"/>
  <c r="P21" i="1"/>
  <c r="BO20" i="1"/>
  <c r="BN20" i="1"/>
  <c r="BM20" i="1" s="1"/>
  <c r="BL20" i="1"/>
  <c r="BI20" i="1"/>
  <c r="BH20" i="1"/>
  <c r="BG20" i="1"/>
  <c r="BF20" i="1"/>
  <c r="BJ20" i="1" s="1"/>
  <c r="BK20" i="1" s="1"/>
  <c r="BE20" i="1"/>
  <c r="AZ20" i="1" s="1"/>
  <c r="BB20" i="1"/>
  <c r="AU20" i="1"/>
  <c r="AO20" i="1"/>
  <c r="AN20" i="1"/>
  <c r="AI20" i="1"/>
  <c r="AG20" i="1"/>
  <c r="K20" i="1" s="1"/>
  <c r="Y20" i="1"/>
  <c r="X20" i="1"/>
  <c r="W20" i="1"/>
  <c r="P20" i="1"/>
  <c r="BO19" i="1"/>
  <c r="BN19" i="1"/>
  <c r="BM19" i="1" s="1"/>
  <c r="BL19" i="1"/>
  <c r="BI19" i="1"/>
  <c r="BH19" i="1"/>
  <c r="BG19" i="1"/>
  <c r="BF19" i="1"/>
  <c r="BJ19" i="1" s="1"/>
  <c r="BK19" i="1" s="1"/>
  <c r="BE19" i="1"/>
  <c r="BB19" i="1"/>
  <c r="AZ19" i="1"/>
  <c r="AU19" i="1"/>
  <c r="AO19" i="1"/>
  <c r="AN19" i="1"/>
  <c r="AI19" i="1"/>
  <c r="AG19" i="1" s="1"/>
  <c r="Y19" i="1"/>
  <c r="X19" i="1"/>
  <c r="W19" i="1" s="1"/>
  <c r="P19" i="1"/>
  <c r="BO18" i="1"/>
  <c r="S18" i="1" s="1"/>
  <c r="BN18" i="1"/>
  <c r="BM18" i="1"/>
  <c r="BL18" i="1"/>
  <c r="BK18" i="1"/>
  <c r="BJ18" i="1"/>
  <c r="BI18" i="1"/>
  <c r="BH18" i="1"/>
  <c r="BG18" i="1"/>
  <c r="BF18" i="1"/>
  <c r="BE18" i="1"/>
  <c r="AZ18" i="1" s="1"/>
  <c r="BB18" i="1"/>
  <c r="AW18" i="1"/>
  <c r="AU18" i="1"/>
  <c r="AY18" i="1" s="1"/>
  <c r="AO18" i="1"/>
  <c r="AN18" i="1"/>
  <c r="AI18" i="1"/>
  <c r="AG18" i="1" s="1"/>
  <c r="N18" i="1" s="1"/>
  <c r="Y18" i="1"/>
  <c r="X18" i="1"/>
  <c r="W18" i="1" s="1"/>
  <c r="P18" i="1"/>
  <c r="BO17" i="1"/>
  <c r="BN17" i="1"/>
  <c r="BM17" i="1"/>
  <c r="AW17" i="1" s="1"/>
  <c r="BL17" i="1"/>
  <c r="BJ17" i="1"/>
  <c r="BK17" i="1" s="1"/>
  <c r="BI17" i="1"/>
  <c r="BH17" i="1"/>
  <c r="BG17" i="1"/>
  <c r="BF17" i="1"/>
  <c r="BE17" i="1"/>
  <c r="AZ17" i="1" s="1"/>
  <c r="BB17" i="1"/>
  <c r="AU17" i="1"/>
  <c r="AO17" i="1"/>
  <c r="AN17" i="1"/>
  <c r="AI17" i="1"/>
  <c r="AG17" i="1" s="1"/>
  <c r="Y17" i="1"/>
  <c r="X17" i="1"/>
  <c r="W17" i="1" s="1"/>
  <c r="S17" i="1"/>
  <c r="P17" i="1"/>
  <c r="AW19" i="1" l="1"/>
  <c r="S19" i="1"/>
  <c r="AH27" i="1"/>
  <c r="N27" i="1"/>
  <c r="K27" i="1"/>
  <c r="J27" i="1"/>
  <c r="AX27" i="1" s="1"/>
  <c r="BA27" i="1" s="1"/>
  <c r="I27" i="1"/>
  <c r="I22" i="1"/>
  <c r="AH22" i="1"/>
  <c r="N22" i="1"/>
  <c r="J22" i="1"/>
  <c r="AX22" i="1" s="1"/>
  <c r="BA22" i="1" s="1"/>
  <c r="K22" i="1"/>
  <c r="S23" i="1"/>
  <c r="AW23" i="1"/>
  <c r="AY23" i="1" s="1"/>
  <c r="AW29" i="1"/>
  <c r="AY29" i="1" s="1"/>
  <c r="S29" i="1"/>
  <c r="J17" i="1"/>
  <c r="AX17" i="1" s="1"/>
  <c r="BA17" i="1" s="1"/>
  <c r="I17" i="1"/>
  <c r="T17" i="1" s="1"/>
  <c r="U17" i="1" s="1"/>
  <c r="AH17" i="1"/>
  <c r="N17" i="1"/>
  <c r="S20" i="1"/>
  <c r="AW20" i="1"/>
  <c r="AY20" i="1" s="1"/>
  <c r="BA31" i="1"/>
  <c r="AW21" i="1"/>
  <c r="AY21" i="1" s="1"/>
  <c r="S21" i="1"/>
  <c r="AW22" i="1"/>
  <c r="AY22" i="1" s="1"/>
  <c r="S22" i="1"/>
  <c r="AY27" i="1"/>
  <c r="AW31" i="1"/>
  <c r="AY31" i="1" s="1"/>
  <c r="S31" i="1"/>
  <c r="BA23" i="1"/>
  <c r="S28" i="1"/>
  <c r="AW28" i="1"/>
  <c r="AY28" i="1" s="1"/>
  <c r="K18" i="1"/>
  <c r="I18" i="1"/>
  <c r="J18" i="1"/>
  <c r="AX18" i="1" s="1"/>
  <c r="BA18" i="1" s="1"/>
  <c r="AH18" i="1"/>
  <c r="AY19" i="1"/>
  <c r="K17" i="1"/>
  <c r="AH19" i="1"/>
  <c r="N19" i="1"/>
  <c r="K19" i="1"/>
  <c r="J19" i="1"/>
  <c r="AX19" i="1" s="1"/>
  <c r="BA19" i="1" s="1"/>
  <c r="I19" i="1"/>
  <c r="J25" i="1"/>
  <c r="AX25" i="1" s="1"/>
  <c r="BA25" i="1" s="1"/>
  <c r="I25" i="1"/>
  <c r="AH25" i="1"/>
  <c r="N25" i="1"/>
  <c r="K25" i="1"/>
  <c r="AW27" i="1"/>
  <c r="S27" i="1"/>
  <c r="K26" i="1"/>
  <c r="J26" i="1"/>
  <c r="AX26" i="1" s="1"/>
  <c r="BA26" i="1" s="1"/>
  <c r="I26" i="1"/>
  <c r="AH26" i="1"/>
  <c r="N26" i="1"/>
  <c r="AW30" i="1"/>
  <c r="AY30" i="1" s="1"/>
  <c r="S30" i="1"/>
  <c r="AY17" i="1"/>
  <c r="I30" i="1"/>
  <c r="AH30" i="1"/>
  <c r="N30" i="1"/>
  <c r="K30" i="1"/>
  <c r="J30" i="1"/>
  <c r="AX30" i="1" s="1"/>
  <c r="BA30" i="1" s="1"/>
  <c r="AH21" i="1"/>
  <c r="N23" i="1"/>
  <c r="I24" i="1"/>
  <c r="AH29" i="1"/>
  <c r="N31" i="1"/>
  <c r="N20" i="1"/>
  <c r="I21" i="1"/>
  <c r="J24" i="1"/>
  <c r="AX24" i="1" s="1"/>
  <c r="BA24" i="1" s="1"/>
  <c r="N28" i="1"/>
  <c r="I29" i="1"/>
  <c r="J21" i="1"/>
  <c r="AX21" i="1" s="1"/>
  <c r="BA21" i="1" s="1"/>
  <c r="AH20" i="1"/>
  <c r="K21" i="1"/>
  <c r="I23" i="1"/>
  <c r="AH28" i="1"/>
  <c r="K29" i="1"/>
  <c r="I31" i="1"/>
  <c r="I28" i="1"/>
  <c r="I20" i="1"/>
  <c r="J20" i="1"/>
  <c r="AX20" i="1" s="1"/>
  <c r="BA20" i="1" s="1"/>
  <c r="J28" i="1"/>
  <c r="AX28" i="1" s="1"/>
  <c r="V17" i="1" l="1"/>
  <c r="Z17" i="1" s="1"/>
  <c r="AC17" i="1"/>
  <c r="AB17" i="1"/>
  <c r="T28" i="1"/>
  <c r="U28" i="1" s="1"/>
  <c r="AA31" i="1"/>
  <c r="Q31" i="1"/>
  <c r="O31" i="1" s="1"/>
  <c r="R31" i="1" s="1"/>
  <c r="L31" i="1" s="1"/>
  <c r="M31" i="1" s="1"/>
  <c r="T27" i="1"/>
  <c r="U27" i="1" s="1"/>
  <c r="T29" i="1"/>
  <c r="U29" i="1" s="1"/>
  <c r="AA20" i="1"/>
  <c r="AA29" i="1"/>
  <c r="Q29" i="1"/>
  <c r="O29" i="1" s="1"/>
  <c r="R29" i="1" s="1"/>
  <c r="L29" i="1" s="1"/>
  <c r="M29" i="1" s="1"/>
  <c r="T30" i="1"/>
  <c r="U30" i="1" s="1"/>
  <c r="Q30" i="1" s="1"/>
  <c r="O30" i="1" s="1"/>
  <c r="R30" i="1" s="1"/>
  <c r="L30" i="1" s="1"/>
  <c r="M30" i="1" s="1"/>
  <c r="T22" i="1"/>
  <c r="U22" i="1" s="1"/>
  <c r="Q22" i="1" s="1"/>
  <c r="O22" i="1" s="1"/>
  <c r="R22" i="1" s="1"/>
  <c r="L22" i="1" s="1"/>
  <c r="M22" i="1" s="1"/>
  <c r="T20" i="1"/>
  <c r="U20" i="1" s="1"/>
  <c r="AA22" i="1"/>
  <c r="AA26" i="1"/>
  <c r="Q26" i="1"/>
  <c r="O26" i="1" s="1"/>
  <c r="R26" i="1" s="1"/>
  <c r="L26" i="1" s="1"/>
  <c r="M26" i="1" s="1"/>
  <c r="AA25" i="1"/>
  <c r="AA19" i="1"/>
  <c r="T31" i="1"/>
  <c r="U31" i="1" s="1"/>
  <c r="T19" i="1"/>
  <c r="U19" i="1" s="1"/>
  <c r="Q19" i="1" s="1"/>
  <c r="O19" i="1" s="1"/>
  <c r="R19" i="1" s="1"/>
  <c r="L19" i="1" s="1"/>
  <c r="M19" i="1" s="1"/>
  <c r="AA30" i="1"/>
  <c r="Q17" i="1"/>
  <c r="O17" i="1" s="1"/>
  <c r="R17" i="1" s="1"/>
  <c r="L17" i="1" s="1"/>
  <c r="M17" i="1" s="1"/>
  <c r="AA17" i="1"/>
  <c r="AA24" i="1"/>
  <c r="AA21" i="1"/>
  <c r="Q21" i="1"/>
  <c r="O21" i="1" s="1"/>
  <c r="R21" i="1" s="1"/>
  <c r="L21" i="1" s="1"/>
  <c r="M21" i="1" s="1"/>
  <c r="T26" i="1"/>
  <c r="U26" i="1" s="1"/>
  <c r="AA18" i="1"/>
  <c r="T21" i="1"/>
  <c r="U21" i="1" s="1"/>
  <c r="T23" i="1"/>
  <c r="U23" i="1" s="1"/>
  <c r="Q23" i="1" s="1"/>
  <c r="O23" i="1" s="1"/>
  <c r="R23" i="1" s="1"/>
  <c r="L23" i="1" s="1"/>
  <c r="M23" i="1" s="1"/>
  <c r="BA29" i="1"/>
  <c r="AA28" i="1"/>
  <c r="Q28" i="1"/>
  <c r="O28" i="1" s="1"/>
  <c r="R28" i="1" s="1"/>
  <c r="L28" i="1" s="1"/>
  <c r="M28" i="1" s="1"/>
  <c r="T24" i="1"/>
  <c r="U24" i="1" s="1"/>
  <c r="Q24" i="1" s="1"/>
  <c r="O24" i="1" s="1"/>
  <c r="R24" i="1" s="1"/>
  <c r="L24" i="1" s="1"/>
  <c r="M24" i="1" s="1"/>
  <c r="BA28" i="1"/>
  <c r="AA23" i="1"/>
  <c r="T25" i="1"/>
  <c r="U25" i="1" s="1"/>
  <c r="AA27" i="1"/>
  <c r="Q27" i="1"/>
  <c r="O27" i="1" s="1"/>
  <c r="R27" i="1" s="1"/>
  <c r="L27" i="1" s="1"/>
  <c r="M27" i="1" s="1"/>
  <c r="T18" i="1"/>
  <c r="U18" i="1" s="1"/>
  <c r="Q18" i="1" s="1"/>
  <c r="O18" i="1" s="1"/>
  <c r="R18" i="1" s="1"/>
  <c r="L18" i="1" s="1"/>
  <c r="M18" i="1" s="1"/>
  <c r="V21" i="1" l="1"/>
  <c r="Z21" i="1" s="1"/>
  <c r="AC21" i="1"/>
  <c r="AD21" i="1" s="1"/>
  <c r="AB21" i="1"/>
  <c r="V31" i="1"/>
  <c r="Z31" i="1" s="1"/>
  <c r="AC31" i="1"/>
  <c r="AD31" i="1" s="1"/>
  <c r="AB31" i="1"/>
  <c r="V20" i="1"/>
  <c r="Z20" i="1" s="1"/>
  <c r="AB20" i="1"/>
  <c r="AC20" i="1"/>
  <c r="Q20" i="1"/>
  <c r="O20" i="1" s="1"/>
  <c r="R20" i="1" s="1"/>
  <c r="L20" i="1" s="1"/>
  <c r="M20" i="1" s="1"/>
  <c r="V28" i="1"/>
  <c r="Z28" i="1" s="1"/>
  <c r="AC28" i="1"/>
  <c r="AB28" i="1"/>
  <c r="V23" i="1"/>
  <c r="Z23" i="1" s="1"/>
  <c r="AC23" i="1"/>
  <c r="AB23" i="1"/>
  <c r="AC18" i="1"/>
  <c r="V18" i="1"/>
  <c r="Z18" i="1" s="1"/>
  <c r="AB18" i="1"/>
  <c r="AC22" i="1"/>
  <c r="AD22" i="1" s="1"/>
  <c r="V22" i="1"/>
  <c r="Z22" i="1" s="1"/>
  <c r="AB22" i="1"/>
  <c r="V29" i="1"/>
  <c r="Z29" i="1" s="1"/>
  <c r="AC29" i="1"/>
  <c r="AD29" i="1" s="1"/>
  <c r="AB29" i="1"/>
  <c r="V25" i="1"/>
  <c r="Z25" i="1" s="1"/>
  <c r="AC25" i="1"/>
  <c r="AB25" i="1"/>
  <c r="V24" i="1"/>
  <c r="Z24" i="1" s="1"/>
  <c r="AC24" i="1"/>
  <c r="AB24" i="1"/>
  <c r="AC26" i="1"/>
  <c r="AD26" i="1" s="1"/>
  <c r="V26" i="1"/>
  <c r="Z26" i="1" s="1"/>
  <c r="AB26" i="1"/>
  <c r="Q25" i="1"/>
  <c r="O25" i="1" s="1"/>
  <c r="R25" i="1" s="1"/>
  <c r="L25" i="1" s="1"/>
  <c r="M25" i="1" s="1"/>
  <c r="AD17" i="1"/>
  <c r="AB19" i="1"/>
  <c r="V19" i="1"/>
  <c r="Z19" i="1" s="1"/>
  <c r="AC19" i="1"/>
  <c r="AD19" i="1" s="1"/>
  <c r="V30" i="1"/>
  <c r="Z30" i="1" s="1"/>
  <c r="AC30" i="1"/>
  <c r="AB30" i="1"/>
  <c r="V27" i="1"/>
  <c r="Z27" i="1" s="1"/>
  <c r="AC27" i="1"/>
  <c r="AD27" i="1" s="1"/>
  <c r="AB27" i="1"/>
  <c r="AD23" i="1" l="1"/>
  <c r="AD24" i="1"/>
  <c r="AD28" i="1"/>
  <c r="AD25" i="1"/>
  <c r="AD30" i="1"/>
  <c r="AD18" i="1"/>
  <c r="AD20" i="1"/>
</calcChain>
</file>

<file path=xl/sharedStrings.xml><?xml version="1.0" encoding="utf-8"?>
<sst xmlns="http://schemas.openxmlformats.org/spreadsheetml/2006/main" count="701" uniqueCount="355">
  <si>
    <t>File opened</t>
  </si>
  <si>
    <t>2020-12-17 09:26:40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</si>
  <si>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</si>
  <si>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</si>
  <si>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</si>
  <si>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</si>
  <si>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</si>
  <si>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</si>
  <si>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</si>
  <si>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</si>
  <si>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</si>
  <si>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</si>
  <si>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</si>
  <si>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</si>
  <si>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</si>
  <si>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</si>
  <si>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</si>
  <si>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</si>
  <si>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</si>
  <si>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</si>
  <si>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</si>
  <si>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</si>
  <si>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</si>
  <si>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09:26:40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</si>
  <si>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</si>
  <si>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</si>
  <si>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</si>
  <si>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</si>
  <si>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</si>
  <si>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</si>
  <si>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</si>
  <si>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</si>
  <si>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</si>
  <si>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</si>
  <si>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</si>
  <si>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</si>
  <si>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</si>
  <si>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</si>
  <si>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</si>
  <si>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</si>
  <si>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</si>
  <si>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</si>
  <si>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</si>
  <si>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</si>
  <si>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</si>
  <si>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</si>
  <si>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</si>
  <si>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</si>
  <si>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</si>
  <si>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</si>
  <si>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</si>
  <si>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</si>
  <si>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</si>
  <si>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</si>
  <si>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</si>
  <si>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</si>
  <si>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</si>
  <si>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</si>
  <si>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</si>
  <si>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</si>
  <si>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</si>
  <si>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</si>
  <si>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</si>
  <si>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</si>
  <si>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</si>
  <si>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</si>
  <si>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</si>
  <si>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</si>
  <si>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</si>
  <si>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</si>
  <si>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</si>
  <si>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</si>
  <si>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</si>
  <si>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</si>
  <si>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</si>
  <si>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</si>
  <si>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</si>
  <si>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</si>
  <si>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</si>
  <si>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</si>
  <si>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</si>
  <si>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</si>
  <si>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</si>
  <si>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</si>
  <si>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</si>
  <si>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</si>
  <si>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</si>
  <si>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</si>
  <si>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</si>
  <si>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</si>
  <si>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</si>
  <si>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</si>
  <si>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</si>
  <si>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</si>
  <si>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</si>
  <si>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</si>
  <si>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</si>
  <si>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</si>
  <si>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</si>
  <si>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</si>
  <si>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</si>
  <si>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</si>
  <si>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</si>
  <si>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</si>
  <si>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</si>
  <si>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</si>
  <si>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</si>
  <si>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</si>
  <si>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</si>
  <si>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</si>
  <si>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</si>
  <si>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</si>
  <si>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</si>
  <si>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</si>
  <si>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</si>
  <si>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</si>
  <si>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</si>
  <si>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</si>
  <si>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</si>
  <si>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</si>
  <si>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</si>
  <si>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</si>
  <si>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</si>
  <si>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</si>
  <si>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</si>
  <si>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</si>
  <si>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</si>
  <si>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</si>
  <si>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</si>
  <si>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</si>
  <si>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</si>
  <si>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</si>
  <si>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</si>
  <si>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</si>
  <si>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</si>
  <si>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</si>
  <si>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</si>
  <si>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</si>
  <si>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</si>
  <si>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</si>
  <si>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</si>
  <si>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</si>
  <si>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</si>
  <si>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</si>
  <si>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</si>
  <si>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</si>
  <si>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</si>
  <si>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</si>
  <si>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</si>
  <si>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</si>
  <si>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</si>
  <si>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</si>
  <si>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</si>
  <si>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</si>
  <si>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</si>
  <si>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</si>
  <si>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</si>
  <si>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</si>
  <si>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</si>
  <si>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</si>
  <si>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</si>
  <si>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</si>
  <si>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</si>
  <si>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</si>
  <si>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</si>
  <si>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</si>
  <si>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</si>
  <si>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</si>
  <si>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</si>
  <si>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</si>
  <si>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</si>
  <si>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</si>
  <si>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</si>
  <si>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</si>
  <si>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</si>
  <si>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</si>
  <si>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</si>
  <si>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</si>
  <si>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</si>
  <si>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</si>
  <si>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</si>
  <si>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</si>
  <si>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</si>
  <si>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</si>
  <si>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</si>
  <si>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</si>
  <si>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</si>
  <si>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</si>
  <si>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</si>
  <si>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</si>
  <si>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</si>
  <si>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</si>
  <si>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</si>
  <si>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</si>
  <si>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</si>
  <si>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</si>
  <si>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</si>
  <si>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</si>
  <si>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</si>
  <si>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</si>
  <si>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</si>
  <si>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</si>
  <si>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</si>
  <si>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</si>
  <si>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</si>
  <si>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</si>
  <si>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</si>
  <si>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</si>
  <si>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</si>
  <si>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</si>
  <si>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</si>
  <si>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</si>
  <si>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</si>
  <si>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</si>
  <si>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</si>
  <si>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</si>
  <si>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</si>
  <si>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</si>
  <si>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</si>
  <si>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</si>
  <si>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</si>
  <si>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</si>
  <si>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</si>
  <si>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</si>
  <si>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</si>
  <si>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</si>
  <si>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</si>
  <si>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</si>
  <si>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</si>
  <si>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</si>
  <si>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</si>
  <si>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</si>
  <si>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</si>
  <si>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</si>
  <si>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</si>
  <si>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</si>
  <si>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</si>
  <si>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</si>
  <si>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</si>
  <si>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</si>
  <si>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</si>
  <si>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</si>
  <si>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</si>
  <si>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</si>
  <si>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</si>
  <si>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</si>
  <si>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</si>
  <si>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</si>
  <si>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</si>
  <si>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</si>
  <si>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</si>
  <si>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</si>
  <si>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</si>
  <si>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</si>
  <si>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</si>
  <si>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</si>
  <si>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</si>
  <si>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</si>
  <si>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</si>
  <si>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</si>
  <si>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</si>
  <si>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</si>
  <si>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</si>
  <si>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</si>
  <si>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</si>
  <si>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</si>
  <si>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</si>
  <si>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</si>
  <si>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</si>
  <si>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</si>
  <si>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</si>
  <si>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</si>
  <si>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</si>
  <si>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</si>
  <si>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</si>
  <si>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</si>
  <si>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</si>
  <si>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</si>
  <si>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</si>
  <si>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</si>
  <si>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</si>
  <si>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</si>
  <si>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</si>
  <si>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</si>
  <si>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</si>
  <si>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</si>
  <si>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</si>
  <si>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09:42:02</t>
  </si>
  <si>
    <t>09:42:02</t>
  </si>
  <si>
    <t>1149</t>
  </si>
  <si>
    <t>_1</t>
  </si>
  <si>
    <t>RECT-4143-20200907-06_33_50</t>
  </si>
  <si>
    <t>RECT-397-20201217-09_41_59</t>
  </si>
  <si>
    <t>DARK-398-20201217-09_42_01</t>
  </si>
  <si>
    <t>0: Broadleaf</t>
  </si>
  <si>
    <t>09:42:30</t>
  </si>
  <si>
    <t>1/3</t>
  </si>
  <si>
    <t>20201217 09:44:31</t>
  </si>
  <si>
    <t>09:44:31</t>
  </si>
  <si>
    <t>RECT-399-20201217-09_44_28</t>
  </si>
  <si>
    <t>DARK-400-20201217-09_44_30</t>
  </si>
  <si>
    <t>20201217 09:45:41</t>
  </si>
  <si>
    <t>09:45:41</t>
  </si>
  <si>
    <t>RECT-401-20201217-09_45_37</t>
  </si>
  <si>
    <t>DARK-402-20201217-09_45_39</t>
  </si>
  <si>
    <t>3/3</t>
  </si>
  <si>
    <t>20201217 09:46:53</t>
  </si>
  <si>
    <t>09:46:53</t>
  </si>
  <si>
    <t>RECT-403-20201217-09_46_49</t>
  </si>
  <si>
    <t>DARK-404-20201217-09_46_51</t>
  </si>
  <si>
    <t>20201217 09:48:04</t>
  </si>
  <si>
    <t>09:48:04</t>
  </si>
  <si>
    <t>RECT-405-20201217-09_48_00</t>
  </si>
  <si>
    <t>DARK-406-20201217-09_48_02</t>
  </si>
  <si>
    <t>20201217 09:49:14</t>
  </si>
  <si>
    <t>09:49:14</t>
  </si>
  <si>
    <t>RECT-407-20201217-09_49_11</t>
  </si>
  <si>
    <t>DARK-408-20201217-09_49_13</t>
  </si>
  <si>
    <t>20201217 09:50:42</t>
  </si>
  <si>
    <t>09:50:42</t>
  </si>
  <si>
    <t>RECT-409-20201217-09_50_39</t>
  </si>
  <si>
    <t>DARK-410-20201217-09_50_41</t>
  </si>
  <si>
    <t>20201217 09:51:52</t>
  </si>
  <si>
    <t>09:51:52</t>
  </si>
  <si>
    <t>RECT-411-20201217-09_51_49</t>
  </si>
  <si>
    <t>DARK-412-20201217-09_51_51</t>
  </si>
  <si>
    <t>20201217 09:53:00</t>
  </si>
  <si>
    <t>09:53:00</t>
  </si>
  <si>
    <t>RECT-413-20201217-09_52_57</t>
  </si>
  <si>
    <t>DARK-414-20201217-09_52_59</t>
  </si>
  <si>
    <t>09:53:33</t>
  </si>
  <si>
    <t>20201217 09:55:08</t>
  </si>
  <si>
    <t>09:55:08</t>
  </si>
  <si>
    <t>RECT-415-20201217-09_55_05</t>
  </si>
  <si>
    <t>DARK-416-20201217-09_55_07</t>
  </si>
  <si>
    <t>20201217 09:56:35</t>
  </si>
  <si>
    <t>09:56:35</t>
  </si>
  <si>
    <t>RECT-417-20201217-09_56_32</t>
  </si>
  <si>
    <t>DARK-418-20201217-09_56_34</t>
  </si>
  <si>
    <t>20201217 09:57:45</t>
  </si>
  <si>
    <t>09:57:45</t>
  </si>
  <si>
    <t>RECT-419-20201217-09_57_42</t>
  </si>
  <si>
    <t>DARK-420-20201217-09_57_44</t>
  </si>
  <si>
    <t>20201217 09:59:34</t>
  </si>
  <si>
    <t>09:59:34</t>
  </si>
  <si>
    <t>RECT-421-20201217-09_59_31</t>
  </si>
  <si>
    <t>DARK-422-20201217-09_59_33</t>
  </si>
  <si>
    <t>20201217 10:01:35</t>
  </si>
  <si>
    <t>10:01:35</t>
  </si>
  <si>
    <t>RECT-423-20201217-10_01_31</t>
  </si>
  <si>
    <t>DARK-424-20201217-10_01_33</t>
  </si>
  <si>
    <t>20201217 10:03:12</t>
  </si>
  <si>
    <t>10:03:12</t>
  </si>
  <si>
    <t>RECT-425-20201217-10_03_09</t>
  </si>
  <si>
    <t>DARK-426-20201217-10_03_11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</si>
</sst>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1608226922.5999999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1608226914.5999999</v>
      </c>
      <c r="I17">
        <f t="shared" ref="I17:I31" si="0">CA17*AG17*(BW17-BX17)/(100*BP17*(1000-AG17*BW17))</f>
        <v>1.5636060627290782E-3</v>
      </c>
      <c r="J17">
        <f t="shared" ref="J17:J31" si="1">CA17*AG17*(BV17-BU17*(1000-AG17*BX17)/(1000-AG17*BW17))/(100*BP17)</f>
        <v>7.7781500743346976</v>
      </c>
      <c r="K17">
        <f t="shared" ref="K17:K31" si="2">BU17 - IF(AG17&gt;1, J17*BP17*100/(AI17*CI17), 0)</f>
        <v>401.96135483871001</v>
      </c>
      <c r="L17">
        <f t="shared" ref="L17:L31" si="3">((R17-I17/2)*K17-J17)/(R17+I17/2)</f>
        <v>248.33046727025916</v>
      </c>
      <c r="M17">
        <f t="shared" ref="M17:M31" si="4">L17*(CB17+CC17)/1000</f>
        <v>25.260246802909034</v>
      </c>
      <c r="N17">
        <f t="shared" ref="N17:N31" si="5">(BU17 - IF(AG17&gt;1, J17*BP17*100/(AI17*CI17), 0))*(CB17+CC17)/1000</f>
        <v>40.887625026723974</v>
      </c>
      <c r="O17">
        <f t="shared" ref="O17:O31" si="6">2/((1/Q17-1/P17)+SIGN(Q17)*SQRT((1/Q17-1/P17)*(1/Q17-1/P17) + 4*BQ17/((BQ17+1)*(BQ17+1))*(2*1/Q17*1/P17-1/P17*1/P17)))</f>
        <v>8.7514498899632504E-2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2.957031037964053</v>
      </c>
      <c r="Q17">
        <f t="shared" ref="Q17:Q31" si="8">I17*(1000-(1000*0.61365*EXP(17.502*U17/(240.97+U17))/(CB17+CC17)+BW17)/2)/(1000*0.61365*EXP(17.502*U17/(240.97+U17))/(CB17+CC17)-BW17)</f>
        <v>8.61006792915818E-2</v>
      </c>
      <c r="R17">
        <f t="shared" ref="R17:R31" si="9">1/((BQ17+1)/(O17/1.6)+1/(P17/1.37)) + BQ17/((BQ17+1)/(O17/1.6) + BQ17/(P17/1.37))</f>
        <v>5.3938048027216877E-2</v>
      </c>
      <c r="S17">
        <f t="shared" ref="S17:S31" si="10">(BM17*BO17)</f>
        <v>231.29909705286275</v>
      </c>
      <c r="T17">
        <f t="shared" ref="T17:T31" si="11">(CD17+(S17+2*0.95*0.0000000567*(((CD17+$B$7)+273)^4-(CD17+273)^4)-44100*I17)/(1.84*29.3*P17+8*0.95*0.0000000567*(CD17+273)^3))</f>
        <v>28.915250224435869</v>
      </c>
      <c r="U17">
        <f t="shared" ref="U17:U31" si="12">($C$7*CE17+$D$7*CF17+$E$7*T17)</f>
        <v>27.886564516128999</v>
      </c>
      <c r="V17">
        <f t="shared" ref="V17:V31" si="13">0.61365*EXP(17.502*U17/(240.97+U17))</f>
        <v>3.7698170616689008</v>
      </c>
      <c r="W17">
        <f t="shared" ref="W17:W31" si="14">(X17/Y17*100)</f>
        <v>52.137726634963514</v>
      </c>
      <c r="X17">
        <f t="shared" ref="X17:X31" si="15">BW17*(CB17+CC17)/1000</f>
        <v>1.9747166350926009</v>
      </c>
      <c r="Y17">
        <f t="shared" ref="Y17:Y31" si="16">0.61365*EXP(17.502*CD17/(240.97+CD17))</f>
        <v>3.7875004580049287</v>
      </c>
      <c r="Z17">
        <f t="shared" ref="Z17:Z31" si="17">(V17-BW17*(CB17+CC17)/1000)</f>
        <v>1.7951004265763</v>
      </c>
      <c r="AA17">
        <f t="shared" ref="AA17:AA31" si="18">(-I17*44100)</f>
        <v>-68.95502736635234</v>
      </c>
      <c r="AB17">
        <f t="shared" ref="AB17:AB31" si="19">2*29.3*P17*0.92*(CD17-U17)</f>
        <v>12.790583040098223</v>
      </c>
      <c r="AC17">
        <f t="shared" ref="AC17:AC31" si="20">2*0.95*0.0000000567*(((CD17+$B$7)+273)^4-(U17+273)^4)</f>
        <v>0.94216671679408703</v>
      </c>
      <c r="AD17">
        <f t="shared" ref="AD17:AD31" si="21">S17+AC17+AA17+AB17</f>
        <v>176.07681944340271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53538.438433031304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15348.7</v>
      </c>
      <c r="AS17">
        <v>1342.2864</v>
      </c>
      <c r="AT17">
        <v>1503.37</v>
      </c>
      <c r="AU17">
        <f t="shared" ref="AU17:AU31" si="27">1-AS17/AT17</f>
        <v>0.10714834006265916</v>
      </c>
      <c r="AV17">
        <v>0.5</v>
      </c>
      <c r="AW17">
        <f t="shared" ref="AW17:AW31" si="28">BM17</f>
        <v>1180.2256167567978</v>
      </c>
      <c r="AX17">
        <f t="shared" ref="AX17:AX31" si="29">J17</f>
        <v>7.7781500743346976</v>
      </c>
      <c r="AY17">
        <f t="shared" ref="AY17:AY31" si="30">AU17*AV17*AW17</f>
        <v>63.229607867459507</v>
      </c>
      <c r="AZ17">
        <f t="shared" ref="AZ17:AZ31" si="31">BE17/AT17</f>
        <v>0.41627809521275533</v>
      </c>
      <c r="BA17">
        <f t="shared" ref="BA17:BA31" si="32">(AX17-AP17)/AW17</f>
        <v>7.0799154293164036E-3</v>
      </c>
      <c r="BB17">
        <f t="shared" ref="BB17:BB31" si="33">(AM17-AT17)/AT17</f>
        <v>1.1698450813838244</v>
      </c>
      <c r="BC17" t="s">
        <v>293</v>
      </c>
      <c r="BD17">
        <v>877.55</v>
      </c>
      <c r="BE17">
        <f t="shared" ref="BE17:BE31" si="34">AT17-BD17</f>
        <v>625.81999999999994</v>
      </c>
      <c r="BF17">
        <f t="shared" ref="BF17:BF31" si="35">(AT17-AS17)/(AT17-BD17)</f>
        <v>0.25739605637403717</v>
      </c>
      <c r="BG17">
        <f t="shared" ref="BG17:BG31" si="36">(AM17-AT17)/(AM17-BD17)</f>
        <v>0.73754995743395979</v>
      </c>
      <c r="BH17">
        <f t="shared" ref="BH17:BH31" si="37">(AT17-AS17)/(AT17-AL17)</f>
        <v>0.20444855364013656</v>
      </c>
      <c r="BI17">
        <f t="shared" ref="BI17:BI31" si="38">(AM17-AT17)/(AM17-AL17)</f>
        <v>0.69061017633142674</v>
      </c>
      <c r="BJ17">
        <f t="shared" ref="BJ17:BJ31" si="39">(BF17*BD17/AS17)</f>
        <v>0.16827847564501608</v>
      </c>
      <c r="BK17">
        <f t="shared" ref="BK17:BK31" si="40">(1-BJ17)</f>
        <v>0.83172152435498392</v>
      </c>
      <c r="BL17">
        <f t="shared" ref="BL17:BL31" si="41">$B$11*CJ17+$C$11*CK17+$F$11*CL17*(1-CO17)</f>
        <v>1400.0480645161299</v>
      </c>
      <c r="BM17">
        <f t="shared" ref="BM17:BM31" si="42">BL17*BN17</f>
        <v>1180.2256167567978</v>
      </c>
      <c r="BN17">
        <f t="shared" ref="BN17:BN31" si="43">($B$11*$D$9+$C$11*$D$9+$F$11*((CY17+CQ17)/MAX(CY17+CQ17+CZ17, 0.1)*$I$9+CZ17/MAX(CY17+CQ17+CZ17, 0.1)*$J$9))/($B$11+$C$11+$F$11)</f>
        <v>0.84298935634377314</v>
      </c>
      <c r="BO17">
        <f t="shared" ref="BO17:BO31" si="44">($B$11*$K$9+$C$11*$K$9+$F$11*((CY17+CQ17)/MAX(CY17+CQ17+CZ17, 0.1)*$P$9+CZ17/MAX(CY17+CQ17+CZ17, 0.1)*$Q$9))/($B$11+$C$11+$F$11)</f>
        <v>0.19597871268754644</v>
      </c>
      <c r="BP17">
        <v>6</v>
      </c>
      <c r="BQ17">
        <v>0.5</v>
      </c>
      <c r="BR17" t="s">
        <v>294</v>
      </c>
      <c r="BS17">
        <v>2</v>
      </c>
      <c r="BT17">
        <v>1608226914.5999999</v>
      </c>
      <c r="BU17">
        <v>401.96135483871001</v>
      </c>
      <c r="BV17">
        <v>412.04496774193501</v>
      </c>
      <c r="BW17">
        <v>19.413203225806399</v>
      </c>
      <c r="BX17">
        <v>17.574100000000001</v>
      </c>
      <c r="BY17">
        <v>402.72935483870998</v>
      </c>
      <c r="BZ17">
        <v>19.4582032258065</v>
      </c>
      <c r="CA17">
        <v>500.21709677419301</v>
      </c>
      <c r="CB17">
        <v>101.620290322581</v>
      </c>
      <c r="CC17">
        <v>9.9998293548387102E-2</v>
      </c>
      <c r="CD17">
        <v>27.966796774193501</v>
      </c>
      <c r="CE17">
        <v>27.886564516128999</v>
      </c>
      <c r="CF17">
        <v>999.9</v>
      </c>
      <c r="CG17">
        <v>0</v>
      </c>
      <c r="CH17">
        <v>0</v>
      </c>
      <c r="CI17">
        <v>9995.5451612903198</v>
      </c>
      <c r="CJ17">
        <v>0</v>
      </c>
      <c r="CK17">
        <v>317.42261290322602</v>
      </c>
      <c r="CL17">
        <v>1400.0480645161299</v>
      </c>
      <c r="CM17">
        <v>0.899996161290323</v>
      </c>
      <c r="CN17">
        <v>0.100003735483871</v>
      </c>
      <c r="CO17">
        <v>0</v>
      </c>
      <c r="CP17">
        <v>1342.4441935483901</v>
      </c>
      <c r="CQ17">
        <v>4.99979</v>
      </c>
      <c r="CR17">
        <v>18550.935483870999</v>
      </c>
      <c r="CS17">
        <v>11905.064516128999</v>
      </c>
      <c r="CT17">
        <v>47.5</v>
      </c>
      <c r="CU17">
        <v>49.936999999999998</v>
      </c>
      <c r="CV17">
        <v>48.625</v>
      </c>
      <c r="CW17">
        <v>48.936999999999998</v>
      </c>
      <c r="CX17">
        <v>48.75</v>
      </c>
      <c r="CY17">
        <v>1255.54</v>
      </c>
      <c r="CZ17">
        <v>139.508064516129</v>
      </c>
      <c r="DA17">
        <v>0</v>
      </c>
      <c r="DB17">
        <v>1347.6999998092699</v>
      </c>
      <c r="DC17">
        <v>0</v>
      </c>
      <c r="DD17">
        <v>1342.2864</v>
      </c>
      <c r="DE17">
        <v>-15.2523077210162</v>
      </c>
      <c r="DF17">
        <v>-189.492308016593</v>
      </c>
      <c r="DG17">
        <v>18548.968000000001</v>
      </c>
      <c r="DH17">
        <v>15</v>
      </c>
      <c r="DI17">
        <v>1608226950.5999999</v>
      </c>
      <c r="DJ17" t="s">
        <v>295</v>
      </c>
      <c r="DK17">
        <v>1608226942.5999999</v>
      </c>
      <c r="DL17">
        <v>1608226950.5999999</v>
      </c>
      <c r="DM17">
        <v>5</v>
      </c>
      <c r="DN17">
        <v>0.29599999999999999</v>
      </c>
      <c r="DO17">
        <v>-1.2999999999999999E-2</v>
      </c>
      <c r="DP17">
        <v>-0.76800000000000002</v>
      </c>
      <c r="DQ17">
        <v>-4.4999999999999998E-2</v>
      </c>
      <c r="DR17">
        <v>412</v>
      </c>
      <c r="DS17">
        <v>18</v>
      </c>
      <c r="DT17">
        <v>0.24</v>
      </c>
      <c r="DU17">
        <v>0.06</v>
      </c>
      <c r="DV17">
        <v>8.0024148242539006</v>
      </c>
      <c r="DW17">
        <v>2.31186285256417</v>
      </c>
      <c r="DX17">
        <v>0.17374782998125701</v>
      </c>
      <c r="DY17">
        <v>0</v>
      </c>
      <c r="DZ17">
        <v>-10.394963666666699</v>
      </c>
      <c r="EA17">
        <v>-2.68799546162403</v>
      </c>
      <c r="EB17">
        <v>0.20234009723702601</v>
      </c>
      <c r="EC17">
        <v>0</v>
      </c>
      <c r="ED17">
        <v>1.890112</v>
      </c>
      <c r="EE17">
        <v>-3.9378687430475297E-2</v>
      </c>
      <c r="EF17">
        <v>4.0055215224320999E-3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-0.76800000000000002</v>
      </c>
      <c r="EN17">
        <v>-4.4999999999999998E-2</v>
      </c>
      <c r="EO17">
        <v>-1.28619953961575</v>
      </c>
      <c r="EP17">
        <v>8.1547674161403102E-4</v>
      </c>
      <c r="EQ17">
        <v>-7.5071724955183801E-7</v>
      </c>
      <c r="ER17">
        <v>1.8443278439785599E-10</v>
      </c>
      <c r="ES17">
        <v>-0.13280873427801401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21.9</v>
      </c>
      <c r="FB17">
        <v>21.9</v>
      </c>
      <c r="FC17">
        <v>2</v>
      </c>
      <c r="FD17">
        <v>513.66899999999998</v>
      </c>
      <c r="FE17">
        <v>474.98500000000001</v>
      </c>
      <c r="FF17">
        <v>23.059100000000001</v>
      </c>
      <c r="FG17">
        <v>32.737099999999998</v>
      </c>
      <c r="FH17">
        <v>30.000800000000002</v>
      </c>
      <c r="FI17">
        <v>32.558799999999998</v>
      </c>
      <c r="FJ17">
        <v>32.508200000000002</v>
      </c>
      <c r="FK17">
        <v>20.251899999999999</v>
      </c>
      <c r="FL17">
        <v>46.223300000000002</v>
      </c>
      <c r="FM17">
        <v>0</v>
      </c>
      <c r="FN17">
        <v>23.077500000000001</v>
      </c>
      <c r="FO17">
        <v>411.55799999999999</v>
      </c>
      <c r="FP17">
        <v>17.474299999999999</v>
      </c>
      <c r="FQ17">
        <v>100.94799999999999</v>
      </c>
      <c r="FR17">
        <v>100.80200000000001</v>
      </c>
    </row>
    <row r="18" spans="1:174" x14ac:dyDescent="0.25">
      <c r="A18">
        <v>2</v>
      </c>
      <c r="B18">
        <v>1608227071.5999999</v>
      </c>
      <c r="C18">
        <v>149</v>
      </c>
      <c r="D18" t="s">
        <v>297</v>
      </c>
      <c r="E18" t="s">
        <v>298</v>
      </c>
      <c r="F18" t="s">
        <v>289</v>
      </c>
      <c r="G18" t="s">
        <v>290</v>
      </c>
      <c r="H18">
        <v>1608227063.5999999</v>
      </c>
      <c r="I18">
        <f t="shared" si="0"/>
        <v>1.9253492397226365E-3</v>
      </c>
      <c r="J18">
        <f t="shared" si="1"/>
        <v>-0.45423399353525518</v>
      </c>
      <c r="K18">
        <f t="shared" si="2"/>
        <v>49.565148387096798</v>
      </c>
      <c r="L18">
        <f t="shared" si="3"/>
        <v>54.888335634633854</v>
      </c>
      <c r="M18">
        <f t="shared" si="4"/>
        <v>5.583518597080948</v>
      </c>
      <c r="N18">
        <f t="shared" si="5"/>
        <v>5.0420171168718628</v>
      </c>
      <c r="O18">
        <f t="shared" si="6"/>
        <v>0.1081520895382648</v>
      </c>
      <c r="P18">
        <f t="shared" si="7"/>
        <v>2.9585307772641123</v>
      </c>
      <c r="Q18">
        <f t="shared" si="8"/>
        <v>0.10600273280870182</v>
      </c>
      <c r="R18">
        <f t="shared" si="9"/>
        <v>6.6441261421921138E-2</v>
      </c>
      <c r="S18">
        <f t="shared" si="10"/>
        <v>231.29021364069342</v>
      </c>
      <c r="T18">
        <f t="shared" si="11"/>
        <v>28.857173173958572</v>
      </c>
      <c r="U18">
        <f t="shared" si="12"/>
        <v>27.870412903225802</v>
      </c>
      <c r="V18">
        <f t="shared" si="13"/>
        <v>3.7662659281574697</v>
      </c>
      <c r="W18">
        <f t="shared" si="14"/>
        <v>51.924163976727044</v>
      </c>
      <c r="X18">
        <f t="shared" si="15"/>
        <v>1.9707141116407054</v>
      </c>
      <c r="Y18">
        <f t="shared" si="16"/>
        <v>3.7953699409084374</v>
      </c>
      <c r="Z18">
        <f t="shared" si="17"/>
        <v>1.7955518165167643</v>
      </c>
      <c r="AA18">
        <f t="shared" si="18"/>
        <v>-84.90790147176827</v>
      </c>
      <c r="AB18">
        <f t="shared" si="19"/>
        <v>21.051468501157331</v>
      </c>
      <c r="AC18">
        <f t="shared" si="20"/>
        <v>1.550035763868336</v>
      </c>
      <c r="AD18">
        <f t="shared" si="21"/>
        <v>168.98381643395081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53575.905978501112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15345.8</v>
      </c>
      <c r="AS18">
        <v>1236.70346153846</v>
      </c>
      <c r="AT18">
        <v>1301.8800000000001</v>
      </c>
      <c r="AU18">
        <f t="shared" si="27"/>
        <v>5.0063399438919132E-2</v>
      </c>
      <c r="AV18">
        <v>0.5</v>
      </c>
      <c r="AW18">
        <f t="shared" si="28"/>
        <v>1180.1826490148217</v>
      </c>
      <c r="AX18">
        <f t="shared" si="29"/>
        <v>-0.45423399353525518</v>
      </c>
      <c r="AY18">
        <f t="shared" si="30"/>
        <v>29.541977684255357</v>
      </c>
      <c r="AZ18">
        <f t="shared" si="31"/>
        <v>0.2977463360678404</v>
      </c>
      <c r="BA18">
        <f t="shared" si="32"/>
        <v>1.0465624654291679E-4</v>
      </c>
      <c r="BB18">
        <f t="shared" si="33"/>
        <v>1.5056687252281313</v>
      </c>
      <c r="BC18" t="s">
        <v>300</v>
      </c>
      <c r="BD18">
        <v>914.25</v>
      </c>
      <c r="BE18">
        <f t="shared" si="34"/>
        <v>387.63000000000011</v>
      </c>
      <c r="BF18">
        <f t="shared" si="35"/>
        <v>0.16814110997998105</v>
      </c>
      <c r="BG18">
        <f t="shared" si="36"/>
        <v>0.83489860850231912</v>
      </c>
      <c r="BH18">
        <f t="shared" si="37"/>
        <v>0.11114631049265412</v>
      </c>
      <c r="BI18">
        <f t="shared" si="38"/>
        <v>0.76973126191632646</v>
      </c>
      <c r="BJ18">
        <f t="shared" si="39"/>
        <v>0.12430062224291516</v>
      </c>
      <c r="BK18">
        <f t="shared" si="40"/>
        <v>0.87569937775708484</v>
      </c>
      <c r="BL18">
        <f t="shared" si="41"/>
        <v>1399.9974193548401</v>
      </c>
      <c r="BM18">
        <f t="shared" si="42"/>
        <v>1180.1826490148217</v>
      </c>
      <c r="BN18">
        <f t="shared" si="43"/>
        <v>0.84298916033622717</v>
      </c>
      <c r="BO18">
        <f t="shared" si="44"/>
        <v>0.19597832067245441</v>
      </c>
      <c r="BP18">
        <v>6</v>
      </c>
      <c r="BQ18">
        <v>0.5</v>
      </c>
      <c r="BR18" t="s">
        <v>294</v>
      </c>
      <c r="BS18">
        <v>2</v>
      </c>
      <c r="BT18">
        <v>1608227063.5999999</v>
      </c>
      <c r="BU18">
        <v>49.565148387096798</v>
      </c>
      <c r="BV18">
        <v>49.134761290322601</v>
      </c>
      <c r="BW18">
        <v>19.372948387096798</v>
      </c>
      <c r="BX18">
        <v>17.108222580645201</v>
      </c>
      <c r="BY18">
        <v>50.515770967741901</v>
      </c>
      <c r="BZ18">
        <v>19.3810838709677</v>
      </c>
      <c r="CA18">
        <v>500.20612903225799</v>
      </c>
      <c r="CB18">
        <v>101.62509677419401</v>
      </c>
      <c r="CC18">
        <v>9.9951590322580594E-2</v>
      </c>
      <c r="CD18">
        <v>28.0023967741935</v>
      </c>
      <c r="CE18">
        <v>27.870412903225802</v>
      </c>
      <c r="CF18">
        <v>999.9</v>
      </c>
      <c r="CG18">
        <v>0</v>
      </c>
      <c r="CH18">
        <v>0</v>
      </c>
      <c r="CI18">
        <v>10003.5787096774</v>
      </c>
      <c r="CJ18">
        <v>0</v>
      </c>
      <c r="CK18">
        <v>327.04300000000001</v>
      </c>
      <c r="CL18">
        <v>1399.9974193548401</v>
      </c>
      <c r="CM18">
        <v>0.90000545161290302</v>
      </c>
      <c r="CN18">
        <v>9.9994280645161304E-2</v>
      </c>
      <c r="CO18">
        <v>0</v>
      </c>
      <c r="CP18">
        <v>1236.7948387096801</v>
      </c>
      <c r="CQ18">
        <v>4.99979</v>
      </c>
      <c r="CR18">
        <v>17081.419354838701</v>
      </c>
      <c r="CS18">
        <v>11904.651612903201</v>
      </c>
      <c r="CT18">
        <v>47.625</v>
      </c>
      <c r="CU18">
        <v>49.936999999999998</v>
      </c>
      <c r="CV18">
        <v>48.75</v>
      </c>
      <c r="CW18">
        <v>48.923000000000002</v>
      </c>
      <c r="CX18">
        <v>48.811999999999998</v>
      </c>
      <c r="CY18">
        <v>1255.5035483871</v>
      </c>
      <c r="CZ18">
        <v>139.493870967742</v>
      </c>
      <c r="DA18">
        <v>0</v>
      </c>
      <c r="DB18">
        <v>148.40000009536701</v>
      </c>
      <c r="DC18">
        <v>0</v>
      </c>
      <c r="DD18">
        <v>1236.70346153846</v>
      </c>
      <c r="DE18">
        <v>-10.3839316064198</v>
      </c>
      <c r="DF18">
        <v>-155.68888864567199</v>
      </c>
      <c r="DG18">
        <v>17079.919230769199</v>
      </c>
      <c r="DH18">
        <v>15</v>
      </c>
      <c r="DI18">
        <v>1608226950.5999999</v>
      </c>
      <c r="DJ18" t="s">
        <v>295</v>
      </c>
      <c r="DK18">
        <v>1608226942.5999999</v>
      </c>
      <c r="DL18">
        <v>1608226950.5999999</v>
      </c>
      <c r="DM18">
        <v>5</v>
      </c>
      <c r="DN18">
        <v>0.29599999999999999</v>
      </c>
      <c r="DO18">
        <v>-1.2999999999999999E-2</v>
      </c>
      <c r="DP18">
        <v>-0.76800000000000002</v>
      </c>
      <c r="DQ18">
        <v>-4.4999999999999998E-2</v>
      </c>
      <c r="DR18">
        <v>412</v>
      </c>
      <c r="DS18">
        <v>18</v>
      </c>
      <c r="DT18">
        <v>0.24</v>
      </c>
      <c r="DU18">
        <v>0.06</v>
      </c>
      <c r="DV18">
        <v>-0.45330643529841902</v>
      </c>
      <c r="DW18">
        <v>-0.28286537981278298</v>
      </c>
      <c r="DX18">
        <v>2.5444084907196698E-2</v>
      </c>
      <c r="DY18">
        <v>1</v>
      </c>
      <c r="DZ18">
        <v>0.432461066666667</v>
      </c>
      <c r="EA18">
        <v>0.300423884315906</v>
      </c>
      <c r="EB18">
        <v>2.8192061642636601E-2</v>
      </c>
      <c r="EC18">
        <v>0</v>
      </c>
      <c r="ED18">
        <v>2.2654853333333298</v>
      </c>
      <c r="EE18">
        <v>0.21758095661846999</v>
      </c>
      <c r="EF18">
        <v>1.7206394496103901E-2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-0.95</v>
      </c>
      <c r="EN18">
        <v>-8.3999999999999995E-3</v>
      </c>
      <c r="EO18">
        <v>-0.98992481732414905</v>
      </c>
      <c r="EP18">
        <v>8.1547674161403102E-4</v>
      </c>
      <c r="EQ18">
        <v>-7.5071724955183801E-7</v>
      </c>
      <c r="ER18">
        <v>1.8443278439785599E-10</v>
      </c>
      <c r="ES18">
        <v>-0.14569429579455001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514.26900000000001</v>
      </c>
      <c r="FE18">
        <v>472.084</v>
      </c>
      <c r="FF18">
        <v>23.0228</v>
      </c>
      <c r="FG18">
        <v>32.842399999999998</v>
      </c>
      <c r="FH18">
        <v>30.000800000000002</v>
      </c>
      <c r="FI18">
        <v>32.688099999999999</v>
      </c>
      <c r="FJ18">
        <v>32.632300000000001</v>
      </c>
      <c r="FK18">
        <v>5.05701</v>
      </c>
      <c r="FL18">
        <v>47.528799999999997</v>
      </c>
      <c r="FM18">
        <v>0</v>
      </c>
      <c r="FN18">
        <v>23.035299999999999</v>
      </c>
      <c r="FO18">
        <v>49.295699999999997</v>
      </c>
      <c r="FP18">
        <v>16.9894</v>
      </c>
      <c r="FQ18">
        <v>100.93300000000001</v>
      </c>
      <c r="FR18">
        <v>100.783</v>
      </c>
    </row>
    <row r="19" spans="1:174" x14ac:dyDescent="0.25">
      <c r="A19">
        <v>3</v>
      </c>
      <c r="B19">
        <v>1608227141.0999999</v>
      </c>
      <c r="C19">
        <v>218.5</v>
      </c>
      <c r="D19" t="s">
        <v>301</v>
      </c>
      <c r="E19" t="s">
        <v>302</v>
      </c>
      <c r="F19" t="s">
        <v>289</v>
      </c>
      <c r="G19" t="s">
        <v>290</v>
      </c>
      <c r="H19">
        <v>1608227133.0999999</v>
      </c>
      <c r="I19">
        <f t="shared" si="0"/>
        <v>2.1439194302106915E-3</v>
      </c>
      <c r="J19">
        <f t="shared" si="1"/>
        <v>0.6037357207490236</v>
      </c>
      <c r="K19">
        <f t="shared" si="2"/>
        <v>79.282312903225801</v>
      </c>
      <c r="L19">
        <f t="shared" si="3"/>
        <v>68.999372382700756</v>
      </c>
      <c r="M19">
        <f t="shared" si="4"/>
        <v>7.0189612099394161</v>
      </c>
      <c r="N19">
        <f t="shared" si="5"/>
        <v>8.0649933424834952</v>
      </c>
      <c r="O19">
        <f t="shared" si="6"/>
        <v>0.12097686165425281</v>
      </c>
      <c r="P19">
        <f t="shared" si="7"/>
        <v>2.9588853784476035</v>
      </c>
      <c r="Q19">
        <f t="shared" si="8"/>
        <v>0.11829466245288574</v>
      </c>
      <c r="R19">
        <f t="shared" si="9"/>
        <v>7.4170195999978802E-2</v>
      </c>
      <c r="S19">
        <f t="shared" si="10"/>
        <v>231.29094232507532</v>
      </c>
      <c r="T19">
        <f t="shared" si="11"/>
        <v>28.757513944503248</v>
      </c>
      <c r="U19">
        <f t="shared" si="12"/>
        <v>27.789719354838699</v>
      </c>
      <c r="V19">
        <f t="shared" si="13"/>
        <v>3.7485681260725197</v>
      </c>
      <c r="W19">
        <f t="shared" si="14"/>
        <v>51.683939261491254</v>
      </c>
      <c r="X19">
        <f t="shared" si="15"/>
        <v>1.9566492163492424</v>
      </c>
      <c r="Y19">
        <f t="shared" si="16"/>
        <v>3.7857973759502221</v>
      </c>
      <c r="Z19">
        <f t="shared" si="17"/>
        <v>1.7919189097232773</v>
      </c>
      <c r="AA19">
        <f t="shared" si="18"/>
        <v>-94.546846872291496</v>
      </c>
      <c r="AB19">
        <f t="shared" si="19"/>
        <v>27.016930824950119</v>
      </c>
      <c r="AC19">
        <f t="shared" si="20"/>
        <v>1.9878098116487284</v>
      </c>
      <c r="AD19">
        <f t="shared" si="21"/>
        <v>165.74883608938268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53593.951091644522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15345.2</v>
      </c>
      <c r="AS19">
        <v>1223.7728</v>
      </c>
      <c r="AT19">
        <v>1282.5899999999999</v>
      </c>
      <c r="AU19">
        <f t="shared" si="27"/>
        <v>4.5858146406879796E-2</v>
      </c>
      <c r="AV19">
        <v>0.5</v>
      </c>
      <c r="AW19">
        <f t="shared" si="28"/>
        <v>1180.1886393373636</v>
      </c>
      <c r="AX19">
        <f t="shared" si="29"/>
        <v>0.6037357207490236</v>
      </c>
      <c r="AY19">
        <f t="shared" si="30"/>
        <v>27.060631705234538</v>
      </c>
      <c r="AZ19">
        <f t="shared" si="31"/>
        <v>0.29236154967682576</v>
      </c>
      <c r="BA19">
        <f t="shared" si="32"/>
        <v>1.0010969104300223E-3</v>
      </c>
      <c r="BB19">
        <f t="shared" si="33"/>
        <v>1.543353682782495</v>
      </c>
      <c r="BC19" t="s">
        <v>304</v>
      </c>
      <c r="BD19">
        <v>907.61</v>
      </c>
      <c r="BE19">
        <f t="shared" si="34"/>
        <v>374.9799999999999</v>
      </c>
      <c r="BF19">
        <f t="shared" si="35"/>
        <v>0.15685423222571862</v>
      </c>
      <c r="BG19">
        <f t="shared" si="36"/>
        <v>0.84073698114650008</v>
      </c>
      <c r="BH19">
        <f t="shared" si="37"/>
        <v>0.10371335522558917</v>
      </c>
      <c r="BI19">
        <f t="shared" si="38"/>
        <v>0.77730605838728151</v>
      </c>
      <c r="BJ19">
        <f t="shared" si="39"/>
        <v>0.11633080070940005</v>
      </c>
      <c r="BK19">
        <f t="shared" si="40"/>
        <v>0.88366919929059995</v>
      </c>
      <c r="BL19">
        <f t="shared" si="41"/>
        <v>1400.0048387096799</v>
      </c>
      <c r="BM19">
        <f t="shared" si="42"/>
        <v>1180.1886393373636</v>
      </c>
      <c r="BN19">
        <f t="shared" si="43"/>
        <v>0.84298897168461873</v>
      </c>
      <c r="BO19">
        <f t="shared" si="44"/>
        <v>0.19597794336923752</v>
      </c>
      <c r="BP19">
        <v>6</v>
      </c>
      <c r="BQ19">
        <v>0.5</v>
      </c>
      <c r="BR19" t="s">
        <v>294</v>
      </c>
      <c r="BS19">
        <v>2</v>
      </c>
      <c r="BT19">
        <v>1608227133.0999999</v>
      </c>
      <c r="BU19">
        <v>79.282312903225801</v>
      </c>
      <c r="BV19">
        <v>80.210383870967704</v>
      </c>
      <c r="BW19">
        <v>19.234693548387099</v>
      </c>
      <c r="BX19">
        <v>16.7125129032258</v>
      </c>
      <c r="BY19">
        <v>80.211541935483893</v>
      </c>
      <c r="BZ19">
        <v>19.245670967741901</v>
      </c>
      <c r="CA19">
        <v>500.20567741935503</v>
      </c>
      <c r="CB19">
        <v>101.625064516129</v>
      </c>
      <c r="CC19">
        <v>9.9936270967741894E-2</v>
      </c>
      <c r="CD19">
        <v>27.959083870967699</v>
      </c>
      <c r="CE19">
        <v>27.789719354838699</v>
      </c>
      <c r="CF19">
        <v>999.9</v>
      </c>
      <c r="CG19">
        <v>0</v>
      </c>
      <c r="CH19">
        <v>0</v>
      </c>
      <c r="CI19">
        <v>10005.593870967699</v>
      </c>
      <c r="CJ19">
        <v>0</v>
      </c>
      <c r="CK19">
        <v>314.664193548387</v>
      </c>
      <c r="CL19">
        <v>1400.0048387096799</v>
      </c>
      <c r="CM19">
        <v>0.90001100000000001</v>
      </c>
      <c r="CN19">
        <v>9.9988599999999997E-2</v>
      </c>
      <c r="CO19">
        <v>0</v>
      </c>
      <c r="CP19">
        <v>1223.9651612903201</v>
      </c>
      <c r="CQ19">
        <v>4.99979</v>
      </c>
      <c r="CR19">
        <v>16902.509677419399</v>
      </c>
      <c r="CS19">
        <v>11904.751612903199</v>
      </c>
      <c r="CT19">
        <v>47.686999999999998</v>
      </c>
      <c r="CU19">
        <v>49.875</v>
      </c>
      <c r="CV19">
        <v>48.75</v>
      </c>
      <c r="CW19">
        <v>48.875</v>
      </c>
      <c r="CX19">
        <v>48.870935483871001</v>
      </c>
      <c r="CY19">
        <v>1255.51903225806</v>
      </c>
      <c r="CZ19">
        <v>139.485806451613</v>
      </c>
      <c r="DA19">
        <v>0</v>
      </c>
      <c r="DB19">
        <v>69.099999904632597</v>
      </c>
      <c r="DC19">
        <v>0</v>
      </c>
      <c r="DD19">
        <v>1223.7728</v>
      </c>
      <c r="DE19">
        <v>-15.007692333761799</v>
      </c>
      <c r="DF19">
        <v>-215.23076955854401</v>
      </c>
      <c r="DG19">
        <v>16898.98</v>
      </c>
      <c r="DH19">
        <v>15</v>
      </c>
      <c r="DI19">
        <v>1608226950.5999999</v>
      </c>
      <c r="DJ19" t="s">
        <v>295</v>
      </c>
      <c r="DK19">
        <v>1608226942.5999999</v>
      </c>
      <c r="DL19">
        <v>1608226950.5999999</v>
      </c>
      <c r="DM19">
        <v>5</v>
      </c>
      <c r="DN19">
        <v>0.29599999999999999</v>
      </c>
      <c r="DO19">
        <v>-1.2999999999999999E-2</v>
      </c>
      <c r="DP19">
        <v>-0.76800000000000002</v>
      </c>
      <c r="DQ19">
        <v>-4.4999999999999998E-2</v>
      </c>
      <c r="DR19">
        <v>412</v>
      </c>
      <c r="DS19">
        <v>18</v>
      </c>
      <c r="DT19">
        <v>0.24</v>
      </c>
      <c r="DU19">
        <v>0.06</v>
      </c>
      <c r="DV19">
        <v>0.61211775722692396</v>
      </c>
      <c r="DW19">
        <v>-0.34187444250503701</v>
      </c>
      <c r="DX19">
        <v>4.6728081080706002E-2</v>
      </c>
      <c r="DY19">
        <v>1</v>
      </c>
      <c r="DZ19">
        <v>-0.92761059999999995</v>
      </c>
      <c r="EA19">
        <v>0.18102706117908601</v>
      </c>
      <c r="EB19">
        <v>3.9273741724465197E-2</v>
      </c>
      <c r="EC19">
        <v>1</v>
      </c>
      <c r="ED19">
        <v>2.5210683333333299</v>
      </c>
      <c r="EE19">
        <v>0.16106829810900999</v>
      </c>
      <c r="EF19">
        <v>1.17826836454557E-2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-0.92900000000000005</v>
      </c>
      <c r="EN19">
        <v>-1.0500000000000001E-2</v>
      </c>
      <c r="EO19">
        <v>-0.98992481732414905</v>
      </c>
      <c r="EP19">
        <v>8.1547674161403102E-4</v>
      </c>
      <c r="EQ19">
        <v>-7.5071724955183801E-7</v>
      </c>
      <c r="ER19">
        <v>1.8443278439785599E-10</v>
      </c>
      <c r="ES19">
        <v>-0.14569429579455001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514.49099999999999</v>
      </c>
      <c r="FE19">
        <v>471.38200000000001</v>
      </c>
      <c r="FF19">
        <v>23.1755</v>
      </c>
      <c r="FG19">
        <v>32.833599999999997</v>
      </c>
      <c r="FH19">
        <v>29.9998</v>
      </c>
      <c r="FI19">
        <v>32.699800000000003</v>
      </c>
      <c r="FJ19">
        <v>32.646700000000003</v>
      </c>
      <c r="FK19">
        <v>6.3801399999999999</v>
      </c>
      <c r="FL19">
        <v>48.6327</v>
      </c>
      <c r="FM19">
        <v>0</v>
      </c>
      <c r="FN19">
        <v>23.210100000000001</v>
      </c>
      <c r="FO19">
        <v>80.539500000000004</v>
      </c>
      <c r="FP19">
        <v>16.571899999999999</v>
      </c>
      <c r="FQ19">
        <v>100.93899999999999</v>
      </c>
      <c r="FR19">
        <v>100.786</v>
      </c>
    </row>
    <row r="20" spans="1:174" x14ac:dyDescent="0.25">
      <c r="A20">
        <v>4</v>
      </c>
      <c r="B20">
        <v>1608227213.0999999</v>
      </c>
      <c r="C20">
        <v>290.5</v>
      </c>
      <c r="D20" t="s">
        <v>306</v>
      </c>
      <c r="E20" t="s">
        <v>307</v>
      </c>
      <c r="F20" t="s">
        <v>289</v>
      </c>
      <c r="G20" t="s">
        <v>290</v>
      </c>
      <c r="H20">
        <v>1608227205.3499999</v>
      </c>
      <c r="I20">
        <f t="shared" si="0"/>
        <v>2.378784285235711E-3</v>
      </c>
      <c r="J20">
        <f t="shared" si="1"/>
        <v>1.1292803217980496</v>
      </c>
      <c r="K20">
        <f t="shared" si="2"/>
        <v>99.562996666666706</v>
      </c>
      <c r="L20">
        <f t="shared" si="3"/>
        <v>83.143785419012488</v>
      </c>
      <c r="M20">
        <f t="shared" si="4"/>
        <v>8.4577865878532119</v>
      </c>
      <c r="N20">
        <f t="shared" si="5"/>
        <v>10.128027893005321</v>
      </c>
      <c r="O20">
        <f t="shared" si="6"/>
        <v>0.13404469061259522</v>
      </c>
      <c r="P20">
        <f t="shared" si="7"/>
        <v>2.958145681455794</v>
      </c>
      <c r="Q20">
        <f t="shared" si="8"/>
        <v>0.13075941140513708</v>
      </c>
      <c r="R20">
        <f t="shared" si="9"/>
        <v>8.2013095056934229E-2</v>
      </c>
      <c r="S20">
        <f t="shared" si="10"/>
        <v>231.29133656334227</v>
      </c>
      <c r="T20">
        <f t="shared" si="11"/>
        <v>28.691957305146751</v>
      </c>
      <c r="U20">
        <f t="shared" si="12"/>
        <v>27.7486866666667</v>
      </c>
      <c r="V20">
        <f t="shared" si="13"/>
        <v>3.7395966527737561</v>
      </c>
      <c r="W20">
        <f t="shared" si="14"/>
        <v>51.277829424788159</v>
      </c>
      <c r="X20">
        <f t="shared" si="15"/>
        <v>1.9406796633732961</v>
      </c>
      <c r="Y20">
        <f t="shared" si="16"/>
        <v>3.7846369184167425</v>
      </c>
      <c r="Z20">
        <f t="shared" si="17"/>
        <v>1.79891698940046</v>
      </c>
      <c r="AA20">
        <f t="shared" si="18"/>
        <v>-104.90438697889486</v>
      </c>
      <c r="AB20">
        <f t="shared" si="19"/>
        <v>32.715634882619213</v>
      </c>
      <c r="AC20">
        <f t="shared" si="20"/>
        <v>2.4071466113340665</v>
      </c>
      <c r="AD20">
        <f t="shared" si="21"/>
        <v>161.5097310784007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53573.324071600815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15344.9</v>
      </c>
      <c r="AS20">
        <v>1208.8452</v>
      </c>
      <c r="AT20">
        <v>1266.28</v>
      </c>
      <c r="AU20">
        <f t="shared" si="27"/>
        <v>4.5357109012224783E-2</v>
      </c>
      <c r="AV20">
        <v>0.5</v>
      </c>
      <c r="AW20">
        <f t="shared" si="28"/>
        <v>1180.1889706277134</v>
      </c>
      <c r="AX20">
        <f t="shared" si="29"/>
        <v>1.1292803217980496</v>
      </c>
      <c r="AY20">
        <f t="shared" si="30"/>
        <v>26.764979897893273</v>
      </c>
      <c r="AZ20">
        <f t="shared" si="31"/>
        <v>0.30477461540891426</v>
      </c>
      <c r="BA20">
        <f t="shared" si="32"/>
        <v>1.4464020966967236E-3</v>
      </c>
      <c r="BB20">
        <f t="shared" si="33"/>
        <v>1.5761127080898381</v>
      </c>
      <c r="BC20" t="s">
        <v>309</v>
      </c>
      <c r="BD20">
        <v>880.35</v>
      </c>
      <c r="BE20">
        <f t="shared" si="34"/>
        <v>385.92999999999995</v>
      </c>
      <c r="BF20">
        <f t="shared" si="35"/>
        <v>0.1488218070634571</v>
      </c>
      <c r="BG20">
        <f t="shared" si="36"/>
        <v>0.83796232150579619</v>
      </c>
      <c r="BH20">
        <f t="shared" si="37"/>
        <v>0.10427465351291258</v>
      </c>
      <c r="BI20">
        <f t="shared" si="38"/>
        <v>0.78371066857086236</v>
      </c>
      <c r="BJ20">
        <f t="shared" si="39"/>
        <v>0.1083805253545404</v>
      </c>
      <c r="BK20">
        <f t="shared" si="40"/>
        <v>0.89161947464545954</v>
      </c>
      <c r="BL20">
        <f t="shared" si="41"/>
        <v>1400.0050000000001</v>
      </c>
      <c r="BM20">
        <f t="shared" si="42"/>
        <v>1180.1889706277134</v>
      </c>
      <c r="BN20">
        <f t="shared" si="43"/>
        <v>0.84298911120154085</v>
      </c>
      <c r="BO20">
        <f t="shared" si="44"/>
        <v>0.19597822240308188</v>
      </c>
      <c r="BP20">
        <v>6</v>
      </c>
      <c r="BQ20">
        <v>0.5</v>
      </c>
      <c r="BR20" t="s">
        <v>294</v>
      </c>
      <c r="BS20">
        <v>2</v>
      </c>
      <c r="BT20">
        <v>1608227205.3499999</v>
      </c>
      <c r="BU20">
        <v>99.562996666666706</v>
      </c>
      <c r="BV20">
        <v>101.20166666666699</v>
      </c>
      <c r="BW20">
        <v>19.077739999999999</v>
      </c>
      <c r="BX20">
        <v>16.2788066666667</v>
      </c>
      <c r="BY20">
        <v>100.478366666667</v>
      </c>
      <c r="BZ20">
        <v>19.091909999999999</v>
      </c>
      <c r="CA20">
        <v>500.20536666666698</v>
      </c>
      <c r="CB20">
        <v>101.624866666667</v>
      </c>
      <c r="CC20">
        <v>9.9953116666666703E-2</v>
      </c>
      <c r="CD20">
        <v>27.9538266666667</v>
      </c>
      <c r="CE20">
        <v>27.7486866666667</v>
      </c>
      <c r="CF20">
        <v>999.9</v>
      </c>
      <c r="CG20">
        <v>0</v>
      </c>
      <c r="CH20">
        <v>0</v>
      </c>
      <c r="CI20">
        <v>10001.416666666701</v>
      </c>
      <c r="CJ20">
        <v>0</v>
      </c>
      <c r="CK20">
        <v>331.58199999999999</v>
      </c>
      <c r="CL20">
        <v>1400.0050000000001</v>
      </c>
      <c r="CM20">
        <v>0.90000443333333302</v>
      </c>
      <c r="CN20">
        <v>9.9995333333333394E-2</v>
      </c>
      <c r="CO20">
        <v>0</v>
      </c>
      <c r="CP20">
        <v>1209.01166666667</v>
      </c>
      <c r="CQ20">
        <v>4.99979</v>
      </c>
      <c r="CR20">
        <v>16731.68</v>
      </c>
      <c r="CS20">
        <v>11904.733333333301</v>
      </c>
      <c r="CT20">
        <v>47.686999999999998</v>
      </c>
      <c r="CU20">
        <v>49.875</v>
      </c>
      <c r="CV20">
        <v>48.75</v>
      </c>
      <c r="CW20">
        <v>48.811999999999998</v>
      </c>
      <c r="CX20">
        <v>48.875</v>
      </c>
      <c r="CY20">
        <v>1255.5126666666699</v>
      </c>
      <c r="CZ20">
        <v>139.49233333333299</v>
      </c>
      <c r="DA20">
        <v>0</v>
      </c>
      <c r="DB20">
        <v>71.5</v>
      </c>
      <c r="DC20">
        <v>0</v>
      </c>
      <c r="DD20">
        <v>1208.8452</v>
      </c>
      <c r="DE20">
        <v>-14.2915384307009</v>
      </c>
      <c r="DF20">
        <v>88.438461341413301</v>
      </c>
      <c r="DG20">
        <v>16732.124</v>
      </c>
      <c r="DH20">
        <v>15</v>
      </c>
      <c r="DI20">
        <v>1608226950.5999999</v>
      </c>
      <c r="DJ20" t="s">
        <v>295</v>
      </c>
      <c r="DK20">
        <v>1608226942.5999999</v>
      </c>
      <c r="DL20">
        <v>1608226950.5999999</v>
      </c>
      <c r="DM20">
        <v>5</v>
      </c>
      <c r="DN20">
        <v>0.29599999999999999</v>
      </c>
      <c r="DO20">
        <v>-1.2999999999999999E-2</v>
      </c>
      <c r="DP20">
        <v>-0.76800000000000002</v>
      </c>
      <c r="DQ20">
        <v>-4.4999999999999998E-2</v>
      </c>
      <c r="DR20">
        <v>412</v>
      </c>
      <c r="DS20">
        <v>18</v>
      </c>
      <c r="DT20">
        <v>0.24</v>
      </c>
      <c r="DU20">
        <v>0.06</v>
      </c>
      <c r="DV20">
        <v>1.12725221958786</v>
      </c>
      <c r="DW20">
        <v>-0.188113284257205</v>
      </c>
      <c r="DX20">
        <v>3.4763464034078297E-2</v>
      </c>
      <c r="DY20">
        <v>1</v>
      </c>
      <c r="DZ20">
        <v>-1.637548</v>
      </c>
      <c r="EA20">
        <v>0.143650278086765</v>
      </c>
      <c r="EB20">
        <v>4.2734453812663498E-2</v>
      </c>
      <c r="EC20">
        <v>1</v>
      </c>
      <c r="ED20">
        <v>2.7978216666666702</v>
      </c>
      <c r="EE20">
        <v>0.127305984427145</v>
      </c>
      <c r="EF20">
        <v>9.2114798244123403E-3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-0.91500000000000004</v>
      </c>
      <c r="EN20">
        <v>-1.38E-2</v>
      </c>
      <c r="EO20">
        <v>-0.98992481732414905</v>
      </c>
      <c r="EP20">
        <v>8.1547674161403102E-4</v>
      </c>
      <c r="EQ20">
        <v>-7.5071724955183801E-7</v>
      </c>
      <c r="ER20">
        <v>1.8443278439785599E-10</v>
      </c>
      <c r="ES20">
        <v>-0.14569429579455001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4.5</v>
      </c>
      <c r="FB20">
        <v>4.4000000000000004</v>
      </c>
      <c r="FC20">
        <v>2</v>
      </c>
      <c r="FD20">
        <v>514.83000000000004</v>
      </c>
      <c r="FE20">
        <v>470.80700000000002</v>
      </c>
      <c r="FF20">
        <v>23.418399999999998</v>
      </c>
      <c r="FG20">
        <v>32.797699999999999</v>
      </c>
      <c r="FH20">
        <v>29.9998</v>
      </c>
      <c r="FI20">
        <v>32.690899999999999</v>
      </c>
      <c r="FJ20">
        <v>32.638100000000001</v>
      </c>
      <c r="FK20">
        <v>7.2799899999999997</v>
      </c>
      <c r="FL20">
        <v>49.7697</v>
      </c>
      <c r="FM20">
        <v>0</v>
      </c>
      <c r="FN20">
        <v>23.437899999999999</v>
      </c>
      <c r="FO20">
        <v>101.33799999999999</v>
      </c>
      <c r="FP20">
        <v>16.1754</v>
      </c>
      <c r="FQ20">
        <v>100.949</v>
      </c>
      <c r="FR20">
        <v>100.79</v>
      </c>
    </row>
    <row r="21" spans="1:174" x14ac:dyDescent="0.25">
      <c r="A21">
        <v>5</v>
      </c>
      <c r="B21">
        <v>1608227284.0999999</v>
      </c>
      <c r="C21">
        <v>361.5</v>
      </c>
      <c r="D21" t="s">
        <v>310</v>
      </c>
      <c r="E21" t="s">
        <v>311</v>
      </c>
      <c r="F21" t="s">
        <v>289</v>
      </c>
      <c r="G21" t="s">
        <v>290</v>
      </c>
      <c r="H21">
        <v>1608227276.3499999</v>
      </c>
      <c r="I21">
        <f t="shared" si="0"/>
        <v>2.5510105085612541E-3</v>
      </c>
      <c r="J21">
        <f t="shared" si="1"/>
        <v>2.7200659863575924</v>
      </c>
      <c r="K21">
        <f t="shared" si="2"/>
        <v>148.907266666667</v>
      </c>
      <c r="L21">
        <f t="shared" si="3"/>
        <v>114.04384711354166</v>
      </c>
      <c r="M21">
        <f t="shared" si="4"/>
        <v>11.600821595826948</v>
      </c>
      <c r="N21">
        <f t="shared" si="5"/>
        <v>15.147214677898344</v>
      </c>
      <c r="O21">
        <f t="shared" si="6"/>
        <v>0.14345533296312241</v>
      </c>
      <c r="P21">
        <f t="shared" si="7"/>
        <v>2.9573031841467032</v>
      </c>
      <c r="Q21">
        <f t="shared" si="8"/>
        <v>0.13969849431847253</v>
      </c>
      <c r="R21">
        <f t="shared" si="9"/>
        <v>8.7640901344953781E-2</v>
      </c>
      <c r="S21">
        <f t="shared" si="10"/>
        <v>231.2906849855186</v>
      </c>
      <c r="T21">
        <f t="shared" si="11"/>
        <v>28.683399648179272</v>
      </c>
      <c r="U21">
        <f t="shared" si="12"/>
        <v>27.7648266666667</v>
      </c>
      <c r="V21">
        <f t="shared" si="13"/>
        <v>3.7431232984705067</v>
      </c>
      <c r="W21">
        <f t="shared" si="14"/>
        <v>51.086297157659558</v>
      </c>
      <c r="X21">
        <f t="shared" si="15"/>
        <v>1.9374525799946718</v>
      </c>
      <c r="Y21">
        <f t="shared" si="16"/>
        <v>3.7925093181355827</v>
      </c>
      <c r="Z21">
        <f t="shared" si="17"/>
        <v>1.8056707184758349</v>
      </c>
      <c r="AA21">
        <f t="shared" si="18"/>
        <v>-112.49956342755131</v>
      </c>
      <c r="AB21">
        <f t="shared" si="19"/>
        <v>35.814751350693442</v>
      </c>
      <c r="AC21">
        <f t="shared" si="20"/>
        <v>2.6366043006519839</v>
      </c>
      <c r="AD21">
        <f t="shared" si="21"/>
        <v>157.24247720931271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53542.381766736318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15344.5</v>
      </c>
      <c r="AS21">
        <v>1188.3019999999999</v>
      </c>
      <c r="AT21">
        <v>1252.3499999999999</v>
      </c>
      <c r="AU21">
        <f t="shared" si="27"/>
        <v>5.114225256517746E-2</v>
      </c>
      <c r="AV21">
        <v>0.5</v>
      </c>
      <c r="AW21">
        <f t="shared" si="28"/>
        <v>1180.1808206278001</v>
      </c>
      <c r="AX21">
        <f t="shared" si="29"/>
        <v>2.7200659863575924</v>
      </c>
      <c r="AY21">
        <f t="shared" si="30"/>
        <v>30.178552800562674</v>
      </c>
      <c r="AZ21">
        <f t="shared" si="31"/>
        <v>0.3361839741286381</v>
      </c>
      <c r="BA21">
        <f t="shared" si="32"/>
        <v>2.7943289778421714E-3</v>
      </c>
      <c r="BB21">
        <f t="shared" si="33"/>
        <v>1.6047670379686192</v>
      </c>
      <c r="BC21" t="s">
        <v>313</v>
      </c>
      <c r="BD21">
        <v>831.33</v>
      </c>
      <c r="BE21">
        <f t="shared" si="34"/>
        <v>421.01999999999987</v>
      </c>
      <c r="BF21">
        <f t="shared" si="35"/>
        <v>0.15212578974870558</v>
      </c>
      <c r="BG21">
        <f t="shared" si="36"/>
        <v>0.82679419932119713</v>
      </c>
      <c r="BH21">
        <f t="shared" si="37"/>
        <v>0.11929821544986281</v>
      </c>
      <c r="BI21">
        <f t="shared" si="38"/>
        <v>0.78918070044439292</v>
      </c>
      <c r="BJ21">
        <f t="shared" si="39"/>
        <v>0.10642642425224516</v>
      </c>
      <c r="BK21">
        <f t="shared" si="40"/>
        <v>0.89357357574775487</v>
      </c>
      <c r="BL21">
        <f t="shared" si="41"/>
        <v>1399.9946666666699</v>
      </c>
      <c r="BM21">
        <f t="shared" si="42"/>
        <v>1180.1808206278001</v>
      </c>
      <c r="BN21">
        <f t="shared" si="43"/>
        <v>0.84298951183704329</v>
      </c>
      <c r="BO21">
        <f t="shared" si="44"/>
        <v>0.19597902367408659</v>
      </c>
      <c r="BP21">
        <v>6</v>
      </c>
      <c r="BQ21">
        <v>0.5</v>
      </c>
      <c r="BR21" t="s">
        <v>294</v>
      </c>
      <c r="BS21">
        <v>2</v>
      </c>
      <c r="BT21">
        <v>1608227276.3499999</v>
      </c>
      <c r="BU21">
        <v>148.907266666667</v>
      </c>
      <c r="BV21">
        <v>152.62563333333301</v>
      </c>
      <c r="BW21">
        <v>19.0464566666667</v>
      </c>
      <c r="BX21">
        <v>16.044799999999999</v>
      </c>
      <c r="BY21">
        <v>149.7912</v>
      </c>
      <c r="BZ21">
        <v>19.061250000000001</v>
      </c>
      <c r="CA21">
        <v>500.20833333333297</v>
      </c>
      <c r="CB21">
        <v>101.62246666666699</v>
      </c>
      <c r="CC21">
        <v>0.10000139666666701</v>
      </c>
      <c r="CD21">
        <v>27.989463333333301</v>
      </c>
      <c r="CE21">
        <v>27.7648266666667</v>
      </c>
      <c r="CF21">
        <v>999.9</v>
      </c>
      <c r="CG21">
        <v>0</v>
      </c>
      <c r="CH21">
        <v>0</v>
      </c>
      <c r="CI21">
        <v>9996.8743333333296</v>
      </c>
      <c r="CJ21">
        <v>0</v>
      </c>
      <c r="CK21">
        <v>391.30676666666699</v>
      </c>
      <c r="CL21">
        <v>1399.9946666666699</v>
      </c>
      <c r="CM21">
        <v>0.89999370000000001</v>
      </c>
      <c r="CN21">
        <v>0.100006313333333</v>
      </c>
      <c r="CO21">
        <v>0</v>
      </c>
      <c r="CP21">
        <v>1188.473</v>
      </c>
      <c r="CQ21">
        <v>4.99979</v>
      </c>
      <c r="CR21">
        <v>16494.583333333299</v>
      </c>
      <c r="CS21">
        <v>11904.596666666699</v>
      </c>
      <c r="CT21">
        <v>47.693300000000001</v>
      </c>
      <c r="CU21">
        <v>49.875</v>
      </c>
      <c r="CV21">
        <v>48.768599999999999</v>
      </c>
      <c r="CW21">
        <v>48.791333333333299</v>
      </c>
      <c r="CX21">
        <v>48.875</v>
      </c>
      <c r="CY21">
        <v>1255.4846666666699</v>
      </c>
      <c r="CZ21">
        <v>139.51</v>
      </c>
      <c r="DA21">
        <v>0</v>
      </c>
      <c r="DB21">
        <v>70.299999952316298</v>
      </c>
      <c r="DC21">
        <v>0</v>
      </c>
      <c r="DD21">
        <v>1188.3019999999999</v>
      </c>
      <c r="DE21">
        <v>-19.671538499296702</v>
      </c>
      <c r="DF21">
        <v>-278.46923118388401</v>
      </c>
      <c r="DG21">
        <v>16492.315999999999</v>
      </c>
      <c r="DH21">
        <v>15</v>
      </c>
      <c r="DI21">
        <v>1608226950.5999999</v>
      </c>
      <c r="DJ21" t="s">
        <v>295</v>
      </c>
      <c r="DK21">
        <v>1608226942.5999999</v>
      </c>
      <c r="DL21">
        <v>1608226950.5999999</v>
      </c>
      <c r="DM21">
        <v>5</v>
      </c>
      <c r="DN21">
        <v>0.29599999999999999</v>
      </c>
      <c r="DO21">
        <v>-1.2999999999999999E-2</v>
      </c>
      <c r="DP21">
        <v>-0.76800000000000002</v>
      </c>
      <c r="DQ21">
        <v>-4.4999999999999998E-2</v>
      </c>
      <c r="DR21">
        <v>412</v>
      </c>
      <c r="DS21">
        <v>18</v>
      </c>
      <c r="DT21">
        <v>0.24</v>
      </c>
      <c r="DU21">
        <v>0.06</v>
      </c>
      <c r="DV21">
        <v>2.7256048608595802</v>
      </c>
      <c r="DW21">
        <v>-0.112385911353082</v>
      </c>
      <c r="DX21">
        <v>4.0893604372144697E-2</v>
      </c>
      <c r="DY21">
        <v>1</v>
      </c>
      <c r="DZ21">
        <v>-3.720898</v>
      </c>
      <c r="EA21">
        <v>-2.5145806451612199E-2</v>
      </c>
      <c r="EB21">
        <v>4.1623340279223098E-2</v>
      </c>
      <c r="EC21">
        <v>1</v>
      </c>
      <c r="ED21">
        <v>3.0006599999999999</v>
      </c>
      <c r="EE21">
        <v>0.11548084538376099</v>
      </c>
      <c r="EF21">
        <v>8.34110264493447E-3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-0.88400000000000001</v>
      </c>
      <c r="EN21">
        <v>-1.44E-2</v>
      </c>
      <c r="EO21">
        <v>-0.98992481732414905</v>
      </c>
      <c r="EP21">
        <v>8.1547674161403102E-4</v>
      </c>
      <c r="EQ21">
        <v>-7.5071724955183801E-7</v>
      </c>
      <c r="ER21">
        <v>1.8443278439785599E-10</v>
      </c>
      <c r="ES21">
        <v>-0.14569429579455001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5.6</v>
      </c>
      <c r="FC21">
        <v>2</v>
      </c>
      <c r="FD21">
        <v>514.74800000000005</v>
      </c>
      <c r="FE21">
        <v>470.22699999999998</v>
      </c>
      <c r="FF21">
        <v>23.344200000000001</v>
      </c>
      <c r="FG21">
        <v>32.749600000000001</v>
      </c>
      <c r="FH21">
        <v>29.9999</v>
      </c>
      <c r="FI21">
        <v>32.667999999999999</v>
      </c>
      <c r="FJ21">
        <v>32.617899999999999</v>
      </c>
      <c r="FK21">
        <v>9.5349900000000005</v>
      </c>
      <c r="FL21">
        <v>50.644799999999996</v>
      </c>
      <c r="FM21">
        <v>0</v>
      </c>
      <c r="FN21">
        <v>23.346</v>
      </c>
      <c r="FO21">
        <v>153.17400000000001</v>
      </c>
      <c r="FP21">
        <v>16.044</v>
      </c>
      <c r="FQ21">
        <v>100.959</v>
      </c>
      <c r="FR21">
        <v>100.79600000000001</v>
      </c>
    </row>
    <row r="22" spans="1:174" x14ac:dyDescent="0.25">
      <c r="A22">
        <v>6</v>
      </c>
      <c r="B22">
        <v>1608227354.5</v>
      </c>
      <c r="C22">
        <v>431.90000009536698</v>
      </c>
      <c r="D22" t="s">
        <v>314</v>
      </c>
      <c r="E22" t="s">
        <v>315</v>
      </c>
      <c r="F22" t="s">
        <v>289</v>
      </c>
      <c r="G22" t="s">
        <v>290</v>
      </c>
      <c r="H22">
        <v>1608227346.5741899</v>
      </c>
      <c r="I22">
        <f t="shared" si="0"/>
        <v>2.6902864037279526E-3</v>
      </c>
      <c r="J22">
        <f t="shared" si="1"/>
        <v>4.4204927515307588</v>
      </c>
      <c r="K22">
        <f t="shared" si="2"/>
        <v>198.773741935484</v>
      </c>
      <c r="L22">
        <f t="shared" si="3"/>
        <v>145.98318544724467</v>
      </c>
      <c r="M22">
        <f t="shared" si="4"/>
        <v>14.849896705068462</v>
      </c>
      <c r="N22">
        <f t="shared" si="5"/>
        <v>20.219928249809168</v>
      </c>
      <c r="O22">
        <f t="shared" si="6"/>
        <v>0.15163713917495686</v>
      </c>
      <c r="P22">
        <f t="shared" si="7"/>
        <v>2.9576850397599106</v>
      </c>
      <c r="Q22">
        <f t="shared" si="8"/>
        <v>0.14744681215937619</v>
      </c>
      <c r="R22">
        <f t="shared" si="9"/>
        <v>9.2521096832598446E-2</v>
      </c>
      <c r="S22">
        <f t="shared" si="10"/>
        <v>231.28705916680653</v>
      </c>
      <c r="T22">
        <f t="shared" si="11"/>
        <v>28.646101949216433</v>
      </c>
      <c r="U22">
        <f t="shared" si="12"/>
        <v>27.7485903225807</v>
      </c>
      <c r="V22">
        <f t="shared" si="13"/>
        <v>3.7395756099664719</v>
      </c>
      <c r="W22">
        <f t="shared" si="14"/>
        <v>51.034055523922717</v>
      </c>
      <c r="X22">
        <f t="shared" si="15"/>
        <v>1.9353225733946742</v>
      </c>
      <c r="Y22">
        <f t="shared" si="16"/>
        <v>3.7922178700602633</v>
      </c>
      <c r="Z22">
        <f t="shared" si="17"/>
        <v>1.8042530365717977</v>
      </c>
      <c r="AA22">
        <f t="shared" si="18"/>
        <v>-118.6416304044027</v>
      </c>
      <c r="AB22">
        <f t="shared" si="19"/>
        <v>38.198148740174759</v>
      </c>
      <c r="AC22">
        <f t="shared" si="20"/>
        <v>2.8114557810826741</v>
      </c>
      <c r="AD22">
        <f t="shared" si="21"/>
        <v>153.65503328366128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53553.760826451071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15344.1</v>
      </c>
      <c r="AS22">
        <v>1161.2876000000001</v>
      </c>
      <c r="AT22">
        <v>1239.19</v>
      </c>
      <c r="AU22">
        <f t="shared" si="27"/>
        <v>6.2865581549237715E-2</v>
      </c>
      <c r="AV22">
        <v>0.5</v>
      </c>
      <c r="AW22">
        <f t="shared" si="28"/>
        <v>1180.1644070793759</v>
      </c>
      <c r="AX22">
        <f t="shared" si="29"/>
        <v>4.4204927515307588</v>
      </c>
      <c r="AY22">
        <f t="shared" si="30"/>
        <v>37.095860887378137</v>
      </c>
      <c r="AZ22">
        <f t="shared" si="31"/>
        <v>0.3671269135483663</v>
      </c>
      <c r="BA22">
        <f t="shared" si="32"/>
        <v>4.2352067232025985E-3</v>
      </c>
      <c r="BB22">
        <f t="shared" si="33"/>
        <v>1.6324292481378964</v>
      </c>
      <c r="BC22" t="s">
        <v>317</v>
      </c>
      <c r="BD22">
        <v>784.25</v>
      </c>
      <c r="BE22">
        <f t="shared" si="34"/>
        <v>454.94000000000005</v>
      </c>
      <c r="BF22">
        <f t="shared" si="35"/>
        <v>0.17123664659075907</v>
      </c>
      <c r="BG22">
        <f t="shared" si="36"/>
        <v>0.81639579793609729</v>
      </c>
      <c r="BH22">
        <f t="shared" si="37"/>
        <v>0.1487501523881983</v>
      </c>
      <c r="BI22">
        <f t="shared" si="38"/>
        <v>0.79434836874702464</v>
      </c>
      <c r="BJ22">
        <f t="shared" si="39"/>
        <v>0.11564089730123941</v>
      </c>
      <c r="BK22">
        <f t="shared" si="40"/>
        <v>0.88435910269876061</v>
      </c>
      <c r="BL22">
        <f t="shared" si="41"/>
        <v>1399.97548387097</v>
      </c>
      <c r="BM22">
        <f t="shared" si="42"/>
        <v>1180.1644070793759</v>
      </c>
      <c r="BN22">
        <f t="shared" si="43"/>
        <v>0.8429893385105498</v>
      </c>
      <c r="BO22">
        <f t="shared" si="44"/>
        <v>0.19597867702109961</v>
      </c>
      <c r="BP22">
        <v>6</v>
      </c>
      <c r="BQ22">
        <v>0.5</v>
      </c>
      <c r="BR22" t="s">
        <v>294</v>
      </c>
      <c r="BS22">
        <v>2</v>
      </c>
      <c r="BT22">
        <v>1608227346.5741899</v>
      </c>
      <c r="BU22">
        <v>198.773741935484</v>
      </c>
      <c r="BV22">
        <v>204.71751612903199</v>
      </c>
      <c r="BW22">
        <v>19.025354838709699</v>
      </c>
      <c r="BX22">
        <v>15.859777419354799</v>
      </c>
      <c r="BY22">
        <v>199.62919354838701</v>
      </c>
      <c r="BZ22">
        <v>19.0406032258065</v>
      </c>
      <c r="CA22">
        <v>500.21258064516098</v>
      </c>
      <c r="CB22">
        <v>101.62335483871</v>
      </c>
      <c r="CC22">
        <v>9.9981719354838697E-2</v>
      </c>
      <c r="CD22">
        <v>27.988145161290301</v>
      </c>
      <c r="CE22">
        <v>27.7485903225807</v>
      </c>
      <c r="CF22">
        <v>999.9</v>
      </c>
      <c r="CG22">
        <v>0</v>
      </c>
      <c r="CH22">
        <v>0</v>
      </c>
      <c r="CI22">
        <v>9998.9525806451602</v>
      </c>
      <c r="CJ22">
        <v>0</v>
      </c>
      <c r="CK22">
        <v>361.14635483871001</v>
      </c>
      <c r="CL22">
        <v>1399.97548387097</v>
      </c>
      <c r="CM22">
        <v>0.89999696774193505</v>
      </c>
      <c r="CN22">
        <v>0.100003083870968</v>
      </c>
      <c r="CO22">
        <v>0</v>
      </c>
      <c r="CP22">
        <v>1161.65032258065</v>
      </c>
      <c r="CQ22">
        <v>4.99979</v>
      </c>
      <c r="CR22">
        <v>16099.0903225806</v>
      </c>
      <c r="CS22">
        <v>11904.4580645161</v>
      </c>
      <c r="CT22">
        <v>47.75</v>
      </c>
      <c r="CU22">
        <v>49.875</v>
      </c>
      <c r="CV22">
        <v>48.811999999999998</v>
      </c>
      <c r="CW22">
        <v>48.804000000000002</v>
      </c>
      <c r="CX22">
        <v>48.899000000000001</v>
      </c>
      <c r="CY22">
        <v>1255.47548387097</v>
      </c>
      <c r="CZ22">
        <v>139.5</v>
      </c>
      <c r="DA22">
        <v>0</v>
      </c>
      <c r="DB22">
        <v>69.900000095367403</v>
      </c>
      <c r="DC22">
        <v>0</v>
      </c>
      <c r="DD22">
        <v>1161.2876000000001</v>
      </c>
      <c r="DE22">
        <v>-25.315384574744801</v>
      </c>
      <c r="DF22">
        <v>-228.83076887119799</v>
      </c>
      <c r="DG22">
        <v>16096.252</v>
      </c>
      <c r="DH22">
        <v>15</v>
      </c>
      <c r="DI22">
        <v>1608226950.5999999</v>
      </c>
      <c r="DJ22" t="s">
        <v>295</v>
      </c>
      <c r="DK22">
        <v>1608226942.5999999</v>
      </c>
      <c r="DL22">
        <v>1608226950.5999999</v>
      </c>
      <c r="DM22">
        <v>5</v>
      </c>
      <c r="DN22">
        <v>0.29599999999999999</v>
      </c>
      <c r="DO22">
        <v>-1.2999999999999999E-2</v>
      </c>
      <c r="DP22">
        <v>-0.76800000000000002</v>
      </c>
      <c r="DQ22">
        <v>-4.4999999999999998E-2</v>
      </c>
      <c r="DR22">
        <v>412</v>
      </c>
      <c r="DS22">
        <v>18</v>
      </c>
      <c r="DT22">
        <v>0.24</v>
      </c>
      <c r="DU22">
        <v>0.06</v>
      </c>
      <c r="DV22">
        <v>4.4203391657150899</v>
      </c>
      <c r="DW22">
        <v>-7.33789408450706E-2</v>
      </c>
      <c r="DX22">
        <v>5.9582426769199302E-2</v>
      </c>
      <c r="DY22">
        <v>1</v>
      </c>
      <c r="DZ22">
        <v>-5.9433861290322598</v>
      </c>
      <c r="EA22">
        <v>-8.9007286636876501E-2</v>
      </c>
      <c r="EB22">
        <v>7.1479538541997401E-2</v>
      </c>
      <c r="EC22">
        <v>1</v>
      </c>
      <c r="ED22">
        <v>3.1648716129032302</v>
      </c>
      <c r="EE22">
        <v>8.88096051198939E-2</v>
      </c>
      <c r="EF22">
        <v>6.6052106004246703E-3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-0.85499999999999998</v>
      </c>
      <c r="EN22">
        <v>-1.4999999999999999E-2</v>
      </c>
      <c r="EO22">
        <v>-0.98992481732414905</v>
      </c>
      <c r="EP22">
        <v>8.1547674161403102E-4</v>
      </c>
      <c r="EQ22">
        <v>-7.5071724955183801E-7</v>
      </c>
      <c r="ER22">
        <v>1.8443278439785599E-10</v>
      </c>
      <c r="ES22">
        <v>-0.14569429579455001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6.9</v>
      </c>
      <c r="FB22">
        <v>6.7</v>
      </c>
      <c r="FC22">
        <v>2</v>
      </c>
      <c r="FD22">
        <v>515.12900000000002</v>
      </c>
      <c r="FE22">
        <v>469.62</v>
      </c>
      <c r="FF22">
        <v>23.209499999999998</v>
      </c>
      <c r="FG22">
        <v>32.712899999999998</v>
      </c>
      <c r="FH22">
        <v>29.9998</v>
      </c>
      <c r="FI22">
        <v>32.6477</v>
      </c>
      <c r="FJ22">
        <v>32.6008</v>
      </c>
      <c r="FK22">
        <v>11.7897</v>
      </c>
      <c r="FL22">
        <v>51.242400000000004</v>
      </c>
      <c r="FM22">
        <v>0</v>
      </c>
      <c r="FN22">
        <v>23.214700000000001</v>
      </c>
      <c r="FO22">
        <v>205.298</v>
      </c>
      <c r="FP22">
        <v>15.8651</v>
      </c>
      <c r="FQ22">
        <v>100.968</v>
      </c>
      <c r="FR22">
        <v>100.798</v>
      </c>
    </row>
    <row r="23" spans="1:174" x14ac:dyDescent="0.25">
      <c r="A23">
        <v>7</v>
      </c>
      <c r="B23">
        <v>1608227442.5</v>
      </c>
      <c r="C23">
        <v>519.90000009536698</v>
      </c>
      <c r="D23" t="s">
        <v>318</v>
      </c>
      <c r="E23" t="s">
        <v>319</v>
      </c>
      <c r="F23" t="s">
        <v>289</v>
      </c>
      <c r="G23" t="s">
        <v>290</v>
      </c>
      <c r="H23">
        <v>1608227434.75</v>
      </c>
      <c r="I23">
        <f t="shared" si="0"/>
        <v>2.8129338371697373E-3</v>
      </c>
      <c r="J23">
        <f t="shared" si="1"/>
        <v>6.1579584765193784</v>
      </c>
      <c r="K23">
        <f t="shared" si="2"/>
        <v>249.44733333333301</v>
      </c>
      <c r="L23">
        <f t="shared" si="3"/>
        <v>179.61521747261412</v>
      </c>
      <c r="M23">
        <f t="shared" si="4"/>
        <v>18.271435996507236</v>
      </c>
      <c r="N23">
        <f t="shared" si="5"/>
        <v>25.375138307500702</v>
      </c>
      <c r="O23">
        <f t="shared" si="6"/>
        <v>0.15886809774578856</v>
      </c>
      <c r="P23">
        <f t="shared" si="7"/>
        <v>2.9581679110905665</v>
      </c>
      <c r="Q23">
        <f t="shared" si="8"/>
        <v>0.1542758460968808</v>
      </c>
      <c r="R23">
        <f t="shared" si="9"/>
        <v>9.6823942349352959E-2</v>
      </c>
      <c r="S23">
        <f t="shared" si="10"/>
        <v>231.28622167816832</v>
      </c>
      <c r="T23">
        <f t="shared" si="11"/>
        <v>28.616906661301822</v>
      </c>
      <c r="U23">
        <f t="shared" si="12"/>
        <v>27.7581566666667</v>
      </c>
      <c r="V23">
        <f t="shared" si="13"/>
        <v>3.7416655287801674</v>
      </c>
      <c r="W23">
        <f t="shared" si="14"/>
        <v>51.115044841208913</v>
      </c>
      <c r="X23">
        <f t="shared" si="15"/>
        <v>1.9386762052831492</v>
      </c>
      <c r="Y23">
        <f t="shared" si="16"/>
        <v>3.7927702329240449</v>
      </c>
      <c r="Z23">
        <f t="shared" si="17"/>
        <v>1.8029893234970182</v>
      </c>
      <c r="AA23">
        <f t="shared" si="18"/>
        <v>-124.05038221918541</v>
      </c>
      <c r="AB23">
        <f t="shared" si="19"/>
        <v>37.077147598291397</v>
      </c>
      <c r="AC23">
        <f t="shared" si="20"/>
        <v>2.7286666214477817</v>
      </c>
      <c r="AD23">
        <f t="shared" si="21"/>
        <v>147.0416536787221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53567.431056509951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15343.7</v>
      </c>
      <c r="AS23">
        <v>1123.02653846154</v>
      </c>
      <c r="AT23">
        <v>1214.8900000000001</v>
      </c>
      <c r="AU23">
        <f t="shared" si="27"/>
        <v>7.5614633043699531E-2</v>
      </c>
      <c r="AV23">
        <v>0.5</v>
      </c>
      <c r="AW23">
        <f t="shared" si="28"/>
        <v>1180.1598206277665</v>
      </c>
      <c r="AX23">
        <f t="shared" si="29"/>
        <v>6.1579584765193784</v>
      </c>
      <c r="AY23">
        <f t="shared" si="30"/>
        <v>44.618675884843412</v>
      </c>
      <c r="AZ23">
        <f t="shared" si="31"/>
        <v>0.36898813884384596</v>
      </c>
      <c r="BA23">
        <f t="shared" si="32"/>
        <v>5.707452362471257E-3</v>
      </c>
      <c r="BB23">
        <f t="shared" si="33"/>
        <v>1.6850826000707879</v>
      </c>
      <c r="BC23" t="s">
        <v>321</v>
      </c>
      <c r="BD23">
        <v>766.61</v>
      </c>
      <c r="BE23">
        <f t="shared" si="34"/>
        <v>448.28000000000009</v>
      </c>
      <c r="BF23">
        <f t="shared" si="35"/>
        <v>0.20492429182310185</v>
      </c>
      <c r="BG23">
        <f t="shared" si="36"/>
        <v>0.82036249684428186</v>
      </c>
      <c r="BH23">
        <f t="shared" si="37"/>
        <v>0.18394284367649733</v>
      </c>
      <c r="BI23">
        <f t="shared" si="38"/>
        <v>0.80389049182863193</v>
      </c>
      <c r="BJ23">
        <f t="shared" si="39"/>
        <v>0.13988717628144295</v>
      </c>
      <c r="BK23">
        <f t="shared" si="40"/>
        <v>0.86011282371855702</v>
      </c>
      <c r="BL23">
        <f t="shared" si="41"/>
        <v>1399.97</v>
      </c>
      <c r="BM23">
        <f t="shared" si="42"/>
        <v>1180.1598206277665</v>
      </c>
      <c r="BN23">
        <f t="shared" si="43"/>
        <v>0.84298936450621542</v>
      </c>
      <c r="BO23">
        <f t="shared" si="44"/>
        <v>0.19597872901243107</v>
      </c>
      <c r="BP23">
        <v>6</v>
      </c>
      <c r="BQ23">
        <v>0.5</v>
      </c>
      <c r="BR23" t="s">
        <v>294</v>
      </c>
      <c r="BS23">
        <v>2</v>
      </c>
      <c r="BT23">
        <v>1608227434.75</v>
      </c>
      <c r="BU23">
        <v>249.44733333333301</v>
      </c>
      <c r="BV23">
        <v>257.67553333333302</v>
      </c>
      <c r="BW23">
        <v>19.057929999999999</v>
      </c>
      <c r="BX23">
        <v>15.7480933333333</v>
      </c>
      <c r="BY23">
        <v>250.2773</v>
      </c>
      <c r="BZ23">
        <v>19.072489999999998</v>
      </c>
      <c r="CA23">
        <v>500.20446666666697</v>
      </c>
      <c r="CB23">
        <v>101.62543333333301</v>
      </c>
      <c r="CC23">
        <v>0.10000092333333301</v>
      </c>
      <c r="CD23">
        <v>27.990643333333299</v>
      </c>
      <c r="CE23">
        <v>27.7581566666667</v>
      </c>
      <c r="CF23">
        <v>999.9</v>
      </c>
      <c r="CG23">
        <v>0</v>
      </c>
      <c r="CH23">
        <v>0</v>
      </c>
      <c r="CI23">
        <v>10001.486999999999</v>
      </c>
      <c r="CJ23">
        <v>0</v>
      </c>
      <c r="CK23">
        <v>368.76560000000001</v>
      </c>
      <c r="CL23">
        <v>1399.97</v>
      </c>
      <c r="CM23">
        <v>0.89999929999999995</v>
      </c>
      <c r="CN23">
        <v>0.10000082</v>
      </c>
      <c r="CO23">
        <v>0</v>
      </c>
      <c r="CP23">
        <v>1123.088</v>
      </c>
      <c r="CQ23">
        <v>4.99979</v>
      </c>
      <c r="CR23">
        <v>15589.2366666667</v>
      </c>
      <c r="CS23">
        <v>11904.41</v>
      </c>
      <c r="CT23">
        <v>47.75</v>
      </c>
      <c r="CU23">
        <v>49.8874</v>
      </c>
      <c r="CV23">
        <v>48.811999999999998</v>
      </c>
      <c r="CW23">
        <v>48.811999999999998</v>
      </c>
      <c r="CX23">
        <v>48.928733333333298</v>
      </c>
      <c r="CY23">
        <v>1255.46933333333</v>
      </c>
      <c r="CZ23">
        <v>139.500666666667</v>
      </c>
      <c r="DA23">
        <v>0</v>
      </c>
      <c r="DB23">
        <v>87.200000047683702</v>
      </c>
      <c r="DC23">
        <v>0</v>
      </c>
      <c r="DD23">
        <v>1123.02653846154</v>
      </c>
      <c r="DE23">
        <v>-25.846495735819499</v>
      </c>
      <c r="DF23">
        <v>-324.19829071151298</v>
      </c>
      <c r="DG23">
        <v>15588.123076923101</v>
      </c>
      <c r="DH23">
        <v>15</v>
      </c>
      <c r="DI23">
        <v>1608226950.5999999</v>
      </c>
      <c r="DJ23" t="s">
        <v>295</v>
      </c>
      <c r="DK23">
        <v>1608226942.5999999</v>
      </c>
      <c r="DL23">
        <v>1608226950.5999999</v>
      </c>
      <c r="DM23">
        <v>5</v>
      </c>
      <c r="DN23">
        <v>0.29599999999999999</v>
      </c>
      <c r="DO23">
        <v>-1.2999999999999999E-2</v>
      </c>
      <c r="DP23">
        <v>-0.76800000000000002</v>
      </c>
      <c r="DQ23">
        <v>-4.4999999999999998E-2</v>
      </c>
      <c r="DR23">
        <v>412</v>
      </c>
      <c r="DS23">
        <v>18</v>
      </c>
      <c r="DT23">
        <v>0.24</v>
      </c>
      <c r="DU23">
        <v>0.06</v>
      </c>
      <c r="DV23">
        <v>6.15869113366566</v>
      </c>
      <c r="DW23">
        <v>-0.18348147586555799</v>
      </c>
      <c r="DX23">
        <v>5.0133759674894099E-2</v>
      </c>
      <c r="DY23">
        <v>1</v>
      </c>
      <c r="DZ23">
        <v>-8.2276216666666695</v>
      </c>
      <c r="EA23">
        <v>7.0357374860951893E-2</v>
      </c>
      <c r="EB23">
        <v>5.8091291147832298E-2</v>
      </c>
      <c r="EC23">
        <v>1</v>
      </c>
      <c r="ED23">
        <v>3.3098666666666698</v>
      </c>
      <c r="EE23">
        <v>-5.4049388209120299E-3</v>
      </c>
      <c r="EF23">
        <v>1.13087085420434E-3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-0.82899999999999996</v>
      </c>
      <c r="EN23">
        <v>-1.4500000000000001E-2</v>
      </c>
      <c r="EO23">
        <v>-0.98992481732414905</v>
      </c>
      <c r="EP23">
        <v>8.1547674161403102E-4</v>
      </c>
      <c r="EQ23">
        <v>-7.5071724955183801E-7</v>
      </c>
      <c r="ER23">
        <v>1.8443278439785599E-10</v>
      </c>
      <c r="ES23">
        <v>-0.14569429579455001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8.3000000000000007</v>
      </c>
      <c r="FB23">
        <v>8.1999999999999993</v>
      </c>
      <c r="FC23">
        <v>2</v>
      </c>
      <c r="FD23">
        <v>515.27599999999995</v>
      </c>
      <c r="FE23">
        <v>468.839</v>
      </c>
      <c r="FF23">
        <v>23.2102</v>
      </c>
      <c r="FG23">
        <v>32.678699999999999</v>
      </c>
      <c r="FH23">
        <v>30</v>
      </c>
      <c r="FI23">
        <v>32.622599999999998</v>
      </c>
      <c r="FJ23">
        <v>32.5807</v>
      </c>
      <c r="FK23">
        <v>14.022500000000001</v>
      </c>
      <c r="FL23">
        <v>51.673299999999998</v>
      </c>
      <c r="FM23">
        <v>0</v>
      </c>
      <c r="FN23">
        <v>23.2178</v>
      </c>
      <c r="FO23">
        <v>257.899</v>
      </c>
      <c r="FP23">
        <v>15.683299999999999</v>
      </c>
      <c r="FQ23">
        <v>100.98</v>
      </c>
      <c r="FR23">
        <v>100.80200000000001</v>
      </c>
    </row>
    <row r="24" spans="1:174" x14ac:dyDescent="0.25">
      <c r="A24">
        <v>8</v>
      </c>
      <c r="B24">
        <v>1608227512.5</v>
      </c>
      <c r="C24">
        <v>589.90000009536698</v>
      </c>
      <c r="D24" t="s">
        <v>322</v>
      </c>
      <c r="E24" t="s">
        <v>323</v>
      </c>
      <c r="F24" t="s">
        <v>289</v>
      </c>
      <c r="G24" t="s">
        <v>290</v>
      </c>
      <c r="H24">
        <v>1608227504.75</v>
      </c>
      <c r="I24">
        <f t="shared" si="0"/>
        <v>2.8198710521849411E-3</v>
      </c>
      <c r="J24">
        <f t="shared" si="1"/>
        <v>11.383218037511551</v>
      </c>
      <c r="K24">
        <f t="shared" si="2"/>
        <v>396.45066666666702</v>
      </c>
      <c r="L24">
        <f t="shared" si="3"/>
        <v>269.21269632186352</v>
      </c>
      <c r="M24">
        <f t="shared" si="4"/>
        <v>27.386532022723898</v>
      </c>
      <c r="N24">
        <f t="shared" si="5"/>
        <v>40.330225975360712</v>
      </c>
      <c r="O24">
        <f t="shared" si="6"/>
        <v>0.15889476785109852</v>
      </c>
      <c r="P24">
        <f t="shared" si="7"/>
        <v>2.9587649657243729</v>
      </c>
      <c r="Q24">
        <f t="shared" si="8"/>
        <v>0.1543018963543957</v>
      </c>
      <c r="R24">
        <f t="shared" si="9"/>
        <v>9.6840278322708237E-2</v>
      </c>
      <c r="S24">
        <f t="shared" si="10"/>
        <v>231.29167608411868</v>
      </c>
      <c r="T24">
        <f t="shared" si="11"/>
        <v>28.599237899897378</v>
      </c>
      <c r="U24">
        <f t="shared" si="12"/>
        <v>27.716203333333301</v>
      </c>
      <c r="V24">
        <f t="shared" si="13"/>
        <v>3.7325077207033455</v>
      </c>
      <c r="W24">
        <f t="shared" si="14"/>
        <v>50.804367640976878</v>
      </c>
      <c r="X24">
        <f t="shared" si="15"/>
        <v>1.9251183147304642</v>
      </c>
      <c r="Y24">
        <f t="shared" si="16"/>
        <v>3.7892771903684452</v>
      </c>
      <c r="Z24">
        <f t="shared" si="17"/>
        <v>1.8073894059728812</v>
      </c>
      <c r="AA24">
        <f t="shared" si="18"/>
        <v>-124.35631340135591</v>
      </c>
      <c r="AB24">
        <f t="shared" si="19"/>
        <v>41.255894272478564</v>
      </c>
      <c r="AC24">
        <f t="shared" si="20"/>
        <v>3.0347119788902002</v>
      </c>
      <c r="AD24">
        <f t="shared" si="21"/>
        <v>151.22596893413152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53587.704402222167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15343.5</v>
      </c>
      <c r="AS24">
        <v>1104.3596153846199</v>
      </c>
      <c r="AT24">
        <v>1221.01</v>
      </c>
      <c r="AU24">
        <f t="shared" si="27"/>
        <v>9.5535978096313756E-2</v>
      </c>
      <c r="AV24">
        <v>0.5</v>
      </c>
      <c r="AW24">
        <f t="shared" si="28"/>
        <v>1180.1876406277668</v>
      </c>
      <c r="AX24">
        <f t="shared" si="29"/>
        <v>11.383218037511551</v>
      </c>
      <c r="AY24">
        <f t="shared" si="30"/>
        <v>56.375190292277267</v>
      </c>
      <c r="AZ24">
        <f t="shared" si="31"/>
        <v>0.388670035462445</v>
      </c>
      <c r="BA24">
        <f t="shared" si="32"/>
        <v>1.0134799845019122E-2</v>
      </c>
      <c r="BB24">
        <f t="shared" si="33"/>
        <v>1.6716243110212037</v>
      </c>
      <c r="BC24" t="s">
        <v>325</v>
      </c>
      <c r="BD24">
        <v>746.44</v>
      </c>
      <c r="BE24">
        <f t="shared" si="34"/>
        <v>474.56999999999994</v>
      </c>
      <c r="BF24">
        <f t="shared" si="35"/>
        <v>0.24580227282672751</v>
      </c>
      <c r="BG24">
        <f t="shared" si="36"/>
        <v>0.81135218075718307</v>
      </c>
      <c r="BH24">
        <f t="shared" si="37"/>
        <v>0.23074728428329888</v>
      </c>
      <c r="BI24">
        <f t="shared" si="38"/>
        <v>0.80148729045993095</v>
      </c>
      <c r="BJ24">
        <f t="shared" si="39"/>
        <v>0.16613849870350639</v>
      </c>
      <c r="BK24">
        <f t="shared" si="40"/>
        <v>0.83386150129649361</v>
      </c>
      <c r="BL24">
        <f t="shared" si="41"/>
        <v>1400.0029999999999</v>
      </c>
      <c r="BM24">
        <f t="shared" si="42"/>
        <v>1180.1876406277668</v>
      </c>
      <c r="BN24">
        <f t="shared" si="43"/>
        <v>0.84298936547119308</v>
      </c>
      <c r="BO24">
        <f t="shared" si="44"/>
        <v>0.19597873094238619</v>
      </c>
      <c r="BP24">
        <v>6</v>
      </c>
      <c r="BQ24">
        <v>0.5</v>
      </c>
      <c r="BR24" t="s">
        <v>294</v>
      </c>
      <c r="BS24">
        <v>2</v>
      </c>
      <c r="BT24">
        <v>1608227504.75</v>
      </c>
      <c r="BU24">
        <v>396.45066666666702</v>
      </c>
      <c r="BV24">
        <v>411.44543333333303</v>
      </c>
      <c r="BW24">
        <v>18.924130000000002</v>
      </c>
      <c r="BX24">
        <v>15.605786666666701</v>
      </c>
      <c r="BY24">
        <v>397.22353333333302</v>
      </c>
      <c r="BZ24">
        <v>18.941420000000001</v>
      </c>
      <c r="CA24">
        <v>500.22083333333302</v>
      </c>
      <c r="CB24">
        <v>101.628233333333</v>
      </c>
      <c r="CC24">
        <v>0.10000013000000001</v>
      </c>
      <c r="CD24">
        <v>27.97484</v>
      </c>
      <c r="CE24">
        <v>27.716203333333301</v>
      </c>
      <c r="CF24">
        <v>999.9</v>
      </c>
      <c r="CG24">
        <v>0</v>
      </c>
      <c r="CH24">
        <v>0</v>
      </c>
      <c r="CI24">
        <v>10004.5986666667</v>
      </c>
      <c r="CJ24">
        <v>0</v>
      </c>
      <c r="CK24">
        <v>339.48416666666702</v>
      </c>
      <c r="CL24">
        <v>1400.0029999999999</v>
      </c>
      <c r="CM24">
        <v>0.89999569999999995</v>
      </c>
      <c r="CN24">
        <v>0.100004366666667</v>
      </c>
      <c r="CO24">
        <v>0</v>
      </c>
      <c r="CP24">
        <v>1104.4356666666699</v>
      </c>
      <c r="CQ24">
        <v>4.99979</v>
      </c>
      <c r="CR24">
        <v>15307.0133333333</v>
      </c>
      <c r="CS24">
        <v>11904.676666666701</v>
      </c>
      <c r="CT24">
        <v>47.780999999999999</v>
      </c>
      <c r="CU24">
        <v>49.936999999999998</v>
      </c>
      <c r="CV24">
        <v>48.851900000000001</v>
      </c>
      <c r="CW24">
        <v>48.811999999999998</v>
      </c>
      <c r="CX24">
        <v>48.936999999999998</v>
      </c>
      <c r="CY24">
        <v>1255.499</v>
      </c>
      <c r="CZ24">
        <v>139.50399999999999</v>
      </c>
      <c r="DA24">
        <v>0</v>
      </c>
      <c r="DB24">
        <v>69.200000047683702</v>
      </c>
      <c r="DC24">
        <v>0</v>
      </c>
      <c r="DD24">
        <v>1104.3596153846199</v>
      </c>
      <c r="DE24">
        <v>-30.329914546073098</v>
      </c>
      <c r="DF24">
        <v>-422.85470112832797</v>
      </c>
      <c r="DG24">
        <v>15305.765384615401</v>
      </c>
      <c r="DH24">
        <v>15</v>
      </c>
      <c r="DI24">
        <v>1608226950.5999999</v>
      </c>
      <c r="DJ24" t="s">
        <v>295</v>
      </c>
      <c r="DK24">
        <v>1608226942.5999999</v>
      </c>
      <c r="DL24">
        <v>1608226950.5999999</v>
      </c>
      <c r="DM24">
        <v>5</v>
      </c>
      <c r="DN24">
        <v>0.29599999999999999</v>
      </c>
      <c r="DO24">
        <v>-1.2999999999999999E-2</v>
      </c>
      <c r="DP24">
        <v>-0.76800000000000002</v>
      </c>
      <c r="DQ24">
        <v>-4.4999999999999998E-2</v>
      </c>
      <c r="DR24">
        <v>412</v>
      </c>
      <c r="DS24">
        <v>18</v>
      </c>
      <c r="DT24">
        <v>0.24</v>
      </c>
      <c r="DU24">
        <v>0.06</v>
      </c>
      <c r="DV24">
        <v>11.404334959007199</v>
      </c>
      <c r="DW24">
        <v>-7.2801429054323796E-2</v>
      </c>
      <c r="DX24">
        <v>0.12074751296526499</v>
      </c>
      <c r="DY24">
        <v>1</v>
      </c>
      <c r="DZ24">
        <v>-15.006686666666701</v>
      </c>
      <c r="EA24">
        <v>-0.13171968854284899</v>
      </c>
      <c r="EB24">
        <v>0.13605587512325801</v>
      </c>
      <c r="EC24">
        <v>1</v>
      </c>
      <c r="ED24">
        <v>3.31976</v>
      </c>
      <c r="EE24">
        <v>-1.0085339265842E-2</v>
      </c>
      <c r="EF24">
        <v>2.2212634242700698E-2</v>
      </c>
      <c r="EG24">
        <v>1</v>
      </c>
      <c r="EH24">
        <v>3</v>
      </c>
      <c r="EI24">
        <v>3</v>
      </c>
      <c r="EJ24" t="s">
        <v>305</v>
      </c>
      <c r="EK24">
        <v>100</v>
      </c>
      <c r="EL24">
        <v>100</v>
      </c>
      <c r="EM24">
        <v>-0.77300000000000002</v>
      </c>
      <c r="EN24">
        <v>-1.6500000000000001E-2</v>
      </c>
      <c r="EO24">
        <v>-0.98992481732414905</v>
      </c>
      <c r="EP24">
        <v>8.1547674161403102E-4</v>
      </c>
      <c r="EQ24">
        <v>-7.5071724955183801E-7</v>
      </c>
      <c r="ER24">
        <v>1.8443278439785599E-10</v>
      </c>
      <c r="ES24">
        <v>-0.14569429579455001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9.5</v>
      </c>
      <c r="FB24">
        <v>9.4</v>
      </c>
      <c r="FC24">
        <v>2</v>
      </c>
      <c r="FD24">
        <v>515.30899999999997</v>
      </c>
      <c r="FE24">
        <v>468.39600000000002</v>
      </c>
      <c r="FF24">
        <v>23.215199999999999</v>
      </c>
      <c r="FG24">
        <v>32.664900000000003</v>
      </c>
      <c r="FH24">
        <v>30</v>
      </c>
      <c r="FI24">
        <v>32.610199999999999</v>
      </c>
      <c r="FJ24">
        <v>32.569200000000002</v>
      </c>
      <c r="FK24">
        <v>20.3066</v>
      </c>
      <c r="FL24">
        <v>51.9908</v>
      </c>
      <c r="FM24">
        <v>0</v>
      </c>
      <c r="FN24">
        <v>23.229700000000001</v>
      </c>
      <c r="FO24">
        <v>412.80500000000001</v>
      </c>
      <c r="FP24">
        <v>15.545</v>
      </c>
      <c r="FQ24">
        <v>100.982</v>
      </c>
      <c r="FR24">
        <v>100.801</v>
      </c>
    </row>
    <row r="25" spans="1:174" x14ac:dyDescent="0.25">
      <c r="A25">
        <v>9</v>
      </c>
      <c r="B25">
        <v>1608227580.5</v>
      </c>
      <c r="C25">
        <v>657.90000009536698</v>
      </c>
      <c r="D25" t="s">
        <v>326</v>
      </c>
      <c r="E25" t="s">
        <v>327</v>
      </c>
      <c r="F25" t="s">
        <v>289</v>
      </c>
      <c r="G25" t="s">
        <v>290</v>
      </c>
      <c r="H25">
        <v>1608227572.75</v>
      </c>
      <c r="I25">
        <f t="shared" si="0"/>
        <v>2.8254349636454017E-3</v>
      </c>
      <c r="J25">
        <f t="shared" si="1"/>
        <v>13.711531376098165</v>
      </c>
      <c r="K25">
        <f t="shared" si="2"/>
        <v>497.21173333333297</v>
      </c>
      <c r="L25">
        <f t="shared" si="3"/>
        <v>342.92490936543913</v>
      </c>
      <c r="M25">
        <f t="shared" si="4"/>
        <v>34.886428916848459</v>
      </c>
      <c r="N25">
        <f t="shared" si="5"/>
        <v>50.582332510210186</v>
      </c>
      <c r="O25">
        <f t="shared" si="6"/>
        <v>0.15842752352794587</v>
      </c>
      <c r="P25">
        <f t="shared" si="7"/>
        <v>2.9593829110632157</v>
      </c>
      <c r="Q25">
        <f t="shared" si="8"/>
        <v>0.15386212983381098</v>
      </c>
      <c r="R25">
        <f t="shared" si="9"/>
        <v>9.6563055192962044E-2</v>
      </c>
      <c r="S25">
        <f t="shared" si="10"/>
        <v>231.29209184240079</v>
      </c>
      <c r="T25">
        <f t="shared" si="11"/>
        <v>28.587457480299015</v>
      </c>
      <c r="U25">
        <f t="shared" si="12"/>
        <v>27.71078</v>
      </c>
      <c r="V25">
        <f t="shared" si="13"/>
        <v>3.7313253139411442</v>
      </c>
      <c r="W25">
        <f t="shared" si="14"/>
        <v>50.56807207753112</v>
      </c>
      <c r="X25">
        <f t="shared" si="15"/>
        <v>1.9150213817691262</v>
      </c>
      <c r="Y25">
        <f t="shared" si="16"/>
        <v>3.7870167935866919</v>
      </c>
      <c r="Z25">
        <f t="shared" si="17"/>
        <v>1.816303932172018</v>
      </c>
      <c r="AA25">
        <f t="shared" si="18"/>
        <v>-124.60168189676222</v>
      </c>
      <c r="AB25">
        <f t="shared" si="19"/>
        <v>40.497093197726855</v>
      </c>
      <c r="AC25">
        <f t="shared" si="20"/>
        <v>2.978041360843886</v>
      </c>
      <c r="AD25">
        <f t="shared" si="21"/>
        <v>150.16554450420932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53607.620339472131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328</v>
      </c>
      <c r="AR25">
        <v>15343.6</v>
      </c>
      <c r="AS25">
        <v>1103.1648</v>
      </c>
      <c r="AT25">
        <v>1241.45</v>
      </c>
      <c r="AU25">
        <f t="shared" si="27"/>
        <v>0.1113900680655685</v>
      </c>
      <c r="AV25">
        <v>0.5</v>
      </c>
      <c r="AW25">
        <f t="shared" si="28"/>
        <v>1180.1906306277544</v>
      </c>
      <c r="AX25">
        <f t="shared" si="29"/>
        <v>13.711531376098165</v>
      </c>
      <c r="AY25">
        <f t="shared" si="30"/>
        <v>65.730757337985892</v>
      </c>
      <c r="AZ25">
        <f t="shared" si="31"/>
        <v>0.4018768375689718</v>
      </c>
      <c r="BA25">
        <f t="shared" si="32"/>
        <v>1.2107602352607889E-2</v>
      </c>
      <c r="BB25">
        <f t="shared" si="33"/>
        <v>1.6276370373353739</v>
      </c>
      <c r="BC25" t="s">
        <v>329</v>
      </c>
      <c r="BD25">
        <v>742.54</v>
      </c>
      <c r="BE25">
        <f t="shared" si="34"/>
        <v>498.91000000000008</v>
      </c>
      <c r="BF25">
        <f t="shared" si="35"/>
        <v>0.27717464071676257</v>
      </c>
      <c r="BG25">
        <f t="shared" si="36"/>
        <v>0.80198369543646852</v>
      </c>
      <c r="BH25">
        <f t="shared" si="37"/>
        <v>0.2629130768612023</v>
      </c>
      <c r="BI25">
        <f t="shared" si="38"/>
        <v>0.79346091203243896</v>
      </c>
      <c r="BJ25">
        <f t="shared" si="39"/>
        <v>0.18656619366193053</v>
      </c>
      <c r="BK25">
        <f t="shared" si="40"/>
        <v>0.8134338063380695</v>
      </c>
      <c r="BL25">
        <f t="shared" si="41"/>
        <v>1400.0066666666701</v>
      </c>
      <c r="BM25">
        <f t="shared" si="42"/>
        <v>1180.1906306277544</v>
      </c>
      <c r="BN25">
        <f t="shared" si="43"/>
        <v>0.84298929335652084</v>
      </c>
      <c r="BO25">
        <f t="shared" si="44"/>
        <v>0.19597858671304175</v>
      </c>
      <c r="BP25">
        <v>6</v>
      </c>
      <c r="BQ25">
        <v>0.5</v>
      </c>
      <c r="BR25" t="s">
        <v>294</v>
      </c>
      <c r="BS25">
        <v>2</v>
      </c>
      <c r="BT25">
        <v>1608227572.75</v>
      </c>
      <c r="BU25">
        <v>497.21173333333297</v>
      </c>
      <c r="BV25">
        <v>515.34370000000001</v>
      </c>
      <c r="BW25">
        <v>18.824183333333298</v>
      </c>
      <c r="BX25">
        <v>15.498893333333299</v>
      </c>
      <c r="BY25">
        <v>497.88873333333299</v>
      </c>
      <c r="BZ25">
        <v>18.896183333333301</v>
      </c>
      <c r="CA25">
        <v>500.21173333333297</v>
      </c>
      <c r="CB25">
        <v>101.63200000000001</v>
      </c>
      <c r="CC25">
        <v>9.9976780000000001E-2</v>
      </c>
      <c r="CD25">
        <v>27.9646066666667</v>
      </c>
      <c r="CE25">
        <v>27.71078</v>
      </c>
      <c r="CF25">
        <v>999.9</v>
      </c>
      <c r="CG25">
        <v>0</v>
      </c>
      <c r="CH25">
        <v>0</v>
      </c>
      <c r="CI25">
        <v>10007.734333333299</v>
      </c>
      <c r="CJ25">
        <v>0</v>
      </c>
      <c r="CK25">
        <v>321.396633333333</v>
      </c>
      <c r="CL25">
        <v>1400.0066666666701</v>
      </c>
      <c r="CM25">
        <v>0.89999899999999999</v>
      </c>
      <c r="CN25">
        <v>0.10000110333333299</v>
      </c>
      <c r="CO25">
        <v>0</v>
      </c>
      <c r="CP25">
        <v>1103.26766666667</v>
      </c>
      <c r="CQ25">
        <v>4.99979</v>
      </c>
      <c r="CR25">
        <v>15292</v>
      </c>
      <c r="CS25">
        <v>11904.7166666667</v>
      </c>
      <c r="CT25">
        <v>47.803733333333298</v>
      </c>
      <c r="CU25">
        <v>49.936999999999998</v>
      </c>
      <c r="CV25">
        <v>48.875</v>
      </c>
      <c r="CW25">
        <v>48.811999999999998</v>
      </c>
      <c r="CX25">
        <v>48.941200000000002</v>
      </c>
      <c r="CY25">
        <v>1255.5056666666701</v>
      </c>
      <c r="CZ25">
        <v>139.501</v>
      </c>
      <c r="DA25">
        <v>0</v>
      </c>
      <c r="DB25">
        <v>67.400000095367403</v>
      </c>
      <c r="DC25">
        <v>0</v>
      </c>
      <c r="DD25">
        <v>1103.1648</v>
      </c>
      <c r="DE25">
        <v>-12.526923072078599</v>
      </c>
      <c r="DF25">
        <v>-175.7615381903</v>
      </c>
      <c r="DG25">
        <v>15290.111999999999</v>
      </c>
      <c r="DH25">
        <v>15</v>
      </c>
      <c r="DI25">
        <v>1608227613.5</v>
      </c>
      <c r="DJ25" t="s">
        <v>330</v>
      </c>
      <c r="DK25">
        <v>1608227605.5</v>
      </c>
      <c r="DL25">
        <v>1608227613.5</v>
      </c>
      <c r="DM25">
        <v>6</v>
      </c>
      <c r="DN25">
        <v>6.7000000000000004E-2</v>
      </c>
      <c r="DO25">
        <v>0.01</v>
      </c>
      <c r="DP25">
        <v>-0.67700000000000005</v>
      </c>
      <c r="DQ25">
        <v>-7.1999999999999995E-2</v>
      </c>
      <c r="DR25">
        <v>516</v>
      </c>
      <c r="DS25">
        <v>16</v>
      </c>
      <c r="DT25">
        <v>7.0000000000000007E-2</v>
      </c>
      <c r="DU25">
        <v>0.02</v>
      </c>
      <c r="DV25">
        <v>13.764188035494101</v>
      </c>
      <c r="DW25">
        <v>-0.170351797479141</v>
      </c>
      <c r="DX25">
        <v>0.189076372960919</v>
      </c>
      <c r="DY25">
        <v>1</v>
      </c>
      <c r="DZ25">
        <v>-18.211480000000002</v>
      </c>
      <c r="EA25">
        <v>0.14035862068969299</v>
      </c>
      <c r="EB25">
        <v>0.22656894668069599</v>
      </c>
      <c r="EC25">
        <v>1</v>
      </c>
      <c r="ED25">
        <v>3.3784386666666699</v>
      </c>
      <c r="EE25">
        <v>8.0099666295881097E-2</v>
      </c>
      <c r="EF25">
        <v>5.8428336352226197E-3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-0.67700000000000005</v>
      </c>
      <c r="EN25">
        <v>-7.1999999999999995E-2</v>
      </c>
      <c r="EO25">
        <v>-0.98992481732414905</v>
      </c>
      <c r="EP25">
        <v>8.1547674161403102E-4</v>
      </c>
      <c r="EQ25">
        <v>-7.5071724955183801E-7</v>
      </c>
      <c r="ER25">
        <v>1.8443278439785599E-10</v>
      </c>
      <c r="ES25">
        <v>-0.14569429579455001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10.6</v>
      </c>
      <c r="FB25">
        <v>10.5</v>
      </c>
      <c r="FC25">
        <v>2</v>
      </c>
      <c r="FD25">
        <v>515.15599999999995</v>
      </c>
      <c r="FE25">
        <v>468.03699999999998</v>
      </c>
      <c r="FF25">
        <v>23.3261</v>
      </c>
      <c r="FG25">
        <v>32.653199999999998</v>
      </c>
      <c r="FH25">
        <v>29.9999</v>
      </c>
      <c r="FI25">
        <v>32.600999999999999</v>
      </c>
      <c r="FJ25">
        <v>32.5578</v>
      </c>
      <c r="FK25">
        <v>24.300899999999999</v>
      </c>
      <c r="FL25">
        <v>52.370100000000001</v>
      </c>
      <c r="FM25">
        <v>0</v>
      </c>
      <c r="FN25">
        <v>23.332799999999999</v>
      </c>
      <c r="FO25">
        <v>516.43200000000002</v>
      </c>
      <c r="FP25">
        <v>15.4603</v>
      </c>
      <c r="FQ25">
        <v>100.98399999999999</v>
      </c>
      <c r="FR25">
        <v>100.80500000000001</v>
      </c>
    </row>
    <row r="26" spans="1:174" x14ac:dyDescent="0.25">
      <c r="A26">
        <v>10</v>
      </c>
      <c r="B26">
        <v>1608227708.5</v>
      </c>
      <c r="C26">
        <v>785.90000009536698</v>
      </c>
      <c r="D26" t="s">
        <v>331</v>
      </c>
      <c r="E26" t="s">
        <v>332</v>
      </c>
      <c r="F26" t="s">
        <v>289</v>
      </c>
      <c r="G26" t="s">
        <v>290</v>
      </c>
      <c r="H26">
        <v>1608227700.5</v>
      </c>
      <c r="I26">
        <f t="shared" si="0"/>
        <v>2.8363785961480195E-3</v>
      </c>
      <c r="J26">
        <f t="shared" si="1"/>
        <v>15.460787835704487</v>
      </c>
      <c r="K26">
        <f t="shared" si="2"/>
        <v>599.21796774193501</v>
      </c>
      <c r="L26">
        <f t="shared" si="3"/>
        <v>425.36916062334461</v>
      </c>
      <c r="M26">
        <f t="shared" si="4"/>
        <v>43.274985513407884</v>
      </c>
      <c r="N26">
        <f t="shared" si="5"/>
        <v>60.961515958058449</v>
      </c>
      <c r="O26">
        <f t="shared" si="6"/>
        <v>0.15965311916603503</v>
      </c>
      <c r="P26">
        <f t="shared" si="7"/>
        <v>2.9582872261828528</v>
      </c>
      <c r="Q26">
        <f t="shared" si="8"/>
        <v>0.15501626590795881</v>
      </c>
      <c r="R26">
        <f t="shared" si="9"/>
        <v>9.7290551580021964E-2</v>
      </c>
      <c r="S26">
        <f t="shared" si="10"/>
        <v>231.29273439590142</v>
      </c>
      <c r="T26">
        <f t="shared" si="11"/>
        <v>28.614364276541775</v>
      </c>
      <c r="U26">
        <f t="shared" si="12"/>
        <v>27.745877419354802</v>
      </c>
      <c r="V26">
        <f t="shared" si="13"/>
        <v>3.7389831188672642</v>
      </c>
      <c r="W26">
        <f t="shared" si="14"/>
        <v>50.859167314386035</v>
      </c>
      <c r="X26">
        <f t="shared" si="15"/>
        <v>1.9293630330284601</v>
      </c>
      <c r="Y26">
        <f t="shared" si="16"/>
        <v>3.7935403485906463</v>
      </c>
      <c r="Z26">
        <f t="shared" si="17"/>
        <v>1.8096200858388041</v>
      </c>
      <c r="AA26">
        <f t="shared" si="18"/>
        <v>-125.08429609012767</v>
      </c>
      <c r="AB26">
        <f t="shared" si="19"/>
        <v>39.592435430466161</v>
      </c>
      <c r="AC26">
        <f t="shared" si="20"/>
        <v>2.9135322231775187</v>
      </c>
      <c r="AD26">
        <f t="shared" si="21"/>
        <v>148.71440595941743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53570.497206006934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15345</v>
      </c>
      <c r="AS26">
        <v>1122.7411999999999</v>
      </c>
      <c r="AT26">
        <v>1296.82</v>
      </c>
      <c r="AU26">
        <f t="shared" si="27"/>
        <v>0.13423512900788082</v>
      </c>
      <c r="AV26">
        <v>0.5</v>
      </c>
      <c r="AW26">
        <f t="shared" si="28"/>
        <v>1180.1932457890493</v>
      </c>
      <c r="AX26">
        <f t="shared" si="29"/>
        <v>15.460787835704487</v>
      </c>
      <c r="AY26">
        <f t="shared" si="30"/>
        <v>79.211696301361314</v>
      </c>
      <c r="AZ26">
        <f t="shared" si="31"/>
        <v>0.42173933159574961</v>
      </c>
      <c r="BA26">
        <f t="shared" si="32"/>
        <v>1.3589753519388873E-2</v>
      </c>
      <c r="BB26">
        <f t="shared" si="33"/>
        <v>1.5154454743140915</v>
      </c>
      <c r="BC26" t="s">
        <v>334</v>
      </c>
      <c r="BD26">
        <v>749.9</v>
      </c>
      <c r="BE26">
        <f t="shared" si="34"/>
        <v>546.91999999999996</v>
      </c>
      <c r="BF26">
        <f t="shared" si="35"/>
        <v>0.31828932933518617</v>
      </c>
      <c r="BG26">
        <f t="shared" si="36"/>
        <v>0.78229267011121817</v>
      </c>
      <c r="BH26">
        <f t="shared" si="37"/>
        <v>0.29944245818039389</v>
      </c>
      <c r="BI26">
        <f t="shared" si="38"/>
        <v>0.77171822252508926</v>
      </c>
      <c r="BJ26">
        <f t="shared" si="39"/>
        <v>0.21259143965542204</v>
      </c>
      <c r="BK26">
        <f t="shared" si="40"/>
        <v>0.78740856034457796</v>
      </c>
      <c r="BL26">
        <f t="shared" si="41"/>
        <v>1400.0096774193501</v>
      </c>
      <c r="BM26">
        <f t="shared" si="42"/>
        <v>1180.1932457890493</v>
      </c>
      <c r="BN26">
        <f t="shared" si="43"/>
        <v>0.84298934844829776</v>
      </c>
      <c r="BO26">
        <f t="shared" si="44"/>
        <v>0.19597869689659558</v>
      </c>
      <c r="BP26">
        <v>6</v>
      </c>
      <c r="BQ26">
        <v>0.5</v>
      </c>
      <c r="BR26" t="s">
        <v>294</v>
      </c>
      <c r="BS26">
        <v>2</v>
      </c>
      <c r="BT26">
        <v>1608227700.5</v>
      </c>
      <c r="BU26">
        <v>599.21796774193501</v>
      </c>
      <c r="BV26">
        <v>619.80193548387103</v>
      </c>
      <c r="BW26">
        <v>18.964570967741899</v>
      </c>
      <c r="BX26">
        <v>15.6268451612903</v>
      </c>
      <c r="BY26">
        <v>599.882322580645</v>
      </c>
      <c r="BZ26">
        <v>18.971461290322601</v>
      </c>
      <c r="CA26">
        <v>500.206677419355</v>
      </c>
      <c r="CB26">
        <v>101.63512903225801</v>
      </c>
      <c r="CC26">
        <v>9.9997816129032302E-2</v>
      </c>
      <c r="CD26">
        <v>27.994125806451599</v>
      </c>
      <c r="CE26">
        <v>27.745877419354802</v>
      </c>
      <c r="CF26">
        <v>999.9</v>
      </c>
      <c r="CG26">
        <v>0</v>
      </c>
      <c r="CH26">
        <v>0</v>
      </c>
      <c r="CI26">
        <v>10001.2096774194</v>
      </c>
      <c r="CJ26">
        <v>0</v>
      </c>
      <c r="CK26">
        <v>366.59851612903202</v>
      </c>
      <c r="CL26">
        <v>1400.0096774193501</v>
      </c>
      <c r="CM26">
        <v>0.89999706451612904</v>
      </c>
      <c r="CN26">
        <v>0.100003012903226</v>
      </c>
      <c r="CO26">
        <v>0</v>
      </c>
      <c r="CP26">
        <v>1122.6222580645201</v>
      </c>
      <c r="CQ26">
        <v>4.99979</v>
      </c>
      <c r="CR26">
        <v>15605.774193548399</v>
      </c>
      <c r="CS26">
        <v>11904.745161290301</v>
      </c>
      <c r="CT26">
        <v>47.686999999999998</v>
      </c>
      <c r="CU26">
        <v>49.936999999999998</v>
      </c>
      <c r="CV26">
        <v>48.811999999999998</v>
      </c>
      <c r="CW26">
        <v>48.811999999999998</v>
      </c>
      <c r="CX26">
        <v>48.875</v>
      </c>
      <c r="CY26">
        <v>1255.5058064516099</v>
      </c>
      <c r="CZ26">
        <v>139.50387096774199</v>
      </c>
      <c r="DA26">
        <v>0</v>
      </c>
      <c r="DB26">
        <v>127.40000009536701</v>
      </c>
      <c r="DC26">
        <v>0</v>
      </c>
      <c r="DD26">
        <v>1122.7411999999999</v>
      </c>
      <c r="DE26">
        <v>6.7930768995562696</v>
      </c>
      <c r="DF26">
        <v>411.33076863608198</v>
      </c>
      <c r="DG26">
        <v>15610.58</v>
      </c>
      <c r="DH26">
        <v>15</v>
      </c>
      <c r="DI26">
        <v>1608227613.5</v>
      </c>
      <c r="DJ26" t="s">
        <v>330</v>
      </c>
      <c r="DK26">
        <v>1608227605.5</v>
      </c>
      <c r="DL26">
        <v>1608227613.5</v>
      </c>
      <c r="DM26">
        <v>6</v>
      </c>
      <c r="DN26">
        <v>6.7000000000000004E-2</v>
      </c>
      <c r="DO26">
        <v>0.01</v>
      </c>
      <c r="DP26">
        <v>-0.67700000000000005</v>
      </c>
      <c r="DQ26">
        <v>-7.1999999999999995E-2</v>
      </c>
      <c r="DR26">
        <v>516</v>
      </c>
      <c r="DS26">
        <v>16</v>
      </c>
      <c r="DT26">
        <v>7.0000000000000007E-2</v>
      </c>
      <c r="DU26">
        <v>0.02</v>
      </c>
      <c r="DV26">
        <v>15.486693523264501</v>
      </c>
      <c r="DW26">
        <v>-0.456946250501294</v>
      </c>
      <c r="DX26">
        <v>0.14659718251621601</v>
      </c>
      <c r="DY26">
        <v>1</v>
      </c>
      <c r="DZ26">
        <v>-20.581236666666701</v>
      </c>
      <c r="EA26">
        <v>-0.17262647385983801</v>
      </c>
      <c r="EB26">
        <v>0.12582673929742499</v>
      </c>
      <c r="EC26">
        <v>1</v>
      </c>
      <c r="ED26">
        <v>3.3376960000000002</v>
      </c>
      <c r="EE26">
        <v>6.4610456062271799E-3</v>
      </c>
      <c r="EF26">
        <v>9.1044165106835397E-4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-0.66500000000000004</v>
      </c>
      <c r="EN26">
        <v>-6.7999999999999996E-3</v>
      </c>
      <c r="EO26">
        <v>-0.92319095533769002</v>
      </c>
      <c r="EP26">
        <v>8.1547674161403102E-4</v>
      </c>
      <c r="EQ26">
        <v>-7.5071724955183801E-7</v>
      </c>
      <c r="ER26">
        <v>1.8443278439785599E-10</v>
      </c>
      <c r="ES26">
        <v>-0.13592464267263701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1.7</v>
      </c>
      <c r="FB26">
        <v>1.6</v>
      </c>
      <c r="FC26">
        <v>2</v>
      </c>
      <c r="FD26">
        <v>515.21</v>
      </c>
      <c r="FE26">
        <v>467.37700000000001</v>
      </c>
      <c r="FF26">
        <v>23.2959</v>
      </c>
      <c r="FG26">
        <v>32.627200000000002</v>
      </c>
      <c r="FH26">
        <v>29.999600000000001</v>
      </c>
      <c r="FI26">
        <v>32.578600000000002</v>
      </c>
      <c r="FJ26">
        <v>32.537799999999997</v>
      </c>
      <c r="FK26">
        <v>28.182400000000001</v>
      </c>
      <c r="FL26">
        <v>52.066400000000002</v>
      </c>
      <c r="FM26">
        <v>0</v>
      </c>
      <c r="FN26">
        <v>23.303999999999998</v>
      </c>
      <c r="FO26">
        <v>620.22299999999996</v>
      </c>
      <c r="FP26">
        <v>15.6214</v>
      </c>
      <c r="FQ26">
        <v>100.991</v>
      </c>
      <c r="FR26">
        <v>100.803</v>
      </c>
    </row>
    <row r="27" spans="1:174" x14ac:dyDescent="0.25">
      <c r="A27">
        <v>11</v>
      </c>
      <c r="B27">
        <v>1608227795.5</v>
      </c>
      <c r="C27">
        <v>872.90000009536698</v>
      </c>
      <c r="D27" t="s">
        <v>335</v>
      </c>
      <c r="E27" t="s">
        <v>336</v>
      </c>
      <c r="F27" t="s">
        <v>289</v>
      </c>
      <c r="G27" t="s">
        <v>290</v>
      </c>
      <c r="H27">
        <v>1608227787.75</v>
      </c>
      <c r="I27">
        <f t="shared" si="0"/>
        <v>2.8241837630605445E-3</v>
      </c>
      <c r="J27">
        <f t="shared" si="1"/>
        <v>17.145247069784133</v>
      </c>
      <c r="K27">
        <f t="shared" si="2"/>
        <v>698.90006666666704</v>
      </c>
      <c r="L27">
        <f t="shared" si="3"/>
        <v>504.42412095507126</v>
      </c>
      <c r="M27">
        <f t="shared" si="4"/>
        <v>51.317694034163715</v>
      </c>
      <c r="N27">
        <f t="shared" si="5"/>
        <v>71.102745272665501</v>
      </c>
      <c r="O27">
        <f t="shared" si="6"/>
        <v>0.15899453821723988</v>
      </c>
      <c r="P27">
        <f t="shared" si="7"/>
        <v>2.957594996592193</v>
      </c>
      <c r="Q27">
        <f t="shared" si="8"/>
        <v>0.15439422459088734</v>
      </c>
      <c r="R27">
        <f t="shared" si="9"/>
        <v>9.6898623205153411E-2</v>
      </c>
      <c r="S27">
        <f t="shared" si="10"/>
        <v>231.29225545778036</v>
      </c>
      <c r="T27">
        <f t="shared" si="11"/>
        <v>28.595911442693296</v>
      </c>
      <c r="U27">
        <f t="shared" si="12"/>
        <v>27.7162233333333</v>
      </c>
      <c r="V27">
        <f t="shared" si="13"/>
        <v>3.7325120817512332</v>
      </c>
      <c r="W27">
        <f t="shared" si="14"/>
        <v>50.763545796321196</v>
      </c>
      <c r="X27">
        <f t="shared" si="15"/>
        <v>1.9232966904544908</v>
      </c>
      <c r="Y27">
        <f t="shared" si="16"/>
        <v>3.7887359133094107</v>
      </c>
      <c r="Z27">
        <f t="shared" si="17"/>
        <v>1.8092153912967424</v>
      </c>
      <c r="AA27">
        <f t="shared" si="18"/>
        <v>-124.54650395097001</v>
      </c>
      <c r="AB27">
        <f t="shared" si="19"/>
        <v>40.84573950972208</v>
      </c>
      <c r="AC27">
        <f t="shared" si="20"/>
        <v>3.005693819387897</v>
      </c>
      <c r="AD27">
        <f t="shared" si="21"/>
        <v>150.5971848359203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53554.19608937201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15345.5</v>
      </c>
      <c r="AS27">
        <v>1148.56192307692</v>
      </c>
      <c r="AT27">
        <v>1341.22</v>
      </c>
      <c r="AU27">
        <f t="shared" si="27"/>
        <v>0.14364390400014915</v>
      </c>
      <c r="AV27">
        <v>0.5</v>
      </c>
      <c r="AW27">
        <f t="shared" si="28"/>
        <v>1180.1897106277793</v>
      </c>
      <c r="AX27">
        <f t="shared" si="29"/>
        <v>17.145247069784133</v>
      </c>
      <c r="AY27">
        <f t="shared" si="30"/>
        <v>84.763528747690259</v>
      </c>
      <c r="AZ27">
        <f t="shared" si="31"/>
        <v>0.43678889369380119</v>
      </c>
      <c r="BA27">
        <f t="shared" si="32"/>
        <v>1.5017072585875157E-2</v>
      </c>
      <c r="BB27">
        <f t="shared" si="33"/>
        <v>1.4321736926082222</v>
      </c>
      <c r="BC27" t="s">
        <v>338</v>
      </c>
      <c r="BD27">
        <v>755.39</v>
      </c>
      <c r="BE27">
        <f t="shared" si="34"/>
        <v>585.83000000000004</v>
      </c>
      <c r="BF27">
        <f t="shared" si="35"/>
        <v>0.32886345343031248</v>
      </c>
      <c r="BG27">
        <f t="shared" si="36"/>
        <v>0.76629339886463821</v>
      </c>
      <c r="BH27">
        <f t="shared" si="37"/>
        <v>0.30788686927296766</v>
      </c>
      <c r="BI27">
        <f t="shared" si="38"/>
        <v>0.75428323220313997</v>
      </c>
      <c r="BJ27">
        <f t="shared" si="39"/>
        <v>0.21628800249726443</v>
      </c>
      <c r="BK27">
        <f t="shared" si="40"/>
        <v>0.78371199750273557</v>
      </c>
      <c r="BL27">
        <f t="shared" si="41"/>
        <v>1400.0053333333301</v>
      </c>
      <c r="BM27">
        <f t="shared" si="42"/>
        <v>1180.1897106277793</v>
      </c>
      <c r="BN27">
        <f t="shared" si="43"/>
        <v>0.84298943906007651</v>
      </c>
      <c r="BO27">
        <f t="shared" si="44"/>
        <v>0.19597887812015313</v>
      </c>
      <c r="BP27">
        <v>6</v>
      </c>
      <c r="BQ27">
        <v>0.5</v>
      </c>
      <c r="BR27" t="s">
        <v>294</v>
      </c>
      <c r="BS27">
        <v>2</v>
      </c>
      <c r="BT27">
        <v>1608227787.75</v>
      </c>
      <c r="BU27">
        <v>698.90006666666704</v>
      </c>
      <c r="BV27">
        <v>721.83353333333298</v>
      </c>
      <c r="BW27">
        <v>18.9049266666667</v>
      </c>
      <c r="BX27">
        <v>15.581340000000001</v>
      </c>
      <c r="BY27">
        <v>699.55703333333304</v>
      </c>
      <c r="BZ27">
        <v>18.913036666666699</v>
      </c>
      <c r="CA27">
        <v>500.20530000000002</v>
      </c>
      <c r="CB27">
        <v>101.63523333333301</v>
      </c>
      <c r="CC27">
        <v>9.9976983333333297E-2</v>
      </c>
      <c r="CD27">
        <v>27.972390000000001</v>
      </c>
      <c r="CE27">
        <v>27.7162233333333</v>
      </c>
      <c r="CF27">
        <v>999.9</v>
      </c>
      <c r="CG27">
        <v>0</v>
      </c>
      <c r="CH27">
        <v>0</v>
      </c>
      <c r="CI27">
        <v>9997.2733333333308</v>
      </c>
      <c r="CJ27">
        <v>0</v>
      </c>
      <c r="CK27">
        <v>332.01036666666698</v>
      </c>
      <c r="CL27">
        <v>1400.0053333333301</v>
      </c>
      <c r="CM27">
        <v>0.89999580000000001</v>
      </c>
      <c r="CN27">
        <v>0.100004253333333</v>
      </c>
      <c r="CO27">
        <v>0</v>
      </c>
      <c r="CP27">
        <v>1148.5533333333301</v>
      </c>
      <c r="CQ27">
        <v>4.99979</v>
      </c>
      <c r="CR27">
        <v>15936.86</v>
      </c>
      <c r="CS27">
        <v>11904.71</v>
      </c>
      <c r="CT27">
        <v>47.686999999999998</v>
      </c>
      <c r="CU27">
        <v>49.905999999999999</v>
      </c>
      <c r="CV27">
        <v>48.811999999999998</v>
      </c>
      <c r="CW27">
        <v>48.783066666666699</v>
      </c>
      <c r="CX27">
        <v>48.875</v>
      </c>
      <c r="CY27">
        <v>1255.4976666666701</v>
      </c>
      <c r="CZ27">
        <v>139.50766666666701</v>
      </c>
      <c r="DA27">
        <v>0</v>
      </c>
      <c r="DB27">
        <v>86.400000095367403</v>
      </c>
      <c r="DC27">
        <v>0</v>
      </c>
      <c r="DD27">
        <v>1148.56192307692</v>
      </c>
      <c r="DE27">
        <v>0.46529914806072797</v>
      </c>
      <c r="DF27">
        <v>63.589743493161002</v>
      </c>
      <c r="DG27">
        <v>15937.246153846199</v>
      </c>
      <c r="DH27">
        <v>15</v>
      </c>
      <c r="DI27">
        <v>1608227613.5</v>
      </c>
      <c r="DJ27" t="s">
        <v>330</v>
      </c>
      <c r="DK27">
        <v>1608227605.5</v>
      </c>
      <c r="DL27">
        <v>1608227613.5</v>
      </c>
      <c r="DM27">
        <v>6</v>
      </c>
      <c r="DN27">
        <v>6.7000000000000004E-2</v>
      </c>
      <c r="DO27">
        <v>0.01</v>
      </c>
      <c r="DP27">
        <v>-0.67700000000000005</v>
      </c>
      <c r="DQ27">
        <v>-7.1999999999999995E-2</v>
      </c>
      <c r="DR27">
        <v>516</v>
      </c>
      <c r="DS27">
        <v>16</v>
      </c>
      <c r="DT27">
        <v>7.0000000000000007E-2</v>
      </c>
      <c r="DU27">
        <v>0.02</v>
      </c>
      <c r="DV27">
        <v>17.143987302180399</v>
      </c>
      <c r="DW27">
        <v>-0.258636278323224</v>
      </c>
      <c r="DX27">
        <v>0.125063662961716</v>
      </c>
      <c r="DY27">
        <v>1</v>
      </c>
      <c r="DZ27">
        <v>-22.930250000000001</v>
      </c>
      <c r="EA27">
        <v>-0.181356173526141</v>
      </c>
      <c r="EB27">
        <v>0.14681176326620901</v>
      </c>
      <c r="EC27">
        <v>1</v>
      </c>
      <c r="ED27">
        <v>3.3237000000000001</v>
      </c>
      <c r="EE27">
        <v>-2.4222113459399001E-2</v>
      </c>
      <c r="EF27">
        <v>2.19990454338366E-3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-0.65600000000000003</v>
      </c>
      <c r="EN27">
        <v>-8.0999999999999996E-3</v>
      </c>
      <c r="EO27">
        <v>-0.92319095533769002</v>
      </c>
      <c r="EP27">
        <v>8.1547674161403102E-4</v>
      </c>
      <c r="EQ27">
        <v>-7.5071724955183801E-7</v>
      </c>
      <c r="ER27">
        <v>1.8443278439785599E-10</v>
      </c>
      <c r="ES27">
        <v>-0.13592464267263701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3.2</v>
      </c>
      <c r="FB27">
        <v>3</v>
      </c>
      <c r="FC27">
        <v>2</v>
      </c>
      <c r="FD27">
        <v>515.226</v>
      </c>
      <c r="FE27">
        <v>466.97500000000002</v>
      </c>
      <c r="FF27">
        <v>23.292100000000001</v>
      </c>
      <c r="FG27">
        <v>32.6098</v>
      </c>
      <c r="FH27">
        <v>29.9999</v>
      </c>
      <c r="FI27">
        <v>32.564100000000003</v>
      </c>
      <c r="FJ27">
        <v>32.520600000000002</v>
      </c>
      <c r="FK27">
        <v>31.899699999999999</v>
      </c>
      <c r="FL27">
        <v>52.360900000000001</v>
      </c>
      <c r="FM27">
        <v>0</v>
      </c>
      <c r="FN27">
        <v>23.295300000000001</v>
      </c>
      <c r="FO27">
        <v>722.11500000000001</v>
      </c>
      <c r="FP27">
        <v>15.5389</v>
      </c>
      <c r="FQ27">
        <v>100.996</v>
      </c>
      <c r="FR27">
        <v>100.79900000000001</v>
      </c>
    </row>
    <row r="28" spans="1:174" x14ac:dyDescent="0.25">
      <c r="A28">
        <v>12</v>
      </c>
      <c r="B28">
        <v>1608227865.5</v>
      </c>
      <c r="C28">
        <v>942.90000009536698</v>
      </c>
      <c r="D28" t="s">
        <v>339</v>
      </c>
      <c r="E28" t="s">
        <v>340</v>
      </c>
      <c r="F28" t="s">
        <v>289</v>
      </c>
      <c r="G28" t="s">
        <v>290</v>
      </c>
      <c r="H28">
        <v>1608227857.75</v>
      </c>
      <c r="I28">
        <f t="shared" si="0"/>
        <v>2.7584286965838798E-3</v>
      </c>
      <c r="J28">
        <f t="shared" si="1"/>
        <v>18.514179875970612</v>
      </c>
      <c r="K28">
        <f t="shared" si="2"/>
        <v>797.46893333333298</v>
      </c>
      <c r="L28">
        <f t="shared" si="3"/>
        <v>581.45793661725907</v>
      </c>
      <c r="M28">
        <f t="shared" si="4"/>
        <v>59.155891870643337</v>
      </c>
      <c r="N28">
        <f t="shared" si="5"/>
        <v>81.132241938106958</v>
      </c>
      <c r="O28">
        <f t="shared" si="6"/>
        <v>0.15498562170728505</v>
      </c>
      <c r="P28">
        <f t="shared" si="7"/>
        <v>2.9565397046307709</v>
      </c>
      <c r="Q28">
        <f t="shared" si="8"/>
        <v>0.15060941932177424</v>
      </c>
      <c r="R28">
        <f t="shared" si="9"/>
        <v>9.4513778977126234E-2</v>
      </c>
      <c r="S28">
        <f t="shared" si="10"/>
        <v>231.29743160334536</v>
      </c>
      <c r="T28">
        <f t="shared" si="11"/>
        <v>28.619536690018219</v>
      </c>
      <c r="U28">
        <f t="shared" si="12"/>
        <v>27.722466666666701</v>
      </c>
      <c r="V28">
        <f t="shared" si="13"/>
        <v>3.7338736728837412</v>
      </c>
      <c r="W28">
        <f t="shared" si="14"/>
        <v>50.719297959425703</v>
      </c>
      <c r="X28">
        <f t="shared" si="15"/>
        <v>1.9223427040061301</v>
      </c>
      <c r="Y28">
        <f t="shared" si="16"/>
        <v>3.7901603163828512</v>
      </c>
      <c r="Z28">
        <f t="shared" si="17"/>
        <v>1.8115309688776111</v>
      </c>
      <c r="AA28">
        <f t="shared" si="18"/>
        <v>-121.6467055193491</v>
      </c>
      <c r="AB28">
        <f t="shared" si="19"/>
        <v>40.863575348715671</v>
      </c>
      <c r="AC28">
        <f t="shared" si="20"/>
        <v>3.0082699329381635</v>
      </c>
      <c r="AD28">
        <f t="shared" si="21"/>
        <v>153.52257136565009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53522.343758758521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15345.8</v>
      </c>
      <c r="AS28">
        <v>1167.1228000000001</v>
      </c>
      <c r="AT28">
        <v>1369.82</v>
      </c>
      <c r="AU28">
        <f t="shared" si="27"/>
        <v>0.14797360237111434</v>
      </c>
      <c r="AV28">
        <v>0.5</v>
      </c>
      <c r="AW28">
        <f t="shared" si="28"/>
        <v>1180.2156206277912</v>
      </c>
      <c r="AX28">
        <f t="shared" si="29"/>
        <v>18.514179875970612</v>
      </c>
      <c r="AY28">
        <f t="shared" si="30"/>
        <v>87.320378479477355</v>
      </c>
      <c r="AZ28">
        <f t="shared" si="31"/>
        <v>0.44321881707085597</v>
      </c>
      <c r="BA28">
        <f t="shared" si="32"/>
        <v>1.6176643506574911E-2</v>
      </c>
      <c r="BB28">
        <f t="shared" si="33"/>
        <v>1.3813931757457185</v>
      </c>
      <c r="BC28" t="s">
        <v>342</v>
      </c>
      <c r="BD28">
        <v>762.69</v>
      </c>
      <c r="BE28">
        <f t="shared" si="34"/>
        <v>607.12999999999988</v>
      </c>
      <c r="BF28">
        <f t="shared" si="35"/>
        <v>0.33386128176831958</v>
      </c>
      <c r="BG28">
        <f t="shared" si="36"/>
        <v>0.7570887296500346</v>
      </c>
      <c r="BH28">
        <f t="shared" si="37"/>
        <v>0.30977205559069199</v>
      </c>
      <c r="BI28">
        <f t="shared" si="38"/>
        <v>0.7430525852840465</v>
      </c>
      <c r="BJ28">
        <f t="shared" si="39"/>
        <v>0.21817126783221066</v>
      </c>
      <c r="BK28">
        <f t="shared" si="40"/>
        <v>0.78182873216778936</v>
      </c>
      <c r="BL28">
        <f t="shared" si="41"/>
        <v>1400.0360000000001</v>
      </c>
      <c r="BM28">
        <f t="shared" si="42"/>
        <v>1180.2156206277912</v>
      </c>
      <c r="BN28">
        <f t="shared" si="43"/>
        <v>0.84298948071891799</v>
      </c>
      <c r="BO28">
        <f t="shared" si="44"/>
        <v>0.19597896143783583</v>
      </c>
      <c r="BP28">
        <v>6</v>
      </c>
      <c r="BQ28">
        <v>0.5</v>
      </c>
      <c r="BR28" t="s">
        <v>294</v>
      </c>
      <c r="BS28">
        <v>2</v>
      </c>
      <c r="BT28">
        <v>1608227857.75</v>
      </c>
      <c r="BU28">
        <v>797.46893333333298</v>
      </c>
      <c r="BV28">
        <v>822.31479999999999</v>
      </c>
      <c r="BW28">
        <v>18.8951833333333</v>
      </c>
      <c r="BX28">
        <v>15.6490333333333</v>
      </c>
      <c r="BY28">
        <v>798.125766666667</v>
      </c>
      <c r="BZ28">
        <v>18.903476666666698</v>
      </c>
      <c r="CA28">
        <v>500.21859999999998</v>
      </c>
      <c r="CB28">
        <v>101.6371</v>
      </c>
      <c r="CC28">
        <v>0.10008191</v>
      </c>
      <c r="CD28">
        <v>27.978836666666702</v>
      </c>
      <c r="CE28">
        <v>27.722466666666701</v>
      </c>
      <c r="CF28">
        <v>999.9</v>
      </c>
      <c r="CG28">
        <v>0</v>
      </c>
      <c r="CH28">
        <v>0</v>
      </c>
      <c r="CI28">
        <v>9991.1066666666702</v>
      </c>
      <c r="CJ28">
        <v>0</v>
      </c>
      <c r="CK28">
        <v>330.57499999999999</v>
      </c>
      <c r="CL28">
        <v>1400.0360000000001</v>
      </c>
      <c r="CM28">
        <v>0.89999510000000005</v>
      </c>
      <c r="CN28">
        <v>0.10000494</v>
      </c>
      <c r="CO28">
        <v>0</v>
      </c>
      <c r="CP28">
        <v>1167.18</v>
      </c>
      <c r="CQ28">
        <v>4.99979</v>
      </c>
      <c r="CR28">
        <v>16205.9866666667</v>
      </c>
      <c r="CS28">
        <v>11904.9533333333</v>
      </c>
      <c r="CT28">
        <v>47.720599999999997</v>
      </c>
      <c r="CU28">
        <v>49.875</v>
      </c>
      <c r="CV28">
        <v>48.807866666666598</v>
      </c>
      <c r="CW28">
        <v>48.75</v>
      </c>
      <c r="CX28">
        <v>48.875</v>
      </c>
      <c r="CY28">
        <v>1255.5233333333299</v>
      </c>
      <c r="CZ28">
        <v>139.512666666667</v>
      </c>
      <c r="DA28">
        <v>0</v>
      </c>
      <c r="DB28">
        <v>69</v>
      </c>
      <c r="DC28">
        <v>0</v>
      </c>
      <c r="DD28">
        <v>1167.1228000000001</v>
      </c>
      <c r="DE28">
        <v>-10.483076934947</v>
      </c>
      <c r="DF28">
        <v>-79.361538658882395</v>
      </c>
      <c r="DG28">
        <v>16205.38</v>
      </c>
      <c r="DH28">
        <v>15</v>
      </c>
      <c r="DI28">
        <v>1608227613.5</v>
      </c>
      <c r="DJ28" t="s">
        <v>330</v>
      </c>
      <c r="DK28">
        <v>1608227605.5</v>
      </c>
      <c r="DL28">
        <v>1608227613.5</v>
      </c>
      <c r="DM28">
        <v>6</v>
      </c>
      <c r="DN28">
        <v>6.7000000000000004E-2</v>
      </c>
      <c r="DO28">
        <v>0.01</v>
      </c>
      <c r="DP28">
        <v>-0.67700000000000005</v>
      </c>
      <c r="DQ28">
        <v>-7.1999999999999995E-2</v>
      </c>
      <c r="DR28">
        <v>516</v>
      </c>
      <c r="DS28">
        <v>16</v>
      </c>
      <c r="DT28">
        <v>7.0000000000000007E-2</v>
      </c>
      <c r="DU28">
        <v>0.02</v>
      </c>
      <c r="DV28">
        <v>18.535524687277299</v>
      </c>
      <c r="DW28">
        <v>-0.39529386948877399</v>
      </c>
      <c r="DX28">
        <v>0.146502824733588</v>
      </c>
      <c r="DY28">
        <v>1</v>
      </c>
      <c r="DZ28">
        <v>-24.8592166666667</v>
      </c>
      <c r="EA28">
        <v>0.193716573971078</v>
      </c>
      <c r="EB28">
        <v>0.16105816564900499</v>
      </c>
      <c r="EC28">
        <v>1</v>
      </c>
      <c r="ED28">
        <v>3.2469786666666698</v>
      </c>
      <c r="EE28">
        <v>-0.159029499443825</v>
      </c>
      <c r="EF28">
        <v>1.7201904300267301E-2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-0.65600000000000003</v>
      </c>
      <c r="EN28">
        <v>-7.7000000000000002E-3</v>
      </c>
      <c r="EO28">
        <v>-0.92319095533769002</v>
      </c>
      <c r="EP28">
        <v>8.1547674161403102E-4</v>
      </c>
      <c r="EQ28">
        <v>-7.5071724955183801E-7</v>
      </c>
      <c r="ER28">
        <v>1.8443278439785599E-10</v>
      </c>
      <c r="ES28">
        <v>-0.13592464267263701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4.3</v>
      </c>
      <c r="FB28">
        <v>4.2</v>
      </c>
      <c r="FC28">
        <v>2</v>
      </c>
      <c r="FD28">
        <v>515.09799999999996</v>
      </c>
      <c r="FE28">
        <v>466.69900000000001</v>
      </c>
      <c r="FF28">
        <v>23.346800000000002</v>
      </c>
      <c r="FG28">
        <v>32.598300000000002</v>
      </c>
      <c r="FH28">
        <v>29.9999</v>
      </c>
      <c r="FI28">
        <v>32.549700000000001</v>
      </c>
      <c r="FJ28">
        <v>32.508699999999997</v>
      </c>
      <c r="FK28">
        <v>35.503799999999998</v>
      </c>
      <c r="FL28">
        <v>52.1053</v>
      </c>
      <c r="FM28">
        <v>0</v>
      </c>
      <c r="FN28">
        <v>23.348299999999998</v>
      </c>
      <c r="FO28">
        <v>822.98500000000001</v>
      </c>
      <c r="FP28">
        <v>15.666600000000001</v>
      </c>
      <c r="FQ28">
        <v>101.003</v>
      </c>
      <c r="FR28">
        <v>100.79600000000001</v>
      </c>
    </row>
    <row r="29" spans="1:174" x14ac:dyDescent="0.25">
      <c r="A29">
        <v>13</v>
      </c>
      <c r="B29">
        <v>1608227974.5</v>
      </c>
      <c r="C29">
        <v>1051.9000000953699</v>
      </c>
      <c r="D29" t="s">
        <v>343</v>
      </c>
      <c r="E29" t="s">
        <v>344</v>
      </c>
      <c r="F29" t="s">
        <v>289</v>
      </c>
      <c r="G29" t="s">
        <v>290</v>
      </c>
      <c r="H29">
        <v>1608227966.75</v>
      </c>
      <c r="I29">
        <f t="shared" si="0"/>
        <v>2.7320720083509201E-3</v>
      </c>
      <c r="J29">
        <f t="shared" si="1"/>
        <v>18.334277676844138</v>
      </c>
      <c r="K29">
        <f t="shared" si="2"/>
        <v>899.71796666666705</v>
      </c>
      <c r="L29">
        <f t="shared" si="3"/>
        <v>680.46392294000952</v>
      </c>
      <c r="M29">
        <f t="shared" si="4"/>
        <v>69.230617420341972</v>
      </c>
      <c r="N29">
        <f t="shared" si="5"/>
        <v>91.537594039352754</v>
      </c>
      <c r="O29">
        <f t="shared" si="6"/>
        <v>0.15322345932129727</v>
      </c>
      <c r="P29">
        <f t="shared" si="7"/>
        <v>2.9583435973896233</v>
      </c>
      <c r="Q29">
        <f t="shared" si="8"/>
        <v>0.14894725620637669</v>
      </c>
      <c r="R29">
        <f t="shared" si="9"/>
        <v>9.3466294545249906E-2</v>
      </c>
      <c r="S29">
        <f t="shared" si="10"/>
        <v>231.29088239746599</v>
      </c>
      <c r="T29">
        <f t="shared" si="11"/>
        <v>28.630606917323977</v>
      </c>
      <c r="U29">
        <f t="shared" si="12"/>
        <v>27.740290000000002</v>
      </c>
      <c r="V29">
        <f t="shared" si="13"/>
        <v>3.7377630988972435</v>
      </c>
      <c r="W29">
        <f t="shared" si="14"/>
        <v>50.736166408423458</v>
      </c>
      <c r="X29">
        <f t="shared" si="15"/>
        <v>1.9235075811583449</v>
      </c>
      <c r="Y29">
        <f t="shared" si="16"/>
        <v>3.7911961374342131</v>
      </c>
      <c r="Z29">
        <f t="shared" si="17"/>
        <v>1.8142555177388986</v>
      </c>
      <c r="AA29">
        <f t="shared" si="18"/>
        <v>-120.48437556827558</v>
      </c>
      <c r="AB29">
        <f t="shared" si="19"/>
        <v>38.793337850126171</v>
      </c>
      <c r="AC29">
        <f t="shared" si="20"/>
        <v>2.8544433218745464</v>
      </c>
      <c r="AD29">
        <f t="shared" si="21"/>
        <v>152.45428800119114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53574.139277984788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345</v>
      </c>
      <c r="AR29">
        <v>15346.4</v>
      </c>
      <c r="AS29">
        <v>1162.0619999999999</v>
      </c>
      <c r="AT29">
        <v>1365.93</v>
      </c>
      <c r="AU29">
        <f t="shared" si="27"/>
        <v>0.14925215787046198</v>
      </c>
      <c r="AV29">
        <v>0.5</v>
      </c>
      <c r="AW29">
        <f t="shared" si="28"/>
        <v>1180.1874706276963</v>
      </c>
      <c r="AX29">
        <f t="shared" si="29"/>
        <v>18.334277676844138</v>
      </c>
      <c r="AY29">
        <f t="shared" si="30"/>
        <v>88.07276334143306</v>
      </c>
      <c r="AZ29">
        <f t="shared" si="31"/>
        <v>0.44590132730081339</v>
      </c>
      <c r="BA29">
        <f t="shared" si="32"/>
        <v>1.6024594081313018E-2</v>
      </c>
      <c r="BB29">
        <f t="shared" si="33"/>
        <v>1.3881750894994618</v>
      </c>
      <c r="BC29" t="s">
        <v>346</v>
      </c>
      <c r="BD29">
        <v>756.86</v>
      </c>
      <c r="BE29">
        <f t="shared" si="34"/>
        <v>609.07000000000005</v>
      </c>
      <c r="BF29">
        <f t="shared" si="35"/>
        <v>0.33472014710952791</v>
      </c>
      <c r="BG29">
        <f t="shared" si="36"/>
        <v>0.75687963532144886</v>
      </c>
      <c r="BH29">
        <f t="shared" si="37"/>
        <v>0.31342460698992081</v>
      </c>
      <c r="BI29">
        <f t="shared" si="38"/>
        <v>0.74458011033702809</v>
      </c>
      <c r="BJ29">
        <f t="shared" si="39"/>
        <v>0.21800582975892624</v>
      </c>
      <c r="BK29">
        <f t="shared" si="40"/>
        <v>0.78199417024107376</v>
      </c>
      <c r="BL29">
        <f t="shared" si="41"/>
        <v>1400.0033333333299</v>
      </c>
      <c r="BM29">
        <f t="shared" si="42"/>
        <v>1180.1874706276963</v>
      </c>
      <c r="BN29">
        <f t="shared" si="43"/>
        <v>0.84298904333158675</v>
      </c>
      <c r="BO29">
        <f t="shared" si="44"/>
        <v>0.19597808666317335</v>
      </c>
      <c r="BP29">
        <v>6</v>
      </c>
      <c r="BQ29">
        <v>0.5</v>
      </c>
      <c r="BR29" t="s">
        <v>294</v>
      </c>
      <c r="BS29">
        <v>2</v>
      </c>
      <c r="BT29">
        <v>1608227966.75</v>
      </c>
      <c r="BU29">
        <v>899.71796666666705</v>
      </c>
      <c r="BV29">
        <v>924.65883333333295</v>
      </c>
      <c r="BW29">
        <v>18.90605</v>
      </c>
      <c r="BX29">
        <v>15.6908333333333</v>
      </c>
      <c r="BY29">
        <v>900.38096666666695</v>
      </c>
      <c r="BZ29">
        <v>18.9141366666667</v>
      </c>
      <c r="CA29">
        <v>500.200066666667</v>
      </c>
      <c r="CB29">
        <v>101.640333333333</v>
      </c>
      <c r="CC29">
        <v>9.9986889999999995E-2</v>
      </c>
      <c r="CD29">
        <v>27.983523333333299</v>
      </c>
      <c r="CE29">
        <v>27.740290000000002</v>
      </c>
      <c r="CF29">
        <v>999.9</v>
      </c>
      <c r="CG29">
        <v>0</v>
      </c>
      <c r="CH29">
        <v>0</v>
      </c>
      <c r="CI29">
        <v>10001.0173333333</v>
      </c>
      <c r="CJ29">
        <v>0</v>
      </c>
      <c r="CK29">
        <v>279.59809999999999</v>
      </c>
      <c r="CL29">
        <v>1400.0033333333299</v>
      </c>
      <c r="CM29">
        <v>0.90000570000000002</v>
      </c>
      <c r="CN29">
        <v>9.9994053333333402E-2</v>
      </c>
      <c r="CO29">
        <v>0</v>
      </c>
      <c r="CP29">
        <v>1162.1956666666699</v>
      </c>
      <c r="CQ29">
        <v>4.99979</v>
      </c>
      <c r="CR29">
        <v>16095.446666666699</v>
      </c>
      <c r="CS29">
        <v>11904.7166666667</v>
      </c>
      <c r="CT29">
        <v>47.653933333333299</v>
      </c>
      <c r="CU29">
        <v>49.870800000000003</v>
      </c>
      <c r="CV29">
        <v>48.75</v>
      </c>
      <c r="CW29">
        <v>48.728999999999999</v>
      </c>
      <c r="CX29">
        <v>48.824599999999997</v>
      </c>
      <c r="CY29">
        <v>1255.5143333333299</v>
      </c>
      <c r="CZ29">
        <v>139.489</v>
      </c>
      <c r="DA29">
        <v>0</v>
      </c>
      <c r="DB29">
        <v>108.200000047684</v>
      </c>
      <c r="DC29">
        <v>0</v>
      </c>
      <c r="DD29">
        <v>1162.0619999999999</v>
      </c>
      <c r="DE29">
        <v>-15.449230776225599</v>
      </c>
      <c r="DF29">
        <v>-224.31538498922899</v>
      </c>
      <c r="DG29">
        <v>16093.944</v>
      </c>
      <c r="DH29">
        <v>15</v>
      </c>
      <c r="DI29">
        <v>1608227613.5</v>
      </c>
      <c r="DJ29" t="s">
        <v>330</v>
      </c>
      <c r="DK29">
        <v>1608227605.5</v>
      </c>
      <c r="DL29">
        <v>1608227613.5</v>
      </c>
      <c r="DM29">
        <v>6</v>
      </c>
      <c r="DN29">
        <v>6.7000000000000004E-2</v>
      </c>
      <c r="DO29">
        <v>0.01</v>
      </c>
      <c r="DP29">
        <v>-0.67700000000000005</v>
      </c>
      <c r="DQ29">
        <v>-7.1999999999999995E-2</v>
      </c>
      <c r="DR29">
        <v>516</v>
      </c>
      <c r="DS29">
        <v>16</v>
      </c>
      <c r="DT29">
        <v>7.0000000000000007E-2</v>
      </c>
      <c r="DU29">
        <v>0.02</v>
      </c>
      <c r="DV29">
        <v>18.361847830508101</v>
      </c>
      <c r="DW29">
        <v>-0.22378219673626501</v>
      </c>
      <c r="DX29">
        <v>0.26397290239211901</v>
      </c>
      <c r="DY29">
        <v>1</v>
      </c>
      <c r="DZ29">
        <v>-24.957999999999998</v>
      </c>
      <c r="EA29">
        <v>6.8006229143480701E-2</v>
      </c>
      <c r="EB29">
        <v>0.31066233544906402</v>
      </c>
      <c r="EC29">
        <v>1</v>
      </c>
      <c r="ED29">
        <v>3.2154250000000002</v>
      </c>
      <c r="EE29">
        <v>-1.50228253615073E-2</v>
      </c>
      <c r="EF29">
        <v>1.7266919238822099E-3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-0.66300000000000003</v>
      </c>
      <c r="EN29">
        <v>-8.0999999999999996E-3</v>
      </c>
      <c r="EO29">
        <v>-0.92319095533769002</v>
      </c>
      <c r="EP29">
        <v>8.1547674161403102E-4</v>
      </c>
      <c r="EQ29">
        <v>-7.5071724955183801E-7</v>
      </c>
      <c r="ER29">
        <v>1.8443278439785599E-10</v>
      </c>
      <c r="ES29">
        <v>-0.13592464267263701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6.2</v>
      </c>
      <c r="FB29">
        <v>6</v>
      </c>
      <c r="FC29">
        <v>2</v>
      </c>
      <c r="FD29">
        <v>514.98400000000004</v>
      </c>
      <c r="FE29">
        <v>466.48099999999999</v>
      </c>
      <c r="FF29">
        <v>23.4465</v>
      </c>
      <c r="FG29">
        <v>32.566499999999998</v>
      </c>
      <c r="FH29">
        <v>29.9999</v>
      </c>
      <c r="FI29">
        <v>32.522599999999997</v>
      </c>
      <c r="FJ29">
        <v>32.480600000000003</v>
      </c>
      <c r="FK29">
        <v>39.061100000000003</v>
      </c>
      <c r="FL29">
        <v>52.086199999999998</v>
      </c>
      <c r="FM29">
        <v>0</v>
      </c>
      <c r="FN29">
        <v>23.452100000000002</v>
      </c>
      <c r="FO29">
        <v>924.42100000000005</v>
      </c>
      <c r="FP29">
        <v>15.7019</v>
      </c>
      <c r="FQ29">
        <v>101.009</v>
      </c>
      <c r="FR29">
        <v>100.79900000000001</v>
      </c>
    </row>
    <row r="30" spans="1:174" x14ac:dyDescent="0.25">
      <c r="A30">
        <v>14</v>
      </c>
      <c r="B30">
        <v>1608228095</v>
      </c>
      <c r="C30">
        <v>1172.4000000953699</v>
      </c>
      <c r="D30" t="s">
        <v>347</v>
      </c>
      <c r="E30" t="s">
        <v>348</v>
      </c>
      <c r="F30" t="s">
        <v>289</v>
      </c>
      <c r="G30" t="s">
        <v>290</v>
      </c>
      <c r="H30">
        <v>1608228087</v>
      </c>
      <c r="I30">
        <f t="shared" si="0"/>
        <v>2.6464433960208733E-3</v>
      </c>
      <c r="J30">
        <f t="shared" si="1"/>
        <v>18.711493965807122</v>
      </c>
      <c r="K30">
        <f t="shared" si="2"/>
        <v>1199.4980645161299</v>
      </c>
      <c r="L30">
        <f t="shared" si="3"/>
        <v>962.06285526103068</v>
      </c>
      <c r="M30">
        <f t="shared" si="4"/>
        <v>97.890942408574645</v>
      </c>
      <c r="N30">
        <f t="shared" si="5"/>
        <v>122.0502333196165</v>
      </c>
      <c r="O30">
        <f t="shared" si="6"/>
        <v>0.14883693612698029</v>
      </c>
      <c r="P30">
        <f t="shared" si="7"/>
        <v>2.9586909840569158</v>
      </c>
      <c r="Q30">
        <f t="shared" si="8"/>
        <v>0.14479905486899899</v>
      </c>
      <c r="R30">
        <f t="shared" si="9"/>
        <v>9.0853072482822539E-2</v>
      </c>
      <c r="S30">
        <f t="shared" si="10"/>
        <v>231.29003467518828</v>
      </c>
      <c r="T30">
        <f t="shared" si="11"/>
        <v>28.647056997203052</v>
      </c>
      <c r="U30">
        <f t="shared" si="12"/>
        <v>27.725887096774201</v>
      </c>
      <c r="V30">
        <f t="shared" si="13"/>
        <v>3.7346198086831373</v>
      </c>
      <c r="W30">
        <f t="shared" si="14"/>
        <v>50.836339845483366</v>
      </c>
      <c r="X30">
        <f t="shared" si="15"/>
        <v>1.9266844257187894</v>
      </c>
      <c r="Y30">
        <f t="shared" si="16"/>
        <v>3.7899747141020192</v>
      </c>
      <c r="Z30">
        <f t="shared" si="17"/>
        <v>1.8079353829643479</v>
      </c>
      <c r="AA30">
        <f t="shared" si="18"/>
        <v>-116.70815376452052</v>
      </c>
      <c r="AB30">
        <f t="shared" si="19"/>
        <v>40.213749509592169</v>
      </c>
      <c r="AC30">
        <f t="shared" si="20"/>
        <v>2.9583169473661544</v>
      </c>
      <c r="AD30">
        <f t="shared" si="21"/>
        <v>157.75394736762607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53585.479017717509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349</v>
      </c>
      <c r="AR30">
        <v>15347.2</v>
      </c>
      <c r="AS30">
        <v>1146.43807692308</v>
      </c>
      <c r="AT30">
        <v>1339.42</v>
      </c>
      <c r="AU30">
        <f t="shared" si="27"/>
        <v>0.14407872293748047</v>
      </c>
      <c r="AV30">
        <v>0.5</v>
      </c>
      <c r="AW30">
        <f t="shared" si="28"/>
        <v>1180.1823103051297</v>
      </c>
      <c r="AX30">
        <f t="shared" si="29"/>
        <v>18.711493965807122</v>
      </c>
      <c r="AY30">
        <f t="shared" si="30"/>
        <v>85.019580051084191</v>
      </c>
      <c r="AZ30">
        <f t="shared" si="31"/>
        <v>0.43686819668214605</v>
      </c>
      <c r="BA30">
        <f t="shared" si="32"/>
        <v>1.6344289587458923E-2</v>
      </c>
      <c r="BB30">
        <f t="shared" si="33"/>
        <v>1.435442206328112</v>
      </c>
      <c r="BC30" t="s">
        <v>350</v>
      </c>
      <c r="BD30">
        <v>754.27</v>
      </c>
      <c r="BE30">
        <f t="shared" si="34"/>
        <v>585.15000000000009</v>
      </c>
      <c r="BF30">
        <f t="shared" si="35"/>
        <v>0.32979906532841163</v>
      </c>
      <c r="BG30">
        <f t="shared" si="36"/>
        <v>0.76666892627431904</v>
      </c>
      <c r="BH30">
        <f t="shared" si="37"/>
        <v>0.30929411706688736</v>
      </c>
      <c r="BI30">
        <f t="shared" si="38"/>
        <v>0.75499005613511083</v>
      </c>
      <c r="BJ30">
        <f t="shared" si="39"/>
        <v>0.2169829718783419</v>
      </c>
      <c r="BK30">
        <f t="shared" si="40"/>
        <v>0.78301702812165808</v>
      </c>
      <c r="BL30">
        <f t="shared" si="41"/>
        <v>1399.9970967741899</v>
      </c>
      <c r="BM30">
        <f t="shared" si="42"/>
        <v>1180.1823103051297</v>
      </c>
      <c r="BN30">
        <f t="shared" si="43"/>
        <v>0.84298911263777088</v>
      </c>
      <c r="BO30">
        <f t="shared" si="44"/>
        <v>0.19597822527554196</v>
      </c>
      <c r="BP30">
        <v>6</v>
      </c>
      <c r="BQ30">
        <v>0.5</v>
      </c>
      <c r="BR30" t="s">
        <v>294</v>
      </c>
      <c r="BS30">
        <v>2</v>
      </c>
      <c r="BT30">
        <v>1608228087</v>
      </c>
      <c r="BU30">
        <v>1199.4980645161299</v>
      </c>
      <c r="BV30">
        <v>1225.7496774193501</v>
      </c>
      <c r="BW30">
        <v>18.9352709677419</v>
      </c>
      <c r="BX30">
        <v>15.8210322580645</v>
      </c>
      <c r="BY30">
        <v>1200.20580645161</v>
      </c>
      <c r="BZ30">
        <v>18.942761290322601</v>
      </c>
      <c r="CA30">
        <v>500.21835483871001</v>
      </c>
      <c r="CB30">
        <v>101.651064516129</v>
      </c>
      <c r="CC30">
        <v>0.100023651612903</v>
      </c>
      <c r="CD30">
        <v>27.9779967741935</v>
      </c>
      <c r="CE30">
        <v>27.725887096774201</v>
      </c>
      <c r="CF30">
        <v>999.9</v>
      </c>
      <c r="CG30">
        <v>0</v>
      </c>
      <c r="CH30">
        <v>0</v>
      </c>
      <c r="CI30">
        <v>10001.931935483901</v>
      </c>
      <c r="CJ30">
        <v>0</v>
      </c>
      <c r="CK30">
        <v>272.22170967741903</v>
      </c>
      <c r="CL30">
        <v>1399.9970967741899</v>
      </c>
      <c r="CM30">
        <v>0.90000396774193503</v>
      </c>
      <c r="CN30">
        <v>9.9995774193548395E-2</v>
      </c>
      <c r="CO30">
        <v>0</v>
      </c>
      <c r="CP30">
        <v>1146.6045161290299</v>
      </c>
      <c r="CQ30">
        <v>4.99979</v>
      </c>
      <c r="CR30">
        <v>15877.490322580599</v>
      </c>
      <c r="CS30">
        <v>11904.6709677419</v>
      </c>
      <c r="CT30">
        <v>47.558</v>
      </c>
      <c r="CU30">
        <v>49.758000000000003</v>
      </c>
      <c r="CV30">
        <v>48.670999999999999</v>
      </c>
      <c r="CW30">
        <v>48.625</v>
      </c>
      <c r="CX30">
        <v>48.75</v>
      </c>
      <c r="CY30">
        <v>1255.50548387097</v>
      </c>
      <c r="CZ30">
        <v>139.49161290322601</v>
      </c>
      <c r="DA30">
        <v>0</v>
      </c>
      <c r="DB30">
        <v>119.60000014305101</v>
      </c>
      <c r="DC30">
        <v>0</v>
      </c>
      <c r="DD30">
        <v>1146.43807692308</v>
      </c>
      <c r="DE30">
        <v>-27.594871812512299</v>
      </c>
      <c r="DF30">
        <v>-364.17435919925998</v>
      </c>
      <c r="DG30">
        <v>15875.342307692301</v>
      </c>
      <c r="DH30">
        <v>15</v>
      </c>
      <c r="DI30">
        <v>1608227613.5</v>
      </c>
      <c r="DJ30" t="s">
        <v>330</v>
      </c>
      <c r="DK30">
        <v>1608227605.5</v>
      </c>
      <c r="DL30">
        <v>1608227613.5</v>
      </c>
      <c r="DM30">
        <v>6</v>
      </c>
      <c r="DN30">
        <v>6.7000000000000004E-2</v>
      </c>
      <c r="DO30">
        <v>0.01</v>
      </c>
      <c r="DP30">
        <v>-0.67700000000000005</v>
      </c>
      <c r="DQ30">
        <v>-7.1999999999999995E-2</v>
      </c>
      <c r="DR30">
        <v>516</v>
      </c>
      <c r="DS30">
        <v>16</v>
      </c>
      <c r="DT30">
        <v>7.0000000000000007E-2</v>
      </c>
      <c r="DU30">
        <v>0.02</v>
      </c>
      <c r="DV30">
        <v>18.729501681517899</v>
      </c>
      <c r="DW30">
        <v>-2.1532855145357099</v>
      </c>
      <c r="DX30">
        <v>0.35655024864191898</v>
      </c>
      <c r="DY30">
        <v>0</v>
      </c>
      <c r="DZ30">
        <v>-26.251056666666699</v>
      </c>
      <c r="EA30">
        <v>3.1878327030032798</v>
      </c>
      <c r="EB30">
        <v>0.44751046891540902</v>
      </c>
      <c r="EC30">
        <v>0</v>
      </c>
      <c r="ED30">
        <v>3.1140400000000001</v>
      </c>
      <c r="EE30">
        <v>-6.23877196885428E-2</v>
      </c>
      <c r="EF30">
        <v>4.6695467303226297E-3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-0.71</v>
      </c>
      <c r="EN30">
        <v>-7.6E-3</v>
      </c>
      <c r="EO30">
        <v>-0.92319095533769002</v>
      </c>
      <c r="EP30">
        <v>8.1547674161403102E-4</v>
      </c>
      <c r="EQ30">
        <v>-7.5071724955183801E-7</v>
      </c>
      <c r="ER30">
        <v>1.8443278439785599E-10</v>
      </c>
      <c r="ES30">
        <v>-0.13592464267263701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8.1999999999999993</v>
      </c>
      <c r="FB30">
        <v>8</v>
      </c>
      <c r="FC30">
        <v>2</v>
      </c>
      <c r="FD30">
        <v>515.04899999999998</v>
      </c>
      <c r="FE30">
        <v>466.82900000000001</v>
      </c>
      <c r="FF30">
        <v>23.5625</v>
      </c>
      <c r="FG30">
        <v>32.497799999999998</v>
      </c>
      <c r="FH30">
        <v>29.9998</v>
      </c>
      <c r="FI30">
        <v>32.466299999999997</v>
      </c>
      <c r="FJ30">
        <v>32.4236</v>
      </c>
      <c r="FK30">
        <v>49.330100000000002</v>
      </c>
      <c r="FL30">
        <v>51.535899999999998</v>
      </c>
      <c r="FM30">
        <v>0</v>
      </c>
      <c r="FN30">
        <v>23.566600000000001</v>
      </c>
      <c r="FO30">
        <v>1225.99</v>
      </c>
      <c r="FP30">
        <v>15.9198</v>
      </c>
      <c r="FQ30">
        <v>101.023</v>
      </c>
      <c r="FR30">
        <v>100.80800000000001</v>
      </c>
    </row>
    <row r="31" spans="1:174" x14ac:dyDescent="0.25">
      <c r="A31">
        <v>15</v>
      </c>
      <c r="B31">
        <v>1608228192.5</v>
      </c>
      <c r="C31">
        <v>1269.9000000953699</v>
      </c>
      <c r="D31" t="s">
        <v>351</v>
      </c>
      <c r="E31" t="s">
        <v>352</v>
      </c>
      <c r="F31" t="s">
        <v>289</v>
      </c>
      <c r="G31" t="s">
        <v>290</v>
      </c>
      <c r="H31">
        <v>1608228184.5</v>
      </c>
      <c r="I31">
        <f t="shared" si="0"/>
        <v>2.5669253603779127E-3</v>
      </c>
      <c r="J31">
        <f t="shared" si="1"/>
        <v>18.825638415858631</v>
      </c>
      <c r="K31">
        <f t="shared" si="2"/>
        <v>1398.8170967741901</v>
      </c>
      <c r="L31">
        <f t="shared" si="3"/>
        <v>1147.4331882697554</v>
      </c>
      <c r="M31">
        <f t="shared" si="4"/>
        <v>116.76543726990671</v>
      </c>
      <c r="N31">
        <f t="shared" si="5"/>
        <v>142.34684131086931</v>
      </c>
      <c r="O31">
        <f t="shared" si="6"/>
        <v>0.14386833911818639</v>
      </c>
      <c r="P31">
        <f t="shared" si="7"/>
        <v>2.9581610173829294</v>
      </c>
      <c r="Q31">
        <f t="shared" si="8"/>
        <v>0.14009120899138661</v>
      </c>
      <c r="R31">
        <f t="shared" si="9"/>
        <v>8.7888106134459618E-2</v>
      </c>
      <c r="S31">
        <f t="shared" si="10"/>
        <v>231.2928825114729</v>
      </c>
      <c r="T31">
        <f t="shared" si="11"/>
        <v>28.676883311212556</v>
      </c>
      <c r="U31">
        <f t="shared" si="12"/>
        <v>27.727483870967699</v>
      </c>
      <c r="V31">
        <f t="shared" si="13"/>
        <v>3.7349681750305321</v>
      </c>
      <c r="W31">
        <f t="shared" si="14"/>
        <v>50.69026331849539</v>
      </c>
      <c r="X31">
        <f t="shared" si="15"/>
        <v>1.9221814689385952</v>
      </c>
      <c r="Y31">
        <f t="shared" si="16"/>
        <v>3.7920131857694406</v>
      </c>
      <c r="Z31">
        <f t="shared" si="17"/>
        <v>1.8127867060919369</v>
      </c>
      <c r="AA31">
        <f t="shared" si="18"/>
        <v>-113.20140839266595</v>
      </c>
      <c r="AB31">
        <f t="shared" si="19"/>
        <v>41.422712828064348</v>
      </c>
      <c r="AC31">
        <f t="shared" si="20"/>
        <v>3.0479644804743899</v>
      </c>
      <c r="AD31">
        <f t="shared" si="21"/>
        <v>162.56215142734567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53568.633301414178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353</v>
      </c>
      <c r="AR31">
        <v>15348</v>
      </c>
      <c r="AS31">
        <v>1129.21115384615</v>
      </c>
      <c r="AT31">
        <v>1314.86</v>
      </c>
      <c r="AU31">
        <f t="shared" si="27"/>
        <v>0.14119286171444101</v>
      </c>
      <c r="AV31">
        <v>0.5</v>
      </c>
      <c r="AW31">
        <f t="shared" si="28"/>
        <v>1180.1945425632368</v>
      </c>
      <c r="AX31">
        <f t="shared" si="29"/>
        <v>18.825638415858631</v>
      </c>
      <c r="AY31">
        <f t="shared" si="30"/>
        <v>83.31752242213453</v>
      </c>
      <c r="AZ31">
        <f t="shared" si="31"/>
        <v>0.42670702584305553</v>
      </c>
      <c r="BA31">
        <f t="shared" si="32"/>
        <v>1.6440836824692561E-2</v>
      </c>
      <c r="BB31">
        <f t="shared" si="33"/>
        <v>1.4809333313052342</v>
      </c>
      <c r="BC31" t="s">
        <v>354</v>
      </c>
      <c r="BD31">
        <v>753.8</v>
      </c>
      <c r="BE31">
        <f t="shared" si="34"/>
        <v>561.05999999999995</v>
      </c>
      <c r="BF31">
        <f t="shared" si="35"/>
        <v>0.33088947020612763</v>
      </c>
      <c r="BG31">
        <f t="shared" si="36"/>
        <v>0.77631683863045597</v>
      </c>
      <c r="BH31">
        <f t="shared" si="37"/>
        <v>0.30973321286759581</v>
      </c>
      <c r="BI31">
        <f t="shared" si="38"/>
        <v>0.76463427600689182</v>
      </c>
      <c r="BJ31">
        <f t="shared" si="39"/>
        <v>0.22088382831840322</v>
      </c>
      <c r="BK31">
        <f t="shared" si="40"/>
        <v>0.77911617168159675</v>
      </c>
      <c r="BL31">
        <f t="shared" si="41"/>
        <v>1400.01129032258</v>
      </c>
      <c r="BM31">
        <f t="shared" si="42"/>
        <v>1180.1945425632368</v>
      </c>
      <c r="BN31">
        <f t="shared" si="43"/>
        <v>0.84298930353004897</v>
      </c>
      <c r="BO31">
        <f t="shared" si="44"/>
        <v>0.19597860706009818</v>
      </c>
      <c r="BP31">
        <v>6</v>
      </c>
      <c r="BQ31">
        <v>0.5</v>
      </c>
      <c r="BR31" t="s">
        <v>294</v>
      </c>
      <c r="BS31">
        <v>2</v>
      </c>
      <c r="BT31">
        <v>1608228184.5</v>
      </c>
      <c r="BU31">
        <v>1398.8170967741901</v>
      </c>
      <c r="BV31">
        <v>1425.7051612903199</v>
      </c>
      <c r="BW31">
        <v>18.888935483870998</v>
      </c>
      <c r="BX31">
        <v>15.8681</v>
      </c>
      <c r="BY31">
        <v>1399.56290322581</v>
      </c>
      <c r="BZ31">
        <v>18.897358064516101</v>
      </c>
      <c r="CA31">
        <v>500.21370967741899</v>
      </c>
      <c r="CB31">
        <v>101.662290322581</v>
      </c>
      <c r="CC31">
        <v>0.10000700645161301</v>
      </c>
      <c r="CD31">
        <v>27.9872193548387</v>
      </c>
      <c r="CE31">
        <v>27.727483870967699</v>
      </c>
      <c r="CF31">
        <v>999.9</v>
      </c>
      <c r="CG31">
        <v>0</v>
      </c>
      <c r="CH31">
        <v>0</v>
      </c>
      <c r="CI31">
        <v>9997.8219354838693</v>
      </c>
      <c r="CJ31">
        <v>0</v>
      </c>
      <c r="CK31">
        <v>281.14783870967699</v>
      </c>
      <c r="CL31">
        <v>1400.01129032258</v>
      </c>
      <c r="CM31">
        <v>0.90000003225806402</v>
      </c>
      <c r="CN31">
        <v>9.9999787096774206E-2</v>
      </c>
      <c r="CO31">
        <v>0</v>
      </c>
      <c r="CP31">
        <v>1129.4496774193501</v>
      </c>
      <c r="CQ31">
        <v>4.99979</v>
      </c>
      <c r="CR31">
        <v>15643.6451612903</v>
      </c>
      <c r="CS31">
        <v>11904.7580645161</v>
      </c>
      <c r="CT31">
        <v>47.5</v>
      </c>
      <c r="CU31">
        <v>49.686999999999998</v>
      </c>
      <c r="CV31">
        <v>48.610774193548401</v>
      </c>
      <c r="CW31">
        <v>48.561999999999998</v>
      </c>
      <c r="CX31">
        <v>48.686999999999998</v>
      </c>
      <c r="CY31">
        <v>1255.5093548387099</v>
      </c>
      <c r="CZ31">
        <v>139.50193548387099</v>
      </c>
      <c r="DA31">
        <v>0</v>
      </c>
      <c r="DB31">
        <v>96.800000190734906</v>
      </c>
      <c r="DC31">
        <v>0</v>
      </c>
      <c r="DD31">
        <v>1129.21115384615</v>
      </c>
      <c r="DE31">
        <v>-26.772991442298501</v>
      </c>
      <c r="DF31">
        <v>-371.835897430003</v>
      </c>
      <c r="DG31">
        <v>15640.407692307699</v>
      </c>
      <c r="DH31">
        <v>15</v>
      </c>
      <c r="DI31">
        <v>1608227613.5</v>
      </c>
      <c r="DJ31" t="s">
        <v>330</v>
      </c>
      <c r="DK31">
        <v>1608227605.5</v>
      </c>
      <c r="DL31">
        <v>1608227613.5</v>
      </c>
      <c r="DM31">
        <v>6</v>
      </c>
      <c r="DN31">
        <v>6.7000000000000004E-2</v>
      </c>
      <c r="DO31">
        <v>0.01</v>
      </c>
      <c r="DP31">
        <v>-0.67700000000000005</v>
      </c>
      <c r="DQ31">
        <v>-7.1999999999999995E-2</v>
      </c>
      <c r="DR31">
        <v>516</v>
      </c>
      <c r="DS31">
        <v>16</v>
      </c>
      <c r="DT31">
        <v>7.0000000000000007E-2</v>
      </c>
      <c r="DU31">
        <v>0.02</v>
      </c>
      <c r="DV31">
        <v>18.825384986731802</v>
      </c>
      <c r="DW31">
        <v>0.49470398144099498</v>
      </c>
      <c r="DX31">
        <v>0.47604381536214302</v>
      </c>
      <c r="DY31">
        <v>1</v>
      </c>
      <c r="DZ31">
        <v>-26.898403333333299</v>
      </c>
      <c r="EA31">
        <v>-4.0191323693048599E-2</v>
      </c>
      <c r="EB31">
        <v>0.57571503337637098</v>
      </c>
      <c r="EC31">
        <v>1</v>
      </c>
      <c r="ED31">
        <v>3.0209869999999999</v>
      </c>
      <c r="EE31">
        <v>-2.6329254727471801E-2</v>
      </c>
      <c r="EF31">
        <v>1.99216992247151E-3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-0.74</v>
      </c>
      <c r="EN31">
        <v>-8.5000000000000006E-3</v>
      </c>
      <c r="EO31">
        <v>-0.92319095533769002</v>
      </c>
      <c r="EP31">
        <v>8.1547674161403102E-4</v>
      </c>
      <c r="EQ31">
        <v>-7.5071724955183801E-7</v>
      </c>
      <c r="ER31">
        <v>1.8443278439785599E-10</v>
      </c>
      <c r="ES31">
        <v>-0.13592464267263701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9.8000000000000007</v>
      </c>
      <c r="FB31">
        <v>9.6999999999999993</v>
      </c>
      <c r="FC31">
        <v>2</v>
      </c>
      <c r="FD31">
        <v>515.23599999999999</v>
      </c>
      <c r="FE31">
        <v>466.98899999999998</v>
      </c>
      <c r="FF31">
        <v>23.576699999999999</v>
      </c>
      <c r="FG31">
        <v>32.412700000000001</v>
      </c>
      <c r="FH31">
        <v>29.999700000000001</v>
      </c>
      <c r="FI31">
        <v>32.396500000000003</v>
      </c>
      <c r="FJ31">
        <v>32.355499999999999</v>
      </c>
      <c r="FK31">
        <v>55.9345</v>
      </c>
      <c r="FL31">
        <v>51.547800000000002</v>
      </c>
      <c r="FM31">
        <v>0</v>
      </c>
      <c r="FN31">
        <v>23.582100000000001</v>
      </c>
      <c r="FO31">
        <v>1425.8</v>
      </c>
      <c r="FP31">
        <v>15.8714</v>
      </c>
      <c r="FQ31">
        <v>101.039</v>
      </c>
      <c r="FR31">
        <v>100.82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2020-12-17T10:08:07Z</dcterms:created>
  <dcterms:modified xsi:type="dcterms:W3CDTF">2021-05-04T23:33:45Z</dcterms:modified>
</cp:coreProperties>
</file>