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7B460C4-3608-4621-BB97-11CE2A9FE968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X31" i="1"/>
  <c r="AU31" i="1"/>
  <c r="AO31" i="1"/>
  <c r="AJ31" i="1"/>
  <c r="AH31" i="1"/>
  <c r="L31" i="1" s="1"/>
  <c r="Z31" i="1"/>
  <c r="Y31" i="1"/>
  <c r="X31" i="1"/>
  <c r="Q31" i="1"/>
  <c r="K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I29" i="1"/>
  <c r="AH29" i="1"/>
  <c r="L29" i="1" s="1"/>
  <c r="Z29" i="1"/>
  <c r="Y29" i="1"/>
  <c r="X29" i="1" s="1"/>
  <c r="Q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I27" i="1"/>
  <c r="AH27" i="1"/>
  <c r="L27" i="1" s="1"/>
  <c r="Z27" i="1"/>
  <c r="Y27" i="1"/>
  <c r="X27" i="1" s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I25" i="1"/>
  <c r="AH25" i="1"/>
  <c r="L25" i="1" s="1"/>
  <c r="Z25" i="1"/>
  <c r="Y25" i="1"/>
  <c r="X25" i="1" s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I23" i="1"/>
  <c r="AH23" i="1"/>
  <c r="L23" i="1" s="1"/>
  <c r="Z23" i="1"/>
  <c r="Y23" i="1"/>
  <c r="X23" i="1" s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L17" i="1" s="1"/>
  <c r="Z17" i="1"/>
  <c r="Y17" i="1"/>
  <c r="X17" i="1" s="1"/>
  <c r="Q17" i="1"/>
  <c r="T25" i="1" l="1"/>
  <c r="AW25" i="1"/>
  <c r="AY25" i="1" s="1"/>
  <c r="AY26" i="1"/>
  <c r="AW26" i="1"/>
  <c r="T26" i="1"/>
  <c r="T27" i="1"/>
  <c r="AW27" i="1"/>
  <c r="AY28" i="1"/>
  <c r="AW28" i="1"/>
  <c r="T28" i="1"/>
  <c r="O18" i="1"/>
  <c r="J18" i="1"/>
  <c r="I18" i="1" s="1"/>
  <c r="AI18" i="1"/>
  <c r="L18" i="1"/>
  <c r="K18" i="1"/>
  <c r="AX18" i="1" s="1"/>
  <c r="AZ18" i="1" s="1"/>
  <c r="AY27" i="1"/>
  <c r="T29" i="1"/>
  <c r="AW29" i="1"/>
  <c r="AY29" i="1" s="1"/>
  <c r="AY30" i="1"/>
  <c r="AW30" i="1"/>
  <c r="T30" i="1"/>
  <c r="O20" i="1"/>
  <c r="AI20" i="1"/>
  <c r="L20" i="1"/>
  <c r="K20" i="1"/>
  <c r="AX20" i="1" s="1"/>
  <c r="J20" i="1"/>
  <c r="I20" i="1" s="1"/>
  <c r="T17" i="1"/>
  <c r="AW17" i="1"/>
  <c r="AY17" i="1" s="1"/>
  <c r="AY18" i="1"/>
  <c r="AW18" i="1"/>
  <c r="T18" i="1"/>
  <c r="O22" i="1"/>
  <c r="L22" i="1"/>
  <c r="K22" i="1"/>
  <c r="AX22" i="1" s="1"/>
  <c r="AI22" i="1"/>
  <c r="J22" i="1"/>
  <c r="I22" i="1" s="1"/>
  <c r="O30" i="1"/>
  <c r="L30" i="1"/>
  <c r="K30" i="1"/>
  <c r="AX30" i="1" s="1"/>
  <c r="AZ30" i="1" s="1"/>
  <c r="AI30" i="1"/>
  <c r="J30" i="1"/>
  <c r="I30" i="1" s="1"/>
  <c r="T19" i="1"/>
  <c r="AW19" i="1"/>
  <c r="AY19" i="1" s="1"/>
  <c r="AY20" i="1"/>
  <c r="AW20" i="1"/>
  <c r="T20" i="1"/>
  <c r="O24" i="1"/>
  <c r="L24" i="1"/>
  <c r="J24" i="1"/>
  <c r="I24" i="1" s="1"/>
  <c r="K24" i="1"/>
  <c r="AX24" i="1" s="1"/>
  <c r="AZ24" i="1" s="1"/>
  <c r="AI24" i="1"/>
  <c r="T31" i="1"/>
  <c r="AW31" i="1"/>
  <c r="AZ31" i="1" s="1"/>
  <c r="T21" i="1"/>
  <c r="AW21" i="1"/>
  <c r="AY21" i="1" s="1"/>
  <c r="AY22" i="1"/>
  <c r="AW22" i="1"/>
  <c r="T22" i="1"/>
  <c r="O26" i="1"/>
  <c r="L26" i="1"/>
  <c r="K26" i="1"/>
  <c r="AX26" i="1" s="1"/>
  <c r="AZ26" i="1" s="1"/>
  <c r="J26" i="1"/>
  <c r="I26" i="1" s="1"/>
  <c r="AI26" i="1"/>
  <c r="T23" i="1"/>
  <c r="AW23" i="1"/>
  <c r="AY23" i="1" s="1"/>
  <c r="AW24" i="1"/>
  <c r="AY24" i="1" s="1"/>
  <c r="T24" i="1"/>
  <c r="AI28" i="1"/>
  <c r="O28" i="1"/>
  <c r="L28" i="1"/>
  <c r="K28" i="1"/>
  <c r="AX28" i="1" s="1"/>
  <c r="AZ28" i="1" s="1"/>
  <c r="J28" i="1"/>
  <c r="I28" i="1" s="1"/>
  <c r="O17" i="1"/>
  <c r="O19" i="1"/>
  <c r="O21" i="1"/>
  <c r="O23" i="1"/>
  <c r="O25" i="1"/>
  <c r="O27" i="1"/>
  <c r="O29" i="1"/>
  <c r="O31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K25" i="1"/>
  <c r="AX25" i="1" s="1"/>
  <c r="AZ25" i="1" s="1"/>
  <c r="K27" i="1"/>
  <c r="AX27" i="1" s="1"/>
  <c r="AZ27" i="1" s="1"/>
  <c r="K29" i="1"/>
  <c r="AX29" i="1" s="1"/>
  <c r="AZ29" i="1" s="1"/>
  <c r="AB27" i="1" l="1"/>
  <c r="U23" i="1"/>
  <c r="V23" i="1" s="1"/>
  <c r="U31" i="1"/>
  <c r="V31" i="1" s="1"/>
  <c r="U20" i="1"/>
  <c r="V20" i="1" s="1"/>
  <c r="AB20" i="1"/>
  <c r="U26" i="1"/>
  <c r="V26" i="1" s="1"/>
  <c r="AB25" i="1"/>
  <c r="U22" i="1"/>
  <c r="V22" i="1" s="1"/>
  <c r="AY31" i="1"/>
  <c r="U18" i="1"/>
  <c r="V18" i="1" s="1"/>
  <c r="AZ20" i="1"/>
  <c r="U29" i="1"/>
  <c r="V29" i="1" s="1"/>
  <c r="U28" i="1"/>
  <c r="V28" i="1" s="1"/>
  <c r="AB18" i="1"/>
  <c r="AZ23" i="1"/>
  <c r="AB23" i="1"/>
  <c r="R23" i="1"/>
  <c r="P23" i="1" s="1"/>
  <c r="S23" i="1" s="1"/>
  <c r="M23" i="1" s="1"/>
  <c r="N23" i="1" s="1"/>
  <c r="AB28" i="1"/>
  <c r="R28" i="1"/>
  <c r="P28" i="1" s="1"/>
  <c r="S28" i="1" s="1"/>
  <c r="M28" i="1" s="1"/>
  <c r="N28" i="1" s="1"/>
  <c r="AB21" i="1"/>
  <c r="AB19" i="1"/>
  <c r="U24" i="1"/>
  <c r="V24" i="1" s="1"/>
  <c r="U19" i="1"/>
  <c r="V19" i="1" s="1"/>
  <c r="R19" i="1" s="1"/>
  <c r="P19" i="1" s="1"/>
  <c r="S19" i="1" s="1"/>
  <c r="M19" i="1" s="1"/>
  <c r="N19" i="1" s="1"/>
  <c r="AB22" i="1"/>
  <c r="U25" i="1"/>
  <c r="V25" i="1" s="1"/>
  <c r="R25" i="1" s="1"/>
  <c r="P25" i="1" s="1"/>
  <c r="S25" i="1" s="1"/>
  <c r="M25" i="1" s="1"/>
  <c r="N25" i="1" s="1"/>
  <c r="AB29" i="1"/>
  <c r="R29" i="1"/>
  <c r="P29" i="1" s="1"/>
  <c r="S29" i="1" s="1"/>
  <c r="M29" i="1" s="1"/>
  <c r="N29" i="1" s="1"/>
  <c r="AB17" i="1"/>
  <c r="R17" i="1"/>
  <c r="P17" i="1" s="1"/>
  <c r="S17" i="1" s="1"/>
  <c r="M17" i="1" s="1"/>
  <c r="N17" i="1" s="1"/>
  <c r="AB26" i="1"/>
  <c r="U21" i="1"/>
  <c r="V21" i="1" s="1"/>
  <c r="AB24" i="1"/>
  <c r="U17" i="1"/>
  <c r="V17" i="1" s="1"/>
  <c r="U30" i="1"/>
  <c r="V30" i="1" s="1"/>
  <c r="U27" i="1"/>
  <c r="V27" i="1" s="1"/>
  <c r="AB31" i="1"/>
  <c r="R31" i="1"/>
  <c r="P31" i="1" s="1"/>
  <c r="S31" i="1" s="1"/>
  <c r="M31" i="1" s="1"/>
  <c r="N31" i="1" s="1"/>
  <c r="AB30" i="1"/>
  <c r="R30" i="1"/>
  <c r="P30" i="1" s="1"/>
  <c r="S30" i="1" s="1"/>
  <c r="M30" i="1" s="1"/>
  <c r="N30" i="1" s="1"/>
  <c r="AZ22" i="1"/>
  <c r="W28" i="1" l="1"/>
  <c r="AA28" i="1" s="1"/>
  <c r="AD28" i="1"/>
  <c r="AC28" i="1"/>
  <c r="W22" i="1"/>
  <c r="AA22" i="1" s="1"/>
  <c r="AD22" i="1"/>
  <c r="AE22" i="1" s="1"/>
  <c r="AC22" i="1"/>
  <c r="W20" i="1"/>
  <c r="AA20" i="1" s="1"/>
  <c r="AD20" i="1"/>
  <c r="AE20" i="1" s="1"/>
  <c r="AC20" i="1"/>
  <c r="AC17" i="1"/>
  <c r="AD17" i="1"/>
  <c r="AE17" i="1" s="1"/>
  <c r="W17" i="1"/>
  <c r="AA17" i="1" s="1"/>
  <c r="AC29" i="1"/>
  <c r="W29" i="1"/>
  <c r="AA29" i="1" s="1"/>
  <c r="AD29" i="1"/>
  <c r="AE29" i="1" s="1"/>
  <c r="W31" i="1"/>
  <c r="AA31" i="1" s="1"/>
  <c r="AD31" i="1"/>
  <c r="AC31" i="1"/>
  <c r="W26" i="1"/>
  <c r="AA26" i="1" s="1"/>
  <c r="AD26" i="1"/>
  <c r="AC26" i="1"/>
  <c r="W24" i="1"/>
  <c r="AA24" i="1" s="1"/>
  <c r="AD24" i="1"/>
  <c r="AE24" i="1" s="1"/>
  <c r="AC24" i="1"/>
  <c r="AC27" i="1"/>
  <c r="W27" i="1"/>
  <c r="AA27" i="1" s="1"/>
  <c r="AD27" i="1"/>
  <c r="AE27" i="1" s="1"/>
  <c r="W18" i="1"/>
  <c r="AA18" i="1" s="1"/>
  <c r="AD18" i="1"/>
  <c r="AE18" i="1" s="1"/>
  <c r="AC18" i="1"/>
  <c r="AC23" i="1"/>
  <c r="W23" i="1"/>
  <c r="AA23" i="1" s="1"/>
  <c r="AD23" i="1"/>
  <c r="AC19" i="1"/>
  <c r="W19" i="1"/>
  <c r="AA19" i="1" s="1"/>
  <c r="AD19" i="1"/>
  <c r="R24" i="1"/>
  <c r="P24" i="1" s="1"/>
  <c r="S24" i="1" s="1"/>
  <c r="M24" i="1" s="1"/>
  <c r="N24" i="1" s="1"/>
  <c r="AC21" i="1"/>
  <c r="W21" i="1"/>
  <c r="AA21" i="1" s="1"/>
  <c r="AD21" i="1"/>
  <c r="AE21" i="1" s="1"/>
  <c r="AC25" i="1"/>
  <c r="W25" i="1"/>
  <c r="AA25" i="1" s="1"/>
  <c r="AD25" i="1"/>
  <c r="AE25" i="1" s="1"/>
  <c r="R18" i="1"/>
  <c r="P18" i="1" s="1"/>
  <c r="S18" i="1" s="1"/>
  <c r="M18" i="1" s="1"/>
  <c r="N18" i="1" s="1"/>
  <c r="R20" i="1"/>
  <c r="P20" i="1" s="1"/>
  <c r="S20" i="1" s="1"/>
  <c r="M20" i="1" s="1"/>
  <c r="N20" i="1" s="1"/>
  <c r="R27" i="1"/>
  <c r="P27" i="1" s="1"/>
  <c r="S27" i="1" s="1"/>
  <c r="M27" i="1" s="1"/>
  <c r="N27" i="1" s="1"/>
  <c r="W30" i="1"/>
  <c r="AA30" i="1" s="1"/>
  <c r="AD30" i="1"/>
  <c r="AE30" i="1" s="1"/>
  <c r="AC30" i="1"/>
  <c r="R26" i="1"/>
  <c r="P26" i="1" s="1"/>
  <c r="S26" i="1" s="1"/>
  <c r="M26" i="1" s="1"/>
  <c r="N26" i="1" s="1"/>
  <c r="R22" i="1"/>
  <c r="P22" i="1" s="1"/>
  <c r="S22" i="1" s="1"/>
  <c r="M22" i="1" s="1"/>
  <c r="N22" i="1" s="1"/>
  <c r="R21" i="1"/>
  <c r="P21" i="1" s="1"/>
  <c r="S21" i="1" s="1"/>
  <c r="M21" i="1" s="1"/>
  <c r="N21" i="1" s="1"/>
  <c r="AE19" i="1" l="1"/>
  <c r="AE26" i="1"/>
  <c r="AE28" i="1"/>
  <c r="AE23" i="1"/>
  <c r="AE31" i="1"/>
</calcChain>
</file>

<file path=xl/sharedStrings.xml><?xml version="1.0" encoding="utf-8"?>
<sst xmlns="http://schemas.openxmlformats.org/spreadsheetml/2006/main" count="702" uniqueCount="360">
  <si>
    <t>File opened</t>
  </si>
  <si>
    <t>2020-12-17 10:39:01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</si>
  <si>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</si>
  <si>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</si>
  <si>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</si>
  <si>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</si>
  <si>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</si>
  <si>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</si>
  <si>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</si>
  <si>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</si>
  <si>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</si>
  <si>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</si>
  <si>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</si>
  <si>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</si>
  <si>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</si>
  <si>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</si>
  <si>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</si>
  <si>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</si>
  <si>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</si>
  <si>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</si>
  <si>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</si>
  <si>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</si>
  <si>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</si>
  <si>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</si>
  <si>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10:39:01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</si>
  <si>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</si>
  <si>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</si>
  <si>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</si>
  <si>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</si>
  <si>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</si>
  <si>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</si>
  <si>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</si>
  <si>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</si>
  <si>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</si>
  <si>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</si>
  <si>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</si>
  <si>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</si>
  <si>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</si>
  <si>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</si>
  <si>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</si>
  <si>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</si>
  <si>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</si>
  <si>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</si>
  <si>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</si>
  <si>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</si>
  <si>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</si>
  <si>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</si>
  <si>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</si>
  <si>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</si>
  <si>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</si>
  <si>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</si>
  <si>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</si>
  <si>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</si>
  <si>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</si>
  <si>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</si>
  <si>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</si>
  <si>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</si>
  <si>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</si>
  <si>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</si>
  <si>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</si>
  <si>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</si>
  <si>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</si>
  <si>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</si>
  <si>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</si>
  <si>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</si>
  <si>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</si>
  <si>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</si>
  <si>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</si>
  <si>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</si>
  <si>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</si>
  <si>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</si>
  <si>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</si>
  <si>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</si>
  <si>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</si>
  <si>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</si>
  <si>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</si>
  <si>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</si>
  <si>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</si>
  <si>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</si>
  <si>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</si>
  <si>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</si>
  <si>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</si>
  <si>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</si>
  <si>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</si>
  <si>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</si>
  <si>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</si>
  <si>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</si>
  <si>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</si>
  <si>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</si>
  <si>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</si>
  <si>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</si>
  <si>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</si>
  <si>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</si>
  <si>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</si>
  <si>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</si>
  <si>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</si>
  <si>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</si>
  <si>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</si>
  <si>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</si>
  <si>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</si>
  <si>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</si>
  <si>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</si>
  <si>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</si>
  <si>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</si>
  <si>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</si>
  <si>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</si>
  <si>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</si>
  <si>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</si>
  <si>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</si>
  <si>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</si>
  <si>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</si>
  <si>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</si>
  <si>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</si>
  <si>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</si>
  <si>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</si>
  <si>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</si>
  <si>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</si>
  <si>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</si>
  <si>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</si>
  <si>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</si>
  <si>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</si>
  <si>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</si>
  <si>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</si>
  <si>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</si>
  <si>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</si>
  <si>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</si>
  <si>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</si>
  <si>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</si>
  <si>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</si>
  <si>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</si>
  <si>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</si>
  <si>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</si>
  <si>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</si>
  <si>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</si>
  <si>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</si>
  <si>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</si>
  <si>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</si>
  <si>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</si>
  <si>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</si>
  <si>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</si>
  <si>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</si>
  <si>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</si>
  <si>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</si>
  <si>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</si>
  <si>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</si>
  <si>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</si>
  <si>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</si>
  <si>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</si>
  <si>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</si>
  <si>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</si>
  <si>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</si>
  <si>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</si>
  <si>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</si>
  <si>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</si>
  <si>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</si>
  <si>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</si>
  <si>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</si>
  <si>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</si>
  <si>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</si>
  <si>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</si>
  <si>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</si>
  <si>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</si>
  <si>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</si>
  <si>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</si>
  <si>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</si>
  <si>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</si>
  <si>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</si>
  <si>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</si>
  <si>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</si>
  <si>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</si>
  <si>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</si>
  <si>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</si>
  <si>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</si>
  <si>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</si>
  <si>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</si>
  <si>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</si>
  <si>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</si>
  <si>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</si>
  <si>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</si>
  <si>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</si>
  <si>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</si>
  <si>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</si>
  <si>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</si>
  <si>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</si>
  <si>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</si>
  <si>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</si>
  <si>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</si>
  <si>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</si>
  <si>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</si>
  <si>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</si>
  <si>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</si>
  <si>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</si>
  <si>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</si>
  <si>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</si>
  <si>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</si>
  <si>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</si>
  <si>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</si>
  <si>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</si>
  <si>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</si>
  <si>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</si>
  <si>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</si>
  <si>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</si>
  <si>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</si>
  <si>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</si>
  <si>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</si>
  <si>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</si>
  <si>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</si>
  <si>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</si>
  <si>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</si>
  <si>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</si>
  <si>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</si>
  <si>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</si>
  <si>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</si>
  <si>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</si>
  <si>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</si>
  <si>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</si>
  <si>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</si>
  <si>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</si>
  <si>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</si>
  <si>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</si>
  <si>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</si>
  <si>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</si>
  <si>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</si>
  <si>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</si>
  <si>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</si>
  <si>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</si>
  <si>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</si>
  <si>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</si>
  <si>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</si>
  <si>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</si>
  <si>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</si>
  <si>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</si>
  <si>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</si>
  <si>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</si>
  <si>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</si>
  <si>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</si>
  <si>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</si>
  <si>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</si>
  <si>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</si>
  <si>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</si>
  <si>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</si>
  <si>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</si>
  <si>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</si>
  <si>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</si>
  <si>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</si>
  <si>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</si>
  <si>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</si>
  <si>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</si>
  <si>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</si>
  <si>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</si>
  <si>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</si>
  <si>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</si>
  <si>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</si>
  <si>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</si>
  <si>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</si>
  <si>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</si>
  <si>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</si>
  <si>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</si>
  <si>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</si>
  <si>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</si>
  <si>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</si>
  <si>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</si>
  <si>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</si>
  <si>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</si>
  <si>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</si>
  <si>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</si>
  <si>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</si>
  <si>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</si>
  <si>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</si>
  <si>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</si>
  <si>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</si>
  <si>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</si>
  <si>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</si>
  <si>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</si>
  <si>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</si>
  <si>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</si>
  <si>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</si>
  <si>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</si>
  <si>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</si>
  <si>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</si>
  <si>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</si>
  <si>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</si>
  <si>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</si>
  <si>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</si>
  <si>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</si>
  <si>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</si>
  <si>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</si>
  <si>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</si>
  <si>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</si>
  <si>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10:44:13</t>
  </si>
  <si>
    <t>10:44:13</t>
  </si>
  <si>
    <t>1149</t>
  </si>
  <si>
    <t>_1</t>
  </si>
  <si>
    <t>-</t>
  </si>
  <si>
    <t>RECT-2926-20201217-10_44_07</t>
  </si>
  <si>
    <t>DARK-2927-20201217-10_44_15</t>
  </si>
  <si>
    <t>0: Broadleaf</t>
  </si>
  <si>
    <t>10:34:43</t>
  </si>
  <si>
    <t>1/3</t>
  </si>
  <si>
    <t>20201217 10:46:14</t>
  </si>
  <si>
    <t>10:46:14</t>
  </si>
  <si>
    <t>RECT-2928-20201217-10_46_07</t>
  </si>
  <si>
    <t>DARK-2929-20201217-10_46_15</t>
  </si>
  <si>
    <t>10:46:37</t>
  </si>
  <si>
    <t>3/3</t>
  </si>
  <si>
    <t>20201217 10:47:50</t>
  </si>
  <si>
    <t>10:47:50</t>
  </si>
  <si>
    <t>RECT-2930-20201217-10_47_44</t>
  </si>
  <si>
    <t>DARK-2931-20201217-10_47_52</t>
  </si>
  <si>
    <t>20201217 10:49:02</t>
  </si>
  <si>
    <t>10:49:02</t>
  </si>
  <si>
    <t>RECT-2932-20201217-10_48_56</t>
  </si>
  <si>
    <t>DARK-2933-20201217-10_49_04</t>
  </si>
  <si>
    <t>20201217 10:50:37</t>
  </si>
  <si>
    <t>10:50:37</t>
  </si>
  <si>
    <t>RECT-2934-20201217-10_50_31</t>
  </si>
  <si>
    <t>DARK-2935-20201217-10_50_39</t>
  </si>
  <si>
    <t>20201217 10:52:13</t>
  </si>
  <si>
    <t>10:52:13</t>
  </si>
  <si>
    <t>RECT-2936-20201217-10_52_06</t>
  </si>
  <si>
    <t>DARK-2937-20201217-10_52_14</t>
  </si>
  <si>
    <t>20201217 10:53:39</t>
  </si>
  <si>
    <t>10:53:39</t>
  </si>
  <si>
    <t>RECT-2938-20201217-10_53_32</t>
  </si>
  <si>
    <t>DARK-2939-20201217-10_53_40</t>
  </si>
  <si>
    <t>20201217 10:55:28</t>
  </si>
  <si>
    <t>10:55:28</t>
  </si>
  <si>
    <t>RECT-2940-20201217-10_55_21</t>
  </si>
  <si>
    <t>DARK-2941-20201217-10_55_29</t>
  </si>
  <si>
    <t>20201217 10:57:07</t>
  </si>
  <si>
    <t>10:57:07</t>
  </si>
  <si>
    <t>RECT-2942-20201217-10_57_00</t>
  </si>
  <si>
    <t>DARK-2943-20201217-10_57_08</t>
  </si>
  <si>
    <t>10:57:36</t>
  </si>
  <si>
    <t>20201217 10:59:14</t>
  </si>
  <si>
    <t>10:59:14</t>
  </si>
  <si>
    <t>RECT-2944-20201217-10_59_07</t>
  </si>
  <si>
    <t>DARK-2945-20201217-10_59_15</t>
  </si>
  <si>
    <t>20201217 11:00:50</t>
  </si>
  <si>
    <t>11:00:50</t>
  </si>
  <si>
    <t>RECT-2946-20201217-11_00_43</t>
  </si>
  <si>
    <t>DARK-2947-20201217-11_00_51</t>
  </si>
  <si>
    <t>20201217 11:02:24</t>
  </si>
  <si>
    <t>11:02:24</t>
  </si>
  <si>
    <t>RECT-2948-20201217-11_02_18</t>
  </si>
  <si>
    <t>DARK-2949-20201217-11_02_25</t>
  </si>
  <si>
    <t>20201217 11:04:14</t>
  </si>
  <si>
    <t>11:04:14</t>
  </si>
  <si>
    <t>RECT-2950-20201217-11_04_07</t>
  </si>
  <si>
    <t>DARK-2951-20201217-11_04_15</t>
  </si>
  <si>
    <t>20201217 11:05:45</t>
  </si>
  <si>
    <t>11:05:45</t>
  </si>
  <si>
    <t>RECT-2952-20201217-11_05_39</t>
  </si>
  <si>
    <t>DARK-2953-20201217-11_05_46</t>
  </si>
  <si>
    <t>20201217 11:07:45</t>
  </si>
  <si>
    <t>11:07:45</t>
  </si>
  <si>
    <t>RECT-2954-20201217-11_07_39</t>
  </si>
  <si>
    <t>DARK-2955-20201217-11_07_47</t>
  </si>
  <si>
    <t>11:08:17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</si>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</sst>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1608223453.5999999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1608223445.5999999</v>
      </c>
      <c r="I17">
        <f t="shared" ref="I17:I31" si="0">(J17)/1000</f>
        <v>1.425002888567417E-3</v>
      </c>
      <c r="J17">
        <f t="shared" ref="J17:J31" si="1">1000*CA17*AH17*(BW17-BX17)/(100*BP17*(1000-AH17*BW17))</f>
        <v>1.4250028885674171</v>
      </c>
      <c r="K17">
        <f t="shared" ref="K17:K31" si="2">CA17*AH17*(BV17-BU17*(1000-AH17*BX17)/(1000-AH17*BW17))/(100*BP17)</f>
        <v>6.9208533520454028</v>
      </c>
      <c r="L17">
        <f t="shared" ref="L17:L31" si="3">BU17 - IF(AH17&gt;1, K17*BP17*100/(AJ17*CI17), 0)</f>
        <v>401.74016129032299</v>
      </c>
      <c r="M17">
        <f t="shared" ref="M17:M31" si="4">((S17-I17/2)*L17-K17)/(S17+I17/2)</f>
        <v>250.5437425503965</v>
      </c>
      <c r="N17">
        <f t="shared" ref="N17:N31" si="5">M17*(CB17+CC17)/1000</f>
        <v>25.50928784414706</v>
      </c>
      <c r="O17">
        <f t="shared" ref="O17:O31" si="6">(BU17 - IF(AH17&gt;1, K17*BP17*100/(AJ17*CI17), 0))*(CB17+CC17)/1000</f>
        <v>40.903457849670801</v>
      </c>
      <c r="P17">
        <f t="shared" ref="P17:P31" si="7">2/((1/R17-1/Q17)+SIGN(R17)*SQRT((1/R17-1/Q17)*(1/R17-1/Q17) + 4*BQ17/((BQ17+1)*(BQ17+1))*(2*1/R17*1/Q17-1/Q17*1/Q17)))</f>
        <v>7.9149346780003141E-2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2.9606318296885963</v>
      </c>
      <c r="R17">
        <f t="shared" ref="R17:R31" si="9">I17*(1000-(1000*0.61365*EXP(17.502*V17/(240.97+V17))/(CB17+CC17)+BW17)/2)/(1000*0.61365*EXP(17.502*V17/(240.97+V17))/(CB17+CC17)-BW17)</f>
        <v>7.7992349937725483E-2</v>
      </c>
      <c r="S17">
        <f t="shared" ref="S17:S31" si="10">1/((BQ17+1)/(P17/1.6)+1/(Q17/1.37)) + BQ17/((BQ17+1)/(P17/1.6) + BQ17/(Q17/1.37))</f>
        <v>4.8847761323758218E-2</v>
      </c>
      <c r="T17">
        <f t="shared" ref="T17:T31" si="11">(BM17*BO17)</f>
        <v>231.28431751813724</v>
      </c>
      <c r="U17">
        <f t="shared" ref="U17:U31" si="12">(CD17+(T17+2*0.95*0.0000000567*(((CD17+$B$7)+273)^4-(CD17+273)^4)-44100*I17)/(1.84*29.3*Q17+8*0.95*0.0000000567*(CD17+273)^3))</f>
        <v>28.982920774281602</v>
      </c>
      <c r="V17">
        <f t="shared" ref="V17:V31" si="13">($C$7*CE17+$D$7*CF17+$E$7*U17)</f>
        <v>29.396787096774201</v>
      </c>
      <c r="W17">
        <f t="shared" ref="W17:W31" si="14">0.61365*EXP(17.502*V17/(240.97+V17))</f>
        <v>4.1150433855606465</v>
      </c>
      <c r="X17">
        <f t="shared" ref="X17:X31" si="15">(Y17/Z17*100)</f>
        <v>60.964188687419387</v>
      </c>
      <c r="Y17">
        <f t="shared" ref="Y17:Y31" si="16">BW17*(CB17+CC17)/1000</f>
        <v>2.3134906122540659</v>
      </c>
      <c r="Z17">
        <f t="shared" ref="Z17:Z31" si="17">0.61365*EXP(17.502*CD17/(240.97+CD17))</f>
        <v>3.7948353977381473</v>
      </c>
      <c r="AA17">
        <f t="shared" ref="AA17:AA31" si="18">(W17-BW17*(CB17+CC17)/1000)</f>
        <v>1.8015527733065806</v>
      </c>
      <c r="AB17">
        <f t="shared" ref="AB17:AB31" si="19">(-I17*44100)</f>
        <v>-62.842627385823093</v>
      </c>
      <c r="AC17">
        <f t="shared" ref="AC17:AC31" si="20">2*29.3*Q17*0.92*(CD17-V17)</f>
        <v>-222.94928278184565</v>
      </c>
      <c r="AD17">
        <f t="shared" ref="AD17:AD31" si="21">2*0.95*0.0000000567*(((CD17+$B$7)+273)^4-(V17+273)^4)</f>
        <v>-16.529288583788631</v>
      </c>
      <c r="AE17">
        <f t="shared" ref="AE17:AE31" si="22">T17+AD17+AB17+AC17</f>
        <v>-71.036881233320145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53639.546348065713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15379.5</v>
      </c>
      <c r="AS17">
        <v>1196.9096</v>
      </c>
      <c r="AT17">
        <v>1328.24</v>
      </c>
      <c r="AU17">
        <f t="shared" ref="AU17:AU31" si="27">1-AS17/AT17</f>
        <v>9.8875504426910843E-2</v>
      </c>
      <c r="AV17">
        <v>0.5</v>
      </c>
      <c r="AW17">
        <f t="shared" ref="AW17:AW31" si="28">BM17</f>
        <v>1180.1497951028707</v>
      </c>
      <c r="AX17">
        <f t="shared" ref="AX17:AX31" si="29">K17</f>
        <v>6.9208533520454028</v>
      </c>
      <c r="AY17">
        <f t="shared" ref="AY17:AY31" si="30">AU17*AV17*AW17</f>
        <v>58.343953145055906</v>
      </c>
      <c r="AZ17">
        <f t="shared" ref="AZ17:AZ31" si="31">(AX17-AP17)/AW17</f>
        <v>6.7117355651915029E-3</v>
      </c>
      <c r="BA17">
        <f t="shared" ref="BA17:BA31" si="32">(AN17-AT17)/AT17</f>
        <v>-1</v>
      </c>
      <c r="BB17" t="s">
        <v>295</v>
      </c>
      <c r="BC17">
        <v>1196.9096</v>
      </c>
      <c r="BD17">
        <v>716.59</v>
      </c>
      <c r="BE17">
        <f t="shared" ref="BE17:BE31" si="33">1-BD17/AT17</f>
        <v>0.46049659700054202</v>
      </c>
      <c r="BF17">
        <f t="shared" ref="BF17:BF31" si="34">(AT17-BC17)/(AT17-BD17)</f>
        <v>0.2147149513610726</v>
      </c>
      <c r="BG17">
        <f t="shared" ref="BG17:BG31" si="35">(AN17-AT17)/(AN17-BD17)</f>
        <v>1.8535564269666056</v>
      </c>
      <c r="BH17">
        <f t="shared" ref="BH17:BH31" si="36">(AT17-BC17)/(AT17-AM17)</f>
        <v>9.8875504426910843E-2</v>
      </c>
      <c r="BI17" t="e">
        <f t="shared" ref="BI17:BI31" si="37">(AN17-AT17)/(AN17-AM17)</f>
        <v>#DIV/0!</v>
      </c>
      <c r="BJ17">
        <f t="shared" ref="BJ17:BJ31" si="38">(BF17*BD17/BC17)</f>
        <v>0.12854988129081013</v>
      </c>
      <c r="BK17">
        <f t="shared" ref="BK17:BK31" si="39">(1-BJ17)</f>
        <v>0.87145011870918987</v>
      </c>
      <c r="BL17">
        <f t="shared" ref="BL17:BL31" si="40">$B$11*CJ17+$C$11*CK17+$F$11*CL17*(1-CO17)</f>
        <v>1399.95806451613</v>
      </c>
      <c r="BM17">
        <f t="shared" ref="BM17:BM31" si="41">BL17*BN17</f>
        <v>1180.1497951028707</v>
      </c>
      <c r="BN17">
        <f t="shared" ref="BN17:BN31" si="42">($B$11*$D$9+$C$11*$D$9+$F$11*((CY17+CQ17)/MAX(CY17+CQ17+CZ17, 0.1)*$I$9+CZ17/MAX(CY17+CQ17+CZ17, 0.1)*$J$9))/($B$11+$C$11+$F$11)</f>
        <v>0.84298939019346131</v>
      </c>
      <c r="BO17">
        <f t="shared" ref="BO17:BO31" si="43">($B$11*$K$9+$C$11*$K$9+$F$11*((CY17+CQ17)/MAX(CY17+CQ17+CZ17, 0.1)*$P$9+CZ17/MAX(CY17+CQ17+CZ17, 0.1)*$Q$9))/($B$11+$C$11+$F$11)</f>
        <v>0.19597878038692262</v>
      </c>
      <c r="BP17">
        <v>6</v>
      </c>
      <c r="BQ17">
        <v>0.5</v>
      </c>
      <c r="BR17" t="s">
        <v>296</v>
      </c>
      <c r="BS17">
        <v>2</v>
      </c>
      <c r="BT17">
        <v>1608223445.5999999</v>
      </c>
      <c r="BU17">
        <v>401.74016129032299</v>
      </c>
      <c r="BV17">
        <v>410.73167741935498</v>
      </c>
      <c r="BW17">
        <v>22.722335483870999</v>
      </c>
      <c r="BX17">
        <v>21.0512774193548</v>
      </c>
      <c r="BY17">
        <v>400.88448387096798</v>
      </c>
      <c r="BZ17">
        <v>22.389458064516099</v>
      </c>
      <c r="CA17">
        <v>500.02696774193498</v>
      </c>
      <c r="CB17">
        <v>101.715774193548</v>
      </c>
      <c r="CC17">
        <v>9.9931058064516104E-2</v>
      </c>
      <c r="CD17">
        <v>27.999980645161301</v>
      </c>
      <c r="CE17">
        <v>29.396787096774201</v>
      </c>
      <c r="CF17">
        <v>999.9</v>
      </c>
      <c r="CG17">
        <v>0</v>
      </c>
      <c r="CH17">
        <v>0</v>
      </c>
      <c r="CI17">
        <v>10006.575483871</v>
      </c>
      <c r="CJ17">
        <v>0</v>
      </c>
      <c r="CK17">
        <v>406.58267741935498</v>
      </c>
      <c r="CL17">
        <v>1399.95806451613</v>
      </c>
      <c r="CM17">
        <v>0.89999706451612904</v>
      </c>
      <c r="CN17">
        <v>0.10000266129032299</v>
      </c>
      <c r="CO17">
        <v>0</v>
      </c>
      <c r="CP17">
        <v>1197.65387096774</v>
      </c>
      <c r="CQ17">
        <v>4.9994800000000001</v>
      </c>
      <c r="CR17">
        <v>17140.183870967699</v>
      </c>
      <c r="CS17">
        <v>11417.229032258099</v>
      </c>
      <c r="CT17">
        <v>49.79</v>
      </c>
      <c r="CU17">
        <v>51.424999999999997</v>
      </c>
      <c r="CV17">
        <v>50.864774193548399</v>
      </c>
      <c r="CW17">
        <v>50.981709677419403</v>
      </c>
      <c r="CX17">
        <v>51.485709677419401</v>
      </c>
      <c r="CY17">
        <v>1255.4574193548401</v>
      </c>
      <c r="CZ17">
        <v>139.50064516129001</v>
      </c>
      <c r="DA17">
        <v>0</v>
      </c>
      <c r="DB17">
        <v>449</v>
      </c>
      <c r="DC17">
        <v>0</v>
      </c>
      <c r="DD17">
        <v>1196.9096</v>
      </c>
      <c r="DE17">
        <v>-46.924615373975001</v>
      </c>
      <c r="DF17">
        <v>-643.053846123889</v>
      </c>
      <c r="DG17">
        <v>17130.135999999999</v>
      </c>
      <c r="DH17">
        <v>15</v>
      </c>
      <c r="DI17">
        <v>1608222883.0999999</v>
      </c>
      <c r="DJ17" t="s">
        <v>297</v>
      </c>
      <c r="DK17">
        <v>1608222883.0999999</v>
      </c>
      <c r="DL17">
        <v>1608222874.0999999</v>
      </c>
      <c r="DM17">
        <v>9</v>
      </c>
      <c r="DN17">
        <v>0.19400000000000001</v>
      </c>
      <c r="DO17">
        <v>-4.0000000000000001E-3</v>
      </c>
      <c r="DP17">
        <v>-4.5999999999999999E-2</v>
      </c>
      <c r="DQ17">
        <v>0.27900000000000003</v>
      </c>
      <c r="DR17">
        <v>1219</v>
      </c>
      <c r="DS17">
        <v>21</v>
      </c>
      <c r="DT17">
        <v>0.12</v>
      </c>
      <c r="DU17">
        <v>0.11</v>
      </c>
      <c r="DV17">
        <v>6.8816720224417303</v>
      </c>
      <c r="DW17">
        <v>2.2552578255578699</v>
      </c>
      <c r="DX17">
        <v>0.16940300577392001</v>
      </c>
      <c r="DY17">
        <v>0</v>
      </c>
      <c r="DZ17">
        <v>-8.9682735483870992</v>
      </c>
      <c r="EA17">
        <v>-2.6361159677419401</v>
      </c>
      <c r="EB17">
        <v>0.19752798724604401</v>
      </c>
      <c r="EC17">
        <v>0</v>
      </c>
      <c r="ED17">
        <v>1.6702364516129</v>
      </c>
      <c r="EE17">
        <v>6.5511774193543704E-2</v>
      </c>
      <c r="EF17">
        <v>5.6063521280011203E-3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0.85599999999999998</v>
      </c>
      <c r="EN17">
        <v>0.33389999999999997</v>
      </c>
      <c r="EO17">
        <v>1.0237332379059101</v>
      </c>
      <c r="EP17">
        <v>-1.6043650578588901E-5</v>
      </c>
      <c r="EQ17">
        <v>-1.15305589960158E-6</v>
      </c>
      <c r="ER17">
        <v>3.6581349982770798E-10</v>
      </c>
      <c r="ES17">
        <v>-0.12591502557401901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9.5</v>
      </c>
      <c r="FB17">
        <v>9.6999999999999993</v>
      </c>
      <c r="FC17">
        <v>2</v>
      </c>
      <c r="FD17">
        <v>505.714</v>
      </c>
      <c r="FE17">
        <v>480.226</v>
      </c>
      <c r="FF17">
        <v>23.0198</v>
      </c>
      <c r="FG17">
        <v>35.1325</v>
      </c>
      <c r="FH17">
        <v>29.999300000000002</v>
      </c>
      <c r="FI17">
        <v>35.109400000000001</v>
      </c>
      <c r="FJ17">
        <v>35.139400000000002</v>
      </c>
      <c r="FK17">
        <v>19.412800000000001</v>
      </c>
      <c r="FL17">
        <v>14.4017</v>
      </c>
      <c r="FM17">
        <v>28.937999999999999</v>
      </c>
      <c r="FN17">
        <v>23.038499999999999</v>
      </c>
      <c r="FO17">
        <v>410.267</v>
      </c>
      <c r="FP17">
        <v>20.9741</v>
      </c>
      <c r="FQ17">
        <v>97.593400000000003</v>
      </c>
      <c r="FR17">
        <v>101.712</v>
      </c>
    </row>
    <row r="18" spans="1:174" x14ac:dyDescent="0.25">
      <c r="A18">
        <v>2</v>
      </c>
      <c r="B18">
        <v>1608223574.0999999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1608223566.0999999</v>
      </c>
      <c r="I18">
        <f t="shared" si="0"/>
        <v>1.6204500459620944E-3</v>
      </c>
      <c r="J18">
        <f t="shared" si="1"/>
        <v>1.6204500459620945</v>
      </c>
      <c r="K18">
        <f t="shared" si="2"/>
        <v>-0.42347052009173958</v>
      </c>
      <c r="L18">
        <f t="shared" si="3"/>
        <v>49.058854838709699</v>
      </c>
      <c r="M18">
        <f t="shared" si="4"/>
        <v>55.138973130290964</v>
      </c>
      <c r="N18">
        <f t="shared" si="5"/>
        <v>5.6138233734928908</v>
      </c>
      <c r="O18">
        <f t="shared" si="6"/>
        <v>4.9947927996331556</v>
      </c>
      <c r="P18">
        <f t="shared" si="7"/>
        <v>9.0518317553964098E-2</v>
      </c>
      <c r="Q18">
        <f t="shared" si="8"/>
        <v>2.958176901755567</v>
      </c>
      <c r="R18">
        <f t="shared" si="9"/>
        <v>8.9007256040606664E-2</v>
      </c>
      <c r="S18">
        <f t="shared" si="10"/>
        <v>5.5763196745766727E-2</v>
      </c>
      <c r="T18">
        <f t="shared" si="11"/>
        <v>231.29096767184234</v>
      </c>
      <c r="U18">
        <f t="shared" si="12"/>
        <v>28.929556499299075</v>
      </c>
      <c r="V18">
        <f t="shared" si="13"/>
        <v>29.401509677419401</v>
      </c>
      <c r="W18">
        <f t="shared" si="14"/>
        <v>4.1161647566609219</v>
      </c>
      <c r="X18">
        <f t="shared" si="15"/>
        <v>61.180677046736307</v>
      </c>
      <c r="Y18">
        <f t="shared" si="16"/>
        <v>2.3211877896426887</v>
      </c>
      <c r="Z18">
        <f t="shared" si="17"/>
        <v>3.7939883990978367</v>
      </c>
      <c r="AA18">
        <f t="shared" si="18"/>
        <v>1.7949769670182332</v>
      </c>
      <c r="AB18">
        <f t="shared" si="19"/>
        <v>-71.461847026928368</v>
      </c>
      <c r="AC18">
        <f t="shared" si="20"/>
        <v>-224.12823711464458</v>
      </c>
      <c r="AD18">
        <f t="shared" si="21"/>
        <v>-16.630560170501713</v>
      </c>
      <c r="AE18">
        <f t="shared" si="22"/>
        <v>-80.929676640232316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53568.578829068647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15377.7</v>
      </c>
      <c r="AS18">
        <v>1129.54884615385</v>
      </c>
      <c r="AT18">
        <v>1192.9100000000001</v>
      </c>
      <c r="AU18">
        <f t="shared" si="27"/>
        <v>5.3114781371729647E-2</v>
      </c>
      <c r="AV18">
        <v>0.5</v>
      </c>
      <c r="AW18">
        <f t="shared" si="28"/>
        <v>1180.1840241351158</v>
      </c>
      <c r="AX18">
        <f t="shared" si="29"/>
        <v>-0.42347052009173958</v>
      </c>
      <c r="AY18">
        <f t="shared" si="30"/>
        <v>31.34260821017239</v>
      </c>
      <c r="AZ18">
        <f t="shared" si="31"/>
        <v>4.8850812086764469E-4</v>
      </c>
      <c r="BA18">
        <f t="shared" si="32"/>
        <v>-1</v>
      </c>
      <c r="BB18" t="s">
        <v>302</v>
      </c>
      <c r="BC18">
        <v>1129.54884615385</v>
      </c>
      <c r="BD18">
        <v>764.63</v>
      </c>
      <c r="BE18">
        <f t="shared" si="33"/>
        <v>0.35902121702391632</v>
      </c>
      <c r="BF18">
        <f t="shared" si="34"/>
        <v>0.14794329374743168</v>
      </c>
      <c r="BG18">
        <f t="shared" si="35"/>
        <v>1.5601140420857147</v>
      </c>
      <c r="BH18">
        <f t="shared" si="36"/>
        <v>5.3114781371729668E-2</v>
      </c>
      <c r="BI18" t="e">
        <f t="shared" si="37"/>
        <v>#DIV/0!</v>
      </c>
      <c r="BJ18">
        <f t="shared" si="38"/>
        <v>0.10014784317055637</v>
      </c>
      <c r="BK18">
        <f t="shared" si="39"/>
        <v>0.89985215682944364</v>
      </c>
      <c r="BL18">
        <f t="shared" si="40"/>
        <v>1399.99870967742</v>
      </c>
      <c r="BM18">
        <f t="shared" si="41"/>
        <v>1180.1840241351158</v>
      </c>
      <c r="BN18">
        <f t="shared" si="42"/>
        <v>0.8429893656166636</v>
      </c>
      <c r="BO18">
        <f t="shared" si="43"/>
        <v>0.19597873123332715</v>
      </c>
      <c r="BP18">
        <v>6</v>
      </c>
      <c r="BQ18">
        <v>0.5</v>
      </c>
      <c r="BR18" t="s">
        <v>296</v>
      </c>
      <c r="BS18">
        <v>2</v>
      </c>
      <c r="BT18">
        <v>1608223566.0999999</v>
      </c>
      <c r="BU18">
        <v>49.058854838709699</v>
      </c>
      <c r="BV18">
        <v>48.646109677419403</v>
      </c>
      <c r="BW18">
        <v>22.798706451612901</v>
      </c>
      <c r="BX18">
        <v>20.8986032258065</v>
      </c>
      <c r="BY18">
        <v>48.537854838709698</v>
      </c>
      <c r="BZ18">
        <v>22.5277064516129</v>
      </c>
      <c r="CA18">
        <v>500.02732258064498</v>
      </c>
      <c r="CB18">
        <v>101.712225806452</v>
      </c>
      <c r="CC18">
        <v>0.100032470967742</v>
      </c>
      <c r="CD18">
        <v>27.996151612903201</v>
      </c>
      <c r="CE18">
        <v>29.401509677419401</v>
      </c>
      <c r="CF18">
        <v>999.9</v>
      </c>
      <c r="CG18">
        <v>0</v>
      </c>
      <c r="CH18">
        <v>0</v>
      </c>
      <c r="CI18">
        <v>9993.0035483870997</v>
      </c>
      <c r="CJ18">
        <v>0</v>
      </c>
      <c r="CK18">
        <v>277.49506451612899</v>
      </c>
      <c r="CL18">
        <v>1399.99870967742</v>
      </c>
      <c r="CM18">
        <v>0.89999709677419404</v>
      </c>
      <c r="CN18">
        <v>0.100002670967742</v>
      </c>
      <c r="CO18">
        <v>0</v>
      </c>
      <c r="CP18">
        <v>1129.5764516129</v>
      </c>
      <c r="CQ18">
        <v>4.9994800000000001</v>
      </c>
      <c r="CR18">
        <v>16126.7580645161</v>
      </c>
      <c r="CS18">
        <v>11417.558064516101</v>
      </c>
      <c r="CT18">
        <v>49.9796774193548</v>
      </c>
      <c r="CU18">
        <v>51.620935483871001</v>
      </c>
      <c r="CV18">
        <v>51.058064516129001</v>
      </c>
      <c r="CW18">
        <v>51.161000000000001</v>
      </c>
      <c r="CX18">
        <v>51.693129032258</v>
      </c>
      <c r="CY18">
        <v>1255.4951612903201</v>
      </c>
      <c r="CZ18">
        <v>139.503548387097</v>
      </c>
      <c r="DA18">
        <v>0</v>
      </c>
      <c r="DB18">
        <v>119.60000014305101</v>
      </c>
      <c r="DC18">
        <v>0</v>
      </c>
      <c r="DD18">
        <v>1129.54884615385</v>
      </c>
      <c r="DE18">
        <v>-7.8547008541957899</v>
      </c>
      <c r="DF18">
        <v>-521.029060041874</v>
      </c>
      <c r="DG18">
        <v>16124.9346153846</v>
      </c>
      <c r="DH18">
        <v>15</v>
      </c>
      <c r="DI18">
        <v>1608223597.0999999</v>
      </c>
      <c r="DJ18" t="s">
        <v>303</v>
      </c>
      <c r="DK18">
        <v>1608223595.5999999</v>
      </c>
      <c r="DL18">
        <v>1608223597.0999999</v>
      </c>
      <c r="DM18">
        <v>10</v>
      </c>
      <c r="DN18">
        <v>-0.5</v>
      </c>
      <c r="DO18">
        <v>1.6E-2</v>
      </c>
      <c r="DP18">
        <v>0.52100000000000002</v>
      </c>
      <c r="DQ18">
        <v>0.27100000000000002</v>
      </c>
      <c r="DR18">
        <v>49</v>
      </c>
      <c r="DS18">
        <v>21</v>
      </c>
      <c r="DT18">
        <v>0.23</v>
      </c>
      <c r="DU18">
        <v>0.05</v>
      </c>
      <c r="DV18">
        <v>-0.84109636792114695</v>
      </c>
      <c r="DW18">
        <v>-0.178719266182151</v>
      </c>
      <c r="DX18">
        <v>2.2975645247029299E-2</v>
      </c>
      <c r="DY18">
        <v>1</v>
      </c>
      <c r="DZ18">
        <v>0.91202693548387104</v>
      </c>
      <c r="EA18">
        <v>0.199501838709677</v>
      </c>
      <c r="EB18">
        <v>2.64209817379263E-2</v>
      </c>
      <c r="EC18">
        <v>1</v>
      </c>
      <c r="ED18">
        <v>1.9682351612903199</v>
      </c>
      <c r="EE18">
        <v>7.7128548387088797E-2</v>
      </c>
      <c r="EF18">
        <v>1.1753364342224799E-2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0.52100000000000002</v>
      </c>
      <c r="EN18">
        <v>0.27100000000000002</v>
      </c>
      <c r="EO18">
        <v>1.0237332379059101</v>
      </c>
      <c r="EP18">
        <v>-1.6043650578588901E-5</v>
      </c>
      <c r="EQ18">
        <v>-1.15305589960158E-6</v>
      </c>
      <c r="ER18">
        <v>3.6581349982770798E-10</v>
      </c>
      <c r="ES18">
        <v>-0.12591502557401901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11.5</v>
      </c>
      <c r="FB18">
        <v>11.7</v>
      </c>
      <c r="FC18">
        <v>2</v>
      </c>
      <c r="FD18">
        <v>506.28699999999998</v>
      </c>
      <c r="FE18">
        <v>478.72899999999998</v>
      </c>
      <c r="FF18">
        <v>22.9467</v>
      </c>
      <c r="FG18">
        <v>35.215800000000002</v>
      </c>
      <c r="FH18">
        <v>30.000399999999999</v>
      </c>
      <c r="FI18">
        <v>35.171700000000001</v>
      </c>
      <c r="FJ18">
        <v>35.200099999999999</v>
      </c>
      <c r="FK18">
        <v>5.0377900000000002</v>
      </c>
      <c r="FL18">
        <v>15.823499999999999</v>
      </c>
      <c r="FM18">
        <v>28.937999999999999</v>
      </c>
      <c r="FN18">
        <v>22.949000000000002</v>
      </c>
      <c r="FO18">
        <v>48.827599999999997</v>
      </c>
      <c r="FP18">
        <v>20.866800000000001</v>
      </c>
      <c r="FQ18">
        <v>97.578800000000001</v>
      </c>
      <c r="FR18">
        <v>101.691</v>
      </c>
    </row>
    <row r="19" spans="1:174" x14ac:dyDescent="0.25">
      <c r="A19">
        <v>3</v>
      </c>
      <c r="B19">
        <v>1608223670.5999999</v>
      </c>
      <c r="C19">
        <v>217</v>
      </c>
      <c r="D19" t="s">
        <v>305</v>
      </c>
      <c r="E19" t="s">
        <v>306</v>
      </c>
      <c r="F19" t="s">
        <v>291</v>
      </c>
      <c r="G19" t="s">
        <v>292</v>
      </c>
      <c r="H19">
        <v>1608223662.8499999</v>
      </c>
      <c r="I19">
        <f t="shared" si="0"/>
        <v>2.0798457518597766E-3</v>
      </c>
      <c r="J19">
        <f t="shared" si="1"/>
        <v>2.0798457518597764</v>
      </c>
      <c r="K19">
        <f t="shared" si="2"/>
        <v>0.5974658546535484</v>
      </c>
      <c r="L19">
        <f t="shared" si="3"/>
        <v>79.340313333333299</v>
      </c>
      <c r="M19">
        <f t="shared" si="4"/>
        <v>68.952413011503808</v>
      </c>
      <c r="N19">
        <f t="shared" si="5"/>
        <v>7.0201002678849393</v>
      </c>
      <c r="O19">
        <f t="shared" si="6"/>
        <v>8.0777007005176706</v>
      </c>
      <c r="P19">
        <f t="shared" si="7"/>
        <v>0.11796884995797424</v>
      </c>
      <c r="Q19">
        <f t="shared" si="8"/>
        <v>2.9605934983571509</v>
      </c>
      <c r="R19">
        <f t="shared" si="9"/>
        <v>0.11541829706882327</v>
      </c>
      <c r="S19">
        <f t="shared" si="10"/>
        <v>7.2360999800311007E-2</v>
      </c>
      <c r="T19">
        <f t="shared" si="11"/>
        <v>231.29119735448586</v>
      </c>
      <c r="U19">
        <f t="shared" si="12"/>
        <v>28.759746565189364</v>
      </c>
      <c r="V19">
        <f t="shared" si="13"/>
        <v>29.2556166666667</v>
      </c>
      <c r="W19">
        <f t="shared" si="14"/>
        <v>4.0816453760581153</v>
      </c>
      <c r="X19">
        <f t="shared" si="15"/>
        <v>60.922645307762203</v>
      </c>
      <c r="Y19">
        <f t="shared" si="16"/>
        <v>2.3045475057736207</v>
      </c>
      <c r="Z19">
        <f t="shared" si="17"/>
        <v>3.7827436647436525</v>
      </c>
      <c r="AA19">
        <f t="shared" si="18"/>
        <v>1.7770978702844946</v>
      </c>
      <c r="AB19">
        <f t="shared" si="19"/>
        <v>-91.721197657016148</v>
      </c>
      <c r="AC19">
        <f t="shared" si="20"/>
        <v>-209.15014311646695</v>
      </c>
      <c r="AD19">
        <f t="shared" si="21"/>
        <v>-15.491323336838432</v>
      </c>
      <c r="AE19">
        <f t="shared" si="22"/>
        <v>-85.071466755835672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53648.075531328832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15376.6</v>
      </c>
      <c r="AS19">
        <v>1113.1103846153801</v>
      </c>
      <c r="AT19">
        <v>1174.5999999999999</v>
      </c>
      <c r="AU19">
        <f t="shared" si="27"/>
        <v>5.2349408636659156E-2</v>
      </c>
      <c r="AV19">
        <v>0.5</v>
      </c>
      <c r="AW19">
        <f t="shared" si="28"/>
        <v>1180.18235155459</v>
      </c>
      <c r="AX19">
        <f t="shared" si="29"/>
        <v>0.5974658546535484</v>
      </c>
      <c r="AY19">
        <f t="shared" si="30"/>
        <v>30.890924093652284</v>
      </c>
      <c r="AZ19">
        <f t="shared" si="31"/>
        <v>1.3535754475139318E-3</v>
      </c>
      <c r="BA19">
        <f t="shared" si="32"/>
        <v>-1</v>
      </c>
      <c r="BB19" t="s">
        <v>308</v>
      </c>
      <c r="BC19">
        <v>1113.1103846153801</v>
      </c>
      <c r="BD19">
        <v>740.37</v>
      </c>
      <c r="BE19">
        <f t="shared" si="33"/>
        <v>0.36968329644134168</v>
      </c>
      <c r="BF19">
        <f t="shared" si="34"/>
        <v>0.14160609673357397</v>
      </c>
      <c r="BG19">
        <f t="shared" si="35"/>
        <v>1.5865040452746599</v>
      </c>
      <c r="BH19">
        <f t="shared" si="36"/>
        <v>5.2349408636659128E-2</v>
      </c>
      <c r="BI19" t="e">
        <f t="shared" si="37"/>
        <v>#DIV/0!</v>
      </c>
      <c r="BJ19">
        <f t="shared" si="38"/>
        <v>9.4187339627473235E-2</v>
      </c>
      <c r="BK19">
        <f t="shared" si="39"/>
        <v>0.90581266037252672</v>
      </c>
      <c r="BL19">
        <f t="shared" si="40"/>
        <v>1399.9963333333301</v>
      </c>
      <c r="BM19">
        <f t="shared" si="41"/>
        <v>1180.18235155459</v>
      </c>
      <c r="BN19">
        <f t="shared" si="42"/>
        <v>0.84298960179747573</v>
      </c>
      <c r="BO19">
        <f t="shared" si="43"/>
        <v>0.19597920359495169</v>
      </c>
      <c r="BP19">
        <v>6</v>
      </c>
      <c r="BQ19">
        <v>0.5</v>
      </c>
      <c r="BR19" t="s">
        <v>296</v>
      </c>
      <c r="BS19">
        <v>2</v>
      </c>
      <c r="BT19">
        <v>1608223662.8499999</v>
      </c>
      <c r="BU19">
        <v>79.340313333333299</v>
      </c>
      <c r="BV19">
        <v>80.255233333333294</v>
      </c>
      <c r="BW19">
        <v>22.635590000000001</v>
      </c>
      <c r="BX19">
        <v>20.1964233333333</v>
      </c>
      <c r="BY19">
        <v>78.824443333333306</v>
      </c>
      <c r="BZ19">
        <v>22.291363333333301</v>
      </c>
      <c r="CA19">
        <v>500.031566666667</v>
      </c>
      <c r="CB19">
        <v>101.710766666667</v>
      </c>
      <c r="CC19">
        <v>0.100032423333333</v>
      </c>
      <c r="CD19">
        <v>27.945246666666701</v>
      </c>
      <c r="CE19">
        <v>29.2556166666667</v>
      </c>
      <c r="CF19">
        <v>999.9</v>
      </c>
      <c r="CG19">
        <v>0</v>
      </c>
      <c r="CH19">
        <v>0</v>
      </c>
      <c r="CI19">
        <v>10006.8506666667</v>
      </c>
      <c r="CJ19">
        <v>0</v>
      </c>
      <c r="CK19">
        <v>273.82059666666697</v>
      </c>
      <c r="CL19">
        <v>1399.9963333333301</v>
      </c>
      <c r="CM19">
        <v>0.89999086666666706</v>
      </c>
      <c r="CN19">
        <v>0.100009076666667</v>
      </c>
      <c r="CO19">
        <v>0</v>
      </c>
      <c r="CP19">
        <v>1113.1199999999999</v>
      </c>
      <c r="CQ19">
        <v>4.9994800000000001</v>
      </c>
      <c r="CR19">
        <v>15905.493333333299</v>
      </c>
      <c r="CS19">
        <v>11417.526666666699</v>
      </c>
      <c r="CT19">
        <v>50.147733333333299</v>
      </c>
      <c r="CU19">
        <v>51.7541333333333</v>
      </c>
      <c r="CV19">
        <v>51.189133333333302</v>
      </c>
      <c r="CW19">
        <v>51.299599999999998</v>
      </c>
      <c r="CX19">
        <v>51.835099999999997</v>
      </c>
      <c r="CY19">
        <v>1255.482</v>
      </c>
      <c r="CZ19">
        <v>139.51433333333301</v>
      </c>
      <c r="DA19">
        <v>0</v>
      </c>
      <c r="DB19">
        <v>95.700000047683702</v>
      </c>
      <c r="DC19">
        <v>0</v>
      </c>
      <c r="DD19">
        <v>1113.1103846153801</v>
      </c>
      <c r="DE19">
        <v>-11.2919658146303</v>
      </c>
      <c r="DF19">
        <v>219.04615304265201</v>
      </c>
      <c r="DG19">
        <v>15903.3346153846</v>
      </c>
      <c r="DH19">
        <v>15</v>
      </c>
      <c r="DI19">
        <v>1608223597.0999999</v>
      </c>
      <c r="DJ19" t="s">
        <v>303</v>
      </c>
      <c r="DK19">
        <v>1608223595.5999999</v>
      </c>
      <c r="DL19">
        <v>1608223597.0999999</v>
      </c>
      <c r="DM19">
        <v>10</v>
      </c>
      <c r="DN19">
        <v>-0.5</v>
      </c>
      <c r="DO19">
        <v>1.6E-2</v>
      </c>
      <c r="DP19">
        <v>0.52100000000000002</v>
      </c>
      <c r="DQ19">
        <v>0.27100000000000002</v>
      </c>
      <c r="DR19">
        <v>49</v>
      </c>
      <c r="DS19">
        <v>21</v>
      </c>
      <c r="DT19">
        <v>0.23</v>
      </c>
      <c r="DU19">
        <v>0.05</v>
      </c>
      <c r="DV19">
        <v>0.60009557944635405</v>
      </c>
      <c r="DW19">
        <v>-0.102238448658138</v>
      </c>
      <c r="DX19">
        <v>1.61399002030761E-2</v>
      </c>
      <c r="DY19">
        <v>1</v>
      </c>
      <c r="DZ19">
        <v>-0.91613261290322601</v>
      </c>
      <c r="EA19">
        <v>8.2382564516131199E-2</v>
      </c>
      <c r="EB19">
        <v>1.70163169599774E-2</v>
      </c>
      <c r="EC19">
        <v>1</v>
      </c>
      <c r="ED19">
        <v>2.4381090322580601</v>
      </c>
      <c r="EE19">
        <v>0.189588387096772</v>
      </c>
      <c r="EF19">
        <v>1.85807658710237E-2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0.51600000000000001</v>
      </c>
      <c r="EN19">
        <v>0.34260000000000002</v>
      </c>
      <c r="EO19">
        <v>0.52412207254342003</v>
      </c>
      <c r="EP19">
        <v>-1.6043650578588901E-5</v>
      </c>
      <c r="EQ19">
        <v>-1.15305589960158E-6</v>
      </c>
      <c r="ER19">
        <v>3.6581349982770798E-10</v>
      </c>
      <c r="ES19">
        <v>-0.11016671142630501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506.82</v>
      </c>
      <c r="FE19">
        <v>477.32</v>
      </c>
      <c r="FF19">
        <v>23.085999999999999</v>
      </c>
      <c r="FG19">
        <v>35.307400000000001</v>
      </c>
      <c r="FH19">
        <v>30.0001</v>
      </c>
      <c r="FI19">
        <v>35.246899999999997</v>
      </c>
      <c r="FJ19">
        <v>35.271999999999998</v>
      </c>
      <c r="FK19">
        <v>6.3376599999999996</v>
      </c>
      <c r="FL19">
        <v>19.986499999999999</v>
      </c>
      <c r="FM19">
        <v>28.136199999999999</v>
      </c>
      <c r="FN19">
        <v>23.108000000000001</v>
      </c>
      <c r="FO19">
        <v>80.523499999999999</v>
      </c>
      <c r="FP19">
        <v>19.974299999999999</v>
      </c>
      <c r="FQ19">
        <v>97.560299999999998</v>
      </c>
      <c r="FR19">
        <v>101.67</v>
      </c>
    </row>
    <row r="20" spans="1:174" x14ac:dyDescent="0.25">
      <c r="A20">
        <v>4</v>
      </c>
      <c r="B20">
        <v>1608223742.5999999</v>
      </c>
      <c r="C20">
        <v>289</v>
      </c>
      <c r="D20" t="s">
        <v>309</v>
      </c>
      <c r="E20" t="s">
        <v>310</v>
      </c>
      <c r="F20" t="s">
        <v>291</v>
      </c>
      <c r="G20" t="s">
        <v>292</v>
      </c>
      <c r="H20">
        <v>1608223734.8499999</v>
      </c>
      <c r="I20">
        <f t="shared" si="0"/>
        <v>2.255427185734636E-3</v>
      </c>
      <c r="J20">
        <f t="shared" si="1"/>
        <v>2.2554271857346357</v>
      </c>
      <c r="K20">
        <f t="shared" si="2"/>
        <v>1.222293132616237</v>
      </c>
      <c r="L20">
        <f t="shared" si="3"/>
        <v>99.540283333333306</v>
      </c>
      <c r="M20">
        <f t="shared" si="4"/>
        <v>81.204785303120147</v>
      </c>
      <c r="N20">
        <f t="shared" si="5"/>
        <v>8.2676154440637646</v>
      </c>
      <c r="O20">
        <f t="shared" si="6"/>
        <v>10.134387779257247</v>
      </c>
      <c r="P20">
        <f t="shared" si="7"/>
        <v>0.12698195945868349</v>
      </c>
      <c r="Q20">
        <f t="shared" si="8"/>
        <v>2.9604544529125913</v>
      </c>
      <c r="R20">
        <f t="shared" si="9"/>
        <v>0.12403189618385549</v>
      </c>
      <c r="S20">
        <f t="shared" si="10"/>
        <v>7.7779278261836268E-2</v>
      </c>
      <c r="T20">
        <f t="shared" si="11"/>
        <v>231.29598974181755</v>
      </c>
      <c r="U20">
        <f t="shared" si="12"/>
        <v>28.731512031329654</v>
      </c>
      <c r="V20">
        <f t="shared" si="13"/>
        <v>29.138093333333298</v>
      </c>
      <c r="W20">
        <f t="shared" si="14"/>
        <v>4.0540222910772714</v>
      </c>
      <c r="X20">
        <f t="shared" si="15"/>
        <v>59.687649010557131</v>
      </c>
      <c r="Y20">
        <f t="shared" si="16"/>
        <v>2.260057066420186</v>
      </c>
      <c r="Z20">
        <f t="shared" si="17"/>
        <v>3.7864735902404916</v>
      </c>
      <c r="AA20">
        <f t="shared" si="18"/>
        <v>1.7939652246570854</v>
      </c>
      <c r="AB20">
        <f t="shared" si="19"/>
        <v>-99.464338890897452</v>
      </c>
      <c r="AC20">
        <f t="shared" si="20"/>
        <v>-187.68581585290229</v>
      </c>
      <c r="AD20">
        <f t="shared" si="21"/>
        <v>-13.895188559704478</v>
      </c>
      <c r="AE20">
        <f t="shared" si="22"/>
        <v>-69.749353561686675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53641.032189031255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15376</v>
      </c>
      <c r="AS20">
        <v>1099.3876</v>
      </c>
      <c r="AT20">
        <v>1165.58</v>
      </c>
      <c r="AU20">
        <f t="shared" si="27"/>
        <v>5.6789237975943263E-2</v>
      </c>
      <c r="AV20">
        <v>0.5</v>
      </c>
      <c r="AW20">
        <f t="shared" si="28"/>
        <v>1180.2090645791927</v>
      </c>
      <c r="AX20">
        <f t="shared" si="29"/>
        <v>1.222293132616237</v>
      </c>
      <c r="AY20">
        <f t="shared" si="30"/>
        <v>33.511586714876586</v>
      </c>
      <c r="AZ20">
        <f t="shared" si="31"/>
        <v>1.8829656535544425E-3</v>
      </c>
      <c r="BA20">
        <f t="shared" si="32"/>
        <v>-1</v>
      </c>
      <c r="BB20" t="s">
        <v>312</v>
      </c>
      <c r="BC20">
        <v>1099.3876</v>
      </c>
      <c r="BD20">
        <v>704.95</v>
      </c>
      <c r="BE20">
        <f t="shared" si="33"/>
        <v>0.39519380909075308</v>
      </c>
      <c r="BF20">
        <f t="shared" si="34"/>
        <v>0.14369971560688605</v>
      </c>
      <c r="BG20">
        <f t="shared" si="35"/>
        <v>1.6534222285268456</v>
      </c>
      <c r="BH20">
        <f t="shared" si="36"/>
        <v>5.6789237975943228E-2</v>
      </c>
      <c r="BI20" t="e">
        <f t="shared" si="37"/>
        <v>#DIV/0!</v>
      </c>
      <c r="BJ20">
        <f t="shared" si="38"/>
        <v>9.2143220932339356E-2</v>
      </c>
      <c r="BK20">
        <f t="shared" si="39"/>
        <v>0.9078567790676606</v>
      </c>
      <c r="BL20">
        <f t="shared" si="40"/>
        <v>1400.02833333333</v>
      </c>
      <c r="BM20">
        <f t="shared" si="41"/>
        <v>1180.2090645791927</v>
      </c>
      <c r="BN20">
        <f t="shared" si="42"/>
        <v>0.84298941419937612</v>
      </c>
      <c r="BO20">
        <f t="shared" si="43"/>
        <v>0.19597882839875228</v>
      </c>
      <c r="BP20">
        <v>6</v>
      </c>
      <c r="BQ20">
        <v>0.5</v>
      </c>
      <c r="BR20" t="s">
        <v>296</v>
      </c>
      <c r="BS20">
        <v>2</v>
      </c>
      <c r="BT20">
        <v>1608223734.8499999</v>
      </c>
      <c r="BU20">
        <v>99.540283333333306</v>
      </c>
      <c r="BV20">
        <v>101.276333333333</v>
      </c>
      <c r="BW20">
        <v>22.198353333333301</v>
      </c>
      <c r="BX20">
        <v>19.5520866666667</v>
      </c>
      <c r="BY20">
        <v>99.028696666666704</v>
      </c>
      <c r="BZ20">
        <v>21.872820000000001</v>
      </c>
      <c r="CA20">
        <v>500.03133333333301</v>
      </c>
      <c r="CB20">
        <v>101.7119</v>
      </c>
      <c r="CC20">
        <v>0.10002417666666701</v>
      </c>
      <c r="CD20">
        <v>27.962146666666701</v>
      </c>
      <c r="CE20">
        <v>29.138093333333298</v>
      </c>
      <c r="CF20">
        <v>999.9</v>
      </c>
      <c r="CG20">
        <v>0</v>
      </c>
      <c r="CH20">
        <v>0</v>
      </c>
      <c r="CI20">
        <v>10005.9503333333</v>
      </c>
      <c r="CJ20">
        <v>0</v>
      </c>
      <c r="CK20">
        <v>481.21606666666702</v>
      </c>
      <c r="CL20">
        <v>1400.02833333333</v>
      </c>
      <c r="CM20">
        <v>0.89999526666666696</v>
      </c>
      <c r="CN20">
        <v>0.10000468</v>
      </c>
      <c r="CO20">
        <v>0</v>
      </c>
      <c r="CP20">
        <v>1099.46233333333</v>
      </c>
      <c r="CQ20">
        <v>4.9994800000000001</v>
      </c>
      <c r="CR20">
        <v>15762.6933333333</v>
      </c>
      <c r="CS20">
        <v>11417.8</v>
      </c>
      <c r="CT20">
        <v>50.283066666666699</v>
      </c>
      <c r="CU20">
        <v>51.8414</v>
      </c>
      <c r="CV20">
        <v>51.3121333333333</v>
      </c>
      <c r="CW20">
        <v>51.3915333333333</v>
      </c>
      <c r="CX20">
        <v>51.9664</v>
      </c>
      <c r="CY20">
        <v>1255.5216666666699</v>
      </c>
      <c r="CZ20">
        <v>139.50899999999999</v>
      </c>
      <c r="DA20">
        <v>0</v>
      </c>
      <c r="DB20">
        <v>71.099999904632597</v>
      </c>
      <c r="DC20">
        <v>0</v>
      </c>
      <c r="DD20">
        <v>1099.3876</v>
      </c>
      <c r="DE20">
        <v>-13.500769238777799</v>
      </c>
      <c r="DF20">
        <v>-190.615384957142</v>
      </c>
      <c r="DG20">
        <v>15761.371999999999</v>
      </c>
      <c r="DH20">
        <v>15</v>
      </c>
      <c r="DI20">
        <v>1608223597.0999999</v>
      </c>
      <c r="DJ20" t="s">
        <v>303</v>
      </c>
      <c r="DK20">
        <v>1608223595.5999999</v>
      </c>
      <c r="DL20">
        <v>1608223597.0999999</v>
      </c>
      <c r="DM20">
        <v>10</v>
      </c>
      <c r="DN20">
        <v>-0.5</v>
      </c>
      <c r="DO20">
        <v>1.6E-2</v>
      </c>
      <c r="DP20">
        <v>0.52100000000000002</v>
      </c>
      <c r="DQ20">
        <v>0.27100000000000002</v>
      </c>
      <c r="DR20">
        <v>49</v>
      </c>
      <c r="DS20">
        <v>21</v>
      </c>
      <c r="DT20">
        <v>0.23</v>
      </c>
      <c r="DU20">
        <v>0.05</v>
      </c>
      <c r="DV20">
        <v>1.2270757952909499</v>
      </c>
      <c r="DW20">
        <v>5.3106370484213598E-3</v>
      </c>
      <c r="DX20">
        <v>1.8833475883345999E-2</v>
      </c>
      <c r="DY20">
        <v>1</v>
      </c>
      <c r="DZ20">
        <v>-1.7410099999999999</v>
      </c>
      <c r="EA20">
        <v>3.4820322580651902E-2</v>
      </c>
      <c r="EB20">
        <v>2.31961662572128E-2</v>
      </c>
      <c r="EC20">
        <v>1</v>
      </c>
      <c r="ED20">
        <v>2.6488383870967702</v>
      </c>
      <c r="EE20">
        <v>-0.19739612903226</v>
      </c>
      <c r="EF20">
        <v>1.49324537440401E-2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0.51100000000000001</v>
      </c>
      <c r="EN20">
        <v>0.32469999999999999</v>
      </c>
      <c r="EO20">
        <v>0.52412207254342003</v>
      </c>
      <c r="EP20">
        <v>-1.6043650578588901E-5</v>
      </c>
      <c r="EQ20">
        <v>-1.15305589960158E-6</v>
      </c>
      <c r="ER20">
        <v>3.6581349982770798E-10</v>
      </c>
      <c r="ES20">
        <v>-0.11016671142630501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2.5</v>
      </c>
      <c r="FB20">
        <v>2.4</v>
      </c>
      <c r="FC20">
        <v>2</v>
      </c>
      <c r="FD20">
        <v>507.01400000000001</v>
      </c>
      <c r="FE20">
        <v>476.78899999999999</v>
      </c>
      <c r="FF20">
        <v>23.352900000000002</v>
      </c>
      <c r="FG20">
        <v>35.358499999999999</v>
      </c>
      <c r="FH20">
        <v>30.000299999999999</v>
      </c>
      <c r="FI20">
        <v>35.298699999999997</v>
      </c>
      <c r="FJ20">
        <v>35.3245</v>
      </c>
      <c r="FK20">
        <v>7.20505</v>
      </c>
      <c r="FL20">
        <v>21.636500000000002</v>
      </c>
      <c r="FM20">
        <v>27.390599999999999</v>
      </c>
      <c r="FN20">
        <v>23.371700000000001</v>
      </c>
      <c r="FO20">
        <v>101.536</v>
      </c>
      <c r="FP20">
        <v>19.495000000000001</v>
      </c>
      <c r="FQ20">
        <v>97.553600000000003</v>
      </c>
      <c r="FR20">
        <v>101.65900000000001</v>
      </c>
    </row>
    <row r="21" spans="1:174" x14ac:dyDescent="0.25">
      <c r="A21">
        <v>5</v>
      </c>
      <c r="B21">
        <v>1608223837.5999999</v>
      </c>
      <c r="C21">
        <v>384</v>
      </c>
      <c r="D21" t="s">
        <v>313</v>
      </c>
      <c r="E21" t="s">
        <v>314</v>
      </c>
      <c r="F21" t="s">
        <v>291</v>
      </c>
      <c r="G21" t="s">
        <v>292</v>
      </c>
      <c r="H21">
        <v>1608223829.8499999</v>
      </c>
      <c r="I21">
        <f t="shared" si="0"/>
        <v>2.3116535474793621E-3</v>
      </c>
      <c r="J21">
        <f t="shared" si="1"/>
        <v>2.311653547479362</v>
      </c>
      <c r="K21">
        <f t="shared" si="2"/>
        <v>2.800316059192768</v>
      </c>
      <c r="L21">
        <f t="shared" si="3"/>
        <v>149.62520000000001</v>
      </c>
      <c r="M21">
        <f t="shared" si="4"/>
        <v>110.64371080432932</v>
      </c>
      <c r="N21">
        <f t="shared" si="5"/>
        <v>11.264412959287387</v>
      </c>
      <c r="O21">
        <f t="shared" si="6"/>
        <v>15.233039724206526</v>
      </c>
      <c r="P21">
        <f t="shared" si="7"/>
        <v>0.12994144956784986</v>
      </c>
      <c r="Q21">
        <f t="shared" si="8"/>
        <v>2.958888262890071</v>
      </c>
      <c r="R21">
        <f t="shared" si="9"/>
        <v>0.12685248179114994</v>
      </c>
      <c r="S21">
        <f t="shared" si="10"/>
        <v>7.9554216595113858E-2</v>
      </c>
      <c r="T21">
        <f t="shared" si="11"/>
        <v>231.29101165459079</v>
      </c>
      <c r="U21">
        <f t="shared" si="12"/>
        <v>28.748145144451289</v>
      </c>
      <c r="V21">
        <f t="shared" si="13"/>
        <v>29.091366666666701</v>
      </c>
      <c r="W21">
        <f t="shared" si="14"/>
        <v>4.0430848676199762</v>
      </c>
      <c r="X21">
        <f t="shared" si="15"/>
        <v>59.186775094270537</v>
      </c>
      <c r="Y21">
        <f t="shared" si="16"/>
        <v>2.2451167983285836</v>
      </c>
      <c r="Z21">
        <f t="shared" si="17"/>
        <v>3.7932744177270066</v>
      </c>
      <c r="AA21">
        <f t="shared" si="18"/>
        <v>1.7979680692913926</v>
      </c>
      <c r="AB21">
        <f t="shared" si="19"/>
        <v>-101.94392144383987</v>
      </c>
      <c r="AC21">
        <f t="shared" si="20"/>
        <v>-175.22322361269465</v>
      </c>
      <c r="AD21">
        <f t="shared" si="21"/>
        <v>-12.978359764640336</v>
      </c>
      <c r="AE21">
        <f t="shared" si="22"/>
        <v>-58.854493166584078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53589.79746995504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15379.1</v>
      </c>
      <c r="AS21">
        <v>1080.4557692307701</v>
      </c>
      <c r="AT21">
        <v>1161.95</v>
      </c>
      <c r="AU21">
        <f t="shared" si="27"/>
        <v>7.0135746606334148E-2</v>
      </c>
      <c r="AV21">
        <v>0.5</v>
      </c>
      <c r="AW21">
        <f t="shared" si="28"/>
        <v>1180.183511554502</v>
      </c>
      <c r="AX21">
        <f t="shared" si="29"/>
        <v>2.800316059192768</v>
      </c>
      <c r="AY21">
        <f t="shared" si="30"/>
        <v>41.386525857680091</v>
      </c>
      <c r="AZ21">
        <f t="shared" si="31"/>
        <v>3.2201060445143032E-3</v>
      </c>
      <c r="BA21">
        <f t="shared" si="32"/>
        <v>-1</v>
      </c>
      <c r="BB21" t="s">
        <v>316</v>
      </c>
      <c r="BC21">
        <v>1080.4557692307701</v>
      </c>
      <c r="BD21">
        <v>668.01</v>
      </c>
      <c r="BE21">
        <f t="shared" si="33"/>
        <v>0.42509574422307328</v>
      </c>
      <c r="BF21">
        <f t="shared" si="34"/>
        <v>0.16498811752283665</v>
      </c>
      <c r="BG21">
        <f t="shared" si="35"/>
        <v>1.7394200685618479</v>
      </c>
      <c r="BH21">
        <f t="shared" si="36"/>
        <v>7.0135746606334134E-2</v>
      </c>
      <c r="BI21" t="e">
        <f t="shared" si="37"/>
        <v>#DIV/0!</v>
      </c>
      <c r="BJ21">
        <f t="shared" si="38"/>
        <v>0.10200668599779583</v>
      </c>
      <c r="BK21">
        <f t="shared" si="39"/>
        <v>0.89799331400220417</v>
      </c>
      <c r="BL21">
        <f t="shared" si="40"/>
        <v>1399.998</v>
      </c>
      <c r="BM21">
        <f t="shared" si="41"/>
        <v>1180.183511554502</v>
      </c>
      <c r="BN21">
        <f t="shared" si="42"/>
        <v>0.8429894268095397</v>
      </c>
      <c r="BO21">
        <f t="shared" si="43"/>
        <v>0.19597885361907935</v>
      </c>
      <c r="BP21">
        <v>6</v>
      </c>
      <c r="BQ21">
        <v>0.5</v>
      </c>
      <c r="BR21" t="s">
        <v>296</v>
      </c>
      <c r="BS21">
        <v>2</v>
      </c>
      <c r="BT21">
        <v>1608223829.8499999</v>
      </c>
      <c r="BU21">
        <v>149.62520000000001</v>
      </c>
      <c r="BV21">
        <v>153.400366666667</v>
      </c>
      <c r="BW21">
        <v>22.0524633333333</v>
      </c>
      <c r="BX21">
        <v>19.339846666666698</v>
      </c>
      <c r="BY21">
        <v>149.12780000000001</v>
      </c>
      <c r="BZ21">
        <v>21.73311</v>
      </c>
      <c r="CA21">
        <v>500.03583333333302</v>
      </c>
      <c r="CB21">
        <v>101.70796666666701</v>
      </c>
      <c r="CC21">
        <v>0.100015706666667</v>
      </c>
      <c r="CD21">
        <v>27.992923333333302</v>
      </c>
      <c r="CE21">
        <v>29.091366666666701</v>
      </c>
      <c r="CF21">
        <v>999.9</v>
      </c>
      <c r="CG21">
        <v>0</v>
      </c>
      <c r="CH21">
        <v>0</v>
      </c>
      <c r="CI21">
        <v>9997.4546666666702</v>
      </c>
      <c r="CJ21">
        <v>0</v>
      </c>
      <c r="CK21">
        <v>511.38663333333301</v>
      </c>
      <c r="CL21">
        <v>1399.998</v>
      </c>
      <c r="CM21">
        <v>0.899994766666667</v>
      </c>
      <c r="CN21">
        <v>0.10000515</v>
      </c>
      <c r="CO21">
        <v>0</v>
      </c>
      <c r="CP21">
        <v>1080.4753333333299</v>
      </c>
      <c r="CQ21">
        <v>4.9994800000000001</v>
      </c>
      <c r="CR21">
        <v>15461.9666666667</v>
      </c>
      <c r="CS21">
        <v>11417.5433333333</v>
      </c>
      <c r="CT21">
        <v>49.8121333333333</v>
      </c>
      <c r="CU21">
        <v>51.322499999999998</v>
      </c>
      <c r="CV21">
        <v>50.777000000000001</v>
      </c>
      <c r="CW21">
        <v>50.606099999999998</v>
      </c>
      <c r="CX21">
        <v>51.580966666666697</v>
      </c>
      <c r="CY21">
        <v>1255.49166666667</v>
      </c>
      <c r="CZ21">
        <v>139.506333333333</v>
      </c>
      <c r="DA21">
        <v>0</v>
      </c>
      <c r="DB21">
        <v>94.5</v>
      </c>
      <c r="DC21">
        <v>0</v>
      </c>
      <c r="DD21">
        <v>1080.4557692307701</v>
      </c>
      <c r="DE21">
        <v>-6.7476922885238002</v>
      </c>
      <c r="DF21">
        <v>-142.290598377343</v>
      </c>
      <c r="DG21">
        <v>15460.884615384601</v>
      </c>
      <c r="DH21">
        <v>15</v>
      </c>
      <c r="DI21">
        <v>1608223597.0999999</v>
      </c>
      <c r="DJ21" t="s">
        <v>303</v>
      </c>
      <c r="DK21">
        <v>1608223595.5999999</v>
      </c>
      <c r="DL21">
        <v>1608223597.0999999</v>
      </c>
      <c r="DM21">
        <v>10</v>
      </c>
      <c r="DN21">
        <v>-0.5</v>
      </c>
      <c r="DO21">
        <v>1.6E-2</v>
      </c>
      <c r="DP21">
        <v>0.52100000000000002</v>
      </c>
      <c r="DQ21">
        <v>0.27100000000000002</v>
      </c>
      <c r="DR21">
        <v>49</v>
      </c>
      <c r="DS21">
        <v>21</v>
      </c>
      <c r="DT21">
        <v>0.23</v>
      </c>
      <c r="DU21">
        <v>0.05</v>
      </c>
      <c r="DV21">
        <v>2.7978890485807</v>
      </c>
      <c r="DW21">
        <v>-9.4467088996582294E-2</v>
      </c>
      <c r="DX21">
        <v>1.5754194296327399E-2</v>
      </c>
      <c r="DY21">
        <v>1</v>
      </c>
      <c r="DZ21">
        <v>-3.77355548387097</v>
      </c>
      <c r="EA21">
        <v>4.5104032258065599E-2</v>
      </c>
      <c r="EB21">
        <v>1.8881242413793901E-2</v>
      </c>
      <c r="EC21">
        <v>1</v>
      </c>
      <c r="ED21">
        <v>2.7110187096774201</v>
      </c>
      <c r="EE21">
        <v>0.130618548387094</v>
      </c>
      <c r="EF21">
        <v>2.86644432705833E-2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0.497</v>
      </c>
      <c r="EN21">
        <v>0.31979999999999997</v>
      </c>
      <c r="EO21">
        <v>0.52412207254342003</v>
      </c>
      <c r="EP21">
        <v>-1.6043650578588901E-5</v>
      </c>
      <c r="EQ21">
        <v>-1.15305589960158E-6</v>
      </c>
      <c r="ER21">
        <v>3.6581349982770798E-10</v>
      </c>
      <c r="ES21">
        <v>-0.11016671142630501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</v>
      </c>
      <c r="FC21">
        <v>2</v>
      </c>
      <c r="FD21">
        <v>507.10700000000003</v>
      </c>
      <c r="FE21">
        <v>476.46199999999999</v>
      </c>
      <c r="FF21">
        <v>23.170300000000001</v>
      </c>
      <c r="FG21">
        <v>35.406199999999998</v>
      </c>
      <c r="FH21">
        <v>30.0002</v>
      </c>
      <c r="FI21">
        <v>35.359499999999997</v>
      </c>
      <c r="FJ21">
        <v>35.386899999999997</v>
      </c>
      <c r="FK21">
        <v>9.3531099999999991</v>
      </c>
      <c r="FL21">
        <v>20.619700000000002</v>
      </c>
      <c r="FM21">
        <v>25.8855</v>
      </c>
      <c r="FN21">
        <v>23.177399999999999</v>
      </c>
      <c r="FO21">
        <v>153.58699999999999</v>
      </c>
      <c r="FP21">
        <v>19.4009</v>
      </c>
      <c r="FQ21">
        <v>97.545000000000002</v>
      </c>
      <c r="FR21">
        <v>101.646</v>
      </c>
    </row>
    <row r="22" spans="1:174" x14ac:dyDescent="0.25">
      <c r="A22">
        <v>6</v>
      </c>
      <c r="B22">
        <v>1608223933</v>
      </c>
      <c r="C22">
        <v>479.40000009536698</v>
      </c>
      <c r="D22" t="s">
        <v>317</v>
      </c>
      <c r="E22" t="s">
        <v>318</v>
      </c>
      <c r="F22" t="s">
        <v>291</v>
      </c>
      <c r="G22" t="s">
        <v>292</v>
      </c>
      <c r="H22">
        <v>1608223925.25</v>
      </c>
      <c r="I22">
        <f t="shared" si="0"/>
        <v>2.5032294869465018E-3</v>
      </c>
      <c r="J22">
        <f t="shared" si="1"/>
        <v>2.5032294869465019</v>
      </c>
      <c r="K22">
        <f t="shared" si="2"/>
        <v>4.6291083989810602</v>
      </c>
      <c r="L22">
        <f t="shared" si="3"/>
        <v>199.63220000000001</v>
      </c>
      <c r="M22">
        <f t="shared" si="4"/>
        <v>140.93731748162119</v>
      </c>
      <c r="N22">
        <f t="shared" si="5"/>
        <v>14.348251309519815</v>
      </c>
      <c r="O22">
        <f t="shared" si="6"/>
        <v>20.323737007736423</v>
      </c>
      <c r="P22">
        <f t="shared" si="7"/>
        <v>0.1409235920791595</v>
      </c>
      <c r="Q22">
        <f t="shared" si="8"/>
        <v>2.9593354173951383</v>
      </c>
      <c r="R22">
        <f t="shared" si="9"/>
        <v>0.13729880321278579</v>
      </c>
      <c r="S22">
        <f t="shared" si="10"/>
        <v>8.612965920249803E-2</v>
      </c>
      <c r="T22">
        <f t="shared" si="11"/>
        <v>231.29119504847463</v>
      </c>
      <c r="U22">
        <f t="shared" si="12"/>
        <v>28.664318368454573</v>
      </c>
      <c r="V22">
        <f t="shared" si="13"/>
        <v>29.008006666666699</v>
      </c>
      <c r="W22">
        <f t="shared" si="14"/>
        <v>4.0236364741097193</v>
      </c>
      <c r="X22">
        <f t="shared" si="15"/>
        <v>58.7602885429772</v>
      </c>
      <c r="Y22">
        <f t="shared" si="16"/>
        <v>2.2244705862876879</v>
      </c>
      <c r="Z22">
        <f t="shared" si="17"/>
        <v>3.7856699506516427</v>
      </c>
      <c r="AA22">
        <f t="shared" si="18"/>
        <v>1.7991658878220314</v>
      </c>
      <c r="AB22">
        <f t="shared" si="19"/>
        <v>-110.39242037434073</v>
      </c>
      <c r="AC22">
        <f t="shared" si="20"/>
        <v>-167.44110372822547</v>
      </c>
      <c r="AD22">
        <f t="shared" si="21"/>
        <v>-12.392816056618031</v>
      </c>
      <c r="AE22">
        <f t="shared" si="22"/>
        <v>-58.935145110709612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53608.91861914027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15381.7</v>
      </c>
      <c r="AS22">
        <v>1070.6503846153801</v>
      </c>
      <c r="AT22">
        <v>1166.3599999999999</v>
      </c>
      <c r="AU22">
        <f t="shared" si="27"/>
        <v>8.2058382818872233E-2</v>
      </c>
      <c r="AV22">
        <v>0.5</v>
      </c>
      <c r="AW22">
        <f t="shared" si="28"/>
        <v>1180.1868815543937</v>
      </c>
      <c r="AX22">
        <f t="shared" si="29"/>
        <v>4.6291083989810602</v>
      </c>
      <c r="AY22">
        <f t="shared" si="30"/>
        <v>48.422113462200727</v>
      </c>
      <c r="AZ22">
        <f t="shared" si="31"/>
        <v>4.7696754530664725E-3</v>
      </c>
      <c r="BA22">
        <f t="shared" si="32"/>
        <v>-1</v>
      </c>
      <c r="BB22" t="s">
        <v>320</v>
      </c>
      <c r="BC22">
        <v>1070.6503846153801</v>
      </c>
      <c r="BD22">
        <v>664.23</v>
      </c>
      <c r="BE22">
        <f t="shared" si="33"/>
        <v>0.43051030556603442</v>
      </c>
      <c r="BF22">
        <f t="shared" si="34"/>
        <v>0.19060724391018236</v>
      </c>
      <c r="BG22">
        <f t="shared" si="35"/>
        <v>1.7559580265871759</v>
      </c>
      <c r="BH22">
        <f t="shared" si="36"/>
        <v>8.2058382818872261E-2</v>
      </c>
      <c r="BI22" t="e">
        <f t="shared" si="37"/>
        <v>#DIV/0!</v>
      </c>
      <c r="BJ22">
        <f t="shared" si="38"/>
        <v>0.11825246732428223</v>
      </c>
      <c r="BK22">
        <f t="shared" si="39"/>
        <v>0.88174753267571782</v>
      </c>
      <c r="BL22">
        <f t="shared" si="40"/>
        <v>1400.0023333333299</v>
      </c>
      <c r="BM22">
        <f t="shared" si="41"/>
        <v>1180.1868815543937</v>
      </c>
      <c r="BN22">
        <f t="shared" si="42"/>
        <v>0.84298922469967075</v>
      </c>
      <c r="BO22">
        <f t="shared" si="43"/>
        <v>0.1959784493993417</v>
      </c>
      <c r="BP22">
        <v>6</v>
      </c>
      <c r="BQ22">
        <v>0.5</v>
      </c>
      <c r="BR22" t="s">
        <v>296</v>
      </c>
      <c r="BS22">
        <v>2</v>
      </c>
      <c r="BT22">
        <v>1608223925.25</v>
      </c>
      <c r="BU22">
        <v>199.63220000000001</v>
      </c>
      <c r="BV22">
        <v>205.78636666666699</v>
      </c>
      <c r="BW22">
        <v>21.850113333333301</v>
      </c>
      <c r="BX22">
        <v>18.91208</v>
      </c>
      <c r="BY22">
        <v>199.1541</v>
      </c>
      <c r="BZ22">
        <v>21.53931</v>
      </c>
      <c r="CA22">
        <v>500.035233333333</v>
      </c>
      <c r="CB22">
        <v>101.7059</v>
      </c>
      <c r="CC22">
        <v>0.1000061</v>
      </c>
      <c r="CD22">
        <v>27.9585066666667</v>
      </c>
      <c r="CE22">
        <v>29.008006666666699</v>
      </c>
      <c r="CF22">
        <v>999.9</v>
      </c>
      <c r="CG22">
        <v>0</v>
      </c>
      <c r="CH22">
        <v>0</v>
      </c>
      <c r="CI22">
        <v>10000.1933333333</v>
      </c>
      <c r="CJ22">
        <v>0</v>
      </c>
      <c r="CK22">
        <v>464.4212</v>
      </c>
      <c r="CL22">
        <v>1400.0023333333299</v>
      </c>
      <c r="CM22">
        <v>0.90000139999999995</v>
      </c>
      <c r="CN22">
        <v>9.9998530000000002E-2</v>
      </c>
      <c r="CO22">
        <v>0</v>
      </c>
      <c r="CP22">
        <v>1070.66533333333</v>
      </c>
      <c r="CQ22">
        <v>4.9994800000000001</v>
      </c>
      <c r="CR22">
        <v>15283.516666666699</v>
      </c>
      <c r="CS22">
        <v>11417.6033333333</v>
      </c>
      <c r="CT22">
        <v>49.2914666666667</v>
      </c>
      <c r="CU22">
        <v>50.8874</v>
      </c>
      <c r="CV22">
        <v>50.237266666666599</v>
      </c>
      <c r="CW22">
        <v>50.1038</v>
      </c>
      <c r="CX22">
        <v>51.112200000000001</v>
      </c>
      <c r="CY22">
        <v>1255.5050000000001</v>
      </c>
      <c r="CZ22">
        <v>139.49733333333299</v>
      </c>
      <c r="DA22">
        <v>0</v>
      </c>
      <c r="DB22">
        <v>94.899999856948895</v>
      </c>
      <c r="DC22">
        <v>0</v>
      </c>
      <c r="DD22">
        <v>1070.6503846153801</v>
      </c>
      <c r="DE22">
        <v>-1.58461537304075</v>
      </c>
      <c r="DF22">
        <v>-55.148718034315799</v>
      </c>
      <c r="DG22">
        <v>15283.3269230769</v>
      </c>
      <c r="DH22">
        <v>15</v>
      </c>
      <c r="DI22">
        <v>1608223597.0999999</v>
      </c>
      <c r="DJ22" t="s">
        <v>303</v>
      </c>
      <c r="DK22">
        <v>1608223595.5999999</v>
      </c>
      <c r="DL22">
        <v>1608223597.0999999</v>
      </c>
      <c r="DM22">
        <v>10</v>
      </c>
      <c r="DN22">
        <v>-0.5</v>
      </c>
      <c r="DO22">
        <v>1.6E-2</v>
      </c>
      <c r="DP22">
        <v>0.52100000000000002</v>
      </c>
      <c r="DQ22">
        <v>0.27100000000000002</v>
      </c>
      <c r="DR22">
        <v>49</v>
      </c>
      <c r="DS22">
        <v>21</v>
      </c>
      <c r="DT22">
        <v>0.23</v>
      </c>
      <c r="DU22">
        <v>0.05</v>
      </c>
      <c r="DV22">
        <v>4.6336824526271299</v>
      </c>
      <c r="DW22">
        <v>-0.17607158141465001</v>
      </c>
      <c r="DX22">
        <v>1.7370158926528299E-2</v>
      </c>
      <c r="DY22">
        <v>1</v>
      </c>
      <c r="DZ22">
        <v>-6.1581932258064498</v>
      </c>
      <c r="EA22">
        <v>0.18052112903227799</v>
      </c>
      <c r="EB22">
        <v>1.89574000168964E-2</v>
      </c>
      <c r="EC22">
        <v>1</v>
      </c>
      <c r="ED22">
        <v>2.9354735483871002</v>
      </c>
      <c r="EE22">
        <v>0.14137161290321401</v>
      </c>
      <c r="EF22">
        <v>1.20877366670328E-2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0.47799999999999998</v>
      </c>
      <c r="EN22">
        <v>0.31090000000000001</v>
      </c>
      <c r="EO22">
        <v>0.52412207254342003</v>
      </c>
      <c r="EP22">
        <v>-1.6043650578588901E-5</v>
      </c>
      <c r="EQ22">
        <v>-1.15305589960158E-6</v>
      </c>
      <c r="ER22">
        <v>3.6581349982770798E-10</v>
      </c>
      <c r="ES22">
        <v>-0.11016671142630501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5.6</v>
      </c>
      <c r="FB22">
        <v>5.6</v>
      </c>
      <c r="FC22">
        <v>2</v>
      </c>
      <c r="FD22">
        <v>507.49</v>
      </c>
      <c r="FE22">
        <v>476.07799999999997</v>
      </c>
      <c r="FF22">
        <v>23.3904</v>
      </c>
      <c r="FG22">
        <v>35.425800000000002</v>
      </c>
      <c r="FH22">
        <v>29.9998</v>
      </c>
      <c r="FI22">
        <v>35.400500000000001</v>
      </c>
      <c r="FJ22">
        <v>35.429499999999997</v>
      </c>
      <c r="FK22">
        <v>11.474</v>
      </c>
      <c r="FL22">
        <v>21.648900000000001</v>
      </c>
      <c r="FM22">
        <v>24.3826</v>
      </c>
      <c r="FN22">
        <v>23.420500000000001</v>
      </c>
      <c r="FO22">
        <v>205.95500000000001</v>
      </c>
      <c r="FP22">
        <v>18.959099999999999</v>
      </c>
      <c r="FQ22">
        <v>97.545500000000004</v>
      </c>
      <c r="FR22">
        <v>101.64100000000001</v>
      </c>
    </row>
    <row r="23" spans="1:174" x14ac:dyDescent="0.25">
      <c r="A23">
        <v>7</v>
      </c>
      <c r="B23">
        <v>1608224019</v>
      </c>
      <c r="C23">
        <v>565.40000009536698</v>
      </c>
      <c r="D23" t="s">
        <v>321</v>
      </c>
      <c r="E23" t="s">
        <v>322</v>
      </c>
      <c r="F23" t="s">
        <v>291</v>
      </c>
      <c r="G23" t="s">
        <v>292</v>
      </c>
      <c r="H23">
        <v>1608224011.25</v>
      </c>
      <c r="I23">
        <f t="shared" si="0"/>
        <v>2.6007023280475404E-3</v>
      </c>
      <c r="J23">
        <f t="shared" si="1"/>
        <v>2.6007023280475403</v>
      </c>
      <c r="K23">
        <f t="shared" si="2"/>
        <v>6.5148173574028636</v>
      </c>
      <c r="L23">
        <f t="shared" si="3"/>
        <v>249.39603333333301</v>
      </c>
      <c r="M23">
        <f t="shared" si="4"/>
        <v>170.34721873379493</v>
      </c>
      <c r="N23">
        <f t="shared" si="5"/>
        <v>17.342018788644609</v>
      </c>
      <c r="O23">
        <f t="shared" si="6"/>
        <v>25.389499916866335</v>
      </c>
      <c r="P23">
        <f t="shared" si="7"/>
        <v>0.14626666544782022</v>
      </c>
      <c r="Q23">
        <f t="shared" si="8"/>
        <v>2.9584596847101867</v>
      </c>
      <c r="R23">
        <f t="shared" si="9"/>
        <v>0.14236477591982283</v>
      </c>
      <c r="S23">
        <f t="shared" si="10"/>
        <v>8.9319884423171778E-2</v>
      </c>
      <c r="T23">
        <f t="shared" si="11"/>
        <v>231.28925701996283</v>
      </c>
      <c r="U23">
        <f t="shared" si="12"/>
        <v>28.664491258685363</v>
      </c>
      <c r="V23">
        <f t="shared" si="13"/>
        <v>28.9584233333333</v>
      </c>
      <c r="W23">
        <f t="shared" si="14"/>
        <v>4.0121071154595089</v>
      </c>
      <c r="X23">
        <f t="shared" si="15"/>
        <v>58.271289727872229</v>
      </c>
      <c r="Y23">
        <f t="shared" si="16"/>
        <v>2.2091900483753943</v>
      </c>
      <c r="Z23">
        <f t="shared" si="17"/>
        <v>3.7912152943453692</v>
      </c>
      <c r="AA23">
        <f t="shared" si="18"/>
        <v>1.8029170670841146</v>
      </c>
      <c r="AB23">
        <f t="shared" si="19"/>
        <v>-114.69097266689653</v>
      </c>
      <c r="AC23">
        <f t="shared" si="20"/>
        <v>-155.47929388304735</v>
      </c>
      <c r="AD23">
        <f t="shared" si="21"/>
        <v>-11.509486391717067</v>
      </c>
      <c r="AE23">
        <f t="shared" si="22"/>
        <v>-50.390495921698118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53578.875707745545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15383.9</v>
      </c>
      <c r="AS23">
        <v>1070.56884615385</v>
      </c>
      <c r="AT23">
        <v>1179.9000000000001</v>
      </c>
      <c r="AU23">
        <f t="shared" si="27"/>
        <v>9.2661372867319347E-2</v>
      </c>
      <c r="AV23">
        <v>0.5</v>
      </c>
      <c r="AW23">
        <f t="shared" si="28"/>
        <v>1180.1727615545794</v>
      </c>
      <c r="AX23">
        <f t="shared" si="29"/>
        <v>6.5148173574028636</v>
      </c>
      <c r="AY23">
        <f t="shared" si="30"/>
        <v>54.678214153131428</v>
      </c>
      <c r="AZ23">
        <f t="shared" si="31"/>
        <v>6.3675570240275588E-3</v>
      </c>
      <c r="BA23">
        <f t="shared" si="32"/>
        <v>-1</v>
      </c>
      <c r="BB23" t="s">
        <v>324</v>
      </c>
      <c r="BC23">
        <v>1070.56884615385</v>
      </c>
      <c r="BD23">
        <v>663.03</v>
      </c>
      <c r="BE23">
        <f t="shared" si="33"/>
        <v>0.4380625476735317</v>
      </c>
      <c r="BF23">
        <f t="shared" si="34"/>
        <v>0.21152543936802301</v>
      </c>
      <c r="BG23">
        <f t="shared" si="35"/>
        <v>1.7795574860866026</v>
      </c>
      <c r="BH23">
        <f t="shared" si="36"/>
        <v>9.2661372867319319E-2</v>
      </c>
      <c r="BI23" t="e">
        <f t="shared" si="37"/>
        <v>#DIV/0!</v>
      </c>
      <c r="BJ23">
        <f t="shared" si="38"/>
        <v>0.1310029827301975</v>
      </c>
      <c r="BK23">
        <f t="shared" si="39"/>
        <v>0.8689970172698025</v>
      </c>
      <c r="BL23">
        <f t="shared" si="40"/>
        <v>1399.9849999999999</v>
      </c>
      <c r="BM23">
        <f t="shared" si="41"/>
        <v>1180.1727615545794</v>
      </c>
      <c r="BN23">
        <f t="shared" si="42"/>
        <v>0.84298957599872826</v>
      </c>
      <c r="BO23">
        <f t="shared" si="43"/>
        <v>0.19597915199745644</v>
      </c>
      <c r="BP23">
        <v>6</v>
      </c>
      <c r="BQ23">
        <v>0.5</v>
      </c>
      <c r="BR23" t="s">
        <v>296</v>
      </c>
      <c r="BS23">
        <v>2</v>
      </c>
      <c r="BT23">
        <v>1608224011.25</v>
      </c>
      <c r="BU23">
        <v>249.39603333333301</v>
      </c>
      <c r="BV23">
        <v>257.99146666666701</v>
      </c>
      <c r="BW23">
        <v>21.7004366666667</v>
      </c>
      <c r="BX23">
        <v>18.647556666666699</v>
      </c>
      <c r="BY23">
        <v>248.94159999999999</v>
      </c>
      <c r="BZ23">
        <v>21.39592</v>
      </c>
      <c r="CA23">
        <v>500.03916666666697</v>
      </c>
      <c r="CB23">
        <v>101.703933333333</v>
      </c>
      <c r="CC23">
        <v>0.10001109</v>
      </c>
      <c r="CD23">
        <v>27.983609999999999</v>
      </c>
      <c r="CE23">
        <v>28.9584233333333</v>
      </c>
      <c r="CF23">
        <v>999.9</v>
      </c>
      <c r="CG23">
        <v>0</v>
      </c>
      <c r="CH23">
        <v>0</v>
      </c>
      <c r="CI23">
        <v>9995.42133333333</v>
      </c>
      <c r="CJ23">
        <v>0</v>
      </c>
      <c r="CK23">
        <v>394.71800000000002</v>
      </c>
      <c r="CL23">
        <v>1399.9849999999999</v>
      </c>
      <c r="CM23">
        <v>0.89999186666666597</v>
      </c>
      <c r="CN23">
        <v>0.100008106666667</v>
      </c>
      <c r="CO23">
        <v>0</v>
      </c>
      <c r="CP23">
        <v>1070.5899999999999</v>
      </c>
      <c r="CQ23">
        <v>4.9994800000000001</v>
      </c>
      <c r="CR23">
        <v>15250.573333333299</v>
      </c>
      <c r="CS23">
        <v>11417.416666666701</v>
      </c>
      <c r="CT23">
        <v>48.8789333333333</v>
      </c>
      <c r="CU23">
        <v>50.557866666666598</v>
      </c>
      <c r="CV23">
        <v>49.833033333333297</v>
      </c>
      <c r="CW23">
        <v>49.7727</v>
      </c>
      <c r="CX23">
        <v>50.724766666666603</v>
      </c>
      <c r="CY23">
        <v>1255.473</v>
      </c>
      <c r="CZ23">
        <v>139.512</v>
      </c>
      <c r="DA23">
        <v>0</v>
      </c>
      <c r="DB23">
        <v>85.299999952316298</v>
      </c>
      <c r="DC23">
        <v>0</v>
      </c>
      <c r="DD23">
        <v>1070.56884615385</v>
      </c>
      <c r="DE23">
        <v>0.66085470542090297</v>
      </c>
      <c r="DF23">
        <v>-9.5726495574603092</v>
      </c>
      <c r="DG23">
        <v>15250.7923076923</v>
      </c>
      <c r="DH23">
        <v>15</v>
      </c>
      <c r="DI23">
        <v>1608223597.0999999</v>
      </c>
      <c r="DJ23" t="s">
        <v>303</v>
      </c>
      <c r="DK23">
        <v>1608223595.5999999</v>
      </c>
      <c r="DL23">
        <v>1608223597.0999999</v>
      </c>
      <c r="DM23">
        <v>10</v>
      </c>
      <c r="DN23">
        <v>-0.5</v>
      </c>
      <c r="DO23">
        <v>1.6E-2</v>
      </c>
      <c r="DP23">
        <v>0.52100000000000002</v>
      </c>
      <c r="DQ23">
        <v>0.27100000000000002</v>
      </c>
      <c r="DR23">
        <v>49</v>
      </c>
      <c r="DS23">
        <v>21</v>
      </c>
      <c r="DT23">
        <v>0.23</v>
      </c>
      <c r="DU23">
        <v>0.05</v>
      </c>
      <c r="DV23">
        <v>6.5177288523326702</v>
      </c>
      <c r="DW23">
        <v>-0.14759508113974501</v>
      </c>
      <c r="DX23">
        <v>2.83465633965885E-2</v>
      </c>
      <c r="DY23">
        <v>1</v>
      </c>
      <c r="DZ23">
        <v>-8.5990951612903199</v>
      </c>
      <c r="EA23">
        <v>0.104886290322609</v>
      </c>
      <c r="EB23">
        <v>2.9697275520846701E-2</v>
      </c>
      <c r="EC23">
        <v>1</v>
      </c>
      <c r="ED23">
        <v>3.0516722580645199</v>
      </c>
      <c r="EE23">
        <v>0.158052096774184</v>
      </c>
      <c r="EF23">
        <v>2.1894728885411201E-2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0.45400000000000001</v>
      </c>
      <c r="EN23">
        <v>0.30409999999999998</v>
      </c>
      <c r="EO23">
        <v>0.52412207254342003</v>
      </c>
      <c r="EP23">
        <v>-1.6043650578588901E-5</v>
      </c>
      <c r="EQ23">
        <v>-1.15305589960158E-6</v>
      </c>
      <c r="ER23">
        <v>3.6581349982770798E-10</v>
      </c>
      <c r="ES23">
        <v>-0.11016671142630501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</v>
      </c>
      <c r="FC23">
        <v>2</v>
      </c>
      <c r="FD23">
        <v>507.81900000000002</v>
      </c>
      <c r="FE23">
        <v>476.024</v>
      </c>
      <c r="FF23">
        <v>23.540700000000001</v>
      </c>
      <c r="FG23">
        <v>35.422499999999999</v>
      </c>
      <c r="FH23">
        <v>30</v>
      </c>
      <c r="FI23">
        <v>35.420299999999997</v>
      </c>
      <c r="FJ23">
        <v>35.454300000000003</v>
      </c>
      <c r="FK23">
        <v>13.5566</v>
      </c>
      <c r="FL23">
        <v>20.8581</v>
      </c>
      <c r="FM23">
        <v>22.876999999999999</v>
      </c>
      <c r="FN23">
        <v>23.5442</v>
      </c>
      <c r="FO23">
        <v>258.267</v>
      </c>
      <c r="FP23">
        <v>18.7377</v>
      </c>
      <c r="FQ23">
        <v>97.546999999999997</v>
      </c>
      <c r="FR23">
        <v>101.64</v>
      </c>
    </row>
    <row r="24" spans="1:174" x14ac:dyDescent="0.25">
      <c r="A24">
        <v>8</v>
      </c>
      <c r="B24">
        <v>1608224128</v>
      </c>
      <c r="C24">
        <v>674.40000009536698</v>
      </c>
      <c r="D24" t="s">
        <v>325</v>
      </c>
      <c r="E24" t="s">
        <v>326</v>
      </c>
      <c r="F24" t="s">
        <v>291</v>
      </c>
      <c r="G24" t="s">
        <v>292</v>
      </c>
      <c r="H24">
        <v>1608224120.25</v>
      </c>
      <c r="I24">
        <f t="shared" si="0"/>
        <v>2.6258763189213954E-3</v>
      </c>
      <c r="J24">
        <f t="shared" si="1"/>
        <v>2.6258763189213954</v>
      </c>
      <c r="K24">
        <f t="shared" si="2"/>
        <v>10.916638277168099</v>
      </c>
      <c r="L24">
        <f t="shared" si="3"/>
        <v>399.42713333333302</v>
      </c>
      <c r="M24">
        <f t="shared" si="4"/>
        <v>268.6846810556022</v>
      </c>
      <c r="N24">
        <f t="shared" si="5"/>
        <v>27.353118326048836</v>
      </c>
      <c r="O24">
        <f t="shared" si="6"/>
        <v>40.663195228611414</v>
      </c>
      <c r="P24">
        <f t="shared" si="7"/>
        <v>0.1477520484124587</v>
      </c>
      <c r="Q24">
        <f t="shared" si="8"/>
        <v>2.9592890722150522</v>
      </c>
      <c r="R24">
        <f t="shared" si="9"/>
        <v>0.14377275116986923</v>
      </c>
      <c r="S24">
        <f t="shared" si="10"/>
        <v>9.0206566938278832E-2</v>
      </c>
      <c r="T24">
        <f t="shared" si="11"/>
        <v>231.29188638111282</v>
      </c>
      <c r="U24">
        <f t="shared" si="12"/>
        <v>28.649361568634038</v>
      </c>
      <c r="V24">
        <f t="shared" si="13"/>
        <v>28.9619</v>
      </c>
      <c r="W24">
        <f t="shared" si="14"/>
        <v>4.0129145867680274</v>
      </c>
      <c r="X24">
        <f t="shared" si="15"/>
        <v>58.331915307595338</v>
      </c>
      <c r="Y24">
        <f t="shared" si="16"/>
        <v>2.2103940482215552</v>
      </c>
      <c r="Z24">
        <f t="shared" si="17"/>
        <v>3.7893390548994064</v>
      </c>
      <c r="AA24">
        <f t="shared" si="18"/>
        <v>1.8025205385464722</v>
      </c>
      <c r="AB24">
        <f t="shared" si="19"/>
        <v>-115.80114566443353</v>
      </c>
      <c r="AC24">
        <f t="shared" si="20"/>
        <v>-157.43205789692001</v>
      </c>
      <c r="AD24">
        <f t="shared" si="21"/>
        <v>-11.650485306427903</v>
      </c>
      <c r="AE24">
        <f t="shared" si="22"/>
        <v>-53.591802486668627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53604.563026452481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15386.6</v>
      </c>
      <c r="AS24">
        <v>1096.0648000000001</v>
      </c>
      <c r="AT24">
        <v>1242.1400000000001</v>
      </c>
      <c r="AU24">
        <f t="shared" si="27"/>
        <v>0.11759962645112465</v>
      </c>
      <c r="AV24">
        <v>0.5</v>
      </c>
      <c r="AW24">
        <f t="shared" si="28"/>
        <v>1180.184731554642</v>
      </c>
      <c r="AX24">
        <f t="shared" si="29"/>
        <v>10.916638277168099</v>
      </c>
      <c r="AY24">
        <f t="shared" si="30"/>
        <v>69.394641787073354</v>
      </c>
      <c r="AZ24">
        <f t="shared" si="31"/>
        <v>1.0097265248865291E-2</v>
      </c>
      <c r="BA24">
        <f t="shared" si="32"/>
        <v>-1</v>
      </c>
      <c r="BB24" t="s">
        <v>328</v>
      </c>
      <c r="BC24">
        <v>1096.0648000000001</v>
      </c>
      <c r="BD24">
        <v>664.81</v>
      </c>
      <c r="BE24">
        <f t="shared" si="33"/>
        <v>0.46478657800247969</v>
      </c>
      <c r="BF24">
        <f t="shared" si="34"/>
        <v>0.25301855091542091</v>
      </c>
      <c r="BG24">
        <f t="shared" si="35"/>
        <v>1.8684135316857451</v>
      </c>
      <c r="BH24">
        <f t="shared" si="36"/>
        <v>0.11759962645112466</v>
      </c>
      <c r="BI24" t="e">
        <f t="shared" si="37"/>
        <v>#DIV/0!</v>
      </c>
      <c r="BJ24">
        <f t="shared" si="38"/>
        <v>0.15346653120698789</v>
      </c>
      <c r="BK24">
        <f t="shared" si="39"/>
        <v>0.84653346879301217</v>
      </c>
      <c r="BL24">
        <f t="shared" si="40"/>
        <v>1399.999</v>
      </c>
      <c r="BM24">
        <f t="shared" si="41"/>
        <v>1180.184731554642</v>
      </c>
      <c r="BN24">
        <f t="shared" si="42"/>
        <v>0.8429896961030986</v>
      </c>
      <c r="BO24">
        <f t="shared" si="43"/>
        <v>0.19597939220619726</v>
      </c>
      <c r="BP24">
        <v>6</v>
      </c>
      <c r="BQ24">
        <v>0.5</v>
      </c>
      <c r="BR24" t="s">
        <v>296</v>
      </c>
      <c r="BS24">
        <v>2</v>
      </c>
      <c r="BT24">
        <v>1608224120.25</v>
      </c>
      <c r="BU24">
        <v>399.42713333333302</v>
      </c>
      <c r="BV24">
        <v>413.78466666666702</v>
      </c>
      <c r="BW24">
        <v>21.712296666666699</v>
      </c>
      <c r="BX24">
        <v>18.6298866666667</v>
      </c>
      <c r="BY24">
        <v>399.06979999999999</v>
      </c>
      <c r="BZ24">
        <v>21.40727</v>
      </c>
      <c r="CA24">
        <v>500.03649999999999</v>
      </c>
      <c r="CB24">
        <v>101.7038</v>
      </c>
      <c r="CC24">
        <v>9.9988063333333294E-2</v>
      </c>
      <c r="CD24">
        <v>27.97512</v>
      </c>
      <c r="CE24">
        <v>28.9619</v>
      </c>
      <c r="CF24">
        <v>999.9</v>
      </c>
      <c r="CG24">
        <v>0</v>
      </c>
      <c r="CH24">
        <v>0</v>
      </c>
      <c r="CI24">
        <v>10000.137000000001</v>
      </c>
      <c r="CJ24">
        <v>0</v>
      </c>
      <c r="CK24">
        <v>278.46346666666699</v>
      </c>
      <c r="CL24">
        <v>1399.999</v>
      </c>
      <c r="CM24">
        <v>0.89998673333333301</v>
      </c>
      <c r="CN24">
        <v>0.10001326333333301</v>
      </c>
      <c r="CO24">
        <v>0</v>
      </c>
      <c r="CP24">
        <v>1095.9746666666699</v>
      </c>
      <c r="CQ24">
        <v>4.9994800000000001</v>
      </c>
      <c r="CR24">
        <v>15558.67</v>
      </c>
      <c r="CS24">
        <v>11417.51</v>
      </c>
      <c r="CT24">
        <v>48.453933333333303</v>
      </c>
      <c r="CU24">
        <v>50.191200000000002</v>
      </c>
      <c r="CV24">
        <v>49.401866666666699</v>
      </c>
      <c r="CW24">
        <v>49.468499999999999</v>
      </c>
      <c r="CX24">
        <v>50.345566666666699</v>
      </c>
      <c r="CY24">
        <v>1255.48</v>
      </c>
      <c r="CZ24">
        <v>139.51900000000001</v>
      </c>
      <c r="DA24">
        <v>0</v>
      </c>
      <c r="DB24">
        <v>108.299999952316</v>
      </c>
      <c r="DC24">
        <v>0</v>
      </c>
      <c r="DD24">
        <v>1096.0648000000001</v>
      </c>
      <c r="DE24">
        <v>9.6384615302682803</v>
      </c>
      <c r="DF24">
        <v>109.938461366212</v>
      </c>
      <c r="DG24">
        <v>15559.552</v>
      </c>
      <c r="DH24">
        <v>15</v>
      </c>
      <c r="DI24">
        <v>1608223597.0999999</v>
      </c>
      <c r="DJ24" t="s">
        <v>303</v>
      </c>
      <c r="DK24">
        <v>1608223595.5999999</v>
      </c>
      <c r="DL24">
        <v>1608223597.0999999</v>
      </c>
      <c r="DM24">
        <v>10</v>
      </c>
      <c r="DN24">
        <v>-0.5</v>
      </c>
      <c r="DO24">
        <v>1.6E-2</v>
      </c>
      <c r="DP24">
        <v>0.52100000000000002</v>
      </c>
      <c r="DQ24">
        <v>0.27100000000000002</v>
      </c>
      <c r="DR24">
        <v>49</v>
      </c>
      <c r="DS24">
        <v>21</v>
      </c>
      <c r="DT24">
        <v>0.23</v>
      </c>
      <c r="DU24">
        <v>0.05</v>
      </c>
      <c r="DV24">
        <v>10.921757224396099</v>
      </c>
      <c r="DW24">
        <v>-4.2281769250741001E-2</v>
      </c>
      <c r="DX24">
        <v>3.9647901513032102E-2</v>
      </c>
      <c r="DY24">
        <v>1</v>
      </c>
      <c r="DZ24">
        <v>-14.36</v>
      </c>
      <c r="EA24">
        <v>2.4445161290383599E-2</v>
      </c>
      <c r="EB24">
        <v>5.5440360283705699E-2</v>
      </c>
      <c r="EC24">
        <v>1</v>
      </c>
      <c r="ED24">
        <v>3.0792654838709699</v>
      </c>
      <c r="EE24">
        <v>0.18241306451611999</v>
      </c>
      <c r="EF24">
        <v>2.82703198789153E-2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0.35699999999999998</v>
      </c>
      <c r="EN24">
        <v>0.30480000000000002</v>
      </c>
      <c r="EO24">
        <v>0.52412207254342003</v>
      </c>
      <c r="EP24">
        <v>-1.6043650578588901E-5</v>
      </c>
      <c r="EQ24">
        <v>-1.15305589960158E-6</v>
      </c>
      <c r="ER24">
        <v>3.6581349982770798E-10</v>
      </c>
      <c r="ES24">
        <v>-0.11016671142630501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8.8000000000000007</v>
      </c>
      <c r="FC24">
        <v>2</v>
      </c>
      <c r="FD24">
        <v>507.86200000000002</v>
      </c>
      <c r="FE24">
        <v>476.048</v>
      </c>
      <c r="FF24">
        <v>23.624199999999998</v>
      </c>
      <c r="FG24">
        <v>35.425800000000002</v>
      </c>
      <c r="FH24">
        <v>30.0001</v>
      </c>
      <c r="FI24">
        <v>35.439900000000002</v>
      </c>
      <c r="FJ24">
        <v>35.4771</v>
      </c>
      <c r="FK24">
        <v>19.541899999999998</v>
      </c>
      <c r="FL24">
        <v>18.971699999999998</v>
      </c>
      <c r="FM24">
        <v>21.3749</v>
      </c>
      <c r="FN24">
        <v>23.639199999999999</v>
      </c>
      <c r="FO24">
        <v>414.05599999999998</v>
      </c>
      <c r="FP24">
        <v>18.703299999999999</v>
      </c>
      <c r="FQ24">
        <v>97.547700000000006</v>
      </c>
      <c r="FR24">
        <v>101.63500000000001</v>
      </c>
    </row>
    <row r="25" spans="1:174" x14ac:dyDescent="0.25">
      <c r="A25">
        <v>9</v>
      </c>
      <c r="B25">
        <v>1608224227</v>
      </c>
      <c r="C25">
        <v>773.40000009536698</v>
      </c>
      <c r="D25" t="s">
        <v>329</v>
      </c>
      <c r="E25" t="s">
        <v>330</v>
      </c>
      <c r="F25" t="s">
        <v>291</v>
      </c>
      <c r="G25" t="s">
        <v>292</v>
      </c>
      <c r="H25">
        <v>1608224219.25</v>
      </c>
      <c r="I25">
        <f t="shared" si="0"/>
        <v>2.5466159268793106E-3</v>
      </c>
      <c r="J25">
        <f t="shared" si="1"/>
        <v>2.5466159268793107</v>
      </c>
      <c r="K25">
        <f t="shared" si="2"/>
        <v>12.682664212650398</v>
      </c>
      <c r="L25">
        <f t="shared" si="3"/>
        <v>499.90323333333299</v>
      </c>
      <c r="M25">
        <f t="shared" si="4"/>
        <v>341.45769251825459</v>
      </c>
      <c r="N25">
        <f t="shared" si="5"/>
        <v>34.761266276246118</v>
      </c>
      <c r="O25">
        <f t="shared" si="6"/>
        <v>50.891427509214431</v>
      </c>
      <c r="P25">
        <f t="shared" si="7"/>
        <v>0.14205353797957943</v>
      </c>
      <c r="Q25">
        <f t="shared" si="8"/>
        <v>2.9605649770795335</v>
      </c>
      <c r="R25">
        <f t="shared" si="9"/>
        <v>0.13837269248279865</v>
      </c>
      <c r="S25">
        <f t="shared" si="10"/>
        <v>8.6805698089770983E-2</v>
      </c>
      <c r="T25">
        <f t="shared" si="11"/>
        <v>231.29595494989866</v>
      </c>
      <c r="U25">
        <f t="shared" si="12"/>
        <v>28.66644417190766</v>
      </c>
      <c r="V25">
        <f t="shared" si="13"/>
        <v>28.9111266666667</v>
      </c>
      <c r="W25">
        <f t="shared" si="14"/>
        <v>4.0011363197483751</v>
      </c>
      <c r="X25">
        <f t="shared" si="15"/>
        <v>57.658331205971393</v>
      </c>
      <c r="Y25">
        <f t="shared" si="16"/>
        <v>2.1844785938569422</v>
      </c>
      <c r="Z25">
        <f t="shared" si="17"/>
        <v>3.7886608026399249</v>
      </c>
      <c r="AA25">
        <f t="shared" si="18"/>
        <v>1.8166577258914329</v>
      </c>
      <c r="AB25">
        <f t="shared" si="19"/>
        <v>-112.3057623753776</v>
      </c>
      <c r="AC25">
        <f t="shared" si="20"/>
        <v>-149.88600708767427</v>
      </c>
      <c r="AD25">
        <f t="shared" si="21"/>
        <v>-11.084299781281045</v>
      </c>
      <c r="AE25">
        <f t="shared" si="22"/>
        <v>-41.980114294434244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53642.288523382369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331</v>
      </c>
      <c r="AR25">
        <v>15389</v>
      </c>
      <c r="AS25">
        <v>1128.2126923076901</v>
      </c>
      <c r="AT25">
        <v>1291.71</v>
      </c>
      <c r="AU25">
        <f t="shared" si="27"/>
        <v>0.12657431442994937</v>
      </c>
      <c r="AV25">
        <v>0.5</v>
      </c>
      <c r="AW25">
        <f t="shared" si="28"/>
        <v>1180.2095495615606</v>
      </c>
      <c r="AX25">
        <f t="shared" si="29"/>
        <v>12.682664212650398</v>
      </c>
      <c r="AY25">
        <f t="shared" si="30"/>
        <v>74.692107309716945</v>
      </c>
      <c r="AZ25">
        <f t="shared" si="31"/>
        <v>1.1593419336196195E-2</v>
      </c>
      <c r="BA25">
        <f t="shared" si="32"/>
        <v>-1</v>
      </c>
      <c r="BB25" t="s">
        <v>332</v>
      </c>
      <c r="BC25">
        <v>1128.2126923076901</v>
      </c>
      <c r="BD25">
        <v>671.52</v>
      </c>
      <c r="BE25">
        <f t="shared" si="33"/>
        <v>0.48013098915391228</v>
      </c>
      <c r="BF25">
        <f t="shared" si="34"/>
        <v>0.26362454682002279</v>
      </c>
      <c r="BG25">
        <f t="shared" si="35"/>
        <v>1.9235614724803431</v>
      </c>
      <c r="BH25">
        <f t="shared" si="36"/>
        <v>0.1265743144299494</v>
      </c>
      <c r="BI25" t="e">
        <f t="shared" si="37"/>
        <v>#DIV/0!</v>
      </c>
      <c r="BJ25">
        <f t="shared" si="38"/>
        <v>0.15691115415345966</v>
      </c>
      <c r="BK25">
        <f t="shared" si="39"/>
        <v>0.84308884584654031</v>
      </c>
      <c r="BL25">
        <f t="shared" si="40"/>
        <v>1400.029</v>
      </c>
      <c r="BM25">
        <f t="shared" si="41"/>
        <v>1180.2095495615606</v>
      </c>
      <c r="BN25">
        <f t="shared" si="42"/>
        <v>0.84298935919296003</v>
      </c>
      <c r="BO25">
        <f t="shared" si="43"/>
        <v>0.19597871838592007</v>
      </c>
      <c r="BP25">
        <v>6</v>
      </c>
      <c r="BQ25">
        <v>0.5</v>
      </c>
      <c r="BR25" t="s">
        <v>296</v>
      </c>
      <c r="BS25">
        <v>2</v>
      </c>
      <c r="BT25">
        <v>1608224219.25</v>
      </c>
      <c r="BU25">
        <v>499.90323333333299</v>
      </c>
      <c r="BV25">
        <v>516.64873333333298</v>
      </c>
      <c r="BW25">
        <v>21.457993333333299</v>
      </c>
      <c r="BX25">
        <v>18.467873333333301</v>
      </c>
      <c r="BY25">
        <v>499.14523333333301</v>
      </c>
      <c r="BZ25">
        <v>21.251993333333299</v>
      </c>
      <c r="CA25">
        <v>500.04093333333299</v>
      </c>
      <c r="CB25">
        <v>101.702566666667</v>
      </c>
      <c r="CC25">
        <v>9.9990540000000003E-2</v>
      </c>
      <c r="CD25">
        <v>27.972049999999999</v>
      </c>
      <c r="CE25">
        <v>28.9111266666667</v>
      </c>
      <c r="CF25">
        <v>999.9</v>
      </c>
      <c r="CG25">
        <v>0</v>
      </c>
      <c r="CH25">
        <v>0</v>
      </c>
      <c r="CI25">
        <v>10007.4956666667</v>
      </c>
      <c r="CJ25">
        <v>0</v>
      </c>
      <c r="CK25">
        <v>171.755766666667</v>
      </c>
      <c r="CL25">
        <v>1400.029</v>
      </c>
      <c r="CM25">
        <v>0.89999673333333297</v>
      </c>
      <c r="CN25">
        <v>0.10000345333333301</v>
      </c>
      <c r="CO25">
        <v>0</v>
      </c>
      <c r="CP25">
        <v>1128.2076666666701</v>
      </c>
      <c r="CQ25">
        <v>4.9994800000000001</v>
      </c>
      <c r="CR25">
        <v>15958.59</v>
      </c>
      <c r="CS25">
        <v>11417.8</v>
      </c>
      <c r="CT25">
        <v>48.112333333333297</v>
      </c>
      <c r="CU25">
        <v>49.903933333333299</v>
      </c>
      <c r="CV25">
        <v>49.041333333333299</v>
      </c>
      <c r="CW25">
        <v>49.182866666666598</v>
      </c>
      <c r="CX25">
        <v>50.028933333333299</v>
      </c>
      <c r="CY25">
        <v>1255.5233333333299</v>
      </c>
      <c r="CZ25">
        <v>139.506333333333</v>
      </c>
      <c r="DA25">
        <v>0</v>
      </c>
      <c r="DB25">
        <v>98.099999904632597</v>
      </c>
      <c r="DC25">
        <v>0</v>
      </c>
      <c r="DD25">
        <v>1128.2126923076901</v>
      </c>
      <c r="DE25">
        <v>1.5982905960153599</v>
      </c>
      <c r="DF25">
        <v>18.947008404819002</v>
      </c>
      <c r="DG25">
        <v>15958.6076923077</v>
      </c>
      <c r="DH25">
        <v>15</v>
      </c>
      <c r="DI25">
        <v>1608224256</v>
      </c>
      <c r="DJ25" t="s">
        <v>333</v>
      </c>
      <c r="DK25">
        <v>1608224245</v>
      </c>
      <c r="DL25">
        <v>1608224256</v>
      </c>
      <c r="DM25">
        <v>11</v>
      </c>
      <c r="DN25">
        <v>0.499</v>
      </c>
      <c r="DO25">
        <v>3.3000000000000002E-2</v>
      </c>
      <c r="DP25">
        <v>0.75800000000000001</v>
      </c>
      <c r="DQ25">
        <v>0.20599999999999999</v>
      </c>
      <c r="DR25">
        <v>517</v>
      </c>
      <c r="DS25">
        <v>18</v>
      </c>
      <c r="DT25">
        <v>7.0000000000000007E-2</v>
      </c>
      <c r="DU25">
        <v>0.03</v>
      </c>
      <c r="DV25">
        <v>13.046974021051399</v>
      </c>
      <c r="DW25">
        <v>0.17959200527647601</v>
      </c>
      <c r="DX25">
        <v>1.79780447807148E-2</v>
      </c>
      <c r="DY25">
        <v>1</v>
      </c>
      <c r="DZ25">
        <v>-17.229183870967699</v>
      </c>
      <c r="EA25">
        <v>-0.120000000000007</v>
      </c>
      <c r="EB25">
        <v>1.7053522893529099E-2</v>
      </c>
      <c r="EC25">
        <v>1</v>
      </c>
      <c r="ED25">
        <v>3.0844754838709698</v>
      </c>
      <c r="EE25">
        <v>-0.144810967741936</v>
      </c>
      <c r="EF25">
        <v>1.6787147318363799E-2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0.75800000000000001</v>
      </c>
      <c r="EN25">
        <v>0.20599999999999999</v>
      </c>
      <c r="EO25">
        <v>0.52412207254342003</v>
      </c>
      <c r="EP25">
        <v>-1.6043650578588901E-5</v>
      </c>
      <c r="EQ25">
        <v>-1.15305589960158E-6</v>
      </c>
      <c r="ER25">
        <v>3.6581349982770798E-10</v>
      </c>
      <c r="ES25">
        <v>-0.11016671142630501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10.5</v>
      </c>
      <c r="FB25">
        <v>10.5</v>
      </c>
      <c r="FC25">
        <v>2</v>
      </c>
      <c r="FD25">
        <v>507.91800000000001</v>
      </c>
      <c r="FE25">
        <v>476.19</v>
      </c>
      <c r="FF25">
        <v>23.693999999999999</v>
      </c>
      <c r="FG25">
        <v>35.412799999999997</v>
      </c>
      <c r="FH25">
        <v>29.9999</v>
      </c>
      <c r="FI25">
        <v>35.443100000000001</v>
      </c>
      <c r="FJ25">
        <v>35.483600000000003</v>
      </c>
      <c r="FK25">
        <v>23.324000000000002</v>
      </c>
      <c r="FL25">
        <v>17.872699999999998</v>
      </c>
      <c r="FM25">
        <v>20.256799999999998</v>
      </c>
      <c r="FN25">
        <v>23.7136</v>
      </c>
      <c r="FO25">
        <v>516.80200000000002</v>
      </c>
      <c r="FP25">
        <v>18.531099999999999</v>
      </c>
      <c r="FQ25">
        <v>97.554199999999994</v>
      </c>
      <c r="FR25">
        <v>101.63800000000001</v>
      </c>
    </row>
    <row r="26" spans="1:174" x14ac:dyDescent="0.25">
      <c r="A26">
        <v>10</v>
      </c>
      <c r="B26">
        <v>1608224354</v>
      </c>
      <c r="C26">
        <v>900.40000009536698</v>
      </c>
      <c r="D26" t="s">
        <v>334</v>
      </c>
      <c r="E26" t="s">
        <v>335</v>
      </c>
      <c r="F26" t="s">
        <v>291</v>
      </c>
      <c r="G26" t="s">
        <v>292</v>
      </c>
      <c r="H26">
        <v>1608224346</v>
      </c>
      <c r="I26">
        <f t="shared" si="0"/>
        <v>2.5616683291843287E-3</v>
      </c>
      <c r="J26">
        <f t="shared" si="1"/>
        <v>2.5616683291843287</v>
      </c>
      <c r="K26">
        <f t="shared" si="2"/>
        <v>13.988167689584046</v>
      </c>
      <c r="L26">
        <f t="shared" si="3"/>
        <v>599.39003225806402</v>
      </c>
      <c r="M26">
        <f t="shared" si="4"/>
        <v>424.84312958334073</v>
      </c>
      <c r="N26">
        <f t="shared" si="5"/>
        <v>43.249289876087076</v>
      </c>
      <c r="O26">
        <f t="shared" si="6"/>
        <v>61.018271095474752</v>
      </c>
      <c r="P26">
        <f t="shared" si="7"/>
        <v>0.14347741904119787</v>
      </c>
      <c r="Q26">
        <f t="shared" si="8"/>
        <v>2.9598025409786768</v>
      </c>
      <c r="R26">
        <f t="shared" si="9"/>
        <v>0.13972252375751149</v>
      </c>
      <c r="S26">
        <f t="shared" si="10"/>
        <v>8.7655754879198022E-2</v>
      </c>
      <c r="T26">
        <f t="shared" si="11"/>
        <v>231.28792218740472</v>
      </c>
      <c r="U26">
        <f t="shared" si="12"/>
        <v>28.679276469295417</v>
      </c>
      <c r="V26">
        <f t="shared" si="13"/>
        <v>28.937264516129002</v>
      </c>
      <c r="W26">
        <f t="shared" si="14"/>
        <v>4.0071959402486694</v>
      </c>
      <c r="X26">
        <f t="shared" si="15"/>
        <v>57.950325164765793</v>
      </c>
      <c r="Y26">
        <f t="shared" si="16"/>
        <v>2.1976666494596961</v>
      </c>
      <c r="Z26">
        <f t="shared" si="17"/>
        <v>3.7923284178496601</v>
      </c>
      <c r="AA26">
        <f t="shared" si="18"/>
        <v>1.8095292907889733</v>
      </c>
      <c r="AB26">
        <f t="shared" si="19"/>
        <v>-112.96957331702889</v>
      </c>
      <c r="AC26">
        <f t="shared" si="20"/>
        <v>-151.37012286518484</v>
      </c>
      <c r="AD26">
        <f t="shared" si="21"/>
        <v>-11.199317642383242</v>
      </c>
      <c r="AE26">
        <f t="shared" si="22"/>
        <v>-44.25109163719226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53617.056071246232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15392.4</v>
      </c>
      <c r="AS26">
        <v>1146.4852000000001</v>
      </c>
      <c r="AT26">
        <v>1319.78</v>
      </c>
      <c r="AU26">
        <f t="shared" si="27"/>
        <v>0.13130582369788901</v>
      </c>
      <c r="AV26">
        <v>0.5</v>
      </c>
      <c r="AW26">
        <f t="shared" si="28"/>
        <v>1180.1711996258737</v>
      </c>
      <c r="AX26">
        <f t="shared" si="29"/>
        <v>13.988167689584046</v>
      </c>
      <c r="AY26">
        <f t="shared" si="30"/>
        <v>77.481675735700577</v>
      </c>
      <c r="AZ26">
        <f t="shared" si="31"/>
        <v>1.2699994453631343E-2</v>
      </c>
      <c r="BA26">
        <f t="shared" si="32"/>
        <v>-1</v>
      </c>
      <c r="BB26" t="s">
        <v>337</v>
      </c>
      <c r="BC26">
        <v>1146.4852000000001</v>
      </c>
      <c r="BD26">
        <v>679.25</v>
      </c>
      <c r="BE26">
        <f t="shared" si="33"/>
        <v>0.48533088848141359</v>
      </c>
      <c r="BF26">
        <f t="shared" si="34"/>
        <v>0.2705490765459852</v>
      </c>
      <c r="BG26">
        <f t="shared" si="35"/>
        <v>1.9429959514170041</v>
      </c>
      <c r="BH26">
        <f t="shared" si="36"/>
        <v>0.13130582369788896</v>
      </c>
      <c r="BI26" t="e">
        <f t="shared" si="37"/>
        <v>#DIV/0!</v>
      </c>
      <c r="BJ26">
        <f t="shared" si="38"/>
        <v>0.16029030313157155</v>
      </c>
      <c r="BK26">
        <f t="shared" si="39"/>
        <v>0.83970969686842845</v>
      </c>
      <c r="BL26">
        <f t="shared" si="40"/>
        <v>1399.9838709677399</v>
      </c>
      <c r="BM26">
        <f t="shared" si="41"/>
        <v>1180.1711996258737</v>
      </c>
      <c r="BN26">
        <f t="shared" si="42"/>
        <v>0.84298914016065019</v>
      </c>
      <c r="BO26">
        <f t="shared" si="43"/>
        <v>0.1959782803213003</v>
      </c>
      <c r="BP26">
        <v>6</v>
      </c>
      <c r="BQ26">
        <v>0.5</v>
      </c>
      <c r="BR26" t="s">
        <v>296</v>
      </c>
      <c r="BS26">
        <v>2</v>
      </c>
      <c r="BT26">
        <v>1608224346</v>
      </c>
      <c r="BU26">
        <v>599.39003225806402</v>
      </c>
      <c r="BV26">
        <v>618.01670967741904</v>
      </c>
      <c r="BW26">
        <v>21.587951612903201</v>
      </c>
      <c r="BX26">
        <v>18.5805774193548</v>
      </c>
      <c r="BY26">
        <v>598.71187096774202</v>
      </c>
      <c r="BZ26">
        <v>21.256454838709701</v>
      </c>
      <c r="CA26">
        <v>500.04429032258099</v>
      </c>
      <c r="CB26">
        <v>101.700612903226</v>
      </c>
      <c r="CC26">
        <v>9.9997403225806497E-2</v>
      </c>
      <c r="CD26">
        <v>27.9886451612903</v>
      </c>
      <c r="CE26">
        <v>28.937264516129002</v>
      </c>
      <c r="CF26">
        <v>999.9</v>
      </c>
      <c r="CG26">
        <v>0</v>
      </c>
      <c r="CH26">
        <v>0</v>
      </c>
      <c r="CI26">
        <v>10003.3625806452</v>
      </c>
      <c r="CJ26">
        <v>0</v>
      </c>
      <c r="CK26">
        <v>70.1812677419355</v>
      </c>
      <c r="CL26">
        <v>1399.9838709677399</v>
      </c>
      <c r="CM26">
        <v>0.90000261290322603</v>
      </c>
      <c r="CN26">
        <v>9.9997316129032204E-2</v>
      </c>
      <c r="CO26">
        <v>0</v>
      </c>
      <c r="CP26">
        <v>1146.5212903225799</v>
      </c>
      <c r="CQ26">
        <v>4.9994800000000001</v>
      </c>
      <c r="CR26">
        <v>16178.8806451613</v>
      </c>
      <c r="CS26">
        <v>11417.467741935499</v>
      </c>
      <c r="CT26">
        <v>47.681064516128998</v>
      </c>
      <c r="CU26">
        <v>49.501903225806501</v>
      </c>
      <c r="CV26">
        <v>48.634967741935498</v>
      </c>
      <c r="CW26">
        <v>48.828258064516099</v>
      </c>
      <c r="CX26">
        <v>49.661064516129002</v>
      </c>
      <c r="CY26">
        <v>1255.4929032258101</v>
      </c>
      <c r="CZ26">
        <v>139.49161290322601</v>
      </c>
      <c r="DA26">
        <v>0</v>
      </c>
      <c r="DB26">
        <v>126.299999952316</v>
      </c>
      <c r="DC26">
        <v>0</v>
      </c>
      <c r="DD26">
        <v>1146.4852000000001</v>
      </c>
      <c r="DE26">
        <v>-4.3569230752274501</v>
      </c>
      <c r="DF26">
        <v>44.607692344298002</v>
      </c>
      <c r="DG26">
        <v>16178.995999999999</v>
      </c>
      <c r="DH26">
        <v>15</v>
      </c>
      <c r="DI26">
        <v>1608224256</v>
      </c>
      <c r="DJ26" t="s">
        <v>333</v>
      </c>
      <c r="DK26">
        <v>1608224245</v>
      </c>
      <c r="DL26">
        <v>1608224256</v>
      </c>
      <c r="DM26">
        <v>11</v>
      </c>
      <c r="DN26">
        <v>0.499</v>
      </c>
      <c r="DO26">
        <v>3.3000000000000002E-2</v>
      </c>
      <c r="DP26">
        <v>0.75800000000000001</v>
      </c>
      <c r="DQ26">
        <v>0.20599999999999999</v>
      </c>
      <c r="DR26">
        <v>517</v>
      </c>
      <c r="DS26">
        <v>18</v>
      </c>
      <c r="DT26">
        <v>7.0000000000000007E-2</v>
      </c>
      <c r="DU26">
        <v>0.03</v>
      </c>
      <c r="DV26">
        <v>13.994423483656201</v>
      </c>
      <c r="DW26">
        <v>-6.9939873353520005E-2</v>
      </c>
      <c r="DX26">
        <v>3.4581942701925397E-2</v>
      </c>
      <c r="DY26">
        <v>1</v>
      </c>
      <c r="DZ26">
        <v>-18.6310677419355</v>
      </c>
      <c r="EA26">
        <v>3.3493548387091898E-2</v>
      </c>
      <c r="EB26">
        <v>3.81531243137588E-2</v>
      </c>
      <c r="EC26">
        <v>1</v>
      </c>
      <c r="ED26">
        <v>3.0084348387096802</v>
      </c>
      <c r="EE26">
        <v>-0.11392838709678001</v>
      </c>
      <c r="EF26">
        <v>1.42583833565284E-2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0.67800000000000005</v>
      </c>
      <c r="EN26">
        <v>0.33289999999999997</v>
      </c>
      <c r="EO26">
        <v>1.0227230135436001</v>
      </c>
      <c r="EP26">
        <v>-1.6043650578588901E-5</v>
      </c>
      <c r="EQ26">
        <v>-1.15305589960158E-6</v>
      </c>
      <c r="ER26">
        <v>3.6581349982770798E-10</v>
      </c>
      <c r="ES26">
        <v>-7.7112056472838697E-2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1.6</v>
      </c>
      <c r="FC26">
        <v>2</v>
      </c>
      <c r="FD26">
        <v>507.98200000000003</v>
      </c>
      <c r="FE26">
        <v>477.18400000000003</v>
      </c>
      <c r="FF26">
        <v>23.9071</v>
      </c>
      <c r="FG26">
        <v>35.344499999999996</v>
      </c>
      <c r="FH26">
        <v>29.9999</v>
      </c>
      <c r="FI26">
        <v>35.410499999999999</v>
      </c>
      <c r="FJ26">
        <v>35.454799999999999</v>
      </c>
      <c r="FK26">
        <v>26.965599999999998</v>
      </c>
      <c r="FL26">
        <v>14.073499999999999</v>
      </c>
      <c r="FM26">
        <v>19.801400000000001</v>
      </c>
      <c r="FN26">
        <v>23.9053</v>
      </c>
      <c r="FO26">
        <v>618.21100000000001</v>
      </c>
      <c r="FP26">
        <v>18.718</v>
      </c>
      <c r="FQ26">
        <v>97.569199999999995</v>
      </c>
      <c r="FR26">
        <v>101.65</v>
      </c>
    </row>
    <row r="27" spans="1:174" x14ac:dyDescent="0.25">
      <c r="A27">
        <v>11</v>
      </c>
      <c r="B27">
        <v>1608224450</v>
      </c>
      <c r="C27">
        <v>996.40000009536698</v>
      </c>
      <c r="D27" t="s">
        <v>338</v>
      </c>
      <c r="E27" t="s">
        <v>339</v>
      </c>
      <c r="F27" t="s">
        <v>291</v>
      </c>
      <c r="G27" t="s">
        <v>292</v>
      </c>
      <c r="H27">
        <v>1608224442.25</v>
      </c>
      <c r="I27">
        <f t="shared" si="0"/>
        <v>2.496285174822904E-3</v>
      </c>
      <c r="J27">
        <f t="shared" si="1"/>
        <v>2.496285174822904</v>
      </c>
      <c r="K27">
        <f t="shared" si="2"/>
        <v>14.930304945727546</v>
      </c>
      <c r="L27">
        <f t="shared" si="3"/>
        <v>699.34056666666697</v>
      </c>
      <c r="M27">
        <f t="shared" si="4"/>
        <v>507.8462193470383</v>
      </c>
      <c r="N27">
        <f t="shared" si="5"/>
        <v>51.69983595273689</v>
      </c>
      <c r="O27">
        <f t="shared" si="6"/>
        <v>71.194371828243476</v>
      </c>
      <c r="P27">
        <f t="shared" si="7"/>
        <v>0.14043041828825747</v>
      </c>
      <c r="Q27">
        <f t="shared" si="8"/>
        <v>2.9605914587903457</v>
      </c>
      <c r="R27">
        <f t="shared" si="9"/>
        <v>0.1368320916096275</v>
      </c>
      <c r="S27">
        <f t="shared" si="10"/>
        <v>8.5835673033606869E-2</v>
      </c>
      <c r="T27">
        <f t="shared" si="11"/>
        <v>231.29263532088777</v>
      </c>
      <c r="U27">
        <f t="shared" si="12"/>
        <v>28.687781069776005</v>
      </c>
      <c r="V27">
        <f t="shared" si="13"/>
        <v>28.9355333333333</v>
      </c>
      <c r="W27">
        <f t="shared" si="14"/>
        <v>4.0067943473370971</v>
      </c>
      <c r="X27">
        <f t="shared" si="15"/>
        <v>58.204383515294481</v>
      </c>
      <c r="Y27">
        <f t="shared" si="16"/>
        <v>2.206248684664835</v>
      </c>
      <c r="Z27">
        <f t="shared" si="17"/>
        <v>3.7905198052395739</v>
      </c>
      <c r="AA27">
        <f t="shared" si="18"/>
        <v>1.800545662672262</v>
      </c>
      <c r="AB27">
        <f t="shared" si="19"/>
        <v>-110.08617620969007</v>
      </c>
      <c r="AC27">
        <f t="shared" si="20"/>
        <v>-152.4400662220921</v>
      </c>
      <c r="AD27">
        <f t="shared" si="21"/>
        <v>-11.274917632036615</v>
      </c>
      <c r="AE27">
        <f t="shared" si="22"/>
        <v>-42.508524742931016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53641.553415362498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15393.8</v>
      </c>
      <c r="AS27">
        <v>1151.144</v>
      </c>
      <c r="AT27">
        <v>1322.99</v>
      </c>
      <c r="AU27">
        <f t="shared" si="27"/>
        <v>0.12989213826257195</v>
      </c>
      <c r="AV27">
        <v>0.5</v>
      </c>
      <c r="AW27">
        <f t="shared" si="28"/>
        <v>1180.1926815544639</v>
      </c>
      <c r="AX27">
        <f t="shared" si="29"/>
        <v>14.930304945727546</v>
      </c>
      <c r="AY27">
        <f t="shared" si="30"/>
        <v>76.64887548447399</v>
      </c>
      <c r="AZ27">
        <f t="shared" si="31"/>
        <v>1.349805433867401E-2</v>
      </c>
      <c r="BA27">
        <f t="shared" si="32"/>
        <v>-1</v>
      </c>
      <c r="BB27" t="s">
        <v>341</v>
      </c>
      <c r="BC27">
        <v>1151.144</v>
      </c>
      <c r="BD27">
        <v>678.25</v>
      </c>
      <c r="BE27">
        <f t="shared" si="33"/>
        <v>0.48733550518144508</v>
      </c>
      <c r="BF27">
        <f t="shared" si="34"/>
        <v>0.266535347581971</v>
      </c>
      <c r="BG27">
        <f t="shared" si="35"/>
        <v>1.9505934389974198</v>
      </c>
      <c r="BH27">
        <f t="shared" si="36"/>
        <v>0.1298921382625719</v>
      </c>
      <c r="BI27" t="e">
        <f t="shared" si="37"/>
        <v>#DIV/0!</v>
      </c>
      <c r="BJ27">
        <f t="shared" si="38"/>
        <v>0.15704169026418227</v>
      </c>
      <c r="BK27">
        <f t="shared" si="39"/>
        <v>0.84295830973581776</v>
      </c>
      <c r="BL27">
        <f t="shared" si="40"/>
        <v>1400.009</v>
      </c>
      <c r="BM27">
        <f t="shared" si="41"/>
        <v>1180.1926815544639</v>
      </c>
      <c r="BN27">
        <f t="shared" si="42"/>
        <v>0.84298935332163139</v>
      </c>
      <c r="BO27">
        <f t="shared" si="43"/>
        <v>0.19597870664326264</v>
      </c>
      <c r="BP27">
        <v>6</v>
      </c>
      <c r="BQ27">
        <v>0.5</v>
      </c>
      <c r="BR27" t="s">
        <v>296</v>
      </c>
      <c r="BS27">
        <v>2</v>
      </c>
      <c r="BT27">
        <v>1608224442.25</v>
      </c>
      <c r="BU27">
        <v>699.34056666666697</v>
      </c>
      <c r="BV27">
        <v>719.35019999999997</v>
      </c>
      <c r="BW27">
        <v>21.6719266666667</v>
      </c>
      <c r="BX27">
        <v>18.741543333333301</v>
      </c>
      <c r="BY27">
        <v>698.7672</v>
      </c>
      <c r="BZ27">
        <v>21.336929999999999</v>
      </c>
      <c r="CA27">
        <v>500.04090000000002</v>
      </c>
      <c r="CB27">
        <v>101.7022</v>
      </c>
      <c r="CC27">
        <v>9.9947939999999999E-2</v>
      </c>
      <c r="CD27">
        <v>27.980463333333301</v>
      </c>
      <c r="CE27">
        <v>28.9355333333333</v>
      </c>
      <c r="CF27">
        <v>999.9</v>
      </c>
      <c r="CG27">
        <v>0</v>
      </c>
      <c r="CH27">
        <v>0</v>
      </c>
      <c r="CI27">
        <v>10007.682000000001</v>
      </c>
      <c r="CJ27">
        <v>0</v>
      </c>
      <c r="CK27">
        <v>36.222373333333302</v>
      </c>
      <c r="CL27">
        <v>1400.009</v>
      </c>
      <c r="CM27">
        <v>0.89999580000000001</v>
      </c>
      <c r="CN27">
        <v>0.10000415999999999</v>
      </c>
      <c r="CO27">
        <v>0</v>
      </c>
      <c r="CP27">
        <v>1151.2253333333299</v>
      </c>
      <c r="CQ27">
        <v>4.9994800000000001</v>
      </c>
      <c r="CR27">
        <v>16209.27</v>
      </c>
      <c r="CS27">
        <v>11417.6333333333</v>
      </c>
      <c r="CT27">
        <v>47.464366666666699</v>
      </c>
      <c r="CU27">
        <v>49.231099999999998</v>
      </c>
      <c r="CV27">
        <v>48.362299999999998</v>
      </c>
      <c r="CW27">
        <v>48.587166666666697</v>
      </c>
      <c r="CX27">
        <v>49.433066666666697</v>
      </c>
      <c r="CY27">
        <v>1255.5050000000001</v>
      </c>
      <c r="CZ27">
        <v>139.50399999999999</v>
      </c>
      <c r="DA27">
        <v>0</v>
      </c>
      <c r="DB27">
        <v>95.099999904632597</v>
      </c>
      <c r="DC27">
        <v>0</v>
      </c>
      <c r="DD27">
        <v>1151.144</v>
      </c>
      <c r="DE27">
        <v>-18.076923091828998</v>
      </c>
      <c r="DF27">
        <v>-250.87692359310299</v>
      </c>
      <c r="DG27">
        <v>16207.796</v>
      </c>
      <c r="DH27">
        <v>15</v>
      </c>
      <c r="DI27">
        <v>1608224256</v>
      </c>
      <c r="DJ27" t="s">
        <v>333</v>
      </c>
      <c r="DK27">
        <v>1608224245</v>
      </c>
      <c r="DL27">
        <v>1608224256</v>
      </c>
      <c r="DM27">
        <v>11</v>
      </c>
      <c r="DN27">
        <v>0.499</v>
      </c>
      <c r="DO27">
        <v>3.3000000000000002E-2</v>
      </c>
      <c r="DP27">
        <v>0.75800000000000001</v>
      </c>
      <c r="DQ27">
        <v>0.20599999999999999</v>
      </c>
      <c r="DR27">
        <v>517</v>
      </c>
      <c r="DS27">
        <v>18</v>
      </c>
      <c r="DT27">
        <v>7.0000000000000007E-2</v>
      </c>
      <c r="DU27">
        <v>0.03</v>
      </c>
      <c r="DV27">
        <v>14.9342637820245</v>
      </c>
      <c r="DW27">
        <v>0.16480469559056099</v>
      </c>
      <c r="DX27">
        <v>6.8359250173826797E-2</v>
      </c>
      <c r="DY27">
        <v>1</v>
      </c>
      <c r="DZ27">
        <v>-20.007051612903201</v>
      </c>
      <c r="EA27">
        <v>-0.112896774193477</v>
      </c>
      <c r="EB27">
        <v>9.0076125049039502E-2</v>
      </c>
      <c r="EC27">
        <v>1</v>
      </c>
      <c r="ED27">
        <v>2.92857741935484</v>
      </c>
      <c r="EE27">
        <v>8.9470645161281906E-2</v>
      </c>
      <c r="EF27">
        <v>9.0997121428211501E-3</v>
      </c>
      <c r="EG27">
        <v>1</v>
      </c>
      <c r="EH27">
        <v>3</v>
      </c>
      <c r="EI27">
        <v>3</v>
      </c>
      <c r="EJ27" t="s">
        <v>304</v>
      </c>
      <c r="EK27">
        <v>100</v>
      </c>
      <c r="EL27">
        <v>100</v>
      </c>
      <c r="EM27">
        <v>0.57299999999999995</v>
      </c>
      <c r="EN27">
        <v>0.3352</v>
      </c>
      <c r="EO27">
        <v>1.0227230135436001</v>
      </c>
      <c r="EP27">
        <v>-1.6043650578588901E-5</v>
      </c>
      <c r="EQ27">
        <v>-1.15305589960158E-6</v>
      </c>
      <c r="ER27">
        <v>3.6581349982770798E-10</v>
      </c>
      <c r="ES27">
        <v>-7.7112056472838697E-2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3.4</v>
      </c>
      <c r="FB27">
        <v>3.2</v>
      </c>
      <c r="FC27">
        <v>2</v>
      </c>
      <c r="FD27">
        <v>507.93200000000002</v>
      </c>
      <c r="FE27">
        <v>478.10599999999999</v>
      </c>
      <c r="FF27">
        <v>23.8323</v>
      </c>
      <c r="FG27">
        <v>35.286499999999997</v>
      </c>
      <c r="FH27">
        <v>29.9999</v>
      </c>
      <c r="FI27">
        <v>35.371499999999997</v>
      </c>
      <c r="FJ27">
        <v>35.418999999999997</v>
      </c>
      <c r="FK27">
        <v>30.500699999999998</v>
      </c>
      <c r="FL27">
        <v>10.9331</v>
      </c>
      <c r="FM27">
        <v>19.425999999999998</v>
      </c>
      <c r="FN27">
        <v>23.835000000000001</v>
      </c>
      <c r="FO27">
        <v>719.62699999999995</v>
      </c>
      <c r="FP27">
        <v>18.8247</v>
      </c>
      <c r="FQ27">
        <v>97.581199999999995</v>
      </c>
      <c r="FR27">
        <v>101.65900000000001</v>
      </c>
    </row>
    <row r="28" spans="1:174" x14ac:dyDescent="0.25">
      <c r="A28">
        <v>12</v>
      </c>
      <c r="B28">
        <v>1608224544</v>
      </c>
      <c r="C28">
        <v>1090.4000000953699</v>
      </c>
      <c r="D28" t="s">
        <v>342</v>
      </c>
      <c r="E28" t="s">
        <v>343</v>
      </c>
      <c r="F28" t="s">
        <v>291</v>
      </c>
      <c r="G28" t="s">
        <v>292</v>
      </c>
      <c r="H28">
        <v>1608224536.25</v>
      </c>
      <c r="I28">
        <f t="shared" si="0"/>
        <v>2.3531729954661329E-3</v>
      </c>
      <c r="J28">
        <f t="shared" si="1"/>
        <v>2.3531729954661329</v>
      </c>
      <c r="K28">
        <f t="shared" si="2"/>
        <v>15.516790258615872</v>
      </c>
      <c r="L28">
        <f t="shared" si="3"/>
        <v>799.30916666666701</v>
      </c>
      <c r="M28">
        <f t="shared" si="4"/>
        <v>585.8991906882784</v>
      </c>
      <c r="N28">
        <f t="shared" si="5"/>
        <v>59.64692038790858</v>
      </c>
      <c r="O28">
        <f t="shared" si="6"/>
        <v>81.372923853137621</v>
      </c>
      <c r="P28">
        <f t="shared" si="7"/>
        <v>0.13126140836692818</v>
      </c>
      <c r="Q28">
        <f t="shared" si="8"/>
        <v>2.9591897705136994</v>
      </c>
      <c r="R28">
        <f t="shared" si="9"/>
        <v>0.12811049824044057</v>
      </c>
      <c r="S28">
        <f t="shared" si="10"/>
        <v>8.0345858387440586E-2</v>
      </c>
      <c r="T28">
        <f t="shared" si="11"/>
        <v>231.29001888129758</v>
      </c>
      <c r="U28">
        <f t="shared" si="12"/>
        <v>28.73211729301952</v>
      </c>
      <c r="V28">
        <f t="shared" si="13"/>
        <v>29.010156666666699</v>
      </c>
      <c r="W28">
        <f t="shared" si="14"/>
        <v>4.024137055425892</v>
      </c>
      <c r="X28">
        <f t="shared" si="15"/>
        <v>58.316789138657185</v>
      </c>
      <c r="Y28">
        <f t="shared" si="16"/>
        <v>2.2114371458491315</v>
      </c>
      <c r="Z28">
        <f t="shared" si="17"/>
        <v>3.7921106057315632</v>
      </c>
      <c r="AA28">
        <f t="shared" si="18"/>
        <v>1.8126999095767604</v>
      </c>
      <c r="AB28">
        <f t="shared" si="19"/>
        <v>-103.77492910005645</v>
      </c>
      <c r="AC28">
        <f t="shared" si="20"/>
        <v>-163.12486349723829</v>
      </c>
      <c r="AD28">
        <f t="shared" si="21"/>
        <v>-12.075831174648664</v>
      </c>
      <c r="AE28">
        <f t="shared" si="22"/>
        <v>-47.685604890645834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53599.440422593325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15394.7</v>
      </c>
      <c r="AS28">
        <v>1145.68153846154</v>
      </c>
      <c r="AT28">
        <v>1317.21</v>
      </c>
      <c r="AU28">
        <f t="shared" si="27"/>
        <v>0.13022104412998692</v>
      </c>
      <c r="AV28">
        <v>0.5</v>
      </c>
      <c r="AW28">
        <f t="shared" si="28"/>
        <v>1180.1776976035858</v>
      </c>
      <c r="AX28">
        <f t="shared" si="29"/>
        <v>15.516790258615872</v>
      </c>
      <c r="AY28">
        <f t="shared" si="30"/>
        <v>76.841986020431449</v>
      </c>
      <c r="AZ28">
        <f t="shared" si="31"/>
        <v>1.3995172330534716E-2</v>
      </c>
      <c r="BA28">
        <f t="shared" si="32"/>
        <v>-1</v>
      </c>
      <c r="BB28" t="s">
        <v>345</v>
      </c>
      <c r="BC28">
        <v>1145.68153846154</v>
      </c>
      <c r="BD28">
        <v>680.38</v>
      </c>
      <c r="BE28">
        <f t="shared" si="33"/>
        <v>0.48346884703274351</v>
      </c>
      <c r="BF28">
        <f t="shared" si="34"/>
        <v>0.26934733215844114</v>
      </c>
      <c r="BG28">
        <f t="shared" si="35"/>
        <v>1.9359916517240365</v>
      </c>
      <c r="BH28">
        <f t="shared" si="36"/>
        <v>0.13022104412998692</v>
      </c>
      <c r="BI28" t="e">
        <f t="shared" si="37"/>
        <v>#DIV/0!</v>
      </c>
      <c r="BJ28">
        <f t="shared" si="38"/>
        <v>0.15995591418889926</v>
      </c>
      <c r="BK28">
        <f t="shared" si="39"/>
        <v>0.84004408581110068</v>
      </c>
      <c r="BL28">
        <f t="shared" si="40"/>
        <v>1399.991</v>
      </c>
      <c r="BM28">
        <f t="shared" si="41"/>
        <v>1180.1776976035858</v>
      </c>
      <c r="BN28">
        <f t="shared" si="42"/>
        <v>0.84298948893499015</v>
      </c>
      <c r="BO28">
        <f t="shared" si="43"/>
        <v>0.19597897786998042</v>
      </c>
      <c r="BP28">
        <v>6</v>
      </c>
      <c r="BQ28">
        <v>0.5</v>
      </c>
      <c r="BR28" t="s">
        <v>296</v>
      </c>
      <c r="BS28">
        <v>2</v>
      </c>
      <c r="BT28">
        <v>1608224536.25</v>
      </c>
      <c r="BU28">
        <v>799.30916666666701</v>
      </c>
      <c r="BV28">
        <v>820.18476666666697</v>
      </c>
      <c r="BW28">
        <v>21.722483333333301</v>
      </c>
      <c r="BX28">
        <v>18.960233333333299</v>
      </c>
      <c r="BY28">
        <v>798.84863333333305</v>
      </c>
      <c r="BZ28">
        <v>21.385363333333299</v>
      </c>
      <c r="CA28">
        <v>500.03936666666698</v>
      </c>
      <c r="CB28">
        <v>101.704066666667</v>
      </c>
      <c r="CC28">
        <v>0.100000203333333</v>
      </c>
      <c r="CD28">
        <v>27.987660000000002</v>
      </c>
      <c r="CE28">
        <v>29.010156666666699</v>
      </c>
      <c r="CF28">
        <v>999.9</v>
      </c>
      <c r="CG28">
        <v>0</v>
      </c>
      <c r="CH28">
        <v>0</v>
      </c>
      <c r="CI28">
        <v>9999.5476666666691</v>
      </c>
      <c r="CJ28">
        <v>0</v>
      </c>
      <c r="CK28">
        <v>36.059473333333301</v>
      </c>
      <c r="CL28">
        <v>1399.991</v>
      </c>
      <c r="CM28">
        <v>0.89999359999999995</v>
      </c>
      <c r="CN28">
        <v>0.10000637</v>
      </c>
      <c r="CO28">
        <v>0</v>
      </c>
      <c r="CP28">
        <v>1145.73966666667</v>
      </c>
      <c r="CQ28">
        <v>4.9994800000000001</v>
      </c>
      <c r="CR28">
        <v>16118.916666666701</v>
      </c>
      <c r="CS28">
        <v>11417.4866666667</v>
      </c>
      <c r="CT28">
        <v>47.283133333333303</v>
      </c>
      <c r="CU28">
        <v>49.028933333333299</v>
      </c>
      <c r="CV28">
        <v>48.158066666666699</v>
      </c>
      <c r="CW28">
        <v>48.399866666666703</v>
      </c>
      <c r="CX28">
        <v>49.253999999999998</v>
      </c>
      <c r="CY28">
        <v>1255.4866666666701</v>
      </c>
      <c r="CZ28">
        <v>139.50899999999999</v>
      </c>
      <c r="DA28">
        <v>0</v>
      </c>
      <c r="DB28">
        <v>93.200000047683702</v>
      </c>
      <c r="DC28">
        <v>0</v>
      </c>
      <c r="DD28">
        <v>1145.68153846154</v>
      </c>
      <c r="DE28">
        <v>-20.7254700733322</v>
      </c>
      <c r="DF28">
        <v>-286.71452948378601</v>
      </c>
      <c r="DG28">
        <v>16118.1538461538</v>
      </c>
      <c r="DH28">
        <v>15</v>
      </c>
      <c r="DI28">
        <v>1608224256</v>
      </c>
      <c r="DJ28" t="s">
        <v>333</v>
      </c>
      <c r="DK28">
        <v>1608224245</v>
      </c>
      <c r="DL28">
        <v>1608224256</v>
      </c>
      <c r="DM28">
        <v>11</v>
      </c>
      <c r="DN28">
        <v>0.499</v>
      </c>
      <c r="DO28">
        <v>3.3000000000000002E-2</v>
      </c>
      <c r="DP28">
        <v>0.75800000000000001</v>
      </c>
      <c r="DQ28">
        <v>0.20599999999999999</v>
      </c>
      <c r="DR28">
        <v>517</v>
      </c>
      <c r="DS28">
        <v>18</v>
      </c>
      <c r="DT28">
        <v>7.0000000000000007E-2</v>
      </c>
      <c r="DU28">
        <v>0.03</v>
      </c>
      <c r="DV28">
        <v>15.521789830958101</v>
      </c>
      <c r="DW28">
        <v>-5.0484723701417503E-2</v>
      </c>
      <c r="DX28">
        <v>2.84765251922563E-2</v>
      </c>
      <c r="DY28">
        <v>1</v>
      </c>
      <c r="DZ28">
        <v>-20.881741935483898</v>
      </c>
      <c r="EA28">
        <v>6.7872580645177302E-2</v>
      </c>
      <c r="EB28">
        <v>3.5947396820762499E-2</v>
      </c>
      <c r="EC28">
        <v>1</v>
      </c>
      <c r="ED28">
        <v>2.7627164516129001</v>
      </c>
      <c r="EE28">
        <v>-2.3912903225806199E-2</v>
      </c>
      <c r="EF28">
        <v>5.4406045373220999E-3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0.46</v>
      </c>
      <c r="EN28">
        <v>0.33760000000000001</v>
      </c>
      <c r="EO28">
        <v>1.0227230135436001</v>
      </c>
      <c r="EP28">
        <v>-1.6043650578588901E-5</v>
      </c>
      <c r="EQ28">
        <v>-1.15305589960158E-6</v>
      </c>
      <c r="ER28">
        <v>3.6581349982770798E-10</v>
      </c>
      <c r="ES28">
        <v>-7.7112056472838697E-2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</v>
      </c>
      <c r="FB28">
        <v>4.8</v>
      </c>
      <c r="FC28">
        <v>2</v>
      </c>
      <c r="FD28">
        <v>508.089</v>
      </c>
      <c r="FE28">
        <v>478.82499999999999</v>
      </c>
      <c r="FF28">
        <v>23.8048</v>
      </c>
      <c r="FG28">
        <v>35.247300000000003</v>
      </c>
      <c r="FH28">
        <v>29.9999</v>
      </c>
      <c r="FI28">
        <v>35.335799999999999</v>
      </c>
      <c r="FJ28">
        <v>35.386099999999999</v>
      </c>
      <c r="FK28">
        <v>33.961300000000001</v>
      </c>
      <c r="FL28">
        <v>7.2951600000000001</v>
      </c>
      <c r="FM28">
        <v>19.425999999999998</v>
      </c>
      <c r="FN28">
        <v>23.810600000000001</v>
      </c>
      <c r="FO28">
        <v>820.452</v>
      </c>
      <c r="FP28">
        <v>19.062799999999999</v>
      </c>
      <c r="FQ28">
        <v>97.588899999999995</v>
      </c>
      <c r="FR28">
        <v>101.663</v>
      </c>
    </row>
    <row r="29" spans="1:174" x14ac:dyDescent="0.25">
      <c r="A29">
        <v>13</v>
      </c>
      <c r="B29">
        <v>1608224654</v>
      </c>
      <c r="C29">
        <v>1200.4000000953699</v>
      </c>
      <c r="D29" t="s">
        <v>346</v>
      </c>
      <c r="E29" t="s">
        <v>347</v>
      </c>
      <c r="F29" t="s">
        <v>291</v>
      </c>
      <c r="G29" t="s">
        <v>292</v>
      </c>
      <c r="H29">
        <v>1608224646</v>
      </c>
      <c r="I29">
        <f t="shared" si="0"/>
        <v>2.118618657937955E-3</v>
      </c>
      <c r="J29">
        <f t="shared" si="1"/>
        <v>2.1186186579379549</v>
      </c>
      <c r="K29">
        <f t="shared" si="2"/>
        <v>15.807102283227211</v>
      </c>
      <c r="L29">
        <f t="shared" si="3"/>
        <v>899.669225806452</v>
      </c>
      <c r="M29">
        <f t="shared" si="4"/>
        <v>659.35429710663118</v>
      </c>
      <c r="N29">
        <f t="shared" si="5"/>
        <v>67.123307742760943</v>
      </c>
      <c r="O29">
        <f t="shared" si="6"/>
        <v>91.587746641669114</v>
      </c>
      <c r="P29">
        <f t="shared" si="7"/>
        <v>0.1184487846678676</v>
      </c>
      <c r="Q29">
        <f t="shared" si="8"/>
        <v>2.958169541062583</v>
      </c>
      <c r="R29">
        <f t="shared" si="9"/>
        <v>0.11587562285045649</v>
      </c>
      <c r="S29">
        <f t="shared" si="10"/>
        <v>7.2648796891593703E-2</v>
      </c>
      <c r="T29">
        <f t="shared" si="11"/>
        <v>231.28921560146756</v>
      </c>
      <c r="U29">
        <f t="shared" si="12"/>
        <v>28.787516263841518</v>
      </c>
      <c r="V29">
        <f t="shared" si="13"/>
        <v>29.028774193548401</v>
      </c>
      <c r="W29">
        <f t="shared" si="14"/>
        <v>4.0284740182115515</v>
      </c>
      <c r="X29">
        <f t="shared" si="15"/>
        <v>58.675013451077064</v>
      </c>
      <c r="Y29">
        <f t="shared" si="16"/>
        <v>2.2243408296353353</v>
      </c>
      <c r="Z29">
        <f t="shared" si="17"/>
        <v>3.790950694012162</v>
      </c>
      <c r="AA29">
        <f t="shared" si="18"/>
        <v>1.8041331885762162</v>
      </c>
      <c r="AB29">
        <f t="shared" si="19"/>
        <v>-93.431082815063817</v>
      </c>
      <c r="AC29">
        <f t="shared" si="20"/>
        <v>-166.87457365025784</v>
      </c>
      <c r="AD29">
        <f t="shared" si="21"/>
        <v>-12.35849950161645</v>
      </c>
      <c r="AE29">
        <f t="shared" si="22"/>
        <v>-41.37494036547055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53570.580499000367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15395.9</v>
      </c>
      <c r="AS29">
        <v>1132.8076000000001</v>
      </c>
      <c r="AT29">
        <v>1303.77</v>
      </c>
      <c r="AU29">
        <f t="shared" si="27"/>
        <v>0.13112926359710675</v>
      </c>
      <c r="AV29">
        <v>0.5</v>
      </c>
      <c r="AW29">
        <f t="shared" si="28"/>
        <v>1180.1748102675792</v>
      </c>
      <c r="AX29">
        <f t="shared" si="29"/>
        <v>15.807102283227211</v>
      </c>
      <c r="AY29">
        <f t="shared" si="30"/>
        <v>77.377726893121419</v>
      </c>
      <c r="AZ29">
        <f t="shared" si="31"/>
        <v>1.4241197267561201E-2</v>
      </c>
      <c r="BA29">
        <f t="shared" si="32"/>
        <v>-1</v>
      </c>
      <c r="BB29" t="s">
        <v>349</v>
      </c>
      <c r="BC29">
        <v>1132.8076000000001</v>
      </c>
      <c r="BD29">
        <v>681.34</v>
      </c>
      <c r="BE29">
        <f t="shared" si="33"/>
        <v>0.47740782499980816</v>
      </c>
      <c r="BF29">
        <f t="shared" si="34"/>
        <v>0.27466928007968749</v>
      </c>
      <c r="BG29">
        <f t="shared" si="35"/>
        <v>1.9135380280036398</v>
      </c>
      <c r="BH29">
        <f t="shared" si="36"/>
        <v>0.13112926359710678</v>
      </c>
      <c r="BI29" t="e">
        <f t="shared" si="37"/>
        <v>#DIV/0!</v>
      </c>
      <c r="BJ29">
        <f t="shared" si="38"/>
        <v>0.16520295881621402</v>
      </c>
      <c r="BK29">
        <f t="shared" si="39"/>
        <v>0.83479704118378595</v>
      </c>
      <c r="BL29">
        <f t="shared" si="40"/>
        <v>1399.98774193548</v>
      </c>
      <c r="BM29">
        <f t="shared" si="41"/>
        <v>1180.1748102675792</v>
      </c>
      <c r="BN29">
        <f t="shared" si="42"/>
        <v>0.84298938834706516</v>
      </c>
      <c r="BO29">
        <f t="shared" si="43"/>
        <v>0.19597877669413036</v>
      </c>
      <c r="BP29">
        <v>6</v>
      </c>
      <c r="BQ29">
        <v>0.5</v>
      </c>
      <c r="BR29" t="s">
        <v>296</v>
      </c>
      <c r="BS29">
        <v>2</v>
      </c>
      <c r="BT29">
        <v>1608224646</v>
      </c>
      <c r="BU29">
        <v>899.669225806452</v>
      </c>
      <c r="BV29">
        <v>920.92306451612899</v>
      </c>
      <c r="BW29">
        <v>21.849767741935501</v>
      </c>
      <c r="BX29">
        <v>19.363203225806501</v>
      </c>
      <c r="BY29">
        <v>899.32754838709695</v>
      </c>
      <c r="BZ29">
        <v>21.507300000000001</v>
      </c>
      <c r="CA29">
        <v>500.04590322580702</v>
      </c>
      <c r="CB29">
        <v>101.70154838709701</v>
      </c>
      <c r="CC29">
        <v>0.100029364516129</v>
      </c>
      <c r="CD29">
        <v>27.9824129032258</v>
      </c>
      <c r="CE29">
        <v>29.028774193548401</v>
      </c>
      <c r="CF29">
        <v>999.9</v>
      </c>
      <c r="CG29">
        <v>0</v>
      </c>
      <c r="CH29">
        <v>0</v>
      </c>
      <c r="CI29">
        <v>9994.0109677419405</v>
      </c>
      <c r="CJ29">
        <v>0</v>
      </c>
      <c r="CK29">
        <v>35.648822580645202</v>
      </c>
      <c r="CL29">
        <v>1399.98774193548</v>
      </c>
      <c r="CM29">
        <v>0.89999493548387099</v>
      </c>
      <c r="CN29">
        <v>0.100005083870968</v>
      </c>
      <c r="CO29">
        <v>0</v>
      </c>
      <c r="CP29">
        <v>1133.05419354839</v>
      </c>
      <c r="CQ29">
        <v>4.9994800000000001</v>
      </c>
      <c r="CR29">
        <v>15929.9741935484</v>
      </c>
      <c r="CS29">
        <v>11417.461290322601</v>
      </c>
      <c r="CT29">
        <v>46.997774193548402</v>
      </c>
      <c r="CU29">
        <v>48.811999999999998</v>
      </c>
      <c r="CV29">
        <v>47.895000000000003</v>
      </c>
      <c r="CW29">
        <v>48.167064516129003</v>
      </c>
      <c r="CX29">
        <v>48.989774193548399</v>
      </c>
      <c r="CY29">
        <v>1255.48451612903</v>
      </c>
      <c r="CZ29">
        <v>139.503548387097</v>
      </c>
      <c r="DA29">
        <v>0</v>
      </c>
      <c r="DB29">
        <v>109.59999990463299</v>
      </c>
      <c r="DC29">
        <v>0</v>
      </c>
      <c r="DD29">
        <v>1132.8076000000001</v>
      </c>
      <c r="DE29">
        <v>-11.999230784512401</v>
      </c>
      <c r="DF29">
        <v>-173.76923111027699</v>
      </c>
      <c r="DG29">
        <v>15926.808000000001</v>
      </c>
      <c r="DH29">
        <v>15</v>
      </c>
      <c r="DI29">
        <v>1608224256</v>
      </c>
      <c r="DJ29" t="s">
        <v>333</v>
      </c>
      <c r="DK29">
        <v>1608224245</v>
      </c>
      <c r="DL29">
        <v>1608224256</v>
      </c>
      <c r="DM29">
        <v>11</v>
      </c>
      <c r="DN29">
        <v>0.499</v>
      </c>
      <c r="DO29">
        <v>3.3000000000000002E-2</v>
      </c>
      <c r="DP29">
        <v>0.75800000000000001</v>
      </c>
      <c r="DQ29">
        <v>0.20599999999999999</v>
      </c>
      <c r="DR29">
        <v>517</v>
      </c>
      <c r="DS29">
        <v>18</v>
      </c>
      <c r="DT29">
        <v>7.0000000000000007E-2</v>
      </c>
      <c r="DU29">
        <v>0.03</v>
      </c>
      <c r="DV29">
        <v>15.8098537891189</v>
      </c>
      <c r="DW29">
        <v>0.16850812301212301</v>
      </c>
      <c r="DX29">
        <v>6.3327004255750594E-2</v>
      </c>
      <c r="DY29">
        <v>1</v>
      </c>
      <c r="DZ29">
        <v>-21.2583709677419</v>
      </c>
      <c r="EA29">
        <v>-0.111019354838721</v>
      </c>
      <c r="EB29">
        <v>8.7010400540908306E-2</v>
      </c>
      <c r="EC29">
        <v>1</v>
      </c>
      <c r="ED29">
        <v>2.4873570967741898</v>
      </c>
      <c r="EE29">
        <v>-9.9121935483872894E-2</v>
      </c>
      <c r="EF29">
        <v>2.0239906954004599E-2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0.34200000000000003</v>
      </c>
      <c r="EN29">
        <v>0.34389999999999998</v>
      </c>
      <c r="EO29">
        <v>1.0227230135436001</v>
      </c>
      <c r="EP29">
        <v>-1.6043650578588901E-5</v>
      </c>
      <c r="EQ29">
        <v>-1.15305589960158E-6</v>
      </c>
      <c r="ER29">
        <v>3.6581349982770798E-10</v>
      </c>
      <c r="ES29">
        <v>-7.7112056472838697E-2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6.8</v>
      </c>
      <c r="FB29">
        <v>6.6</v>
      </c>
      <c r="FC29">
        <v>2</v>
      </c>
      <c r="FD29">
        <v>507.85300000000001</v>
      </c>
      <c r="FE29">
        <v>479.74200000000002</v>
      </c>
      <c r="FF29">
        <v>23.951899999999998</v>
      </c>
      <c r="FG29">
        <v>35.205300000000001</v>
      </c>
      <c r="FH29">
        <v>29.9999</v>
      </c>
      <c r="FI29">
        <v>35.296500000000002</v>
      </c>
      <c r="FJ29">
        <v>35.346899999999998</v>
      </c>
      <c r="FK29">
        <v>37.344499999999996</v>
      </c>
      <c r="FL29">
        <v>3.0660699999999999</v>
      </c>
      <c r="FM29">
        <v>20.635899999999999</v>
      </c>
      <c r="FN29">
        <v>23.9575</v>
      </c>
      <c r="FO29">
        <v>921.21</v>
      </c>
      <c r="FP29">
        <v>19.357800000000001</v>
      </c>
      <c r="FQ29">
        <v>97.601600000000005</v>
      </c>
      <c r="FR29">
        <v>101.67</v>
      </c>
    </row>
    <row r="30" spans="1:174" x14ac:dyDescent="0.25">
      <c r="A30">
        <v>14</v>
      </c>
      <c r="B30">
        <v>1608224745</v>
      </c>
      <c r="C30">
        <v>1291.4000000953699</v>
      </c>
      <c r="D30" t="s">
        <v>350</v>
      </c>
      <c r="E30" t="s">
        <v>351</v>
      </c>
      <c r="F30" t="s">
        <v>291</v>
      </c>
      <c r="G30" t="s">
        <v>292</v>
      </c>
      <c r="H30">
        <v>1608224737.25</v>
      </c>
      <c r="I30">
        <f t="shared" si="0"/>
        <v>1.9431241556918956E-3</v>
      </c>
      <c r="J30">
        <f t="shared" si="1"/>
        <v>1.9431241556918957</v>
      </c>
      <c r="K30">
        <f t="shared" si="2"/>
        <v>16.644457933126802</v>
      </c>
      <c r="L30">
        <f t="shared" si="3"/>
        <v>1197.6296666666699</v>
      </c>
      <c r="M30">
        <f t="shared" si="4"/>
        <v>914.49524470929578</v>
      </c>
      <c r="N30">
        <f t="shared" si="5"/>
        <v>93.094528503400738</v>
      </c>
      <c r="O30">
        <f t="shared" si="6"/>
        <v>121.91727598918297</v>
      </c>
      <c r="P30">
        <f t="shared" si="7"/>
        <v>0.10747842506224409</v>
      </c>
      <c r="Q30">
        <f t="shared" si="8"/>
        <v>2.9576086030696294</v>
      </c>
      <c r="R30">
        <f t="shared" si="9"/>
        <v>0.10535482997903728</v>
      </c>
      <c r="S30">
        <f t="shared" si="10"/>
        <v>6.6034070571285713E-2</v>
      </c>
      <c r="T30">
        <f t="shared" si="11"/>
        <v>231.2902723607632</v>
      </c>
      <c r="U30">
        <f t="shared" si="12"/>
        <v>28.829250062888782</v>
      </c>
      <c r="V30">
        <f t="shared" si="13"/>
        <v>29.097476666666701</v>
      </c>
      <c r="W30">
        <f t="shared" si="14"/>
        <v>4.0445135862242214</v>
      </c>
      <c r="X30">
        <f t="shared" si="15"/>
        <v>58.699249285833389</v>
      </c>
      <c r="Y30">
        <f t="shared" si="16"/>
        <v>2.2247895989300881</v>
      </c>
      <c r="Z30">
        <f t="shared" si="17"/>
        <v>3.7901500036168669</v>
      </c>
      <c r="AA30">
        <f t="shared" si="18"/>
        <v>1.8197239872941333</v>
      </c>
      <c r="AB30">
        <f t="shared" si="19"/>
        <v>-85.691775266012598</v>
      </c>
      <c r="AC30">
        <f t="shared" si="20"/>
        <v>-178.37525462829336</v>
      </c>
      <c r="AD30">
        <f t="shared" si="21"/>
        <v>-13.217013495435198</v>
      </c>
      <c r="AE30">
        <f t="shared" si="22"/>
        <v>-45.99377102897796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53554.817720740895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352</v>
      </c>
      <c r="AR30">
        <v>15396.5</v>
      </c>
      <c r="AS30">
        <v>1120.8042307692299</v>
      </c>
      <c r="AT30">
        <v>1275.8</v>
      </c>
      <c r="AU30">
        <f t="shared" si="27"/>
        <v>0.12148908075777554</v>
      </c>
      <c r="AV30">
        <v>0.5</v>
      </c>
      <c r="AW30">
        <f t="shared" si="28"/>
        <v>1180.1775805580626</v>
      </c>
      <c r="AX30">
        <f t="shared" si="29"/>
        <v>16.644457933126802</v>
      </c>
      <c r="AY30">
        <f t="shared" si="30"/>
        <v>71.689344696467302</v>
      </c>
      <c r="AZ30">
        <f t="shared" si="31"/>
        <v>1.4950680494018017E-2</v>
      </c>
      <c r="BA30">
        <f t="shared" si="32"/>
        <v>-1</v>
      </c>
      <c r="BB30" t="s">
        <v>353</v>
      </c>
      <c r="BC30">
        <v>1120.8042307692299</v>
      </c>
      <c r="BD30">
        <v>678.95</v>
      </c>
      <c r="BE30">
        <f t="shared" si="33"/>
        <v>0.46782411036212568</v>
      </c>
      <c r="BF30">
        <f t="shared" si="34"/>
        <v>0.25968965272810601</v>
      </c>
      <c r="BG30">
        <f t="shared" si="35"/>
        <v>1.8790779880698134</v>
      </c>
      <c r="BH30">
        <f t="shared" si="36"/>
        <v>0.12148908075777556</v>
      </c>
      <c r="BI30" t="e">
        <f t="shared" si="37"/>
        <v>#DIV/0!</v>
      </c>
      <c r="BJ30">
        <f t="shared" si="38"/>
        <v>0.15731229850795467</v>
      </c>
      <c r="BK30">
        <f t="shared" si="39"/>
        <v>0.8426877014920453</v>
      </c>
      <c r="BL30">
        <f t="shared" si="40"/>
        <v>1399.99066666667</v>
      </c>
      <c r="BM30">
        <f t="shared" si="41"/>
        <v>1180.1775805580626</v>
      </c>
      <c r="BN30">
        <f t="shared" si="42"/>
        <v>0.84298960604360684</v>
      </c>
      <c r="BO30">
        <f t="shared" si="43"/>
        <v>0.19597921208721364</v>
      </c>
      <c r="BP30">
        <v>6</v>
      </c>
      <c r="BQ30">
        <v>0.5</v>
      </c>
      <c r="BR30" t="s">
        <v>296</v>
      </c>
      <c r="BS30">
        <v>2</v>
      </c>
      <c r="BT30">
        <v>1608224737.25</v>
      </c>
      <c r="BU30">
        <v>1197.6296666666699</v>
      </c>
      <c r="BV30">
        <v>1220.39366666667</v>
      </c>
      <c r="BW30">
        <v>21.854769999999998</v>
      </c>
      <c r="BX30">
        <v>19.574173333333299</v>
      </c>
      <c r="BY30">
        <v>1197.6516666666701</v>
      </c>
      <c r="BZ30">
        <v>21.5121066666667</v>
      </c>
      <c r="CA30">
        <v>500.04219999999998</v>
      </c>
      <c r="CB30">
        <v>101.69880000000001</v>
      </c>
      <c r="CC30">
        <v>0.10001092</v>
      </c>
      <c r="CD30">
        <v>27.97879</v>
      </c>
      <c r="CE30">
        <v>29.097476666666701</v>
      </c>
      <c r="CF30">
        <v>999.9</v>
      </c>
      <c r="CG30">
        <v>0</v>
      </c>
      <c r="CH30">
        <v>0</v>
      </c>
      <c r="CI30">
        <v>9991.1016666666692</v>
      </c>
      <c r="CJ30">
        <v>0</v>
      </c>
      <c r="CK30">
        <v>35.317623333333302</v>
      </c>
      <c r="CL30">
        <v>1399.99066666667</v>
      </c>
      <c r="CM30">
        <v>0.89999086666666706</v>
      </c>
      <c r="CN30">
        <v>0.100009216666667</v>
      </c>
      <c r="CO30">
        <v>0</v>
      </c>
      <c r="CP30">
        <v>1120.779</v>
      </c>
      <c r="CQ30">
        <v>4.9994800000000001</v>
      </c>
      <c r="CR30">
        <v>15757.68</v>
      </c>
      <c r="CS30">
        <v>11417.4866666667</v>
      </c>
      <c r="CT30">
        <v>46.870733333333298</v>
      </c>
      <c r="CU30">
        <v>48.649799999999999</v>
      </c>
      <c r="CV30">
        <v>47.737400000000001</v>
      </c>
      <c r="CW30">
        <v>48.049599999999998</v>
      </c>
      <c r="CX30">
        <v>48.874866666666698</v>
      </c>
      <c r="CY30">
        <v>1255.4770000000001</v>
      </c>
      <c r="CZ30">
        <v>139.51400000000001</v>
      </c>
      <c r="DA30">
        <v>0</v>
      </c>
      <c r="DB30">
        <v>90.099999904632597</v>
      </c>
      <c r="DC30">
        <v>0</v>
      </c>
      <c r="DD30">
        <v>1120.8042307692299</v>
      </c>
      <c r="DE30">
        <v>-52.392136803676301</v>
      </c>
      <c r="DF30">
        <v>-712.51965870516597</v>
      </c>
      <c r="DG30">
        <v>15758.192307692299</v>
      </c>
      <c r="DH30">
        <v>15</v>
      </c>
      <c r="DI30">
        <v>1608224256</v>
      </c>
      <c r="DJ30" t="s">
        <v>333</v>
      </c>
      <c r="DK30">
        <v>1608224245</v>
      </c>
      <c r="DL30">
        <v>1608224256</v>
      </c>
      <c r="DM30">
        <v>11</v>
      </c>
      <c r="DN30">
        <v>0.499</v>
      </c>
      <c r="DO30">
        <v>3.3000000000000002E-2</v>
      </c>
      <c r="DP30">
        <v>0.75800000000000001</v>
      </c>
      <c r="DQ30">
        <v>0.20599999999999999</v>
      </c>
      <c r="DR30">
        <v>517</v>
      </c>
      <c r="DS30">
        <v>18</v>
      </c>
      <c r="DT30">
        <v>7.0000000000000007E-2</v>
      </c>
      <c r="DU30">
        <v>0.03</v>
      </c>
      <c r="DV30">
        <v>16.651856154742301</v>
      </c>
      <c r="DW30">
        <v>-0.45660680640178503</v>
      </c>
      <c r="DX30">
        <v>0.10145549392356799</v>
      </c>
      <c r="DY30">
        <v>1</v>
      </c>
      <c r="DZ30">
        <v>-22.768090322580601</v>
      </c>
      <c r="EA30">
        <v>0.146356451612871</v>
      </c>
      <c r="EB30">
        <v>0.117488361413537</v>
      </c>
      <c r="EC30">
        <v>1</v>
      </c>
      <c r="ED30">
        <v>2.2804538709677402</v>
      </c>
      <c r="EE30">
        <v>6.3743225806451795E-2</v>
      </c>
      <c r="EF30">
        <v>8.6920277441993408E-3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-0.02</v>
      </c>
      <c r="EN30">
        <v>0.34449999999999997</v>
      </c>
      <c r="EO30">
        <v>1.0227230135436001</v>
      </c>
      <c r="EP30">
        <v>-1.6043650578588901E-5</v>
      </c>
      <c r="EQ30">
        <v>-1.15305589960158E-6</v>
      </c>
      <c r="ER30">
        <v>3.6581349982770798E-10</v>
      </c>
      <c r="ES30">
        <v>-7.7112056472838697E-2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8.3000000000000007</v>
      </c>
      <c r="FB30">
        <v>8.1999999999999993</v>
      </c>
      <c r="FC30">
        <v>2</v>
      </c>
      <c r="FD30">
        <v>507.72699999999998</v>
      </c>
      <c r="FE30">
        <v>480.51400000000001</v>
      </c>
      <c r="FF30">
        <v>23.922000000000001</v>
      </c>
      <c r="FG30">
        <v>35.164900000000003</v>
      </c>
      <c r="FH30">
        <v>29.9999</v>
      </c>
      <c r="FI30">
        <v>35.258699999999997</v>
      </c>
      <c r="FJ30">
        <v>35.3108</v>
      </c>
      <c r="FK30">
        <v>46.997399999999999</v>
      </c>
      <c r="FL30">
        <v>4.2290299999999998</v>
      </c>
      <c r="FM30">
        <v>22.704599999999999</v>
      </c>
      <c r="FN30">
        <v>23.926400000000001</v>
      </c>
      <c r="FO30">
        <v>1221.48</v>
      </c>
      <c r="FP30">
        <v>19.731400000000001</v>
      </c>
      <c r="FQ30">
        <v>97.609399999999994</v>
      </c>
      <c r="FR30">
        <v>101.67700000000001</v>
      </c>
    </row>
    <row r="31" spans="1:174" x14ac:dyDescent="0.25">
      <c r="A31">
        <v>15</v>
      </c>
      <c r="B31">
        <v>1608224865.5</v>
      </c>
      <c r="C31">
        <v>1411.9000000953699</v>
      </c>
      <c r="D31" t="s">
        <v>354</v>
      </c>
      <c r="E31" t="s">
        <v>355</v>
      </c>
      <c r="F31" t="s">
        <v>291</v>
      </c>
      <c r="G31" t="s">
        <v>292</v>
      </c>
      <c r="H31">
        <v>1608224857.5</v>
      </c>
      <c r="I31">
        <f t="shared" si="0"/>
        <v>1.6885706704288131E-3</v>
      </c>
      <c r="J31">
        <f t="shared" si="1"/>
        <v>1.688570670428813</v>
      </c>
      <c r="K31">
        <f t="shared" si="2"/>
        <v>16.056287139343222</v>
      </c>
      <c r="L31">
        <f t="shared" si="3"/>
        <v>1400.0416129032301</v>
      </c>
      <c r="M31">
        <f t="shared" si="4"/>
        <v>1083.8601560769994</v>
      </c>
      <c r="N31">
        <f t="shared" si="5"/>
        <v>110.33011269321295</v>
      </c>
      <c r="O31">
        <f t="shared" si="6"/>
        <v>142.5153863814765</v>
      </c>
      <c r="P31">
        <f t="shared" si="7"/>
        <v>9.323911455018008E-2</v>
      </c>
      <c r="Q31">
        <f t="shared" si="8"/>
        <v>2.9578446148071036</v>
      </c>
      <c r="R31">
        <f t="shared" si="9"/>
        <v>9.1636539044481879E-2</v>
      </c>
      <c r="S31">
        <f t="shared" si="10"/>
        <v>5.7414527591930317E-2</v>
      </c>
      <c r="T31">
        <f t="shared" si="11"/>
        <v>231.29220537822678</v>
      </c>
      <c r="U31">
        <f t="shared" si="12"/>
        <v>28.910442299578463</v>
      </c>
      <c r="V31">
        <f t="shared" si="13"/>
        <v>29.176429032258099</v>
      </c>
      <c r="W31">
        <f t="shared" si="14"/>
        <v>4.0630148765746634</v>
      </c>
      <c r="X31">
        <f t="shared" si="15"/>
        <v>59.18894144171022</v>
      </c>
      <c r="Y31">
        <f t="shared" si="16"/>
        <v>2.2454024028383812</v>
      </c>
      <c r="Z31">
        <f t="shared" si="17"/>
        <v>3.7936181120077519</v>
      </c>
      <c r="AA31">
        <f t="shared" si="18"/>
        <v>1.8176124737362822</v>
      </c>
      <c r="AB31">
        <f t="shared" si="19"/>
        <v>-74.465966565910662</v>
      </c>
      <c r="AC31">
        <f t="shared" si="20"/>
        <v>-188.47792694142322</v>
      </c>
      <c r="AD31">
        <f t="shared" si="21"/>
        <v>-13.971054468710536</v>
      </c>
      <c r="AE31">
        <f t="shared" si="22"/>
        <v>-45.622742597817648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53558.794021826645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356</v>
      </c>
      <c r="AR31">
        <v>15397.1</v>
      </c>
      <c r="AS31">
        <v>1094.7084615384599</v>
      </c>
      <c r="AT31">
        <v>1244.24</v>
      </c>
      <c r="AU31">
        <f t="shared" si="27"/>
        <v>0.12017901567345535</v>
      </c>
      <c r="AV31">
        <v>0.5</v>
      </c>
      <c r="AW31">
        <f t="shared" si="28"/>
        <v>1180.1861434901348</v>
      </c>
      <c r="AX31">
        <f t="shared" si="29"/>
        <v>16.056287139343222</v>
      </c>
      <c r="AY31">
        <f t="shared" si="30"/>
        <v>70.916804518047869</v>
      </c>
      <c r="AZ31">
        <f t="shared" si="31"/>
        <v>1.4452200810376483E-2</v>
      </c>
      <c r="BA31">
        <f t="shared" si="32"/>
        <v>-1</v>
      </c>
      <c r="BB31" t="s">
        <v>357</v>
      </c>
      <c r="BC31">
        <v>1094.7084615384599</v>
      </c>
      <c r="BD31">
        <v>679.35</v>
      </c>
      <c r="BE31">
        <f t="shared" si="33"/>
        <v>0.45400405066546645</v>
      </c>
      <c r="BF31">
        <f t="shared" si="34"/>
        <v>0.2647091264875287</v>
      </c>
      <c r="BG31">
        <f t="shared" si="35"/>
        <v>1.8315154191506586</v>
      </c>
      <c r="BH31">
        <f t="shared" si="36"/>
        <v>0.12017901567345536</v>
      </c>
      <c r="BI31" t="e">
        <f t="shared" si="37"/>
        <v>#DIV/0!</v>
      </c>
      <c r="BJ31">
        <f t="shared" si="38"/>
        <v>0.16427217966925775</v>
      </c>
      <c r="BK31">
        <f t="shared" si="39"/>
        <v>0.83572782033074222</v>
      </c>
      <c r="BL31">
        <f t="shared" si="40"/>
        <v>1400.0006451612901</v>
      </c>
      <c r="BM31">
        <f t="shared" si="41"/>
        <v>1180.1861434901348</v>
      </c>
      <c r="BN31">
        <f t="shared" si="42"/>
        <v>0.84298971401843104</v>
      </c>
      <c r="BO31">
        <f t="shared" si="43"/>
        <v>0.19597942803686219</v>
      </c>
      <c r="BP31">
        <v>6</v>
      </c>
      <c r="BQ31">
        <v>0.5</v>
      </c>
      <c r="BR31" t="s">
        <v>296</v>
      </c>
      <c r="BS31">
        <v>2</v>
      </c>
      <c r="BT31">
        <v>1608224857.5</v>
      </c>
      <c r="BU31">
        <v>1400.0416129032301</v>
      </c>
      <c r="BV31">
        <v>1422.1445161290301</v>
      </c>
      <c r="BW31">
        <v>22.058367741935498</v>
      </c>
      <c r="BX31">
        <v>20.076916129032298</v>
      </c>
      <c r="BY31">
        <v>1399.93161290323</v>
      </c>
      <c r="BZ31">
        <v>21.814367741935499</v>
      </c>
      <c r="CA31">
        <v>500.03448387096802</v>
      </c>
      <c r="CB31">
        <v>101.69364516128999</v>
      </c>
      <c r="CC31">
        <v>0.100033732258065</v>
      </c>
      <c r="CD31">
        <v>27.994477419354801</v>
      </c>
      <c r="CE31">
        <v>29.176429032258099</v>
      </c>
      <c r="CF31">
        <v>999.9</v>
      </c>
      <c r="CG31">
        <v>0</v>
      </c>
      <c r="CH31">
        <v>0</v>
      </c>
      <c r="CI31">
        <v>9992.9458064516093</v>
      </c>
      <c r="CJ31">
        <v>0</v>
      </c>
      <c r="CK31">
        <v>34.188745161290299</v>
      </c>
      <c r="CL31">
        <v>1400.0006451612901</v>
      </c>
      <c r="CM31">
        <v>0.89998699999999998</v>
      </c>
      <c r="CN31">
        <v>0.100013</v>
      </c>
      <c r="CO31">
        <v>0</v>
      </c>
      <c r="CP31">
        <v>1094.7867741935499</v>
      </c>
      <c r="CQ31">
        <v>4.9994800000000001</v>
      </c>
      <c r="CR31">
        <v>15407.8290322581</v>
      </c>
      <c r="CS31">
        <v>11417.5258064516</v>
      </c>
      <c r="CT31">
        <v>46.645000000000003</v>
      </c>
      <c r="CU31">
        <v>48.4491935483871</v>
      </c>
      <c r="CV31">
        <v>47.526000000000003</v>
      </c>
      <c r="CW31">
        <v>47.862806451612897</v>
      </c>
      <c r="CX31">
        <v>48.661064516129002</v>
      </c>
      <c r="CY31">
        <v>1255.4806451612901</v>
      </c>
      <c r="CZ31">
        <v>139.52000000000001</v>
      </c>
      <c r="DA31">
        <v>0</v>
      </c>
      <c r="DB31">
        <v>119.60000014305101</v>
      </c>
      <c r="DC31">
        <v>0</v>
      </c>
      <c r="DD31">
        <v>1094.7084615384599</v>
      </c>
      <c r="DE31">
        <v>-17.262222222261801</v>
      </c>
      <c r="DF31">
        <v>-250.72820516019999</v>
      </c>
      <c r="DG31">
        <v>15406.8461538462</v>
      </c>
      <c r="DH31">
        <v>15</v>
      </c>
      <c r="DI31">
        <v>1608224897</v>
      </c>
      <c r="DJ31" t="s">
        <v>358</v>
      </c>
      <c r="DK31">
        <v>1608224897</v>
      </c>
      <c r="DL31">
        <v>1608224889.5</v>
      </c>
      <c r="DM31">
        <v>12</v>
      </c>
      <c r="DN31">
        <v>0.39</v>
      </c>
      <c r="DO31">
        <v>-2.5999999999999999E-2</v>
      </c>
      <c r="DP31">
        <v>0.11</v>
      </c>
      <c r="DQ31">
        <v>0.24399999999999999</v>
      </c>
      <c r="DR31">
        <v>1422</v>
      </c>
      <c r="DS31">
        <v>20</v>
      </c>
      <c r="DT31">
        <v>0.18</v>
      </c>
      <c r="DU31">
        <v>0.04</v>
      </c>
      <c r="DV31">
        <v>16.230475395206799</v>
      </c>
      <c r="DW31">
        <v>-1.9180223840819901</v>
      </c>
      <c r="DX31">
        <v>0.15111289342128101</v>
      </c>
      <c r="DY31">
        <v>0</v>
      </c>
      <c r="DZ31">
        <v>-22.468929032258099</v>
      </c>
      <c r="EA31">
        <v>1.69255161290329</v>
      </c>
      <c r="EB31">
        <v>0.146814856402048</v>
      </c>
      <c r="EC31">
        <v>0</v>
      </c>
      <c r="ED31">
        <v>2.0934512903225801</v>
      </c>
      <c r="EE31">
        <v>0.32866790322580303</v>
      </c>
      <c r="EF31">
        <v>2.5056395454529701E-2</v>
      </c>
      <c r="EG31">
        <v>0</v>
      </c>
      <c r="EH31">
        <v>0</v>
      </c>
      <c r="EI31">
        <v>3</v>
      </c>
      <c r="EJ31" t="s">
        <v>359</v>
      </c>
      <c r="EK31">
        <v>100</v>
      </c>
      <c r="EL31">
        <v>100</v>
      </c>
      <c r="EM31">
        <v>0.11</v>
      </c>
      <c r="EN31">
        <v>0.24399999999999999</v>
      </c>
      <c r="EO31">
        <v>1.0227230135436001</v>
      </c>
      <c r="EP31">
        <v>-1.6043650578588901E-5</v>
      </c>
      <c r="EQ31">
        <v>-1.15305589960158E-6</v>
      </c>
      <c r="ER31">
        <v>3.6581349982770798E-10</v>
      </c>
      <c r="ES31">
        <v>-7.7112056472838697E-2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10.3</v>
      </c>
      <c r="FB31">
        <v>10.199999999999999</v>
      </c>
      <c r="FC31">
        <v>2</v>
      </c>
      <c r="FD31">
        <v>507.60199999999998</v>
      </c>
      <c r="FE31">
        <v>481.221</v>
      </c>
      <c r="FF31">
        <v>23.7849</v>
      </c>
      <c r="FG31">
        <v>35.134500000000003</v>
      </c>
      <c r="FH31">
        <v>30.0002</v>
      </c>
      <c r="FI31">
        <v>35.225700000000003</v>
      </c>
      <c r="FJ31">
        <v>35.276000000000003</v>
      </c>
      <c r="FK31">
        <v>53.2012</v>
      </c>
      <c r="FL31">
        <v>9.4467199999999991</v>
      </c>
      <c r="FM31">
        <v>24.724599999999999</v>
      </c>
      <c r="FN31">
        <v>23.787400000000002</v>
      </c>
      <c r="FO31">
        <v>1422.38</v>
      </c>
      <c r="FP31">
        <v>19.946300000000001</v>
      </c>
      <c r="FQ31">
        <v>97.612799999999993</v>
      </c>
      <c r="FR31">
        <v>101.67700000000001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2020-12-17T11:14:25Z</dcterms:created>
  <dcterms:modified xsi:type="dcterms:W3CDTF">2021-05-04T23:46:26Z</dcterms:modified>
</cp:coreProperties>
</file>