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6020265-3DF5-42BD-B4AF-CFC9BA7BB0F9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AH31" i="1" s="1"/>
  <c r="Y31" i="1"/>
  <c r="X31" i="1"/>
  <c r="W31" i="1" s="1"/>
  <c r="P31" i="1"/>
  <c r="BK30" i="1"/>
  <c r="BJ30" i="1"/>
  <c r="BH30" i="1"/>
  <c r="BI30" i="1" s="1"/>
  <c r="S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Y30" i="1"/>
  <c r="X30" i="1"/>
  <c r="W30" i="1" s="1"/>
  <c r="P30" i="1"/>
  <c r="K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H29" i="1"/>
  <c r="AG29" i="1"/>
  <c r="Y29" i="1"/>
  <c r="X29" i="1"/>
  <c r="W29" i="1"/>
  <c r="P29" i="1"/>
  <c r="N29" i="1"/>
  <c r="BK28" i="1"/>
  <c r="BJ28" i="1"/>
  <c r="BI28" i="1" s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P28" i="1"/>
  <c r="BK27" i="1"/>
  <c r="BJ27" i="1"/>
  <c r="BI27" i="1"/>
  <c r="BH27" i="1"/>
  <c r="BG27" i="1"/>
  <c r="BF27" i="1"/>
  <c r="BE27" i="1"/>
  <c r="BD27" i="1"/>
  <c r="BC27" i="1"/>
  <c r="AX27" i="1" s="1"/>
  <c r="AZ27" i="1"/>
  <c r="AU27" i="1"/>
  <c r="AS27" i="1"/>
  <c r="AW27" i="1" s="1"/>
  <c r="AN27" i="1"/>
  <c r="AM27" i="1"/>
  <c r="AI27" i="1"/>
  <c r="AG27" i="1"/>
  <c r="K27" i="1" s="1"/>
  <c r="Y27" i="1"/>
  <c r="X27" i="1"/>
  <c r="W27" i="1"/>
  <c r="S27" i="1"/>
  <c r="P27" i="1"/>
  <c r="N27" i="1"/>
  <c r="BK26" i="1"/>
  <c r="BJ26" i="1"/>
  <c r="BI26" i="1"/>
  <c r="BH26" i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Y26" i="1"/>
  <c r="W26" i="1" s="1"/>
  <c r="X26" i="1"/>
  <c r="P26" i="1"/>
  <c r="BK25" i="1"/>
  <c r="BJ25" i="1"/>
  <c r="BI25" i="1" s="1"/>
  <c r="AU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AA25" i="1"/>
  <c r="Y25" i="1"/>
  <c r="X25" i="1"/>
  <c r="W25" i="1"/>
  <c r="P25" i="1"/>
  <c r="K25" i="1"/>
  <c r="J25" i="1"/>
  <c r="AV25" i="1" s="1"/>
  <c r="BK24" i="1"/>
  <c r="BJ24" i="1"/>
  <c r="BH24" i="1"/>
  <c r="BI24" i="1" s="1"/>
  <c r="S24" i="1" s="1"/>
  <c r="BG24" i="1"/>
  <c r="BF24" i="1"/>
  <c r="BE24" i="1"/>
  <c r="BD24" i="1"/>
  <c r="BC24" i="1"/>
  <c r="AZ24" i="1"/>
  <c r="AX24" i="1"/>
  <c r="AU24" i="1"/>
  <c r="AW24" i="1" s="1"/>
  <c r="AS24" i="1"/>
  <c r="AM24" i="1"/>
  <c r="AN24" i="1" s="1"/>
  <c r="AI24" i="1"/>
  <c r="AG24" i="1"/>
  <c r="Y24" i="1"/>
  <c r="X24" i="1"/>
  <c r="W24" i="1"/>
  <c r="P24" i="1"/>
  <c r="BK23" i="1"/>
  <c r="BJ23" i="1"/>
  <c r="BI23" i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AH23" i="1" s="1"/>
  <c r="Y23" i="1"/>
  <c r="X23" i="1"/>
  <c r="W23" i="1" s="1"/>
  <c r="P23" i="1"/>
  <c r="J23" i="1"/>
  <c r="AV23" i="1" s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 s="1"/>
  <c r="S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H21" i="1"/>
  <c r="AG21" i="1"/>
  <c r="Y21" i="1"/>
  <c r="X21" i="1"/>
  <c r="W21" i="1" s="1"/>
  <c r="P21" i="1"/>
  <c r="N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K20" i="1" s="1"/>
  <c r="Y20" i="1"/>
  <c r="W20" i="1" s="1"/>
  <c r="X20" i="1"/>
  <c r="P20" i="1"/>
  <c r="I20" i="1"/>
  <c r="BK19" i="1"/>
  <c r="BJ19" i="1"/>
  <c r="BI19" i="1"/>
  <c r="S19" i="1" s="1"/>
  <c r="BH19" i="1"/>
  <c r="BG19" i="1"/>
  <c r="BF19" i="1"/>
  <c r="BE19" i="1"/>
  <c r="BD19" i="1"/>
  <c r="BC19" i="1"/>
  <c r="AX19" i="1" s="1"/>
  <c r="AZ19" i="1"/>
  <c r="AU19" i="1"/>
  <c r="AS19" i="1"/>
  <c r="AW19" i="1" s="1"/>
  <c r="AM19" i="1"/>
  <c r="AN19" i="1" s="1"/>
  <c r="AI19" i="1"/>
  <c r="AG19" i="1"/>
  <c r="K19" i="1" s="1"/>
  <c r="Y19" i="1"/>
  <c r="X19" i="1"/>
  <c r="W19" i="1"/>
  <c r="P19" i="1"/>
  <c r="N19" i="1"/>
  <c r="BK18" i="1"/>
  <c r="BJ18" i="1"/>
  <c r="BI18" i="1"/>
  <c r="BH18" i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W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I17" i="1" s="1"/>
  <c r="AA17" i="1" s="1"/>
  <c r="Y17" i="1"/>
  <c r="X17" i="1"/>
  <c r="W17" i="1"/>
  <c r="P17" i="1"/>
  <c r="K17" i="1"/>
  <c r="J17" i="1"/>
  <c r="AV17" i="1" s="1"/>
  <c r="N26" i="1" l="1"/>
  <c r="K26" i="1"/>
  <c r="J26" i="1"/>
  <c r="AV26" i="1" s="1"/>
  <c r="AH26" i="1"/>
  <c r="I26" i="1"/>
  <c r="AU28" i="1"/>
  <c r="S28" i="1"/>
  <c r="N18" i="1"/>
  <c r="K18" i="1"/>
  <c r="I18" i="1"/>
  <c r="J18" i="1"/>
  <c r="AV18" i="1" s="1"/>
  <c r="AH18" i="1"/>
  <c r="AU20" i="1"/>
  <c r="AW20" i="1" s="1"/>
  <c r="S20" i="1"/>
  <c r="AU18" i="1"/>
  <c r="AW18" i="1" s="1"/>
  <c r="S18" i="1"/>
  <c r="AU21" i="1"/>
  <c r="AW21" i="1" s="1"/>
  <c r="S21" i="1"/>
  <c r="AB24" i="1"/>
  <c r="K24" i="1"/>
  <c r="J24" i="1"/>
  <c r="AV24" i="1" s="1"/>
  <c r="AY24" i="1" s="1"/>
  <c r="I24" i="1"/>
  <c r="AH24" i="1"/>
  <c r="AU30" i="1"/>
  <c r="AW30" i="1" s="1"/>
  <c r="AH28" i="1"/>
  <c r="N28" i="1"/>
  <c r="J20" i="1"/>
  <c r="AV20" i="1" s="1"/>
  <c r="AA20" i="1"/>
  <c r="I21" i="1"/>
  <c r="K21" i="1"/>
  <c r="J21" i="1"/>
  <c r="AV21" i="1" s="1"/>
  <c r="AY21" i="1" s="1"/>
  <c r="AY25" i="1"/>
  <c r="N31" i="1"/>
  <c r="K31" i="1"/>
  <c r="J22" i="1"/>
  <c r="AV22" i="1" s="1"/>
  <c r="AY22" i="1" s="1"/>
  <c r="I22" i="1"/>
  <c r="T22" i="1" s="1"/>
  <c r="U22" i="1" s="1"/>
  <c r="AH22" i="1"/>
  <c r="N22" i="1"/>
  <c r="AW28" i="1"/>
  <c r="I31" i="1"/>
  <c r="BI17" i="1"/>
  <c r="K22" i="1"/>
  <c r="W28" i="1"/>
  <c r="J31" i="1"/>
  <c r="AV31" i="1" s="1"/>
  <c r="I28" i="1"/>
  <c r="J30" i="1"/>
  <c r="AV30" i="1" s="1"/>
  <c r="I30" i="1"/>
  <c r="T30" i="1" s="1"/>
  <c r="U30" i="1" s="1"/>
  <c r="AH30" i="1"/>
  <c r="N30" i="1"/>
  <c r="AU31" i="1"/>
  <c r="AW31" i="1" s="1"/>
  <c r="S31" i="1"/>
  <c r="AW22" i="1"/>
  <c r="AU23" i="1"/>
  <c r="S23" i="1"/>
  <c r="I23" i="1"/>
  <c r="J28" i="1"/>
  <c r="AV28" i="1" s="1"/>
  <c r="AY28" i="1" s="1"/>
  <c r="AU29" i="1"/>
  <c r="AW29" i="1" s="1"/>
  <c r="S29" i="1"/>
  <c r="AH20" i="1"/>
  <c r="N20" i="1"/>
  <c r="AW25" i="1"/>
  <c r="AU26" i="1"/>
  <c r="AW26" i="1" s="1"/>
  <c r="S26" i="1"/>
  <c r="N23" i="1"/>
  <c r="K23" i="1"/>
  <c r="N24" i="1"/>
  <c r="T24" i="1"/>
  <c r="U24" i="1" s="1"/>
  <c r="S25" i="1"/>
  <c r="K28" i="1"/>
  <c r="K29" i="1"/>
  <c r="J29" i="1"/>
  <c r="AV29" i="1" s="1"/>
  <c r="I29" i="1"/>
  <c r="N17" i="1"/>
  <c r="AH19" i="1"/>
  <c r="N25" i="1"/>
  <c r="AH27" i="1"/>
  <c r="I19" i="1"/>
  <c r="I27" i="1"/>
  <c r="J19" i="1"/>
  <c r="AV19" i="1" s="1"/>
  <c r="AY19" i="1" s="1"/>
  <c r="AH25" i="1"/>
  <c r="J27" i="1"/>
  <c r="AV27" i="1" s="1"/>
  <c r="AY27" i="1" s="1"/>
  <c r="AH17" i="1"/>
  <c r="V30" i="1" l="1"/>
  <c r="Z30" i="1" s="1"/>
  <c r="AC30" i="1"/>
  <c r="AB30" i="1"/>
  <c r="V22" i="1"/>
  <c r="Z22" i="1" s="1"/>
  <c r="AC22" i="1"/>
  <c r="AD22" i="1" s="1"/>
  <c r="AB22" i="1"/>
  <c r="T20" i="1"/>
  <c r="U20" i="1" s="1"/>
  <c r="AY31" i="1"/>
  <c r="T26" i="1"/>
  <c r="U26" i="1" s="1"/>
  <c r="T31" i="1"/>
  <c r="U31" i="1" s="1"/>
  <c r="AA26" i="1"/>
  <c r="Q26" i="1"/>
  <c r="O26" i="1" s="1"/>
  <c r="R26" i="1" s="1"/>
  <c r="L26" i="1" s="1"/>
  <c r="M26" i="1" s="1"/>
  <c r="Q22" i="1"/>
  <c r="O22" i="1" s="1"/>
  <c r="R22" i="1" s="1"/>
  <c r="L22" i="1" s="1"/>
  <c r="M22" i="1" s="1"/>
  <c r="AA22" i="1"/>
  <c r="AY18" i="1"/>
  <c r="AC24" i="1"/>
  <c r="V24" i="1"/>
  <c r="Z24" i="1" s="1"/>
  <c r="T18" i="1"/>
  <c r="U18" i="1" s="1"/>
  <c r="AA29" i="1"/>
  <c r="Q29" i="1"/>
  <c r="O29" i="1" s="1"/>
  <c r="R29" i="1" s="1"/>
  <c r="L29" i="1" s="1"/>
  <c r="M29" i="1" s="1"/>
  <c r="AY29" i="1"/>
  <c r="AW23" i="1"/>
  <c r="AY23" i="1"/>
  <c r="AA24" i="1"/>
  <c r="Q24" i="1"/>
  <c r="O24" i="1" s="1"/>
  <c r="R24" i="1" s="1"/>
  <c r="L24" i="1" s="1"/>
  <c r="M24" i="1" s="1"/>
  <c r="AA18" i="1"/>
  <c r="Q18" i="1"/>
  <c r="O18" i="1" s="1"/>
  <c r="R18" i="1" s="1"/>
  <c r="L18" i="1" s="1"/>
  <c r="M18" i="1" s="1"/>
  <c r="AY26" i="1"/>
  <c r="AA31" i="1"/>
  <c r="T28" i="1"/>
  <c r="U28" i="1" s="1"/>
  <c r="T25" i="1"/>
  <c r="U25" i="1" s="1"/>
  <c r="AA21" i="1"/>
  <c r="Q21" i="1"/>
  <c r="O21" i="1" s="1"/>
  <c r="R21" i="1" s="1"/>
  <c r="L21" i="1" s="1"/>
  <c r="M21" i="1" s="1"/>
  <c r="T23" i="1"/>
  <c r="U23" i="1" s="1"/>
  <c r="AA27" i="1"/>
  <c r="T27" i="1"/>
  <c r="U27" i="1" s="1"/>
  <c r="Q30" i="1"/>
  <c r="O30" i="1" s="1"/>
  <c r="R30" i="1" s="1"/>
  <c r="L30" i="1" s="1"/>
  <c r="M30" i="1" s="1"/>
  <c r="AA30" i="1"/>
  <c r="AU17" i="1"/>
  <c r="S17" i="1"/>
  <c r="AY20" i="1"/>
  <c r="AA28" i="1"/>
  <c r="T21" i="1"/>
  <c r="U21" i="1" s="1"/>
  <c r="AA23" i="1"/>
  <c r="Q23" i="1"/>
  <c r="O23" i="1" s="1"/>
  <c r="R23" i="1" s="1"/>
  <c r="L23" i="1" s="1"/>
  <c r="M23" i="1" s="1"/>
  <c r="AA19" i="1"/>
  <c r="T19" i="1"/>
  <c r="U19" i="1" s="1"/>
  <c r="Q19" i="1" s="1"/>
  <c r="O19" i="1" s="1"/>
  <c r="R19" i="1" s="1"/>
  <c r="L19" i="1" s="1"/>
  <c r="M19" i="1" s="1"/>
  <c r="T29" i="1"/>
  <c r="U29" i="1" s="1"/>
  <c r="AY30" i="1"/>
  <c r="AW17" i="1" l="1"/>
  <c r="AY17" i="1"/>
  <c r="V20" i="1"/>
  <c r="Z20" i="1" s="1"/>
  <c r="AB20" i="1"/>
  <c r="AC20" i="1"/>
  <c r="AD20" i="1" s="1"/>
  <c r="Q20" i="1"/>
  <c r="O20" i="1" s="1"/>
  <c r="R20" i="1" s="1"/>
  <c r="L20" i="1" s="1"/>
  <c r="M20" i="1" s="1"/>
  <c r="V25" i="1"/>
  <c r="Z25" i="1" s="1"/>
  <c r="AC25" i="1"/>
  <c r="AD25" i="1" s="1"/>
  <c r="AB25" i="1"/>
  <c r="Q25" i="1"/>
  <c r="O25" i="1" s="1"/>
  <c r="R25" i="1" s="1"/>
  <c r="L25" i="1" s="1"/>
  <c r="M25" i="1" s="1"/>
  <c r="V18" i="1"/>
  <c r="Z18" i="1" s="1"/>
  <c r="AC18" i="1"/>
  <c r="AB18" i="1"/>
  <c r="V27" i="1"/>
  <c r="Z27" i="1" s="1"/>
  <c r="AC27" i="1"/>
  <c r="AB27" i="1"/>
  <c r="V28" i="1"/>
  <c r="Z28" i="1" s="1"/>
  <c r="AC28" i="1"/>
  <c r="AD28" i="1" s="1"/>
  <c r="AB28" i="1"/>
  <c r="AC29" i="1"/>
  <c r="V29" i="1"/>
  <c r="Z29" i="1" s="1"/>
  <c r="AB29" i="1"/>
  <c r="V26" i="1"/>
  <c r="Z26" i="1" s="1"/>
  <c r="AC26" i="1"/>
  <c r="AD26" i="1" s="1"/>
  <c r="AB26" i="1"/>
  <c r="AC21" i="1"/>
  <c r="AD21" i="1" s="1"/>
  <c r="V21" i="1"/>
  <c r="Z21" i="1" s="1"/>
  <c r="AB21" i="1"/>
  <c r="V31" i="1"/>
  <c r="Z31" i="1" s="1"/>
  <c r="AC31" i="1"/>
  <c r="AB31" i="1"/>
  <c r="Q28" i="1"/>
  <c r="O28" i="1" s="1"/>
  <c r="R28" i="1" s="1"/>
  <c r="L28" i="1" s="1"/>
  <c r="M28" i="1" s="1"/>
  <c r="Q27" i="1"/>
  <c r="O27" i="1" s="1"/>
  <c r="R27" i="1" s="1"/>
  <c r="L27" i="1" s="1"/>
  <c r="M27" i="1" s="1"/>
  <c r="AD24" i="1"/>
  <c r="V23" i="1"/>
  <c r="Z23" i="1" s="1"/>
  <c r="AC23" i="1"/>
  <c r="AB23" i="1"/>
  <c r="Q31" i="1"/>
  <c r="O31" i="1" s="1"/>
  <c r="R31" i="1" s="1"/>
  <c r="L31" i="1" s="1"/>
  <c r="M31" i="1" s="1"/>
  <c r="AD30" i="1"/>
  <c r="AC19" i="1"/>
  <c r="AD19" i="1" s="1"/>
  <c r="AB19" i="1"/>
  <c r="V19" i="1"/>
  <c r="Z19" i="1" s="1"/>
  <c r="T17" i="1"/>
  <c r="U17" i="1" s="1"/>
  <c r="AD31" i="1" l="1"/>
  <c r="AD23" i="1"/>
  <c r="AD29" i="1"/>
  <c r="AD18" i="1"/>
  <c r="V17" i="1"/>
  <c r="Z17" i="1" s="1"/>
  <c r="AC17" i="1"/>
  <c r="AB17" i="1"/>
  <c r="Q17" i="1"/>
  <c r="O17" i="1" s="1"/>
  <c r="R17" i="1" s="1"/>
  <c r="L17" i="1" s="1"/>
  <c r="M17" i="1" s="1"/>
  <c r="AD27" i="1"/>
  <c r="AD17" i="1" l="1"/>
</calcChain>
</file>

<file path=xl/sharedStrings.xml><?xml version="1.0" encoding="utf-8"?>
<sst xmlns="http://schemas.openxmlformats.org/spreadsheetml/2006/main" count="693" uniqueCount="352">
  <si>
    <t>File opened</t>
  </si>
  <si>
    <t>2020-12-17 11:02:36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</si>
  <si>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</si>
  <si>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</si>
  <si>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</si>
  <si>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</si>
  <si>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</si>
  <si>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</si>
  <si>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</si>
  <si>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</si>
  <si>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</si>
  <si>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</si>
  <si>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</si>
  <si>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</si>
  <si>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</si>
  <si>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</si>
  <si>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</si>
  <si>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</si>
  <si>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</si>
  <si>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</si>
  <si>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</si>
  <si>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</si>
  <si>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</si>
  <si>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11:02:36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</si>
  <si>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</si>
  <si>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</si>
  <si>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</si>
  <si>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</si>
  <si>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</si>
  <si>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</si>
  <si>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</si>
  <si>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</si>
  <si>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</si>
  <si>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</si>
  <si>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</si>
  <si>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</si>
  <si>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</si>
  <si>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</si>
  <si>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</si>
  <si>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</si>
  <si>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</si>
  <si>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</si>
  <si>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</si>
  <si>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</si>
  <si>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</si>
  <si>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</si>
  <si>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</si>
  <si>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</si>
  <si>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</si>
  <si>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</si>
  <si>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</si>
  <si>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</si>
  <si>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</si>
  <si>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</si>
  <si>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</si>
  <si>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</si>
  <si>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</si>
  <si>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</si>
  <si>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</si>
  <si>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</si>
  <si>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</si>
  <si>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</si>
  <si>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</si>
  <si>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</si>
  <si>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</si>
  <si>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</si>
  <si>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</si>
  <si>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</si>
  <si>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</si>
  <si>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</si>
  <si>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</si>
  <si>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</si>
  <si>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</si>
  <si>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</si>
  <si>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</si>
  <si>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</si>
  <si>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</si>
  <si>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</si>
  <si>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</si>
  <si>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</si>
  <si>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</si>
  <si>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</si>
  <si>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</si>
  <si>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</si>
  <si>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</si>
  <si>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</si>
  <si>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</si>
  <si>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</si>
  <si>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</si>
  <si>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</si>
  <si>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</si>
  <si>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</si>
  <si>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</si>
  <si>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</si>
  <si>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</si>
  <si>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</si>
  <si>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</si>
  <si>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</si>
  <si>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</si>
  <si>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</si>
  <si>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</si>
  <si>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</si>
  <si>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</si>
  <si>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</si>
  <si>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</si>
  <si>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</si>
  <si>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</si>
  <si>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</si>
  <si>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</si>
  <si>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</si>
  <si>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</si>
  <si>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</si>
  <si>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</si>
  <si>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</si>
  <si>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</si>
  <si>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</si>
  <si>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</si>
  <si>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</si>
  <si>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</si>
  <si>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</si>
  <si>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</si>
  <si>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</si>
  <si>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</si>
  <si>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</si>
  <si>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</si>
  <si>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</si>
  <si>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</si>
  <si>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</si>
  <si>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</si>
  <si>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</si>
  <si>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</si>
  <si>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</si>
  <si>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</si>
  <si>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</si>
  <si>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</si>
  <si>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</si>
  <si>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</si>
  <si>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</si>
  <si>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</si>
  <si>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</si>
  <si>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</si>
  <si>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</si>
  <si>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</si>
  <si>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</si>
  <si>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</si>
  <si>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</si>
  <si>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</si>
  <si>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</si>
  <si>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</si>
  <si>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</si>
  <si>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</si>
  <si>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</si>
  <si>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</si>
  <si>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</si>
  <si>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</si>
  <si>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</si>
  <si>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</si>
  <si>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</si>
  <si>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</si>
  <si>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</si>
  <si>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</si>
  <si>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</si>
  <si>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</si>
  <si>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</si>
  <si>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</si>
  <si>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</si>
  <si>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</si>
  <si>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</si>
  <si>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</si>
  <si>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</si>
  <si>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</si>
  <si>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</si>
  <si>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</si>
  <si>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</si>
  <si>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</si>
  <si>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</si>
  <si>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</si>
  <si>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</si>
  <si>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</si>
  <si>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</si>
  <si>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</si>
  <si>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</si>
  <si>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</si>
  <si>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</si>
  <si>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</si>
  <si>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</si>
  <si>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</si>
  <si>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</si>
  <si>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</si>
  <si>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</si>
  <si>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</si>
  <si>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</si>
  <si>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</si>
  <si>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</si>
  <si>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</si>
  <si>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</si>
  <si>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</si>
  <si>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</si>
  <si>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</si>
  <si>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</si>
  <si>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</si>
  <si>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</si>
  <si>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</si>
  <si>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</si>
  <si>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</si>
  <si>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</si>
  <si>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</si>
  <si>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</si>
  <si>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</si>
  <si>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</si>
  <si>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</si>
  <si>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</si>
  <si>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</si>
  <si>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</si>
  <si>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</si>
  <si>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</si>
  <si>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</si>
  <si>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</si>
  <si>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</si>
  <si>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</si>
  <si>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</si>
  <si>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</si>
  <si>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</si>
  <si>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</si>
  <si>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</si>
  <si>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</si>
  <si>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</si>
  <si>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</si>
  <si>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</si>
  <si>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</si>
  <si>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</si>
  <si>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</si>
  <si>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</si>
  <si>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</si>
  <si>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</si>
  <si>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</si>
  <si>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</si>
  <si>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</si>
  <si>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</si>
  <si>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</si>
  <si>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</si>
  <si>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</si>
  <si>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</si>
  <si>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</si>
  <si>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</si>
  <si>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</si>
  <si>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</si>
  <si>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</si>
  <si>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</si>
  <si>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</si>
  <si>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</si>
  <si>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</si>
  <si>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</si>
  <si>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</si>
  <si>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</si>
  <si>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</si>
  <si>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</si>
  <si>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</si>
  <si>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</si>
  <si>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</si>
  <si>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</si>
  <si>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</si>
  <si>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</si>
  <si>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</si>
  <si>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</si>
  <si>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</si>
  <si>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</si>
  <si>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</si>
  <si>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</si>
  <si>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</si>
  <si>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</si>
  <si>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</si>
  <si>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</si>
  <si>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</si>
  <si>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</si>
  <si>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</si>
  <si>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</si>
  <si>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</si>
  <si>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</si>
  <si>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</si>
  <si>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</si>
  <si>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</si>
  <si>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</si>
  <si>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11:09:21</t>
  </si>
  <si>
    <t>11:09:21</t>
  </si>
  <si>
    <t>1149</t>
  </si>
  <si>
    <t>_1</t>
  </si>
  <si>
    <t>RECT-4143-20200907-06_33_50</t>
  </si>
  <si>
    <t>RECT-8289-20201217-11_09_25</t>
  </si>
  <si>
    <t>DARK-8290-20201217-11_09_27</t>
  </si>
  <si>
    <t>0: Broadleaf</t>
  </si>
  <si>
    <t>11:09:38</t>
  </si>
  <si>
    <t>0/3</t>
  </si>
  <si>
    <t>20201217 11:11:36</t>
  </si>
  <si>
    <t>11:11:36</t>
  </si>
  <si>
    <t>RECT-8291-20201217-11_11_40</t>
  </si>
  <si>
    <t>DARK-8292-20201217-11_11_42</t>
  </si>
  <si>
    <t>3/3</t>
  </si>
  <si>
    <t>20201217 11:12:48</t>
  </si>
  <si>
    <t>11:12:48</t>
  </si>
  <si>
    <t>RECT-8293-20201217-11_12_52</t>
  </si>
  <si>
    <t>DARK-8294-20201217-11_12_54</t>
  </si>
  <si>
    <t>20201217 11:14:01</t>
  </si>
  <si>
    <t>11:14:01</t>
  </si>
  <si>
    <t>RECT-8295-20201217-11_14_05</t>
  </si>
  <si>
    <t>DARK-8296-20201217-11_14_07</t>
  </si>
  <si>
    <t>20201217 11:15:20</t>
  </si>
  <si>
    <t>11:15:20</t>
  </si>
  <si>
    <t>RECT-8297-20201217-11_15_24</t>
  </si>
  <si>
    <t>DARK-8298-20201217-11_15_26</t>
  </si>
  <si>
    <t>20201217 11:16:44</t>
  </si>
  <si>
    <t>11:16:44</t>
  </si>
  <si>
    <t>RECT-8299-20201217-11_16_48</t>
  </si>
  <si>
    <t>DARK-8300-20201217-11_16_50</t>
  </si>
  <si>
    <t>20201217 11:18:28</t>
  </si>
  <si>
    <t>11:18:28</t>
  </si>
  <si>
    <t>RECT-8301-20201217-11_18_32</t>
  </si>
  <si>
    <t>DARK-8302-20201217-11_18_34</t>
  </si>
  <si>
    <t>20201217 11:20:13</t>
  </si>
  <si>
    <t>11:20:13</t>
  </si>
  <si>
    <t>RECT-8303-20201217-11_20_17</t>
  </si>
  <si>
    <t>DARK-8304-20201217-11_20_19</t>
  </si>
  <si>
    <t>11:20:37</t>
  </si>
  <si>
    <t>20201217 11:21:47</t>
  </si>
  <si>
    <t>11:21:47</t>
  </si>
  <si>
    <t>RECT-8305-20201217-11_21_51</t>
  </si>
  <si>
    <t>DARK-8306-20201217-11_21_53</t>
  </si>
  <si>
    <t>20201217 11:22:52</t>
  </si>
  <si>
    <t>11:22:52</t>
  </si>
  <si>
    <t>RECT-8307-20201217-11_22_56</t>
  </si>
  <si>
    <t>DARK-8308-20201217-11_22_58</t>
  </si>
  <si>
    <t>20201217 11:24:50</t>
  </si>
  <si>
    <t>11:24:50</t>
  </si>
  <si>
    <t>RECT-8309-20201217-11_24_54</t>
  </si>
  <si>
    <t>DARK-8310-20201217-11_24_56</t>
  </si>
  <si>
    <t>20201217 11:26:21</t>
  </si>
  <si>
    <t>11:26:21</t>
  </si>
  <si>
    <t>RECT-8311-20201217-11_26_25</t>
  </si>
  <si>
    <t>DARK-8312-20201217-11_26_27</t>
  </si>
  <si>
    <t>20201217 11:28:08</t>
  </si>
  <si>
    <t>11:28:08</t>
  </si>
  <si>
    <t>RECT-8313-20201217-11_28_12</t>
  </si>
  <si>
    <t>DARK-8314-20201217-11_28_14</t>
  </si>
  <si>
    <t>20201217 11:30:09</t>
  </si>
  <si>
    <t>11:30:09</t>
  </si>
  <si>
    <t>RECT-8315-20201217-11_30_12</t>
  </si>
  <si>
    <t>DARK-8316-20201217-11_30_14</t>
  </si>
  <si>
    <t>20201217 11:31:52</t>
  </si>
  <si>
    <t>11:31:52</t>
  </si>
  <si>
    <t>RECT-8317-20201217-11_31_56</t>
  </si>
  <si>
    <t>DARK-8318-20201217-11_31_58</t>
  </si>
  <si>
    <t>11:32:15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</si>
</sst>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1608232161.5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1608232153.5</v>
      </c>
      <c r="I17">
        <f t="shared" ref="I17:I31" si="0">BW17*AG17*(BS17-BT17)/(100*BL17*(1000-AG17*BS17))</f>
        <v>9.8840482706002443E-4</v>
      </c>
      <c r="J17">
        <f t="shared" ref="J17:J31" si="1">BW17*AG17*(BR17-BQ17*(1000-AG17*BT17)/(1000-AG17*BS17))/(100*BL17)</f>
        <v>6.4018218744057407</v>
      </c>
      <c r="K17">
        <f t="shared" ref="K17:K31" si="2">BQ17 - IF(AG17&gt;1, J17*BL17*100/(AI17*CE17), 0)</f>
        <v>399.83180645161298</v>
      </c>
      <c r="L17">
        <f t="shared" ref="L17:L31" si="3">((R17-I17/2)*K17-J17)/(R17+I17/2)</f>
        <v>200.74651131970742</v>
      </c>
      <c r="M17">
        <f t="shared" ref="M17:M31" si="4">L17*(BX17+BY17)/1000</f>
        <v>20.43724210337243</v>
      </c>
      <c r="N17">
        <f t="shared" ref="N17:N31" si="5">(BQ17 - IF(AG17&gt;1, J17*BL17*100/(AI17*CE17), 0))*(BX17+BY17)/1000</f>
        <v>40.705362077583281</v>
      </c>
      <c r="O17">
        <f t="shared" ref="O17:O31" si="6">2/((1/Q17-1/P17)+SIGN(Q17)*SQRT((1/Q17-1/P17)*(1/Q17-1/P17) + 4*BM17/((BM17+1)*(BM17+1))*(2*1/Q17*1/P17-1/P17*1/P17)))</f>
        <v>5.4304682969092098E-2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2.9604463991685019</v>
      </c>
      <c r="Q17">
        <f t="shared" ref="Q17:Q31" si="8">I17*(1000-(1000*0.61365*EXP(17.502*U17/(240.97+U17))/(BX17+BY17)+BS17)/2)/(1000*0.61365*EXP(17.502*U17/(240.97+U17))/(BX17+BY17)-BS17)</f>
        <v>5.3757297006573772E-2</v>
      </c>
      <c r="R17">
        <f t="shared" ref="R17:R31" si="9">1/((BM17+1)/(O17/1.6)+1/(P17/1.37)) + BM17/((BM17+1)/(O17/1.6) + BM17/(P17/1.37))</f>
        <v>3.3647031158800016E-2</v>
      </c>
      <c r="S17">
        <f t="shared" ref="S17:S31" si="10">(BI17*BK17)</f>
        <v>231.28898976047989</v>
      </c>
      <c r="T17">
        <f t="shared" ref="T17:T31" si="11">(BZ17+(S17+2*0.95*0.0000000567*(((BZ17+$B$7)+273)^4-(BZ17+273)^4)-44100*I17)/(1.84*29.3*P17+8*0.95*0.0000000567*(BZ17+273)^3))</f>
        <v>29.101425106309364</v>
      </c>
      <c r="U17">
        <f t="shared" ref="U17:U31" si="12">($C$7*CA17+$D$7*CB17+$E$7*T17)</f>
        <v>28.956941935483901</v>
      </c>
      <c r="V17">
        <f t="shared" ref="V17:V31" si="13">0.61365*EXP(17.502*U17/(240.97+U17))</f>
        <v>4.0117630972636906</v>
      </c>
      <c r="W17">
        <f t="shared" ref="W17:W31" si="14">(X17/Y17*100)</f>
        <v>57.873720466870026</v>
      </c>
      <c r="X17">
        <f t="shared" ref="X17:X31" si="15">BS17*(BX17+BY17)/1000</f>
        <v>2.1969885869607082</v>
      </c>
      <c r="Y17">
        <f t="shared" ref="Y17:Y31" si="16">0.61365*EXP(17.502*BZ17/(240.97+BZ17))</f>
        <v>3.7961765188716017</v>
      </c>
      <c r="Z17">
        <f t="shared" ref="Z17:Z31" si="17">(V17-BS17*(BX17+BY17)/1000)</f>
        <v>1.8147745103029824</v>
      </c>
      <c r="AA17">
        <f t="shared" ref="AA17:AA31" si="18">(-I17*44100)</f>
        <v>-43.58865287334708</v>
      </c>
      <c r="AB17">
        <f t="shared" ref="AB17:AB31" si="19">2*29.3*P17*0.92*(BZ17-U17)</f>
        <v>-151.76705018601857</v>
      </c>
      <c r="AC17">
        <f t="shared" ref="AC17:AC31" si="20">2*0.95*0.0000000567*(((BZ17+$B$7)+273)^4-(U17+273)^4)</f>
        <v>-11.228313919230322</v>
      </c>
      <c r="AD17">
        <f t="shared" ref="AD17:AD31" si="21">S17+AC17+AA17+AB17</f>
        <v>24.704972781883924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53633.970414780197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1197.83230769231</v>
      </c>
      <c r="AR17">
        <v>1329.11</v>
      </c>
      <c r="AS17">
        <f t="shared" ref="AS17:AS31" si="27">1-AQ17/AR17</f>
        <v>9.877112677482669E-2</v>
      </c>
      <c r="AT17">
        <v>0.5</v>
      </c>
      <c r="AU17">
        <f t="shared" ref="AU17:AU31" si="28">BI17</f>
        <v>1180.171766893279</v>
      </c>
      <c r="AV17">
        <f t="shared" ref="AV17:AV31" si="29">J17</f>
        <v>6.4018218744057407</v>
      </c>
      <c r="AW17">
        <f t="shared" ref="AW17:AW31" si="30">AS17*AT17*AU17</f>
        <v>58.283447601943635</v>
      </c>
      <c r="AX17">
        <f t="shared" ref="AX17:AX31" si="31">BC17/AR17</f>
        <v>0.37199328874209048</v>
      </c>
      <c r="AY17">
        <f t="shared" ref="AY17:AY31" si="32">(AV17-AO17)/AU17</f>
        <v>5.9140284067252342E-3</v>
      </c>
      <c r="AZ17">
        <f t="shared" ref="AZ17:AZ31" si="33">(AL17-AR17)/AR17</f>
        <v>1.4543341032721147</v>
      </c>
      <c r="BA17" t="s">
        <v>289</v>
      </c>
      <c r="BB17">
        <v>834.69</v>
      </c>
      <c r="BC17">
        <f t="shared" ref="BC17:BC31" si="34">AR17-BB17</f>
        <v>494.41999999999985</v>
      </c>
      <c r="BD17">
        <f t="shared" ref="BD17:BD31" si="35">(AR17-AQ17)/(AR17-BB17)</f>
        <v>0.26551857187753314</v>
      </c>
      <c r="BE17">
        <f t="shared" ref="BE17:BE31" si="36">(AL17-AR17)/(AL17-BB17)</f>
        <v>0.79631620794351143</v>
      </c>
      <c r="BF17">
        <f t="shared" ref="BF17:BF31" si="37">(AR17-AQ17)/(AR17-AK17)</f>
        <v>0.21393516295756404</v>
      </c>
      <c r="BG17">
        <f t="shared" ref="BG17:BG31" si="38">(AL17-AR17)/(AL17-AK17)</f>
        <v>0.75903858654545542</v>
      </c>
      <c r="BH17">
        <f t="shared" ref="BH17:BH31" si="39">$B$11*CF17+$C$11*CG17+$F$11*CH17*(1-CK17)</f>
        <v>1399.9838709677399</v>
      </c>
      <c r="BI17">
        <f t="shared" ref="BI17:BI31" si="40">BH17*BJ17</f>
        <v>1180.171766893279</v>
      </c>
      <c r="BJ17">
        <f t="shared" ref="BJ17:BJ31" si="41">($B$11*$D$9+$C$11*$D$9+$F$11*((CU17+CM17)/MAX(CU17+CM17+CV17, 0.1)*$I$9+CV17/MAX(CU17+CM17+CV17, 0.1)*$J$9))/($B$11+$C$11+$F$11)</f>
        <v>0.8429895453563222</v>
      </c>
      <c r="BK17">
        <f t="shared" ref="BK17:BK31" si="42">($B$11*$K$9+$C$11*$K$9+$F$11*((CU17+CM17)/MAX(CU17+CM17+CV17, 0.1)*$P$9+CV17/MAX(CU17+CM17+CV17, 0.1)*$Q$9))/($B$11+$C$11+$F$11)</f>
        <v>0.19597909071264452</v>
      </c>
      <c r="BL17">
        <v>6</v>
      </c>
      <c r="BM17">
        <v>0.5</v>
      </c>
      <c r="BN17" t="s">
        <v>290</v>
      </c>
      <c r="BO17">
        <v>2</v>
      </c>
      <c r="BP17">
        <v>1608232153.5</v>
      </c>
      <c r="BQ17">
        <v>399.83180645161298</v>
      </c>
      <c r="BR17">
        <v>407.98793548387101</v>
      </c>
      <c r="BS17">
        <v>21.5801032258065</v>
      </c>
      <c r="BT17">
        <v>20.4196548387097</v>
      </c>
      <c r="BU17">
        <v>396.86880645161301</v>
      </c>
      <c r="BV17">
        <v>21.372103225806502</v>
      </c>
      <c r="BW17">
        <v>500.01790322580598</v>
      </c>
      <c r="BX17">
        <v>101.758</v>
      </c>
      <c r="BY17">
        <v>4.8213064516129001E-2</v>
      </c>
      <c r="BZ17">
        <v>28.0060419354839</v>
      </c>
      <c r="CA17">
        <v>28.956941935483901</v>
      </c>
      <c r="CB17">
        <v>999.9</v>
      </c>
      <c r="CC17">
        <v>0</v>
      </c>
      <c r="CD17">
        <v>0</v>
      </c>
      <c r="CE17">
        <v>10001.3716129032</v>
      </c>
      <c r="CF17">
        <v>0</v>
      </c>
      <c r="CG17">
        <v>1045.5</v>
      </c>
      <c r="CH17">
        <v>1399.9838709677399</v>
      </c>
      <c r="CI17">
        <v>0.89999248387096797</v>
      </c>
      <c r="CJ17">
        <v>0.10000746129032299</v>
      </c>
      <c r="CK17">
        <v>0</v>
      </c>
      <c r="CL17">
        <v>1198.2629032258101</v>
      </c>
      <c r="CM17">
        <v>4.9997499999999997</v>
      </c>
      <c r="CN17">
        <v>16460.6451612903</v>
      </c>
      <c r="CO17">
        <v>12177.8870967742</v>
      </c>
      <c r="CP17">
        <v>46.330290322580602</v>
      </c>
      <c r="CQ17">
        <v>48.424999999999997</v>
      </c>
      <c r="CR17">
        <v>47.245935483871001</v>
      </c>
      <c r="CS17">
        <v>47.75</v>
      </c>
      <c r="CT17">
        <v>47.561999999999998</v>
      </c>
      <c r="CU17">
        <v>1255.4748387096799</v>
      </c>
      <c r="CV17">
        <v>139.51064516129</v>
      </c>
      <c r="CW17">
        <v>0</v>
      </c>
      <c r="CX17">
        <v>551.60000014305103</v>
      </c>
      <c r="CY17">
        <v>0</v>
      </c>
      <c r="CZ17">
        <v>1197.83230769231</v>
      </c>
      <c r="DA17">
        <v>-71.805128254813894</v>
      </c>
      <c r="DB17">
        <v>-980.84786383930202</v>
      </c>
      <c r="DC17">
        <v>16455.023076923098</v>
      </c>
      <c r="DD17">
        <v>15</v>
      </c>
      <c r="DE17">
        <v>1608232178.5</v>
      </c>
      <c r="DF17" t="s">
        <v>291</v>
      </c>
      <c r="DG17">
        <v>1608232178.5</v>
      </c>
      <c r="DH17">
        <v>1608232178.5</v>
      </c>
      <c r="DI17">
        <v>11</v>
      </c>
      <c r="DJ17">
        <v>-2.0720000000000001</v>
      </c>
      <c r="DK17">
        <v>-2.4E-2</v>
      </c>
      <c r="DL17">
        <v>2.9630000000000001</v>
      </c>
      <c r="DM17">
        <v>0.20799999999999999</v>
      </c>
      <c r="DN17">
        <v>407</v>
      </c>
      <c r="DO17">
        <v>21</v>
      </c>
      <c r="DP17">
        <v>0.18</v>
      </c>
      <c r="DQ17">
        <v>7.0000000000000007E-2</v>
      </c>
      <c r="DR17">
        <v>4.6249091945923997</v>
      </c>
      <c r="DS17">
        <v>2.2607170644372001</v>
      </c>
      <c r="DT17">
        <v>0.17052506167794099</v>
      </c>
      <c r="DU17">
        <v>0</v>
      </c>
      <c r="DV17">
        <v>-6.076098</v>
      </c>
      <c r="DW17">
        <v>-2.38088542825361</v>
      </c>
      <c r="DX17">
        <v>0.173419082098828</v>
      </c>
      <c r="DY17">
        <v>0</v>
      </c>
      <c r="DZ17">
        <v>1.1880980000000001</v>
      </c>
      <c r="EA17">
        <v>-0.40553806451612701</v>
      </c>
      <c r="EB17">
        <v>4.08121971474215E-2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2.9630000000000001</v>
      </c>
      <c r="EJ17">
        <v>0.20799999999999999</v>
      </c>
      <c r="EK17">
        <v>5.03499999999985</v>
      </c>
      <c r="EL17">
        <v>0</v>
      </c>
      <c r="EM17">
        <v>0</v>
      </c>
      <c r="EN17">
        <v>0</v>
      </c>
      <c r="EO17">
        <v>0.232204999999997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11.2</v>
      </c>
      <c r="EX17">
        <v>11.4</v>
      </c>
      <c r="EY17">
        <v>2</v>
      </c>
      <c r="EZ17">
        <v>517.97900000000004</v>
      </c>
      <c r="FA17">
        <v>479.928</v>
      </c>
      <c r="FB17">
        <v>24.1328</v>
      </c>
      <c r="FC17">
        <v>34.430799999999998</v>
      </c>
      <c r="FD17">
        <v>30.000399999999999</v>
      </c>
      <c r="FE17">
        <v>34.424399999999999</v>
      </c>
      <c r="FF17">
        <v>34.410299999999999</v>
      </c>
      <c r="FG17">
        <v>22.460699999999999</v>
      </c>
      <c r="FH17">
        <v>12.366300000000001</v>
      </c>
      <c r="FI17">
        <v>27.425599999999999</v>
      </c>
      <c r="FJ17">
        <v>24.1266</v>
      </c>
      <c r="FK17">
        <v>407.262</v>
      </c>
      <c r="FL17">
        <v>20.4542</v>
      </c>
      <c r="FM17">
        <v>101.22</v>
      </c>
      <c r="FN17">
        <v>100.574</v>
      </c>
    </row>
    <row r="18" spans="1:170" x14ac:dyDescent="0.25">
      <c r="A18">
        <v>2</v>
      </c>
      <c r="B18">
        <v>1608232296.5</v>
      </c>
      <c r="C18">
        <v>135</v>
      </c>
      <c r="D18" t="s">
        <v>293</v>
      </c>
      <c r="E18" t="s">
        <v>294</v>
      </c>
      <c r="F18" t="s">
        <v>285</v>
      </c>
      <c r="G18" t="s">
        <v>286</v>
      </c>
      <c r="H18">
        <v>1608232288.5</v>
      </c>
      <c r="I18">
        <f t="shared" si="0"/>
        <v>1.1115690783833154E-3</v>
      </c>
      <c r="J18">
        <f t="shared" si="1"/>
        <v>-1.6807181533504978</v>
      </c>
      <c r="K18">
        <f t="shared" si="2"/>
        <v>49.5769387096774</v>
      </c>
      <c r="L18">
        <f t="shared" si="3"/>
        <v>91.523223327450467</v>
      </c>
      <c r="M18">
        <f t="shared" si="4"/>
        <v>9.31755718037655</v>
      </c>
      <c r="N18">
        <f t="shared" si="5"/>
        <v>5.0471994370514572</v>
      </c>
      <c r="O18">
        <f t="shared" si="6"/>
        <v>6.1723554121037319E-2</v>
      </c>
      <c r="P18">
        <f t="shared" si="7"/>
        <v>2.9613321510738686</v>
      </c>
      <c r="Q18">
        <f t="shared" si="8"/>
        <v>6.1017646378490206E-2</v>
      </c>
      <c r="R18">
        <f t="shared" si="9"/>
        <v>3.8198779210445614E-2</v>
      </c>
      <c r="S18">
        <f t="shared" si="10"/>
        <v>231.29396061734988</v>
      </c>
      <c r="T18">
        <f t="shared" si="11"/>
        <v>29.068989695133823</v>
      </c>
      <c r="U18">
        <f t="shared" si="12"/>
        <v>28.997448387096799</v>
      </c>
      <c r="V18">
        <f t="shared" si="13"/>
        <v>4.02117899347751</v>
      </c>
      <c r="W18">
        <f t="shared" si="14"/>
        <v>58.5724438312931</v>
      </c>
      <c r="X18">
        <f t="shared" si="15"/>
        <v>2.2234523143841018</v>
      </c>
      <c r="Y18">
        <f t="shared" si="16"/>
        <v>3.7960722977315711</v>
      </c>
      <c r="Z18">
        <f t="shared" si="17"/>
        <v>1.7977266790934081</v>
      </c>
      <c r="AA18">
        <f t="shared" si="18"/>
        <v>-49.020196356704211</v>
      </c>
      <c r="AB18">
        <f t="shared" si="19"/>
        <v>-158.35455805314785</v>
      </c>
      <c r="AC18">
        <f t="shared" si="20"/>
        <v>-11.714514732560978</v>
      </c>
      <c r="AD18">
        <f t="shared" si="21"/>
        <v>12.204691474936823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53659.869555539961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1060.9168</v>
      </c>
      <c r="AR18">
        <v>1138.3599999999999</v>
      </c>
      <c r="AS18">
        <f t="shared" si="27"/>
        <v>6.8030500017569051E-2</v>
      </c>
      <c r="AT18">
        <v>0.5</v>
      </c>
      <c r="AU18">
        <f t="shared" si="28"/>
        <v>1180.2004749408618</v>
      </c>
      <c r="AV18">
        <f t="shared" si="29"/>
        <v>-1.6807181533504978</v>
      </c>
      <c r="AW18">
        <f t="shared" si="30"/>
        <v>40.144814215599652</v>
      </c>
      <c r="AX18">
        <f t="shared" si="31"/>
        <v>0.3002477247970764</v>
      </c>
      <c r="AY18">
        <f t="shared" si="32"/>
        <v>-9.3456213325921866E-4</v>
      </c>
      <c r="AZ18">
        <f t="shared" si="33"/>
        <v>1.8655961207350931</v>
      </c>
      <c r="BA18" t="s">
        <v>296</v>
      </c>
      <c r="BB18">
        <v>796.57</v>
      </c>
      <c r="BC18">
        <f t="shared" si="34"/>
        <v>341.78999999999985</v>
      </c>
      <c r="BD18">
        <f t="shared" si="35"/>
        <v>0.22658123409110847</v>
      </c>
      <c r="BE18">
        <f t="shared" si="36"/>
        <v>0.86137148095120297</v>
      </c>
      <c r="BF18">
        <f t="shared" si="37"/>
        <v>0.1831314711467798</v>
      </c>
      <c r="BG18">
        <f t="shared" si="38"/>
        <v>0.83394228933626224</v>
      </c>
      <c r="BH18">
        <f t="shared" si="39"/>
        <v>1400.0183870967701</v>
      </c>
      <c r="BI18">
        <f t="shared" si="40"/>
        <v>1180.2004749408618</v>
      </c>
      <c r="BJ18">
        <f t="shared" si="41"/>
        <v>0.84298926772544291</v>
      </c>
      <c r="BK18">
        <f t="shared" si="42"/>
        <v>0.19597853545088575</v>
      </c>
      <c r="BL18">
        <v>6</v>
      </c>
      <c r="BM18">
        <v>0.5</v>
      </c>
      <c r="BN18" t="s">
        <v>290</v>
      </c>
      <c r="BO18">
        <v>2</v>
      </c>
      <c r="BP18">
        <v>1608232288.5</v>
      </c>
      <c r="BQ18">
        <v>49.5769387096774</v>
      </c>
      <c r="BR18">
        <v>47.626325806451597</v>
      </c>
      <c r="BS18">
        <v>21.8402225806452</v>
      </c>
      <c r="BT18">
        <v>20.535551612903198</v>
      </c>
      <c r="BU18">
        <v>46.6134870967742</v>
      </c>
      <c r="BV18">
        <v>21.631938709677399</v>
      </c>
      <c r="BW18">
        <v>500.03051612903198</v>
      </c>
      <c r="BX18">
        <v>101.75706451612901</v>
      </c>
      <c r="BY18">
        <v>4.8322593548387097E-2</v>
      </c>
      <c r="BZ18">
        <v>28.0055709677419</v>
      </c>
      <c r="CA18">
        <v>28.997448387096799</v>
      </c>
      <c r="CB18">
        <v>999.9</v>
      </c>
      <c r="CC18">
        <v>0</v>
      </c>
      <c r="CD18">
        <v>0</v>
      </c>
      <c r="CE18">
        <v>10006.487096774201</v>
      </c>
      <c r="CF18">
        <v>0</v>
      </c>
      <c r="CG18">
        <v>1022.11225806452</v>
      </c>
      <c r="CH18">
        <v>1400.0183870967701</v>
      </c>
      <c r="CI18">
        <v>0.89999903225806399</v>
      </c>
      <c r="CJ18">
        <v>0.10000073548387101</v>
      </c>
      <c r="CK18">
        <v>0</v>
      </c>
      <c r="CL18">
        <v>1061.2361290322599</v>
      </c>
      <c r="CM18">
        <v>4.9997499999999997</v>
      </c>
      <c r="CN18">
        <v>14538.583870967699</v>
      </c>
      <c r="CO18">
        <v>12178.1967741935</v>
      </c>
      <c r="CP18">
        <v>46.298000000000002</v>
      </c>
      <c r="CQ18">
        <v>48.311999999999998</v>
      </c>
      <c r="CR18">
        <v>47.170999999999999</v>
      </c>
      <c r="CS18">
        <v>47.686999999999998</v>
      </c>
      <c r="CT18">
        <v>47.495935483871001</v>
      </c>
      <c r="CU18">
        <v>1255.5174193548401</v>
      </c>
      <c r="CV18">
        <v>139.500967741935</v>
      </c>
      <c r="CW18">
        <v>0</v>
      </c>
      <c r="CX18">
        <v>134.39999985694899</v>
      </c>
      <c r="CY18">
        <v>0</v>
      </c>
      <c r="CZ18">
        <v>1060.9168</v>
      </c>
      <c r="DA18">
        <v>-17.766153889394701</v>
      </c>
      <c r="DB18">
        <v>-252.86153873008899</v>
      </c>
      <c r="DC18">
        <v>14534.392</v>
      </c>
      <c r="DD18">
        <v>15</v>
      </c>
      <c r="DE18">
        <v>1608232178.5</v>
      </c>
      <c r="DF18" t="s">
        <v>291</v>
      </c>
      <c r="DG18">
        <v>1608232178.5</v>
      </c>
      <c r="DH18">
        <v>1608232178.5</v>
      </c>
      <c r="DI18">
        <v>11</v>
      </c>
      <c r="DJ18">
        <v>-2.0720000000000001</v>
      </c>
      <c r="DK18">
        <v>-2.4E-2</v>
      </c>
      <c r="DL18">
        <v>2.9630000000000001</v>
      </c>
      <c r="DM18">
        <v>0.20799999999999999</v>
      </c>
      <c r="DN18">
        <v>407</v>
      </c>
      <c r="DO18">
        <v>21</v>
      </c>
      <c r="DP18">
        <v>0.18</v>
      </c>
      <c r="DQ18">
        <v>7.0000000000000007E-2</v>
      </c>
      <c r="DR18">
        <v>-1.6809443175438401</v>
      </c>
      <c r="DS18">
        <v>-3.88899541359356E-2</v>
      </c>
      <c r="DT18">
        <v>1.7536634989415701E-2</v>
      </c>
      <c r="DU18">
        <v>1</v>
      </c>
      <c r="DV18">
        <v>1.950197</v>
      </c>
      <c r="DW18">
        <v>8.0225939933263699E-2</v>
      </c>
      <c r="DX18">
        <v>2.0344958777708699E-2</v>
      </c>
      <c r="DY18">
        <v>1</v>
      </c>
      <c r="DZ18">
        <v>1.3043373333333299</v>
      </c>
      <c r="EA18">
        <v>0.182068965517242</v>
      </c>
      <c r="EB18">
        <v>1.93413298290359E-2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2.964</v>
      </c>
      <c r="EJ18">
        <v>0.20830000000000001</v>
      </c>
      <c r="EK18">
        <v>2.9634500000000199</v>
      </c>
      <c r="EL18">
        <v>0</v>
      </c>
      <c r="EM18">
        <v>0</v>
      </c>
      <c r="EN18">
        <v>0</v>
      </c>
      <c r="EO18">
        <v>0.20827500000000401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518.51</v>
      </c>
      <c r="FA18">
        <v>478.22399999999999</v>
      </c>
      <c r="FB18">
        <v>24.117000000000001</v>
      </c>
      <c r="FC18">
        <v>34.504300000000001</v>
      </c>
      <c r="FD18">
        <v>30.000800000000002</v>
      </c>
      <c r="FE18">
        <v>34.476599999999998</v>
      </c>
      <c r="FF18">
        <v>34.458399999999997</v>
      </c>
      <c r="FG18">
        <v>6.4851200000000002</v>
      </c>
      <c r="FH18">
        <v>15.032400000000001</v>
      </c>
      <c r="FI18">
        <v>28.310099999999998</v>
      </c>
      <c r="FJ18">
        <v>24.113900000000001</v>
      </c>
      <c r="FK18">
        <v>47.676699999999997</v>
      </c>
      <c r="FL18">
        <v>20.433800000000002</v>
      </c>
      <c r="FM18">
        <v>101.21599999999999</v>
      </c>
      <c r="FN18">
        <v>100.559</v>
      </c>
    </row>
    <row r="19" spans="1:170" x14ac:dyDescent="0.25">
      <c r="A19">
        <v>3</v>
      </c>
      <c r="B19">
        <v>1608232368.5</v>
      </c>
      <c r="C19">
        <v>207</v>
      </c>
      <c r="D19" t="s">
        <v>298</v>
      </c>
      <c r="E19" t="s">
        <v>299</v>
      </c>
      <c r="F19" t="s">
        <v>285</v>
      </c>
      <c r="G19" t="s">
        <v>286</v>
      </c>
      <c r="H19">
        <v>1608232360.75</v>
      </c>
      <c r="I19">
        <f t="shared" si="0"/>
        <v>1.327986954058522E-3</v>
      </c>
      <c r="J19">
        <f t="shared" si="1"/>
        <v>-0.74047260779042645</v>
      </c>
      <c r="K19">
        <f t="shared" si="2"/>
        <v>79.398263333333304</v>
      </c>
      <c r="L19">
        <f t="shared" si="3"/>
        <v>93.089781059132093</v>
      </c>
      <c r="M19">
        <f t="shared" si="4"/>
        <v>9.4770491763660889</v>
      </c>
      <c r="N19">
        <f t="shared" si="5"/>
        <v>8.0831777405308216</v>
      </c>
      <c r="O19">
        <f t="shared" si="6"/>
        <v>7.4017136945260784E-2</v>
      </c>
      <c r="P19">
        <f t="shared" si="7"/>
        <v>2.9603832436860333</v>
      </c>
      <c r="Q19">
        <f t="shared" si="8"/>
        <v>7.3004200651173884E-2</v>
      </c>
      <c r="R19">
        <f t="shared" si="9"/>
        <v>4.5717478805789476E-2</v>
      </c>
      <c r="S19">
        <f t="shared" si="10"/>
        <v>231.29371136238532</v>
      </c>
      <c r="T19">
        <f t="shared" si="11"/>
        <v>28.976798559215499</v>
      </c>
      <c r="U19">
        <f t="shared" si="12"/>
        <v>28.9295066666667</v>
      </c>
      <c r="V19">
        <f t="shared" si="13"/>
        <v>4.0053965788680657</v>
      </c>
      <c r="W19">
        <f t="shared" si="14"/>
        <v>58.344007171956868</v>
      </c>
      <c r="X19">
        <f t="shared" si="15"/>
        <v>2.2100295148122786</v>
      </c>
      <c r="Y19">
        <f t="shared" si="16"/>
        <v>3.787928909817035</v>
      </c>
      <c r="Z19">
        <f t="shared" si="17"/>
        <v>1.7953670640557871</v>
      </c>
      <c r="AA19">
        <f t="shared" si="18"/>
        <v>-58.564224673980824</v>
      </c>
      <c r="AB19">
        <f t="shared" si="19"/>
        <v>-153.33906631596128</v>
      </c>
      <c r="AC19">
        <f t="shared" si="20"/>
        <v>-11.341206450985998</v>
      </c>
      <c r="AD19">
        <f t="shared" si="21"/>
        <v>8.0492139214572376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53638.753253388481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1045.8792000000001</v>
      </c>
      <c r="AR19">
        <v>1119.68</v>
      </c>
      <c r="AS19">
        <f t="shared" si="27"/>
        <v>6.5912403543869624E-2</v>
      </c>
      <c r="AT19">
        <v>0.5</v>
      </c>
      <c r="AU19">
        <f t="shared" si="28"/>
        <v>1180.1985397508897</v>
      </c>
      <c r="AV19">
        <f t="shared" si="29"/>
        <v>-0.74047260779042645</v>
      </c>
      <c r="AW19">
        <f t="shared" si="30"/>
        <v>38.894861206973147</v>
      </c>
      <c r="AX19">
        <f t="shared" si="31"/>
        <v>0.30185410117176337</v>
      </c>
      <c r="AY19">
        <f t="shared" si="32"/>
        <v>-1.378794520526611E-4</v>
      </c>
      <c r="AZ19">
        <f t="shared" si="33"/>
        <v>1.9134038296656184</v>
      </c>
      <c r="BA19" t="s">
        <v>301</v>
      </c>
      <c r="BB19">
        <v>781.7</v>
      </c>
      <c r="BC19">
        <f t="shared" si="34"/>
        <v>337.98</v>
      </c>
      <c r="BD19">
        <f t="shared" si="35"/>
        <v>0.21835848275045855</v>
      </c>
      <c r="BE19">
        <f t="shared" si="36"/>
        <v>0.8637386206952159</v>
      </c>
      <c r="BF19">
        <f t="shared" si="37"/>
        <v>0.18258346908636924</v>
      </c>
      <c r="BG19">
        <f t="shared" si="38"/>
        <v>0.84127755103027124</v>
      </c>
      <c r="BH19">
        <f t="shared" si="39"/>
        <v>1400.0160000000001</v>
      </c>
      <c r="BI19">
        <f t="shared" si="40"/>
        <v>1180.1985397508897</v>
      </c>
      <c r="BJ19">
        <f t="shared" si="41"/>
        <v>0.84298932280123196</v>
      </c>
      <c r="BK19">
        <f t="shared" si="42"/>
        <v>0.19597864560246417</v>
      </c>
      <c r="BL19">
        <v>6</v>
      </c>
      <c r="BM19">
        <v>0.5</v>
      </c>
      <c r="BN19" t="s">
        <v>290</v>
      </c>
      <c r="BO19">
        <v>2</v>
      </c>
      <c r="BP19">
        <v>1608232360.75</v>
      </c>
      <c r="BQ19">
        <v>79.398263333333304</v>
      </c>
      <c r="BR19">
        <v>78.636259999999993</v>
      </c>
      <c r="BS19">
        <v>21.708356666666699</v>
      </c>
      <c r="BT19">
        <v>20.149439999999998</v>
      </c>
      <c r="BU19">
        <v>76.434833333333302</v>
      </c>
      <c r="BV19">
        <v>21.50009</v>
      </c>
      <c r="BW19">
        <v>500.02359999999999</v>
      </c>
      <c r="BX19">
        <v>101.756933333333</v>
      </c>
      <c r="BY19">
        <v>4.8539496666666702E-2</v>
      </c>
      <c r="BZ19">
        <v>27.9687366666667</v>
      </c>
      <c r="CA19">
        <v>28.9295066666667</v>
      </c>
      <c r="CB19">
        <v>999.9</v>
      </c>
      <c r="CC19">
        <v>0</v>
      </c>
      <c r="CD19">
        <v>0</v>
      </c>
      <c r="CE19">
        <v>10001.118333333299</v>
      </c>
      <c r="CF19">
        <v>0</v>
      </c>
      <c r="CG19">
        <v>1047.7276666666701</v>
      </c>
      <c r="CH19">
        <v>1400.0160000000001</v>
      </c>
      <c r="CI19">
        <v>0.89999739999999995</v>
      </c>
      <c r="CJ19">
        <v>0.10000239</v>
      </c>
      <c r="CK19">
        <v>0</v>
      </c>
      <c r="CL19">
        <v>1046.05666666667</v>
      </c>
      <c r="CM19">
        <v>4.9997499999999997</v>
      </c>
      <c r="CN19">
        <v>14326.9533333333</v>
      </c>
      <c r="CO19">
        <v>12178.2</v>
      </c>
      <c r="CP19">
        <v>46.311999999999998</v>
      </c>
      <c r="CQ19">
        <v>48.311999999999998</v>
      </c>
      <c r="CR19">
        <v>47.153933333333299</v>
      </c>
      <c r="CS19">
        <v>47.6415333333333</v>
      </c>
      <c r="CT19">
        <v>47.537199999999999</v>
      </c>
      <c r="CU19">
        <v>1255.5129999999999</v>
      </c>
      <c r="CV19">
        <v>139.50333333333299</v>
      </c>
      <c r="CW19">
        <v>0</v>
      </c>
      <c r="CX19">
        <v>71.400000095367403</v>
      </c>
      <c r="CY19">
        <v>0</v>
      </c>
      <c r="CZ19">
        <v>1045.8792000000001</v>
      </c>
      <c r="DA19">
        <v>-15.221538443565199</v>
      </c>
      <c r="DB19">
        <v>-213.56923039834399</v>
      </c>
      <c r="DC19">
        <v>14324.436</v>
      </c>
      <c r="DD19">
        <v>15</v>
      </c>
      <c r="DE19">
        <v>1608232178.5</v>
      </c>
      <c r="DF19" t="s">
        <v>291</v>
      </c>
      <c r="DG19">
        <v>1608232178.5</v>
      </c>
      <c r="DH19">
        <v>1608232178.5</v>
      </c>
      <c r="DI19">
        <v>11</v>
      </c>
      <c r="DJ19">
        <v>-2.0720000000000001</v>
      </c>
      <c r="DK19">
        <v>-2.4E-2</v>
      </c>
      <c r="DL19">
        <v>2.9630000000000001</v>
      </c>
      <c r="DM19">
        <v>0.20799999999999999</v>
      </c>
      <c r="DN19">
        <v>407</v>
      </c>
      <c r="DO19">
        <v>21</v>
      </c>
      <c r="DP19">
        <v>0.18</v>
      </c>
      <c r="DQ19">
        <v>7.0000000000000007E-2</v>
      </c>
      <c r="DR19">
        <v>-0.73366340183798595</v>
      </c>
      <c r="DS19">
        <v>-0.18201591561604399</v>
      </c>
      <c r="DT19">
        <v>3.4760451518623503E-2</v>
      </c>
      <c r="DU19">
        <v>1</v>
      </c>
      <c r="DV19">
        <v>0.75819530000000002</v>
      </c>
      <c r="DW19">
        <v>9.3459070077861903E-2</v>
      </c>
      <c r="DX19">
        <v>3.4144300115002101E-2</v>
      </c>
      <c r="DY19">
        <v>1</v>
      </c>
      <c r="DZ19">
        <v>1.5569586666666699</v>
      </c>
      <c r="EA19">
        <v>0.18962616240267</v>
      </c>
      <c r="EB19">
        <v>1.41658979556147E-2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2.9630000000000001</v>
      </c>
      <c r="EJ19">
        <v>0.20830000000000001</v>
      </c>
      <c r="EK19">
        <v>2.9634500000000199</v>
      </c>
      <c r="EL19">
        <v>0</v>
      </c>
      <c r="EM19">
        <v>0</v>
      </c>
      <c r="EN19">
        <v>0</v>
      </c>
      <c r="EO19">
        <v>0.20827500000000401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518.85900000000004</v>
      </c>
      <c r="FA19">
        <v>477.01900000000001</v>
      </c>
      <c r="FB19">
        <v>24.096800000000002</v>
      </c>
      <c r="FC19">
        <v>34.546700000000001</v>
      </c>
      <c r="FD19">
        <v>30</v>
      </c>
      <c r="FE19">
        <v>34.508499999999998</v>
      </c>
      <c r="FF19">
        <v>34.487400000000001</v>
      </c>
      <c r="FG19">
        <v>7.8763699999999996</v>
      </c>
      <c r="FH19">
        <v>17.690899999999999</v>
      </c>
      <c r="FI19">
        <v>28.310099999999998</v>
      </c>
      <c r="FJ19">
        <v>24.1112</v>
      </c>
      <c r="FK19">
        <v>78.913799999999995</v>
      </c>
      <c r="FL19">
        <v>20.010200000000001</v>
      </c>
      <c r="FM19">
        <v>101.21</v>
      </c>
      <c r="FN19">
        <v>100.554</v>
      </c>
    </row>
    <row r="20" spans="1:170" x14ac:dyDescent="0.25">
      <c r="A20">
        <v>4</v>
      </c>
      <c r="B20">
        <v>1608232441.5</v>
      </c>
      <c r="C20">
        <v>280</v>
      </c>
      <c r="D20" t="s">
        <v>302</v>
      </c>
      <c r="E20" t="s">
        <v>303</v>
      </c>
      <c r="F20" t="s">
        <v>285</v>
      </c>
      <c r="G20" t="s">
        <v>286</v>
      </c>
      <c r="H20">
        <v>1608232433.75</v>
      </c>
      <c r="I20">
        <f t="shared" si="0"/>
        <v>1.7030044135239101E-3</v>
      </c>
      <c r="J20">
        <f t="shared" si="1"/>
        <v>-5.13682526800118E-2</v>
      </c>
      <c r="K20">
        <f t="shared" si="2"/>
        <v>99.577776666666693</v>
      </c>
      <c r="L20">
        <f t="shared" si="3"/>
        <v>97.579586220578108</v>
      </c>
      <c r="M20">
        <f t="shared" si="4"/>
        <v>9.9340953281149407</v>
      </c>
      <c r="N20">
        <f t="shared" si="5"/>
        <v>10.137521220189347</v>
      </c>
      <c r="O20">
        <f t="shared" si="6"/>
        <v>9.471223149118671E-2</v>
      </c>
      <c r="P20">
        <f t="shared" si="7"/>
        <v>2.9596521044044164</v>
      </c>
      <c r="Q20">
        <f t="shared" si="8"/>
        <v>9.3060091199737349E-2</v>
      </c>
      <c r="R20">
        <f t="shared" si="9"/>
        <v>5.8308594721745974E-2</v>
      </c>
      <c r="S20">
        <f t="shared" si="10"/>
        <v>231.28985431479308</v>
      </c>
      <c r="T20">
        <f t="shared" si="11"/>
        <v>28.888235723081102</v>
      </c>
      <c r="U20">
        <f t="shared" si="12"/>
        <v>28.904730000000001</v>
      </c>
      <c r="V20">
        <f t="shared" si="13"/>
        <v>3.999654577849995</v>
      </c>
      <c r="W20">
        <f t="shared" si="14"/>
        <v>57.875650448641835</v>
      </c>
      <c r="X20">
        <f t="shared" si="15"/>
        <v>2.1932823770439986</v>
      </c>
      <c r="Y20">
        <f t="shared" si="16"/>
        <v>3.7896461811522819</v>
      </c>
      <c r="Z20">
        <f t="shared" si="17"/>
        <v>1.8063722008059964</v>
      </c>
      <c r="AA20">
        <f t="shared" si="18"/>
        <v>-75.102494636404444</v>
      </c>
      <c r="AB20">
        <f t="shared" si="19"/>
        <v>-148.10749259459556</v>
      </c>
      <c r="AC20">
        <f t="shared" si="20"/>
        <v>-10.956047980590593</v>
      </c>
      <c r="AD20">
        <f t="shared" si="21"/>
        <v>-2.8761808967975071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53616.030883272491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1033.6026923076899</v>
      </c>
      <c r="AR20">
        <v>1107.51</v>
      </c>
      <c r="AS20">
        <f t="shared" si="27"/>
        <v>6.6732858116233751E-2</v>
      </c>
      <c r="AT20">
        <v>0.5</v>
      </c>
      <c r="AU20">
        <f t="shared" si="28"/>
        <v>1180.1760997508707</v>
      </c>
      <c r="AV20">
        <f t="shared" si="29"/>
        <v>-5.13682526800118E-2</v>
      </c>
      <c r="AW20">
        <f t="shared" si="30"/>
        <v>39.37826210842249</v>
      </c>
      <c r="AX20">
        <f t="shared" si="31"/>
        <v>0.31691813166472538</v>
      </c>
      <c r="AY20">
        <f t="shared" si="32"/>
        <v>4.4601752844115997E-4</v>
      </c>
      <c r="AZ20">
        <f t="shared" si="33"/>
        <v>1.9454181000623016</v>
      </c>
      <c r="BA20" t="s">
        <v>305</v>
      </c>
      <c r="BB20">
        <v>756.52</v>
      </c>
      <c r="BC20">
        <f t="shared" si="34"/>
        <v>350.99</v>
      </c>
      <c r="BD20">
        <f t="shared" si="35"/>
        <v>0.21056812926952345</v>
      </c>
      <c r="BE20">
        <f t="shared" si="36"/>
        <v>0.85991554782164459</v>
      </c>
      <c r="BF20">
        <f t="shared" si="37"/>
        <v>0.18852314267046349</v>
      </c>
      <c r="BG20">
        <f t="shared" si="38"/>
        <v>0.84605646617031904</v>
      </c>
      <c r="BH20">
        <f t="shared" si="39"/>
        <v>1399.989</v>
      </c>
      <c r="BI20">
        <f t="shared" si="40"/>
        <v>1180.1760997508707</v>
      </c>
      <c r="BJ20">
        <f t="shared" si="41"/>
        <v>0.84298955188281532</v>
      </c>
      <c r="BK20">
        <f t="shared" si="42"/>
        <v>0.19597910376563057</v>
      </c>
      <c r="BL20">
        <v>6</v>
      </c>
      <c r="BM20">
        <v>0.5</v>
      </c>
      <c r="BN20" t="s">
        <v>290</v>
      </c>
      <c r="BO20">
        <v>2</v>
      </c>
      <c r="BP20">
        <v>1608232433.75</v>
      </c>
      <c r="BQ20">
        <v>99.577776666666693</v>
      </c>
      <c r="BR20">
        <v>99.719626666666699</v>
      </c>
      <c r="BS20">
        <v>21.543943333333299</v>
      </c>
      <c r="BT20">
        <v>19.544446666666701</v>
      </c>
      <c r="BU20">
        <v>96.614320000000006</v>
      </c>
      <c r="BV20">
        <v>21.33568</v>
      </c>
      <c r="BW20">
        <v>500.02033333333299</v>
      </c>
      <c r="BX20">
        <v>101.7563</v>
      </c>
      <c r="BY20">
        <v>4.8756906666666697E-2</v>
      </c>
      <c r="BZ20">
        <v>27.976510000000001</v>
      </c>
      <c r="CA20">
        <v>28.904730000000001</v>
      </c>
      <c r="CB20">
        <v>999.9</v>
      </c>
      <c r="CC20">
        <v>0</v>
      </c>
      <c r="CD20">
        <v>0</v>
      </c>
      <c r="CE20">
        <v>9997.0353333333296</v>
      </c>
      <c r="CF20">
        <v>0</v>
      </c>
      <c r="CG20">
        <v>1061.55933333333</v>
      </c>
      <c r="CH20">
        <v>1399.989</v>
      </c>
      <c r="CI20">
        <v>0.89999300000000004</v>
      </c>
      <c r="CJ20">
        <v>0.10000684999999999</v>
      </c>
      <c r="CK20">
        <v>0</v>
      </c>
      <c r="CL20">
        <v>1033.61566666667</v>
      </c>
      <c r="CM20">
        <v>4.9997499999999997</v>
      </c>
      <c r="CN20">
        <v>14154.82</v>
      </c>
      <c r="CO20">
        <v>12177.93</v>
      </c>
      <c r="CP20">
        <v>46.311999999999998</v>
      </c>
      <c r="CQ20">
        <v>48.274799999999999</v>
      </c>
      <c r="CR20">
        <v>47.1291333333333</v>
      </c>
      <c r="CS20">
        <v>47.625</v>
      </c>
      <c r="CT20">
        <v>47.5124</v>
      </c>
      <c r="CU20">
        <v>1255.4780000000001</v>
      </c>
      <c r="CV20">
        <v>139.511333333333</v>
      </c>
      <c r="CW20">
        <v>0</v>
      </c>
      <c r="CX20">
        <v>72</v>
      </c>
      <c r="CY20">
        <v>0</v>
      </c>
      <c r="CZ20">
        <v>1033.6026923076899</v>
      </c>
      <c r="DA20">
        <v>-10.592478636852301</v>
      </c>
      <c r="DB20">
        <v>-157.347008542758</v>
      </c>
      <c r="DC20">
        <v>14154.8923076923</v>
      </c>
      <c r="DD20">
        <v>15</v>
      </c>
      <c r="DE20">
        <v>1608232178.5</v>
      </c>
      <c r="DF20" t="s">
        <v>291</v>
      </c>
      <c r="DG20">
        <v>1608232178.5</v>
      </c>
      <c r="DH20">
        <v>1608232178.5</v>
      </c>
      <c r="DI20">
        <v>11</v>
      </c>
      <c r="DJ20">
        <v>-2.0720000000000001</v>
      </c>
      <c r="DK20">
        <v>-2.4E-2</v>
      </c>
      <c r="DL20">
        <v>2.9630000000000001</v>
      </c>
      <c r="DM20">
        <v>0.20799999999999999</v>
      </c>
      <c r="DN20">
        <v>407</v>
      </c>
      <c r="DO20">
        <v>21</v>
      </c>
      <c r="DP20">
        <v>0.18</v>
      </c>
      <c r="DQ20">
        <v>7.0000000000000007E-2</v>
      </c>
      <c r="DR20">
        <v>-4.8765328914282501E-2</v>
      </c>
      <c r="DS20">
        <v>-0.18508384420472701</v>
      </c>
      <c r="DT20">
        <v>2.1088805434543001E-2</v>
      </c>
      <c r="DU20">
        <v>1</v>
      </c>
      <c r="DV20">
        <v>-0.14319106666666701</v>
      </c>
      <c r="DW20">
        <v>0.176438602892102</v>
      </c>
      <c r="DX20">
        <v>2.3453102600627398E-2</v>
      </c>
      <c r="DY20">
        <v>1</v>
      </c>
      <c r="DZ20">
        <v>1.998831</v>
      </c>
      <c r="EA20">
        <v>7.2951724137928997E-2</v>
      </c>
      <c r="EB20">
        <v>5.5082213402634396E-3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2.9630000000000001</v>
      </c>
      <c r="EJ20">
        <v>0.2082</v>
      </c>
      <c r="EK20">
        <v>2.9634500000000199</v>
      </c>
      <c r="EL20">
        <v>0</v>
      </c>
      <c r="EM20">
        <v>0</v>
      </c>
      <c r="EN20">
        <v>0</v>
      </c>
      <c r="EO20">
        <v>0.20827500000000401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4.4000000000000004</v>
      </c>
      <c r="EY20">
        <v>2</v>
      </c>
      <c r="EZ20">
        <v>519.19399999999996</v>
      </c>
      <c r="FA20">
        <v>476.11700000000002</v>
      </c>
      <c r="FB20">
        <v>24.226199999999999</v>
      </c>
      <c r="FC20">
        <v>34.571800000000003</v>
      </c>
      <c r="FD20">
        <v>30.0001</v>
      </c>
      <c r="FE20">
        <v>34.532800000000002</v>
      </c>
      <c r="FF20">
        <v>34.5092</v>
      </c>
      <c r="FG20">
        <v>8.8125300000000006</v>
      </c>
      <c r="FH20">
        <v>20.2563</v>
      </c>
      <c r="FI20">
        <v>27.939800000000002</v>
      </c>
      <c r="FJ20">
        <v>24.2394</v>
      </c>
      <c r="FK20">
        <v>99.893199999999993</v>
      </c>
      <c r="FL20">
        <v>19.571100000000001</v>
      </c>
      <c r="FM20">
        <v>101.205</v>
      </c>
      <c r="FN20">
        <v>100.554</v>
      </c>
    </row>
    <row r="21" spans="1:170" x14ac:dyDescent="0.25">
      <c r="A21">
        <v>5</v>
      </c>
      <c r="B21">
        <v>1608232520.5</v>
      </c>
      <c r="C21">
        <v>359</v>
      </c>
      <c r="D21" t="s">
        <v>306</v>
      </c>
      <c r="E21" t="s">
        <v>307</v>
      </c>
      <c r="F21" t="s">
        <v>285</v>
      </c>
      <c r="G21" t="s">
        <v>286</v>
      </c>
      <c r="H21">
        <v>1608232512.75</v>
      </c>
      <c r="I21">
        <f t="shared" si="0"/>
        <v>1.7972690223418692E-3</v>
      </c>
      <c r="J21">
        <f t="shared" si="1"/>
        <v>1.7711484141195459</v>
      </c>
      <c r="K21">
        <f t="shared" si="2"/>
        <v>149.226566666667</v>
      </c>
      <c r="L21">
        <f t="shared" si="3"/>
        <v>116.69626837158403</v>
      </c>
      <c r="M21">
        <f t="shared" si="4"/>
        <v>11.88028125071274</v>
      </c>
      <c r="N21">
        <f t="shared" si="5"/>
        <v>15.192033188525977</v>
      </c>
      <c r="O21">
        <f t="shared" si="6"/>
        <v>0.10046128641847975</v>
      </c>
      <c r="P21">
        <f t="shared" si="7"/>
        <v>2.9604856886260151</v>
      </c>
      <c r="Q21">
        <f t="shared" si="8"/>
        <v>9.8605119680184872E-2</v>
      </c>
      <c r="R21">
        <f t="shared" si="9"/>
        <v>6.1792112471872648E-2</v>
      </c>
      <c r="S21">
        <f t="shared" si="10"/>
        <v>231.28295630297467</v>
      </c>
      <c r="T21">
        <f t="shared" si="11"/>
        <v>28.876938271336027</v>
      </c>
      <c r="U21">
        <f t="shared" si="12"/>
        <v>28.876456666666702</v>
      </c>
      <c r="V21">
        <f t="shared" si="13"/>
        <v>3.9931109933874427</v>
      </c>
      <c r="W21">
        <f t="shared" si="14"/>
        <v>57.847251019095012</v>
      </c>
      <c r="X21">
        <f t="shared" si="15"/>
        <v>2.1939003305209885</v>
      </c>
      <c r="Y21">
        <f t="shared" si="16"/>
        <v>3.7925749138827629</v>
      </c>
      <c r="Z21">
        <f t="shared" si="17"/>
        <v>1.7992106628664541</v>
      </c>
      <c r="AA21">
        <f t="shared" si="18"/>
        <v>-79.259563885276435</v>
      </c>
      <c r="AB21">
        <f t="shared" si="19"/>
        <v>-141.52184611255461</v>
      </c>
      <c r="AC21">
        <f t="shared" si="20"/>
        <v>-10.465151560560715</v>
      </c>
      <c r="AD21">
        <f t="shared" si="21"/>
        <v>3.6394744582906924E-2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53637.983155844486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1021.8228</v>
      </c>
      <c r="AR21">
        <v>1104.6400000000001</v>
      </c>
      <c r="AS21">
        <f t="shared" si="27"/>
        <v>7.4972117612978062E-2</v>
      </c>
      <c r="AT21">
        <v>0.5</v>
      </c>
      <c r="AU21">
        <f t="shared" si="28"/>
        <v>1180.1417227754114</v>
      </c>
      <c r="AV21">
        <f t="shared" si="29"/>
        <v>1.7711484141195459</v>
      </c>
      <c r="AW21">
        <f t="shared" si="30"/>
        <v>44.238862019950346</v>
      </c>
      <c r="AX21">
        <f t="shared" si="31"/>
        <v>0.3407626013904983</v>
      </c>
      <c r="AY21">
        <f t="shared" si="32"/>
        <v>1.9903506914506221E-3</v>
      </c>
      <c r="AZ21">
        <f t="shared" si="33"/>
        <v>1.9530706836616449</v>
      </c>
      <c r="BA21" t="s">
        <v>309</v>
      </c>
      <c r="BB21">
        <v>728.22</v>
      </c>
      <c r="BC21">
        <f t="shared" si="34"/>
        <v>376.42000000000007</v>
      </c>
      <c r="BD21">
        <f t="shared" si="35"/>
        <v>0.22001275171351165</v>
      </c>
      <c r="BE21">
        <f t="shared" si="36"/>
        <v>0.85144404189655298</v>
      </c>
      <c r="BF21">
        <f t="shared" si="37"/>
        <v>0.2128084726197442</v>
      </c>
      <c r="BG21">
        <f t="shared" si="38"/>
        <v>0.84718345766185044</v>
      </c>
      <c r="BH21">
        <f t="shared" si="39"/>
        <v>1399.9483333333301</v>
      </c>
      <c r="BI21">
        <f t="shared" si="40"/>
        <v>1180.1417227754114</v>
      </c>
      <c r="BJ21">
        <f t="shared" si="41"/>
        <v>0.84298948373719562</v>
      </c>
      <c r="BK21">
        <f t="shared" si="42"/>
        <v>0.19597896747439147</v>
      </c>
      <c r="BL21">
        <v>6</v>
      </c>
      <c r="BM21">
        <v>0.5</v>
      </c>
      <c r="BN21" t="s">
        <v>290</v>
      </c>
      <c r="BO21">
        <v>2</v>
      </c>
      <c r="BP21">
        <v>1608232512.75</v>
      </c>
      <c r="BQ21">
        <v>149.226566666667</v>
      </c>
      <c r="BR21">
        <v>151.673666666667</v>
      </c>
      <c r="BS21">
        <v>21.549993333333301</v>
      </c>
      <c r="BT21">
        <v>19.43985</v>
      </c>
      <c r="BU21">
        <v>146.263133333333</v>
      </c>
      <c r="BV21">
        <v>21.341709999999999</v>
      </c>
      <c r="BW21">
        <v>500.02420000000001</v>
      </c>
      <c r="BX21">
        <v>101.7564</v>
      </c>
      <c r="BY21">
        <v>4.8751240000000001E-2</v>
      </c>
      <c r="BZ21">
        <v>27.98976</v>
      </c>
      <c r="CA21">
        <v>28.876456666666702</v>
      </c>
      <c r="CB21">
        <v>999.9</v>
      </c>
      <c r="CC21">
        <v>0</v>
      </c>
      <c r="CD21">
        <v>0</v>
      </c>
      <c r="CE21">
        <v>10001.7516666667</v>
      </c>
      <c r="CF21">
        <v>0</v>
      </c>
      <c r="CG21">
        <v>1071.828</v>
      </c>
      <c r="CH21">
        <v>1399.9483333333301</v>
      </c>
      <c r="CI21">
        <v>0.89999300000000004</v>
      </c>
      <c r="CJ21">
        <v>0.10000684999999999</v>
      </c>
      <c r="CK21">
        <v>0</v>
      </c>
      <c r="CL21">
        <v>1021.87466666667</v>
      </c>
      <c r="CM21">
        <v>4.9997499999999997</v>
      </c>
      <c r="CN21">
        <v>13996.43</v>
      </c>
      <c r="CO21">
        <v>12177.56</v>
      </c>
      <c r="CP21">
        <v>46.307866666666598</v>
      </c>
      <c r="CQ21">
        <v>48.25</v>
      </c>
      <c r="CR21">
        <v>47.1291333333333</v>
      </c>
      <c r="CS21">
        <v>47.599800000000002</v>
      </c>
      <c r="CT21">
        <v>47.5</v>
      </c>
      <c r="CU21">
        <v>1255.4466666666699</v>
      </c>
      <c r="CV21">
        <v>139.50433333333299</v>
      </c>
      <c r="CW21">
        <v>0</v>
      </c>
      <c r="CX21">
        <v>78.200000047683702</v>
      </c>
      <c r="CY21">
        <v>0</v>
      </c>
      <c r="CZ21">
        <v>1021.8228</v>
      </c>
      <c r="DA21">
        <v>-6.1053846199867499</v>
      </c>
      <c r="DB21">
        <v>-97.592307827349501</v>
      </c>
      <c r="DC21">
        <v>13995.824000000001</v>
      </c>
      <c r="DD21">
        <v>15</v>
      </c>
      <c r="DE21">
        <v>1608232178.5</v>
      </c>
      <c r="DF21" t="s">
        <v>291</v>
      </c>
      <c r="DG21">
        <v>1608232178.5</v>
      </c>
      <c r="DH21">
        <v>1608232178.5</v>
      </c>
      <c r="DI21">
        <v>11</v>
      </c>
      <c r="DJ21">
        <v>-2.0720000000000001</v>
      </c>
      <c r="DK21">
        <v>-2.4E-2</v>
      </c>
      <c r="DL21">
        <v>2.9630000000000001</v>
      </c>
      <c r="DM21">
        <v>0.20799999999999999</v>
      </c>
      <c r="DN21">
        <v>407</v>
      </c>
      <c r="DO21">
        <v>21</v>
      </c>
      <c r="DP21">
        <v>0.18</v>
      </c>
      <c r="DQ21">
        <v>7.0000000000000007E-2</v>
      </c>
      <c r="DR21">
        <v>1.76701916200242</v>
      </c>
      <c r="DS21">
        <v>7.8756517953135902E-2</v>
      </c>
      <c r="DT21">
        <v>2.3968756350671E-2</v>
      </c>
      <c r="DU21">
        <v>1</v>
      </c>
      <c r="DV21">
        <v>-2.4445536666666698</v>
      </c>
      <c r="DW21">
        <v>-3.27438487207952E-2</v>
      </c>
      <c r="DX21">
        <v>2.4030143221009301E-2</v>
      </c>
      <c r="DY21">
        <v>1</v>
      </c>
      <c r="DZ21">
        <v>2.1112326666666701</v>
      </c>
      <c r="EA21">
        <v>-0.12652885428253799</v>
      </c>
      <c r="EB21">
        <v>2.16569109729178E-2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2.964</v>
      </c>
      <c r="EJ21">
        <v>0.20830000000000001</v>
      </c>
      <c r="EK21">
        <v>2.9634500000000199</v>
      </c>
      <c r="EL21">
        <v>0</v>
      </c>
      <c r="EM21">
        <v>0</v>
      </c>
      <c r="EN21">
        <v>0</v>
      </c>
      <c r="EO21">
        <v>0.20827500000000401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519.05999999999995</v>
      </c>
      <c r="FA21">
        <v>475.89600000000002</v>
      </c>
      <c r="FB21">
        <v>24.136500000000002</v>
      </c>
      <c r="FC21">
        <v>34.5914</v>
      </c>
      <c r="FD21">
        <v>30</v>
      </c>
      <c r="FE21">
        <v>34.555399999999999</v>
      </c>
      <c r="FF21">
        <v>34.533900000000003</v>
      </c>
      <c r="FG21">
        <v>11.210800000000001</v>
      </c>
      <c r="FH21">
        <v>19.3184</v>
      </c>
      <c r="FI21">
        <v>27.567499999999999</v>
      </c>
      <c r="FJ21">
        <v>24.145399999999999</v>
      </c>
      <c r="FK21">
        <v>151.97900000000001</v>
      </c>
      <c r="FL21">
        <v>19.479800000000001</v>
      </c>
      <c r="FM21">
        <v>101.203</v>
      </c>
      <c r="FN21">
        <v>100.54900000000001</v>
      </c>
    </row>
    <row r="22" spans="1:170" x14ac:dyDescent="0.25">
      <c r="A22">
        <v>6</v>
      </c>
      <c r="B22">
        <v>1608232604.5</v>
      </c>
      <c r="C22">
        <v>443</v>
      </c>
      <c r="D22" t="s">
        <v>310</v>
      </c>
      <c r="E22" t="s">
        <v>311</v>
      </c>
      <c r="F22" t="s">
        <v>285</v>
      </c>
      <c r="G22" t="s">
        <v>286</v>
      </c>
      <c r="H22">
        <v>1608232596.75</v>
      </c>
      <c r="I22">
        <f t="shared" si="0"/>
        <v>2.1484972292248696E-3</v>
      </c>
      <c r="J22">
        <f t="shared" si="1"/>
        <v>3.5793224571544942</v>
      </c>
      <c r="K22">
        <f t="shared" si="2"/>
        <v>199.34673333333299</v>
      </c>
      <c r="L22">
        <f t="shared" si="3"/>
        <v>145.93537785819194</v>
      </c>
      <c r="M22">
        <f t="shared" si="4"/>
        <v>14.85727056328958</v>
      </c>
      <c r="N22">
        <f t="shared" si="5"/>
        <v>20.294930513142951</v>
      </c>
      <c r="O22">
        <f t="shared" si="6"/>
        <v>0.12062502286326002</v>
      </c>
      <c r="P22">
        <f t="shared" si="7"/>
        <v>2.9594162611017429</v>
      </c>
      <c r="Q22">
        <f t="shared" si="8"/>
        <v>0.1179586840566985</v>
      </c>
      <c r="R22">
        <f t="shared" si="9"/>
        <v>7.3958828635064019E-2</v>
      </c>
      <c r="S22">
        <f t="shared" si="10"/>
        <v>231.29090778087095</v>
      </c>
      <c r="T22">
        <f t="shared" si="11"/>
        <v>28.774684496845424</v>
      </c>
      <c r="U22">
        <f t="shared" si="12"/>
        <v>28.8256366666667</v>
      </c>
      <c r="V22">
        <f t="shared" si="13"/>
        <v>3.9813726735144468</v>
      </c>
      <c r="W22">
        <f t="shared" si="14"/>
        <v>57.605995078234983</v>
      </c>
      <c r="X22">
        <f t="shared" si="15"/>
        <v>2.1831991694332711</v>
      </c>
      <c r="Y22">
        <f t="shared" si="16"/>
        <v>3.7898818802943297</v>
      </c>
      <c r="Z22">
        <f t="shared" si="17"/>
        <v>1.7981735040811757</v>
      </c>
      <c r="AA22">
        <f t="shared" si="18"/>
        <v>-94.748727808816753</v>
      </c>
      <c r="AB22">
        <f t="shared" si="19"/>
        <v>-135.3063188322707</v>
      </c>
      <c r="AC22">
        <f t="shared" si="20"/>
        <v>-10.006006472517184</v>
      </c>
      <c r="AD22">
        <f t="shared" si="21"/>
        <v>-8.7701453327336907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53609.006342313238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1014.80769230769</v>
      </c>
      <c r="AR22">
        <v>1110.1500000000001</v>
      </c>
      <c r="AS22">
        <f t="shared" si="27"/>
        <v>8.5882365168950203E-2</v>
      </c>
      <c r="AT22">
        <v>0.5</v>
      </c>
      <c r="AU22">
        <f t="shared" si="28"/>
        <v>1180.1811907473939</v>
      </c>
      <c r="AV22">
        <f t="shared" si="29"/>
        <v>3.5793224571544942</v>
      </c>
      <c r="AW22">
        <f t="shared" si="30"/>
        <v>50.678375994647077</v>
      </c>
      <c r="AX22">
        <f t="shared" si="31"/>
        <v>0.34275548349322171</v>
      </c>
      <c r="AY22">
        <f t="shared" si="32"/>
        <v>3.522399754852979E-3</v>
      </c>
      <c r="AZ22">
        <f t="shared" si="33"/>
        <v>1.9384137278746112</v>
      </c>
      <c r="BA22" t="s">
        <v>313</v>
      </c>
      <c r="BB22">
        <v>729.64</v>
      </c>
      <c r="BC22">
        <f t="shared" si="34"/>
        <v>380.5100000000001</v>
      </c>
      <c r="BD22">
        <f t="shared" si="35"/>
        <v>0.25056452574783861</v>
      </c>
      <c r="BE22">
        <f t="shared" si="36"/>
        <v>0.84974569979940284</v>
      </c>
      <c r="BF22">
        <f t="shared" si="37"/>
        <v>0.24157286946353471</v>
      </c>
      <c r="BG22">
        <f t="shared" si="38"/>
        <v>0.84501979107009506</v>
      </c>
      <c r="BH22">
        <f t="shared" si="39"/>
        <v>1399.9949999999999</v>
      </c>
      <c r="BI22">
        <f t="shared" si="40"/>
        <v>1180.1811907473939</v>
      </c>
      <c r="BJ22">
        <f t="shared" si="41"/>
        <v>0.84298957549662246</v>
      </c>
      <c r="BK22">
        <f t="shared" si="42"/>
        <v>0.19597915099324481</v>
      </c>
      <c r="BL22">
        <v>6</v>
      </c>
      <c r="BM22">
        <v>0.5</v>
      </c>
      <c r="BN22" t="s">
        <v>290</v>
      </c>
      <c r="BO22">
        <v>2</v>
      </c>
      <c r="BP22">
        <v>1608232596.75</v>
      </c>
      <c r="BQ22">
        <v>199.34673333333299</v>
      </c>
      <c r="BR22">
        <v>204.1557</v>
      </c>
      <c r="BS22">
        <v>21.44445</v>
      </c>
      <c r="BT22">
        <v>18.9216333333333</v>
      </c>
      <c r="BU22">
        <v>196.38333333333301</v>
      </c>
      <c r="BV22">
        <v>21.236183333333301</v>
      </c>
      <c r="BW22">
        <v>500.018233333333</v>
      </c>
      <c r="BX22">
        <v>101.75830000000001</v>
      </c>
      <c r="BY22">
        <v>4.888878E-2</v>
      </c>
      <c r="BZ22">
        <v>27.9775766666667</v>
      </c>
      <c r="CA22">
        <v>28.8256366666667</v>
      </c>
      <c r="CB22">
        <v>999.9</v>
      </c>
      <c r="CC22">
        <v>0</v>
      </c>
      <c r="CD22">
        <v>0</v>
      </c>
      <c r="CE22">
        <v>9995.5020000000004</v>
      </c>
      <c r="CF22">
        <v>0</v>
      </c>
      <c r="CG22">
        <v>1077.72033333333</v>
      </c>
      <c r="CH22">
        <v>1399.9949999999999</v>
      </c>
      <c r="CI22">
        <v>0.89999226666666698</v>
      </c>
      <c r="CJ22">
        <v>0.10000759333333301</v>
      </c>
      <c r="CK22">
        <v>0</v>
      </c>
      <c r="CL22">
        <v>1014.827</v>
      </c>
      <c r="CM22">
        <v>4.9997499999999997</v>
      </c>
      <c r="CN22">
        <v>13905.756666666701</v>
      </c>
      <c r="CO22">
        <v>12177.993333333299</v>
      </c>
      <c r="CP22">
        <v>46.291400000000003</v>
      </c>
      <c r="CQ22">
        <v>48.25</v>
      </c>
      <c r="CR22">
        <v>47.125</v>
      </c>
      <c r="CS22">
        <v>47.582933333333301</v>
      </c>
      <c r="CT22">
        <v>47.5041333333333</v>
      </c>
      <c r="CU22">
        <v>1255.482</v>
      </c>
      <c r="CV22">
        <v>139.51300000000001</v>
      </c>
      <c r="CW22">
        <v>0</v>
      </c>
      <c r="CX22">
        <v>83.600000143051105</v>
      </c>
      <c r="CY22">
        <v>0</v>
      </c>
      <c r="CZ22">
        <v>1014.80769230769</v>
      </c>
      <c r="DA22">
        <v>-1.28478633320611</v>
      </c>
      <c r="DB22">
        <v>-24.9606837063554</v>
      </c>
      <c r="DC22">
        <v>13905.4653846154</v>
      </c>
      <c r="DD22">
        <v>15</v>
      </c>
      <c r="DE22">
        <v>1608232178.5</v>
      </c>
      <c r="DF22" t="s">
        <v>291</v>
      </c>
      <c r="DG22">
        <v>1608232178.5</v>
      </c>
      <c r="DH22">
        <v>1608232178.5</v>
      </c>
      <c r="DI22">
        <v>11</v>
      </c>
      <c r="DJ22">
        <v>-2.0720000000000001</v>
      </c>
      <c r="DK22">
        <v>-2.4E-2</v>
      </c>
      <c r="DL22">
        <v>2.9630000000000001</v>
      </c>
      <c r="DM22">
        <v>0.20799999999999999</v>
      </c>
      <c r="DN22">
        <v>407</v>
      </c>
      <c r="DO22">
        <v>21</v>
      </c>
      <c r="DP22">
        <v>0.18</v>
      </c>
      <c r="DQ22">
        <v>7.0000000000000007E-2</v>
      </c>
      <c r="DR22">
        <v>3.57766279799579</v>
      </c>
      <c r="DS22">
        <v>0.238217362579877</v>
      </c>
      <c r="DT22">
        <v>3.70099313428498E-2</v>
      </c>
      <c r="DU22">
        <v>1</v>
      </c>
      <c r="DV22">
        <v>-4.8076780000000001</v>
      </c>
      <c r="DW22">
        <v>-0.18151741935483501</v>
      </c>
      <c r="DX22">
        <v>4.39346649317673E-2</v>
      </c>
      <c r="DY22">
        <v>1</v>
      </c>
      <c r="DZ22">
        <v>2.52315666666667</v>
      </c>
      <c r="EA22">
        <v>-0.18743172413793299</v>
      </c>
      <c r="EB22">
        <v>1.7497684862734099E-2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2.9630000000000001</v>
      </c>
      <c r="EJ22">
        <v>0.20830000000000001</v>
      </c>
      <c r="EK22">
        <v>2.9634500000000199</v>
      </c>
      <c r="EL22">
        <v>0</v>
      </c>
      <c r="EM22">
        <v>0</v>
      </c>
      <c r="EN22">
        <v>0</v>
      </c>
      <c r="EO22">
        <v>0.20827500000000401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7.1</v>
      </c>
      <c r="EY22">
        <v>2</v>
      </c>
      <c r="EZ22">
        <v>519.43600000000004</v>
      </c>
      <c r="FA22">
        <v>475.17500000000001</v>
      </c>
      <c r="FB22">
        <v>24.251100000000001</v>
      </c>
      <c r="FC22">
        <v>34.600099999999998</v>
      </c>
      <c r="FD22">
        <v>30</v>
      </c>
      <c r="FE22">
        <v>34.570300000000003</v>
      </c>
      <c r="FF22">
        <v>34.546700000000001</v>
      </c>
      <c r="FG22">
        <v>13.607799999999999</v>
      </c>
      <c r="FH22">
        <v>20.1707</v>
      </c>
      <c r="FI22">
        <v>26.819900000000001</v>
      </c>
      <c r="FJ22">
        <v>24.253699999999998</v>
      </c>
      <c r="FK22">
        <v>204.45500000000001</v>
      </c>
      <c r="FL22">
        <v>18.998000000000001</v>
      </c>
      <c r="FM22">
        <v>101.208</v>
      </c>
      <c r="FN22">
        <v>100.54600000000001</v>
      </c>
    </row>
    <row r="23" spans="1:170" x14ac:dyDescent="0.25">
      <c r="A23">
        <v>7</v>
      </c>
      <c r="B23">
        <v>1608232708.5999999</v>
      </c>
      <c r="C23">
        <v>547.09999990463302</v>
      </c>
      <c r="D23" t="s">
        <v>314</v>
      </c>
      <c r="E23" t="s">
        <v>315</v>
      </c>
      <c r="F23" t="s">
        <v>285</v>
      </c>
      <c r="G23" t="s">
        <v>286</v>
      </c>
      <c r="H23">
        <v>1608232700.6774199</v>
      </c>
      <c r="I23">
        <f t="shared" si="0"/>
        <v>2.1747398889230764E-3</v>
      </c>
      <c r="J23">
        <f t="shared" si="1"/>
        <v>5.5996806228899256</v>
      </c>
      <c r="K23">
        <f t="shared" si="2"/>
        <v>249.763612903226</v>
      </c>
      <c r="L23">
        <f t="shared" si="3"/>
        <v>168.85446301861165</v>
      </c>
      <c r="M23">
        <f t="shared" si="4"/>
        <v>17.190696710854365</v>
      </c>
      <c r="N23">
        <f t="shared" si="5"/>
        <v>25.427877013551814</v>
      </c>
      <c r="O23">
        <f t="shared" si="6"/>
        <v>0.12208261833314914</v>
      </c>
      <c r="P23">
        <f t="shared" si="7"/>
        <v>2.9595859071861628</v>
      </c>
      <c r="Q23">
        <f t="shared" si="8"/>
        <v>0.11935239027554062</v>
      </c>
      <c r="R23">
        <f t="shared" si="9"/>
        <v>7.4835458603762242E-2</v>
      </c>
      <c r="S23">
        <f t="shared" si="10"/>
        <v>231.29885568429484</v>
      </c>
      <c r="T23">
        <f t="shared" si="11"/>
        <v>28.781261617417023</v>
      </c>
      <c r="U23">
        <f t="shared" si="12"/>
        <v>28.819190322580599</v>
      </c>
      <c r="V23">
        <f t="shared" si="13"/>
        <v>3.9798858603403553</v>
      </c>
      <c r="W23">
        <f t="shared" si="14"/>
        <v>57.502138840700056</v>
      </c>
      <c r="X23">
        <f t="shared" si="15"/>
        <v>2.1809582810828441</v>
      </c>
      <c r="Y23">
        <f t="shared" si="16"/>
        <v>3.7928298408600418</v>
      </c>
      <c r="Z23">
        <f t="shared" si="17"/>
        <v>1.7989275792575112</v>
      </c>
      <c r="AA23">
        <f t="shared" si="18"/>
        <v>-95.90602910150767</v>
      </c>
      <c r="AB23">
        <f t="shared" si="19"/>
        <v>-132.15762206877557</v>
      </c>
      <c r="AC23">
        <f t="shared" si="20"/>
        <v>-9.7729319227569231</v>
      </c>
      <c r="AD23">
        <f t="shared" si="21"/>
        <v>-6.5377274087453259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53611.592947641439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1015.2092</v>
      </c>
      <c r="AR23">
        <v>1124.68</v>
      </c>
      <c r="AS23">
        <f t="shared" si="27"/>
        <v>9.733506419603799E-2</v>
      </c>
      <c r="AT23">
        <v>0.5</v>
      </c>
      <c r="AU23">
        <f t="shared" si="28"/>
        <v>1180.2230523602723</v>
      </c>
      <c r="AV23">
        <f t="shared" si="29"/>
        <v>5.5996806228899256</v>
      </c>
      <c r="AW23">
        <f t="shared" si="30"/>
        <v>57.438543283565501</v>
      </c>
      <c r="AX23">
        <f t="shared" si="31"/>
        <v>0.3423640502187289</v>
      </c>
      <c r="AY23">
        <f t="shared" si="32"/>
        <v>5.2341191695520622E-3</v>
      </c>
      <c r="AZ23">
        <f t="shared" si="33"/>
        <v>1.9004516840345693</v>
      </c>
      <c r="BA23" t="s">
        <v>317</v>
      </c>
      <c r="BB23">
        <v>739.63</v>
      </c>
      <c r="BC23">
        <f t="shared" si="34"/>
        <v>385.05000000000007</v>
      </c>
      <c r="BD23">
        <f t="shared" si="35"/>
        <v>0.28430281781586814</v>
      </c>
      <c r="BE23">
        <f t="shared" si="36"/>
        <v>0.84735078990663826</v>
      </c>
      <c r="BF23">
        <f t="shared" si="37"/>
        <v>0.26752193757472309</v>
      </c>
      <c r="BG23">
        <f t="shared" si="38"/>
        <v>0.83931415121924091</v>
      </c>
      <c r="BH23">
        <f t="shared" si="39"/>
        <v>1400.0448387096801</v>
      </c>
      <c r="BI23">
        <f t="shared" si="40"/>
        <v>1180.2230523602723</v>
      </c>
      <c r="BJ23">
        <f t="shared" si="41"/>
        <v>0.84298946700021293</v>
      </c>
      <c r="BK23">
        <f t="shared" si="42"/>
        <v>0.19597893400042576</v>
      </c>
      <c r="BL23">
        <v>6</v>
      </c>
      <c r="BM23">
        <v>0.5</v>
      </c>
      <c r="BN23" t="s">
        <v>290</v>
      </c>
      <c r="BO23">
        <v>2</v>
      </c>
      <c r="BP23">
        <v>1608232700.6774199</v>
      </c>
      <c r="BQ23">
        <v>249.763612903226</v>
      </c>
      <c r="BR23">
        <v>257.13480645161297</v>
      </c>
      <c r="BS23">
        <v>21.4223161290323</v>
      </c>
      <c r="BT23">
        <v>18.868612903225799</v>
      </c>
      <c r="BU23">
        <v>246.800193548387</v>
      </c>
      <c r="BV23">
        <v>21.214045161290301</v>
      </c>
      <c r="BW23">
        <v>500.01548387096801</v>
      </c>
      <c r="BX23">
        <v>101.759</v>
      </c>
      <c r="BY23">
        <v>4.8772229032258099E-2</v>
      </c>
      <c r="BZ23">
        <v>27.990912903225802</v>
      </c>
      <c r="CA23">
        <v>28.819190322580599</v>
      </c>
      <c r="CB23">
        <v>999.9</v>
      </c>
      <c r="CC23">
        <v>0</v>
      </c>
      <c r="CD23">
        <v>0</v>
      </c>
      <c r="CE23">
        <v>9996.3948387096807</v>
      </c>
      <c r="CF23">
        <v>0</v>
      </c>
      <c r="CG23">
        <v>1062.4287096774201</v>
      </c>
      <c r="CH23">
        <v>1400.0448387096801</v>
      </c>
      <c r="CI23">
        <v>0.89999477419354801</v>
      </c>
      <c r="CJ23">
        <v>0.10000518064516099</v>
      </c>
      <c r="CK23">
        <v>0</v>
      </c>
      <c r="CL23">
        <v>1015.19419354839</v>
      </c>
      <c r="CM23">
        <v>4.9997499999999997</v>
      </c>
      <c r="CN23">
        <v>13918.125806451601</v>
      </c>
      <c r="CO23">
        <v>12178.4225806452</v>
      </c>
      <c r="CP23">
        <v>46.25</v>
      </c>
      <c r="CQ23">
        <v>48.25</v>
      </c>
      <c r="CR23">
        <v>47.108741935483899</v>
      </c>
      <c r="CS23">
        <v>47.586387096774203</v>
      </c>
      <c r="CT23">
        <v>47.4796774193548</v>
      </c>
      <c r="CU23">
        <v>1255.53193548387</v>
      </c>
      <c r="CV23">
        <v>139.51290322580601</v>
      </c>
      <c r="CW23">
        <v>0</v>
      </c>
      <c r="CX23">
        <v>103.40000009536701</v>
      </c>
      <c r="CY23">
        <v>0</v>
      </c>
      <c r="CZ23">
        <v>1015.2092</v>
      </c>
      <c r="DA23">
        <v>2.1915384654725698</v>
      </c>
      <c r="DB23">
        <v>30.2923078068726</v>
      </c>
      <c r="DC23">
        <v>13918.28</v>
      </c>
      <c r="DD23">
        <v>15</v>
      </c>
      <c r="DE23">
        <v>1608232178.5</v>
      </c>
      <c r="DF23" t="s">
        <v>291</v>
      </c>
      <c r="DG23">
        <v>1608232178.5</v>
      </c>
      <c r="DH23">
        <v>1608232178.5</v>
      </c>
      <c r="DI23">
        <v>11</v>
      </c>
      <c r="DJ23">
        <v>-2.0720000000000001</v>
      </c>
      <c r="DK23">
        <v>-2.4E-2</v>
      </c>
      <c r="DL23">
        <v>2.9630000000000001</v>
      </c>
      <c r="DM23">
        <v>0.20799999999999999</v>
      </c>
      <c r="DN23">
        <v>407</v>
      </c>
      <c r="DO23">
        <v>21</v>
      </c>
      <c r="DP23">
        <v>0.18</v>
      </c>
      <c r="DQ23">
        <v>7.0000000000000007E-2</v>
      </c>
      <c r="DR23">
        <v>5.6013985376411997</v>
      </c>
      <c r="DS23">
        <v>-0.238160951989211</v>
      </c>
      <c r="DT23">
        <v>2.32348859685375E-2</v>
      </c>
      <c r="DU23">
        <v>1</v>
      </c>
      <c r="DV23">
        <v>-7.37156903225807</v>
      </c>
      <c r="DW23">
        <v>0.19262073115401801</v>
      </c>
      <c r="DX23">
        <v>2.4714827383816799E-2</v>
      </c>
      <c r="DY23">
        <v>1</v>
      </c>
      <c r="DZ23">
        <v>2.5526687096774201</v>
      </c>
      <c r="EA23">
        <v>0.120519875258702</v>
      </c>
      <c r="EB23">
        <v>8.8912573013935296E-3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2.9630000000000001</v>
      </c>
      <c r="EJ23">
        <v>0.20830000000000001</v>
      </c>
      <c r="EK23">
        <v>2.9634500000000199</v>
      </c>
      <c r="EL23">
        <v>0</v>
      </c>
      <c r="EM23">
        <v>0</v>
      </c>
      <c r="EN23">
        <v>0</v>
      </c>
      <c r="EO23">
        <v>0.20827500000000401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8.8000000000000007</v>
      </c>
      <c r="EX23">
        <v>8.8000000000000007</v>
      </c>
      <c r="EY23">
        <v>2</v>
      </c>
      <c r="EZ23">
        <v>519.64200000000005</v>
      </c>
      <c r="FA23">
        <v>474.95</v>
      </c>
      <c r="FB23">
        <v>24.230899999999998</v>
      </c>
      <c r="FC23">
        <v>34.6158</v>
      </c>
      <c r="FD23">
        <v>30.0002</v>
      </c>
      <c r="FE23">
        <v>34.589100000000002</v>
      </c>
      <c r="FF23">
        <v>34.5685</v>
      </c>
      <c r="FG23">
        <v>15.9778</v>
      </c>
      <c r="FH23">
        <v>19.4848</v>
      </c>
      <c r="FI23">
        <v>26.069600000000001</v>
      </c>
      <c r="FJ23">
        <v>24.233599999999999</v>
      </c>
      <c r="FK23">
        <v>257.23599999999999</v>
      </c>
      <c r="FL23">
        <v>18.867100000000001</v>
      </c>
      <c r="FM23">
        <v>101.2</v>
      </c>
      <c r="FN23">
        <v>100.545</v>
      </c>
    </row>
    <row r="24" spans="1:170" x14ac:dyDescent="0.25">
      <c r="A24">
        <v>8</v>
      </c>
      <c r="B24">
        <v>1608232813.5999999</v>
      </c>
      <c r="C24">
        <v>652.09999990463302</v>
      </c>
      <c r="D24" t="s">
        <v>318</v>
      </c>
      <c r="E24" t="s">
        <v>319</v>
      </c>
      <c r="F24" t="s">
        <v>285</v>
      </c>
      <c r="G24" t="s">
        <v>286</v>
      </c>
      <c r="H24">
        <v>1608232805.8499999</v>
      </c>
      <c r="I24">
        <f t="shared" si="0"/>
        <v>2.2599482263904042E-3</v>
      </c>
      <c r="J24">
        <f t="shared" si="1"/>
        <v>11.101155861634311</v>
      </c>
      <c r="K24">
        <f t="shared" si="2"/>
        <v>399.45963333333299</v>
      </c>
      <c r="L24">
        <f t="shared" si="3"/>
        <v>246.38683030785086</v>
      </c>
      <c r="M24">
        <f t="shared" si="4"/>
        <v>25.08406554628904</v>
      </c>
      <c r="N24">
        <f t="shared" si="5"/>
        <v>40.668048747208672</v>
      </c>
      <c r="O24">
        <f t="shared" si="6"/>
        <v>0.12616572181283356</v>
      </c>
      <c r="P24">
        <f t="shared" si="7"/>
        <v>2.9613198314168261</v>
      </c>
      <c r="Q24">
        <f t="shared" si="8"/>
        <v>0.12325382394891535</v>
      </c>
      <c r="R24">
        <f t="shared" si="9"/>
        <v>7.7289664870630256E-2</v>
      </c>
      <c r="S24">
        <f t="shared" si="10"/>
        <v>231.28823674743384</v>
      </c>
      <c r="T24">
        <f t="shared" si="11"/>
        <v>28.750456774607791</v>
      </c>
      <c r="U24">
        <f t="shared" si="12"/>
        <v>28.81362</v>
      </c>
      <c r="V24">
        <f t="shared" si="13"/>
        <v>3.9786014866182517</v>
      </c>
      <c r="W24">
        <f t="shared" si="14"/>
        <v>57.194733465638677</v>
      </c>
      <c r="X24">
        <f t="shared" si="15"/>
        <v>2.168237684095931</v>
      </c>
      <c r="Y24">
        <f t="shared" si="16"/>
        <v>3.790974365495662</v>
      </c>
      <c r="Z24">
        <f t="shared" si="17"/>
        <v>1.8103638025223208</v>
      </c>
      <c r="AA24">
        <f t="shared" si="18"/>
        <v>-99.663716783816824</v>
      </c>
      <c r="AB24">
        <f t="shared" si="19"/>
        <v>-132.68567578584182</v>
      </c>
      <c r="AC24">
        <f t="shared" si="20"/>
        <v>-9.8055545482235758</v>
      </c>
      <c r="AD24">
        <f t="shared" si="21"/>
        <v>-10.866710370448374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53663.658725299181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1028.0180769230799</v>
      </c>
      <c r="AR24">
        <v>1167.3</v>
      </c>
      <c r="AS24">
        <f t="shared" si="27"/>
        <v>0.11931973192574319</v>
      </c>
      <c r="AT24">
        <v>0.5</v>
      </c>
      <c r="AU24">
        <f t="shared" si="28"/>
        <v>1180.1709607473204</v>
      </c>
      <c r="AV24">
        <f t="shared" si="29"/>
        <v>11.101155861634311</v>
      </c>
      <c r="AW24">
        <f t="shared" si="30"/>
        <v>70.408841331458532</v>
      </c>
      <c r="AX24">
        <f t="shared" si="31"/>
        <v>0.38035637796624694</v>
      </c>
      <c r="AY24">
        <f t="shared" si="32"/>
        <v>9.8959419693356084E-3</v>
      </c>
      <c r="AZ24">
        <f t="shared" si="33"/>
        <v>1.794551529169879</v>
      </c>
      <c r="BA24" t="s">
        <v>321</v>
      </c>
      <c r="BB24">
        <v>723.31</v>
      </c>
      <c r="BC24">
        <f t="shared" si="34"/>
        <v>443.99</v>
      </c>
      <c r="BD24">
        <f t="shared" si="35"/>
        <v>0.31370509037798161</v>
      </c>
      <c r="BE24">
        <f t="shared" si="36"/>
        <v>0.82511609952851173</v>
      </c>
      <c r="BF24">
        <f t="shared" si="37"/>
        <v>0.3082665100362566</v>
      </c>
      <c r="BG24">
        <f t="shared" si="38"/>
        <v>0.82257813123001855</v>
      </c>
      <c r="BH24">
        <f t="shared" si="39"/>
        <v>1399.9833333333299</v>
      </c>
      <c r="BI24">
        <f t="shared" si="40"/>
        <v>1180.1709607473204</v>
      </c>
      <c r="BJ24">
        <f t="shared" si="41"/>
        <v>0.84298929326348404</v>
      </c>
      <c r="BK24">
        <f t="shared" si="42"/>
        <v>0.19597858652696815</v>
      </c>
      <c r="BL24">
        <v>6</v>
      </c>
      <c r="BM24">
        <v>0.5</v>
      </c>
      <c r="BN24" t="s">
        <v>290</v>
      </c>
      <c r="BO24">
        <v>2</v>
      </c>
      <c r="BP24">
        <v>1608232805.8499999</v>
      </c>
      <c r="BQ24">
        <v>399.45963333333299</v>
      </c>
      <c r="BR24">
        <v>413.863566666667</v>
      </c>
      <c r="BS24">
        <v>21.2973933333333</v>
      </c>
      <c r="BT24">
        <v>18.643353333333302</v>
      </c>
      <c r="BU24">
        <v>396.35663333333298</v>
      </c>
      <c r="BV24">
        <v>21.138393333333301</v>
      </c>
      <c r="BW24">
        <v>500.0265</v>
      </c>
      <c r="BX24">
        <v>101.758866666667</v>
      </c>
      <c r="BY24">
        <v>4.8788860000000003E-2</v>
      </c>
      <c r="BZ24">
        <v>27.982520000000001</v>
      </c>
      <c r="CA24">
        <v>28.81362</v>
      </c>
      <c r="CB24">
        <v>999.9</v>
      </c>
      <c r="CC24">
        <v>0</v>
      </c>
      <c r="CD24">
        <v>0</v>
      </c>
      <c r="CE24">
        <v>10006.24</v>
      </c>
      <c r="CF24">
        <v>0</v>
      </c>
      <c r="CG24">
        <v>1037.96966666667</v>
      </c>
      <c r="CH24">
        <v>1399.9833333333299</v>
      </c>
      <c r="CI24">
        <v>0.89999853333333302</v>
      </c>
      <c r="CJ24">
        <v>0.100001273333333</v>
      </c>
      <c r="CK24">
        <v>0</v>
      </c>
      <c r="CL24">
        <v>1028.01033333333</v>
      </c>
      <c r="CM24">
        <v>4.9997499999999997</v>
      </c>
      <c r="CN24">
        <v>14107.55</v>
      </c>
      <c r="CO24">
        <v>12177.89</v>
      </c>
      <c r="CP24">
        <v>46.245800000000003</v>
      </c>
      <c r="CQ24">
        <v>48.243699999999997</v>
      </c>
      <c r="CR24">
        <v>47.072499999999998</v>
      </c>
      <c r="CS24">
        <v>47.572499999999998</v>
      </c>
      <c r="CT24">
        <v>47.436999999999998</v>
      </c>
      <c r="CU24">
        <v>1255.4846666666699</v>
      </c>
      <c r="CV24">
        <v>139.49866666666699</v>
      </c>
      <c r="CW24">
        <v>0</v>
      </c>
      <c r="CX24">
        <v>104</v>
      </c>
      <c r="CY24">
        <v>0</v>
      </c>
      <c r="CZ24">
        <v>1028.0180769230799</v>
      </c>
      <c r="DA24">
        <v>6.89743590328536</v>
      </c>
      <c r="DB24">
        <v>104.00683763080799</v>
      </c>
      <c r="DC24">
        <v>14107.384615384601</v>
      </c>
      <c r="DD24">
        <v>15</v>
      </c>
      <c r="DE24">
        <v>1608232837.5999999</v>
      </c>
      <c r="DF24" t="s">
        <v>322</v>
      </c>
      <c r="DG24">
        <v>1608232836.5999999</v>
      </c>
      <c r="DH24">
        <v>1608232837.5999999</v>
      </c>
      <c r="DI24">
        <v>12</v>
      </c>
      <c r="DJ24">
        <v>0.13900000000000001</v>
      </c>
      <c r="DK24">
        <v>-4.9000000000000002E-2</v>
      </c>
      <c r="DL24">
        <v>3.1030000000000002</v>
      </c>
      <c r="DM24">
        <v>0.159</v>
      </c>
      <c r="DN24">
        <v>414</v>
      </c>
      <c r="DO24">
        <v>19</v>
      </c>
      <c r="DP24">
        <v>0.1</v>
      </c>
      <c r="DQ24">
        <v>0.03</v>
      </c>
      <c r="DR24">
        <v>11.2014068469598</v>
      </c>
      <c r="DS24">
        <v>-0.182813972666861</v>
      </c>
      <c r="DT24">
        <v>5.2853900494691103E-2</v>
      </c>
      <c r="DU24">
        <v>1</v>
      </c>
      <c r="DV24">
        <v>-14.5455129032258</v>
      </c>
      <c r="DW24">
        <v>7.0243548387152605E-2</v>
      </c>
      <c r="DX24">
        <v>5.49255610154471E-2</v>
      </c>
      <c r="DY24">
        <v>1</v>
      </c>
      <c r="DZ24">
        <v>2.7011932258064499</v>
      </c>
      <c r="EA24">
        <v>0.17882274193547901</v>
      </c>
      <c r="EB24">
        <v>2.58403237504807E-2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3.1030000000000002</v>
      </c>
      <c r="EJ24">
        <v>0.159</v>
      </c>
      <c r="EK24">
        <v>2.9634500000000199</v>
      </c>
      <c r="EL24">
        <v>0</v>
      </c>
      <c r="EM24">
        <v>0</v>
      </c>
      <c r="EN24">
        <v>0</v>
      </c>
      <c r="EO24">
        <v>0.20827500000000401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10.6</v>
      </c>
      <c r="EX24">
        <v>10.6</v>
      </c>
      <c r="EY24">
        <v>2</v>
      </c>
      <c r="EZ24">
        <v>519.73299999999995</v>
      </c>
      <c r="FA24">
        <v>474.33499999999998</v>
      </c>
      <c r="FB24">
        <v>24.203399999999998</v>
      </c>
      <c r="FC24">
        <v>34.648099999999999</v>
      </c>
      <c r="FD24">
        <v>30</v>
      </c>
      <c r="FE24">
        <v>34.6205</v>
      </c>
      <c r="FF24">
        <v>34.5974</v>
      </c>
      <c r="FG24">
        <v>22.722100000000001</v>
      </c>
      <c r="FH24">
        <v>19.276900000000001</v>
      </c>
      <c r="FI24">
        <v>24.948399999999999</v>
      </c>
      <c r="FJ24">
        <v>24.2105</v>
      </c>
      <c r="FK24">
        <v>414.274</v>
      </c>
      <c r="FL24">
        <v>18.707899999999999</v>
      </c>
      <c r="FM24">
        <v>101.196</v>
      </c>
      <c r="FN24">
        <v>100.539</v>
      </c>
    </row>
    <row r="25" spans="1:170" x14ac:dyDescent="0.25">
      <c r="A25">
        <v>9</v>
      </c>
      <c r="B25">
        <v>1608232907.5999999</v>
      </c>
      <c r="C25">
        <v>746.09999990463302</v>
      </c>
      <c r="D25" t="s">
        <v>323</v>
      </c>
      <c r="E25" t="s">
        <v>324</v>
      </c>
      <c r="F25" t="s">
        <v>285</v>
      </c>
      <c r="G25" t="s">
        <v>286</v>
      </c>
      <c r="H25">
        <v>1608232899.5999999</v>
      </c>
      <c r="I25">
        <f t="shared" si="0"/>
        <v>2.263988479265728E-3</v>
      </c>
      <c r="J25">
        <f t="shared" si="1"/>
        <v>14.843194009407707</v>
      </c>
      <c r="K25">
        <f t="shared" si="2"/>
        <v>497.44477419354803</v>
      </c>
      <c r="L25">
        <f t="shared" si="3"/>
        <v>294.33712894417522</v>
      </c>
      <c r="M25">
        <f t="shared" si="4"/>
        <v>29.966171235008435</v>
      </c>
      <c r="N25">
        <f t="shared" si="5"/>
        <v>50.644359197616467</v>
      </c>
      <c r="O25">
        <f t="shared" si="6"/>
        <v>0.12650591859699456</v>
      </c>
      <c r="P25">
        <f t="shared" si="7"/>
        <v>2.9601478503333172</v>
      </c>
      <c r="Q25">
        <f t="shared" si="8"/>
        <v>0.1235773622690136</v>
      </c>
      <c r="R25">
        <f t="shared" si="9"/>
        <v>7.7493324012891912E-2</v>
      </c>
      <c r="S25">
        <f t="shared" si="10"/>
        <v>231.28861154147319</v>
      </c>
      <c r="T25">
        <f t="shared" si="11"/>
        <v>28.756204638082068</v>
      </c>
      <c r="U25">
        <f t="shared" si="12"/>
        <v>28.836277419354801</v>
      </c>
      <c r="V25">
        <f t="shared" si="13"/>
        <v>3.9838279632339582</v>
      </c>
      <c r="W25">
        <f t="shared" si="14"/>
        <v>57.352975287867835</v>
      </c>
      <c r="X25">
        <f t="shared" si="15"/>
        <v>2.1750614490739988</v>
      </c>
      <c r="Y25">
        <f t="shared" si="16"/>
        <v>3.7924125786968554</v>
      </c>
      <c r="Z25">
        <f t="shared" si="17"/>
        <v>1.8087665141599594</v>
      </c>
      <c r="AA25">
        <f t="shared" si="18"/>
        <v>-99.841891935618605</v>
      </c>
      <c r="AB25">
        <f t="shared" si="19"/>
        <v>-135.21075907027441</v>
      </c>
      <c r="AC25">
        <f t="shared" si="20"/>
        <v>-9.9975675260560788</v>
      </c>
      <c r="AD25">
        <f t="shared" si="21"/>
        <v>-13.761606990475912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53628.350136334528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1048.36230769231</v>
      </c>
      <c r="AR25">
        <v>1209.3599999999999</v>
      </c>
      <c r="AS25">
        <f t="shared" si="27"/>
        <v>0.13312635799736217</v>
      </c>
      <c r="AT25">
        <v>0.5</v>
      </c>
      <c r="AU25">
        <f t="shared" si="28"/>
        <v>1180.169129779659</v>
      </c>
      <c r="AV25">
        <f t="shared" si="29"/>
        <v>14.843194009407707</v>
      </c>
      <c r="AW25">
        <f t="shared" si="30"/>
        <v>78.555809034241122</v>
      </c>
      <c r="AX25">
        <f t="shared" si="31"/>
        <v>0.41302010981014747</v>
      </c>
      <c r="AY25">
        <f t="shared" si="32"/>
        <v>1.3066721624978501E-2</v>
      </c>
      <c r="AZ25">
        <f t="shared" si="33"/>
        <v>1.6973605874181388</v>
      </c>
      <c r="BA25" t="s">
        <v>326</v>
      </c>
      <c r="BB25">
        <v>709.87</v>
      </c>
      <c r="BC25">
        <f t="shared" si="34"/>
        <v>499.4899999999999</v>
      </c>
      <c r="BD25">
        <f t="shared" si="35"/>
        <v>0.32232415525373875</v>
      </c>
      <c r="BE25">
        <f t="shared" si="36"/>
        <v>0.80429118293557356</v>
      </c>
      <c r="BF25">
        <f t="shared" si="37"/>
        <v>0.32598341557017063</v>
      </c>
      <c r="BG25">
        <f t="shared" si="38"/>
        <v>0.80606201201963168</v>
      </c>
      <c r="BH25">
        <f t="shared" si="39"/>
        <v>1399.9806451612901</v>
      </c>
      <c r="BI25">
        <f t="shared" si="40"/>
        <v>1180.169129779659</v>
      </c>
      <c r="BJ25">
        <f t="shared" si="41"/>
        <v>0.84298960407677137</v>
      </c>
      <c r="BK25">
        <f t="shared" si="42"/>
        <v>0.19597920815354275</v>
      </c>
      <c r="BL25">
        <v>6</v>
      </c>
      <c r="BM25">
        <v>0.5</v>
      </c>
      <c r="BN25" t="s">
        <v>290</v>
      </c>
      <c r="BO25">
        <v>2</v>
      </c>
      <c r="BP25">
        <v>1608232899.5999999</v>
      </c>
      <c r="BQ25">
        <v>497.44477419354803</v>
      </c>
      <c r="BR25">
        <v>516.60764516128995</v>
      </c>
      <c r="BS25">
        <v>21.364135483870999</v>
      </c>
      <c r="BT25">
        <v>18.705448387096801</v>
      </c>
      <c r="BU25">
        <v>494.34222580645201</v>
      </c>
      <c r="BV25">
        <v>21.204719354838701</v>
      </c>
      <c r="BW25">
        <v>500.010774193548</v>
      </c>
      <c r="BX25">
        <v>101.760548387097</v>
      </c>
      <c r="BY25">
        <v>4.84600193548387E-2</v>
      </c>
      <c r="BZ25">
        <v>27.9890258064516</v>
      </c>
      <c r="CA25">
        <v>28.836277419354801</v>
      </c>
      <c r="CB25">
        <v>999.9</v>
      </c>
      <c r="CC25">
        <v>0</v>
      </c>
      <c r="CD25">
        <v>0</v>
      </c>
      <c r="CE25">
        <v>9999.4283870967702</v>
      </c>
      <c r="CF25">
        <v>0</v>
      </c>
      <c r="CG25">
        <v>1008.43870967742</v>
      </c>
      <c r="CH25">
        <v>1399.9806451612901</v>
      </c>
      <c r="CI25">
        <v>0.89999096774193599</v>
      </c>
      <c r="CJ25">
        <v>0.10000893225806499</v>
      </c>
      <c r="CK25">
        <v>0</v>
      </c>
      <c r="CL25">
        <v>1048.32387096774</v>
      </c>
      <c r="CM25">
        <v>4.9997499999999997</v>
      </c>
      <c r="CN25">
        <v>14383.964516128999</v>
      </c>
      <c r="CO25">
        <v>12177.8387096774</v>
      </c>
      <c r="CP25">
        <v>46.223580645161299</v>
      </c>
      <c r="CQ25">
        <v>48.231709677419403</v>
      </c>
      <c r="CR25">
        <v>47.061999999999998</v>
      </c>
      <c r="CS25">
        <v>47.561999999999998</v>
      </c>
      <c r="CT25">
        <v>47.436999999999998</v>
      </c>
      <c r="CU25">
        <v>1255.46774193548</v>
      </c>
      <c r="CV25">
        <v>139.51290322580601</v>
      </c>
      <c r="CW25">
        <v>0</v>
      </c>
      <c r="CX25">
        <v>93.099999904632597</v>
      </c>
      <c r="CY25">
        <v>0</v>
      </c>
      <c r="CZ25">
        <v>1048.36230769231</v>
      </c>
      <c r="DA25">
        <v>10.460854715675</v>
      </c>
      <c r="DB25">
        <v>132.98803441191799</v>
      </c>
      <c r="DC25">
        <v>14384.865384615399</v>
      </c>
      <c r="DD25">
        <v>15</v>
      </c>
      <c r="DE25">
        <v>1608232837.5999999</v>
      </c>
      <c r="DF25" t="s">
        <v>322</v>
      </c>
      <c r="DG25">
        <v>1608232836.5999999</v>
      </c>
      <c r="DH25">
        <v>1608232837.5999999</v>
      </c>
      <c r="DI25">
        <v>12</v>
      </c>
      <c r="DJ25">
        <v>0.13900000000000001</v>
      </c>
      <c r="DK25">
        <v>-4.9000000000000002E-2</v>
      </c>
      <c r="DL25">
        <v>3.1030000000000002</v>
      </c>
      <c r="DM25">
        <v>0.159</v>
      </c>
      <c r="DN25">
        <v>414</v>
      </c>
      <c r="DO25">
        <v>19</v>
      </c>
      <c r="DP25">
        <v>0.1</v>
      </c>
      <c r="DQ25">
        <v>0.03</v>
      </c>
      <c r="DR25">
        <v>14.853284792593101</v>
      </c>
      <c r="DS25">
        <v>-0.17810438055366301</v>
      </c>
      <c r="DT25">
        <v>3.7711432235540299E-2</v>
      </c>
      <c r="DU25">
        <v>1</v>
      </c>
      <c r="DV25">
        <v>-19.168567741935501</v>
      </c>
      <c r="DW25">
        <v>0.18543387096776101</v>
      </c>
      <c r="DX25">
        <v>3.5852344028257002E-2</v>
      </c>
      <c r="DY25">
        <v>1</v>
      </c>
      <c r="DZ25">
        <v>2.6598780645161302</v>
      </c>
      <c r="EA25">
        <v>-0.14325338709677701</v>
      </c>
      <c r="EB25">
        <v>1.0726343037754301E-2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3.1030000000000002</v>
      </c>
      <c r="EJ25">
        <v>0.1595</v>
      </c>
      <c r="EK25">
        <v>3.1025500000000599</v>
      </c>
      <c r="EL25">
        <v>0</v>
      </c>
      <c r="EM25">
        <v>0</v>
      </c>
      <c r="EN25">
        <v>0</v>
      </c>
      <c r="EO25">
        <v>0.15943500000000199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1.2</v>
      </c>
      <c r="EY25">
        <v>2</v>
      </c>
      <c r="EZ25">
        <v>519.51700000000005</v>
      </c>
      <c r="FA25">
        <v>473.98</v>
      </c>
      <c r="FB25">
        <v>24.208200000000001</v>
      </c>
      <c r="FC25">
        <v>34.656799999999997</v>
      </c>
      <c r="FD25">
        <v>30</v>
      </c>
      <c r="FE25">
        <v>34.633000000000003</v>
      </c>
      <c r="FF25">
        <v>34.609200000000001</v>
      </c>
      <c r="FG25">
        <v>26.912800000000001</v>
      </c>
      <c r="FH25">
        <v>19.252600000000001</v>
      </c>
      <c r="FI25">
        <v>24.670200000000001</v>
      </c>
      <c r="FJ25">
        <v>24.2133</v>
      </c>
      <c r="FK25">
        <v>517.63900000000001</v>
      </c>
      <c r="FL25">
        <v>18.7441</v>
      </c>
      <c r="FM25">
        <v>101.18899999999999</v>
      </c>
      <c r="FN25">
        <v>100.542</v>
      </c>
    </row>
    <row r="26" spans="1:170" x14ac:dyDescent="0.25">
      <c r="A26">
        <v>10</v>
      </c>
      <c r="B26">
        <v>1608232972.5999999</v>
      </c>
      <c r="C26">
        <v>811.09999990463302</v>
      </c>
      <c r="D26" t="s">
        <v>327</v>
      </c>
      <c r="E26" t="s">
        <v>328</v>
      </c>
      <c r="F26" t="s">
        <v>285</v>
      </c>
      <c r="G26" t="s">
        <v>286</v>
      </c>
      <c r="H26">
        <v>1608232964.8499999</v>
      </c>
      <c r="I26">
        <f t="shared" si="0"/>
        <v>2.1677914233952712E-3</v>
      </c>
      <c r="J26">
        <f t="shared" si="1"/>
        <v>17.588478458136343</v>
      </c>
      <c r="K26">
        <f t="shared" si="2"/>
        <v>596.77336666666702</v>
      </c>
      <c r="L26">
        <f t="shared" si="3"/>
        <v>343.80273903832625</v>
      </c>
      <c r="M26">
        <f t="shared" si="4"/>
        <v>35.00258526303638</v>
      </c>
      <c r="N26">
        <f t="shared" si="5"/>
        <v>60.757545759781387</v>
      </c>
      <c r="O26">
        <f t="shared" si="6"/>
        <v>0.11995766999319368</v>
      </c>
      <c r="P26">
        <f t="shared" si="7"/>
        <v>2.9603472096802794</v>
      </c>
      <c r="Q26">
        <f t="shared" si="8"/>
        <v>0.11732121460113619</v>
      </c>
      <c r="R26">
        <f t="shared" si="9"/>
        <v>7.3557808035222508E-2</v>
      </c>
      <c r="S26">
        <f t="shared" si="10"/>
        <v>231.29432587901235</v>
      </c>
      <c r="T26">
        <f t="shared" si="11"/>
        <v>28.789227827714399</v>
      </c>
      <c r="U26">
        <f t="shared" si="12"/>
        <v>28.857616666666701</v>
      </c>
      <c r="V26">
        <f t="shared" si="13"/>
        <v>3.9887558457901235</v>
      </c>
      <c r="W26">
        <f t="shared" si="14"/>
        <v>57.044745752564864</v>
      </c>
      <c r="X26">
        <f t="shared" si="15"/>
        <v>2.1644171978357365</v>
      </c>
      <c r="Y26">
        <f t="shared" si="16"/>
        <v>3.7942446219745301</v>
      </c>
      <c r="Z26">
        <f t="shared" si="17"/>
        <v>1.824338647954387</v>
      </c>
      <c r="AA26">
        <f t="shared" si="18"/>
        <v>-95.599601771731457</v>
      </c>
      <c r="AB26">
        <f t="shared" si="19"/>
        <v>-137.30342880061815</v>
      </c>
      <c r="AC26">
        <f t="shared" si="20"/>
        <v>-10.153114413585625</v>
      </c>
      <c r="AD26">
        <f t="shared" si="21"/>
        <v>-11.761819106922886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53632.714617652506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1080.0469230769199</v>
      </c>
      <c r="AR26">
        <v>1255.67</v>
      </c>
      <c r="AS26">
        <f t="shared" si="27"/>
        <v>0.13986403826091265</v>
      </c>
      <c r="AT26">
        <v>0.5</v>
      </c>
      <c r="AU26">
        <f t="shared" si="28"/>
        <v>1180.1993697508765</v>
      </c>
      <c r="AV26">
        <f t="shared" si="29"/>
        <v>17.588478458136343</v>
      </c>
      <c r="AW26">
        <f t="shared" si="30"/>
        <v>82.533724903170793</v>
      </c>
      <c r="AX26">
        <f t="shared" si="31"/>
        <v>0.44111111995986213</v>
      </c>
      <c r="AY26">
        <f t="shared" si="32"/>
        <v>1.5392506049030684E-2</v>
      </c>
      <c r="AZ26">
        <f t="shared" si="33"/>
        <v>1.5978800162463065</v>
      </c>
      <c r="BA26" t="s">
        <v>330</v>
      </c>
      <c r="BB26">
        <v>701.78</v>
      </c>
      <c r="BC26">
        <f t="shared" si="34"/>
        <v>553.8900000000001</v>
      </c>
      <c r="BD26">
        <f t="shared" si="35"/>
        <v>0.31707212067934087</v>
      </c>
      <c r="BE26">
        <f t="shared" si="36"/>
        <v>0.78366207085107198</v>
      </c>
      <c r="BF26">
        <f t="shared" si="37"/>
        <v>0.32511167659427198</v>
      </c>
      <c r="BG26">
        <f t="shared" si="38"/>
        <v>0.78787700296986873</v>
      </c>
      <c r="BH26">
        <f t="shared" si="39"/>
        <v>1400.0166666666701</v>
      </c>
      <c r="BI26">
        <f t="shared" si="40"/>
        <v>1180.1993697508765</v>
      </c>
      <c r="BJ26">
        <f t="shared" si="41"/>
        <v>0.84298951423259749</v>
      </c>
      <c r="BK26">
        <f t="shared" si="42"/>
        <v>0.1959790284651951</v>
      </c>
      <c r="BL26">
        <v>6</v>
      </c>
      <c r="BM26">
        <v>0.5</v>
      </c>
      <c r="BN26" t="s">
        <v>290</v>
      </c>
      <c r="BO26">
        <v>2</v>
      </c>
      <c r="BP26">
        <v>1608232964.8499999</v>
      </c>
      <c r="BQ26">
        <v>596.77336666666702</v>
      </c>
      <c r="BR26">
        <v>619.43079999999998</v>
      </c>
      <c r="BS26">
        <v>21.259360000000001</v>
      </c>
      <c r="BT26">
        <v>18.713443333333299</v>
      </c>
      <c r="BU26">
        <v>593.67086666666705</v>
      </c>
      <c r="BV26">
        <v>21.099930000000001</v>
      </c>
      <c r="BW26">
        <v>500.02553333333299</v>
      </c>
      <c r="BX26">
        <v>101.761766666667</v>
      </c>
      <c r="BY26">
        <v>4.8315943333333299E-2</v>
      </c>
      <c r="BZ26">
        <v>27.997309999999999</v>
      </c>
      <c r="CA26">
        <v>28.857616666666701</v>
      </c>
      <c r="CB26">
        <v>999.9</v>
      </c>
      <c r="CC26">
        <v>0</v>
      </c>
      <c r="CD26">
        <v>0</v>
      </c>
      <c r="CE26">
        <v>10000.439</v>
      </c>
      <c r="CF26">
        <v>0</v>
      </c>
      <c r="CG26">
        <v>987.539533333333</v>
      </c>
      <c r="CH26">
        <v>1400.0166666666701</v>
      </c>
      <c r="CI26">
        <v>0.89999116666666701</v>
      </c>
      <c r="CJ26">
        <v>0.100008703333333</v>
      </c>
      <c r="CK26">
        <v>0</v>
      </c>
      <c r="CL26">
        <v>1080.0433333333301</v>
      </c>
      <c r="CM26">
        <v>4.9997499999999997</v>
      </c>
      <c r="CN26">
        <v>14816.4233333333</v>
      </c>
      <c r="CO26">
        <v>12178.15</v>
      </c>
      <c r="CP26">
        <v>46.25</v>
      </c>
      <c r="CQ26">
        <v>48.195399999999999</v>
      </c>
      <c r="CR26">
        <v>47.053733333333298</v>
      </c>
      <c r="CS26">
        <v>47.553733333333298</v>
      </c>
      <c r="CT26">
        <v>47.437066666666603</v>
      </c>
      <c r="CU26">
        <v>1255.5046666666699</v>
      </c>
      <c r="CV26">
        <v>139.512333333333</v>
      </c>
      <c r="CW26">
        <v>0</v>
      </c>
      <c r="CX26">
        <v>64.399999856948895</v>
      </c>
      <c r="CY26">
        <v>0</v>
      </c>
      <c r="CZ26">
        <v>1080.0469230769199</v>
      </c>
      <c r="DA26">
        <v>-3.62324785219782</v>
      </c>
      <c r="DB26">
        <v>-69.052991560125506</v>
      </c>
      <c r="DC26">
        <v>14816.1</v>
      </c>
      <c r="DD26">
        <v>15</v>
      </c>
      <c r="DE26">
        <v>1608232837.5999999</v>
      </c>
      <c r="DF26" t="s">
        <v>322</v>
      </c>
      <c r="DG26">
        <v>1608232836.5999999</v>
      </c>
      <c r="DH26">
        <v>1608232837.5999999</v>
      </c>
      <c r="DI26">
        <v>12</v>
      </c>
      <c r="DJ26">
        <v>0.13900000000000001</v>
      </c>
      <c r="DK26">
        <v>-4.9000000000000002E-2</v>
      </c>
      <c r="DL26">
        <v>3.1030000000000002</v>
      </c>
      <c r="DM26">
        <v>0.159</v>
      </c>
      <c r="DN26">
        <v>414</v>
      </c>
      <c r="DO26">
        <v>19</v>
      </c>
      <c r="DP26">
        <v>0.1</v>
      </c>
      <c r="DQ26">
        <v>0.03</v>
      </c>
      <c r="DR26">
        <v>17.5992824204363</v>
      </c>
      <c r="DS26">
        <v>0.130262110690127</v>
      </c>
      <c r="DT26">
        <v>7.0046610896141406E-2</v>
      </c>
      <c r="DU26">
        <v>1</v>
      </c>
      <c r="DV26">
        <v>-22.6717032258065</v>
      </c>
      <c r="DW26">
        <v>-8.6496774193554296E-2</v>
      </c>
      <c r="DX26">
        <v>8.6027911764132797E-2</v>
      </c>
      <c r="DY26">
        <v>1</v>
      </c>
      <c r="DZ26">
        <v>2.5481577419354799</v>
      </c>
      <c r="EA26">
        <v>-0.119905645161289</v>
      </c>
      <c r="EB26">
        <v>1.11136903977024E-2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3.1019999999999999</v>
      </c>
      <c r="EJ26">
        <v>0.1595</v>
      </c>
      <c r="EK26">
        <v>3.1025500000000599</v>
      </c>
      <c r="EL26">
        <v>0</v>
      </c>
      <c r="EM26">
        <v>0</v>
      </c>
      <c r="EN26">
        <v>0</v>
      </c>
      <c r="EO26">
        <v>0.15943500000000199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2.2999999999999998</v>
      </c>
      <c r="EX26">
        <v>2.2000000000000002</v>
      </c>
      <c r="EY26">
        <v>2</v>
      </c>
      <c r="EZ26">
        <v>519.524</v>
      </c>
      <c r="FA26">
        <v>473.98</v>
      </c>
      <c r="FB26">
        <v>24.139099999999999</v>
      </c>
      <c r="FC26">
        <v>34.650500000000001</v>
      </c>
      <c r="FD26">
        <v>29.9999</v>
      </c>
      <c r="FE26">
        <v>34.629899999999999</v>
      </c>
      <c r="FF26">
        <v>34.609200000000001</v>
      </c>
      <c r="FG26">
        <v>30.966000000000001</v>
      </c>
      <c r="FH26">
        <v>18.543500000000002</v>
      </c>
      <c r="FI26">
        <v>24.244</v>
      </c>
      <c r="FJ26">
        <v>24.1447</v>
      </c>
      <c r="FK26">
        <v>620.84400000000005</v>
      </c>
      <c r="FL26">
        <v>18.820699999999999</v>
      </c>
      <c r="FM26">
        <v>101.193</v>
      </c>
      <c r="FN26">
        <v>100.545</v>
      </c>
    </row>
    <row r="27" spans="1:170" x14ac:dyDescent="0.25">
      <c r="A27">
        <v>11</v>
      </c>
      <c r="B27">
        <v>1608233090.5999999</v>
      </c>
      <c r="C27">
        <v>929.09999990463302</v>
      </c>
      <c r="D27" t="s">
        <v>331</v>
      </c>
      <c r="E27" t="s">
        <v>332</v>
      </c>
      <c r="F27" t="s">
        <v>285</v>
      </c>
      <c r="G27" t="s">
        <v>286</v>
      </c>
      <c r="H27">
        <v>1608233082.8499999</v>
      </c>
      <c r="I27">
        <f t="shared" si="0"/>
        <v>2.1005984233767008E-3</v>
      </c>
      <c r="J27">
        <f t="shared" si="1"/>
        <v>18.895327773985976</v>
      </c>
      <c r="K27">
        <f t="shared" si="2"/>
        <v>699.76963333333299</v>
      </c>
      <c r="L27">
        <f t="shared" si="3"/>
        <v>420.63933296290691</v>
      </c>
      <c r="M27">
        <f t="shared" si="4"/>
        <v>42.826757132115794</v>
      </c>
      <c r="N27">
        <f t="shared" si="5"/>
        <v>71.245986256447168</v>
      </c>
      <c r="O27">
        <f t="shared" si="6"/>
        <v>0.11721968469120436</v>
      </c>
      <c r="P27">
        <f t="shared" si="7"/>
        <v>2.9593904485382403</v>
      </c>
      <c r="Q27">
        <f t="shared" si="8"/>
        <v>0.11470005090937242</v>
      </c>
      <c r="R27">
        <f t="shared" si="9"/>
        <v>7.1909400023638978E-2</v>
      </c>
      <c r="S27">
        <f t="shared" si="10"/>
        <v>231.29343040199865</v>
      </c>
      <c r="T27">
        <f t="shared" si="11"/>
        <v>28.793293767315426</v>
      </c>
      <c r="U27">
        <f t="shared" si="12"/>
        <v>28.898863333333299</v>
      </c>
      <c r="V27">
        <f t="shared" si="13"/>
        <v>3.9982960273477244</v>
      </c>
      <c r="W27">
        <f t="shared" si="14"/>
        <v>57.774093021770447</v>
      </c>
      <c r="X27">
        <f t="shared" si="15"/>
        <v>2.1903691974164992</v>
      </c>
      <c r="Y27">
        <f t="shared" si="16"/>
        <v>3.7912653974353585</v>
      </c>
      <c r="Z27">
        <f t="shared" si="17"/>
        <v>1.8079268299312252</v>
      </c>
      <c r="AA27">
        <f t="shared" si="18"/>
        <v>-92.636390470912502</v>
      </c>
      <c r="AB27">
        <f t="shared" si="19"/>
        <v>-145.98944652089025</v>
      </c>
      <c r="AC27">
        <f t="shared" si="20"/>
        <v>-10.800401010679751</v>
      </c>
      <c r="AD27">
        <f t="shared" si="21"/>
        <v>-18.132807600483872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53607.291088756487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1117.2044000000001</v>
      </c>
      <c r="AR27">
        <v>1313.19</v>
      </c>
      <c r="AS27">
        <f t="shared" si="27"/>
        <v>0.14924390225329154</v>
      </c>
      <c r="AT27">
        <v>0.5</v>
      </c>
      <c r="AU27">
        <f t="shared" si="28"/>
        <v>1180.1933557646821</v>
      </c>
      <c r="AV27">
        <f t="shared" si="29"/>
        <v>18.895327773985976</v>
      </c>
      <c r="AW27">
        <f t="shared" si="30"/>
        <v>88.068330913864173</v>
      </c>
      <c r="AX27">
        <f t="shared" si="31"/>
        <v>0.46125084717367631</v>
      </c>
      <c r="AY27">
        <f t="shared" si="32"/>
        <v>1.6499902459783822E-2</v>
      </c>
      <c r="AZ27">
        <f t="shared" si="33"/>
        <v>1.4840883649738421</v>
      </c>
      <c r="BA27" t="s">
        <v>334</v>
      </c>
      <c r="BB27">
        <v>707.48</v>
      </c>
      <c r="BC27">
        <f t="shared" si="34"/>
        <v>605.71</v>
      </c>
      <c r="BD27">
        <f t="shared" si="35"/>
        <v>0.32356342143930256</v>
      </c>
      <c r="BE27">
        <f t="shared" si="36"/>
        <v>0.76289438659672748</v>
      </c>
      <c r="BF27">
        <f t="shared" si="37"/>
        <v>0.32789244131799783</v>
      </c>
      <c r="BG27">
        <f t="shared" si="38"/>
        <v>0.76529005154377594</v>
      </c>
      <c r="BH27">
        <f t="shared" si="39"/>
        <v>1400.00933333333</v>
      </c>
      <c r="BI27">
        <f t="shared" si="40"/>
        <v>1180.1933557646821</v>
      </c>
      <c r="BJ27">
        <f t="shared" si="41"/>
        <v>0.84298963418673745</v>
      </c>
      <c r="BK27">
        <f t="shared" si="42"/>
        <v>0.19597926837347496</v>
      </c>
      <c r="BL27">
        <v>6</v>
      </c>
      <c r="BM27">
        <v>0.5</v>
      </c>
      <c r="BN27" t="s">
        <v>290</v>
      </c>
      <c r="BO27">
        <v>2</v>
      </c>
      <c r="BP27">
        <v>1608233082.8499999</v>
      </c>
      <c r="BQ27">
        <v>699.76963333333299</v>
      </c>
      <c r="BR27">
        <v>724.20759999999996</v>
      </c>
      <c r="BS27">
        <v>21.513546666666699</v>
      </c>
      <c r="BT27">
        <v>19.047093333333301</v>
      </c>
      <c r="BU27">
        <v>696.66726666666705</v>
      </c>
      <c r="BV27">
        <v>21.354103333333299</v>
      </c>
      <c r="BW27">
        <v>500.007133333333</v>
      </c>
      <c r="BX27">
        <v>101.7654</v>
      </c>
      <c r="BY27">
        <v>4.8086700000000003E-2</v>
      </c>
      <c r="BZ27">
        <v>27.983836666666701</v>
      </c>
      <c r="CA27">
        <v>28.898863333333299</v>
      </c>
      <c r="CB27">
        <v>999.9</v>
      </c>
      <c r="CC27">
        <v>0</v>
      </c>
      <c r="CD27">
        <v>0</v>
      </c>
      <c r="CE27">
        <v>9994.6583333333292</v>
      </c>
      <c r="CF27">
        <v>0</v>
      </c>
      <c r="CG27">
        <v>955.95863333333295</v>
      </c>
      <c r="CH27">
        <v>1400.00933333333</v>
      </c>
      <c r="CI27">
        <v>0.89998900000000004</v>
      </c>
      <c r="CJ27">
        <v>0.1000109</v>
      </c>
      <c r="CK27">
        <v>0</v>
      </c>
      <c r="CL27">
        <v>1117.1880000000001</v>
      </c>
      <c r="CM27">
        <v>4.9997499999999997</v>
      </c>
      <c r="CN27">
        <v>15314.89</v>
      </c>
      <c r="CO27">
        <v>12178.086666666701</v>
      </c>
      <c r="CP27">
        <v>46.186999999999998</v>
      </c>
      <c r="CQ27">
        <v>48.191200000000002</v>
      </c>
      <c r="CR27">
        <v>47.028933333333299</v>
      </c>
      <c r="CS27">
        <v>47.547533333333298</v>
      </c>
      <c r="CT27">
        <v>47.420466666666698</v>
      </c>
      <c r="CU27">
        <v>1255.4936666666699</v>
      </c>
      <c r="CV27">
        <v>139.517333333333</v>
      </c>
      <c r="CW27">
        <v>0</v>
      </c>
      <c r="CX27">
        <v>117</v>
      </c>
      <c r="CY27">
        <v>0</v>
      </c>
      <c r="CZ27">
        <v>1117.2044000000001</v>
      </c>
      <c r="DA27">
        <v>5.52384616717345</v>
      </c>
      <c r="DB27">
        <v>63.376923078159301</v>
      </c>
      <c r="DC27">
        <v>15315.188</v>
      </c>
      <c r="DD27">
        <v>15</v>
      </c>
      <c r="DE27">
        <v>1608232837.5999999</v>
      </c>
      <c r="DF27" t="s">
        <v>322</v>
      </c>
      <c r="DG27">
        <v>1608232836.5999999</v>
      </c>
      <c r="DH27">
        <v>1608232837.5999999</v>
      </c>
      <c r="DI27">
        <v>12</v>
      </c>
      <c r="DJ27">
        <v>0.13900000000000001</v>
      </c>
      <c r="DK27">
        <v>-4.9000000000000002E-2</v>
      </c>
      <c r="DL27">
        <v>3.1030000000000002</v>
      </c>
      <c r="DM27">
        <v>0.159</v>
      </c>
      <c r="DN27">
        <v>414</v>
      </c>
      <c r="DO27">
        <v>19</v>
      </c>
      <c r="DP27">
        <v>0.1</v>
      </c>
      <c r="DQ27">
        <v>0.03</v>
      </c>
      <c r="DR27">
        <v>18.897337576291701</v>
      </c>
      <c r="DS27">
        <v>-0.14269841150065701</v>
      </c>
      <c r="DT27">
        <v>2.96923803092351E-2</v>
      </c>
      <c r="DU27">
        <v>1</v>
      </c>
      <c r="DV27">
        <v>-24.440280645161302</v>
      </c>
      <c r="DW27">
        <v>6.0706451612910398E-2</v>
      </c>
      <c r="DX27">
        <v>3.3058359143508499E-2</v>
      </c>
      <c r="DY27">
        <v>1</v>
      </c>
      <c r="DZ27">
        <v>2.4651045161290299</v>
      </c>
      <c r="EA27">
        <v>9.1154516129026406E-2</v>
      </c>
      <c r="EB27">
        <v>7.0025128387023999E-3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3.1019999999999999</v>
      </c>
      <c r="EJ27">
        <v>0.1595</v>
      </c>
      <c r="EK27">
        <v>3.1025500000000599</v>
      </c>
      <c r="EL27">
        <v>0</v>
      </c>
      <c r="EM27">
        <v>0</v>
      </c>
      <c r="EN27">
        <v>0</v>
      </c>
      <c r="EO27">
        <v>0.15943500000000199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4.2</v>
      </c>
      <c r="EX27">
        <v>4.2</v>
      </c>
      <c r="EY27">
        <v>2</v>
      </c>
      <c r="EZ27">
        <v>519.33900000000006</v>
      </c>
      <c r="FA27">
        <v>474.20100000000002</v>
      </c>
      <c r="FB27">
        <v>24.2958</v>
      </c>
      <c r="FC27">
        <v>34.643500000000003</v>
      </c>
      <c r="FD27">
        <v>29.9998</v>
      </c>
      <c r="FE27">
        <v>34.623699999999999</v>
      </c>
      <c r="FF27">
        <v>34.6008</v>
      </c>
      <c r="FG27">
        <v>34.9373</v>
      </c>
      <c r="FH27">
        <v>16.2501</v>
      </c>
      <c r="FI27">
        <v>23.873999999999999</v>
      </c>
      <c r="FJ27">
        <v>24.309899999999999</v>
      </c>
      <c r="FK27">
        <v>724.33</v>
      </c>
      <c r="FL27">
        <v>19.082100000000001</v>
      </c>
      <c r="FM27">
        <v>101.19199999999999</v>
      </c>
      <c r="FN27">
        <v>100.542</v>
      </c>
    </row>
    <row r="28" spans="1:170" x14ac:dyDescent="0.25">
      <c r="A28">
        <v>12</v>
      </c>
      <c r="B28">
        <v>1608233181.5999999</v>
      </c>
      <c r="C28">
        <v>1020.09999990463</v>
      </c>
      <c r="D28" t="s">
        <v>335</v>
      </c>
      <c r="E28" t="s">
        <v>336</v>
      </c>
      <c r="F28" t="s">
        <v>285</v>
      </c>
      <c r="G28" t="s">
        <v>286</v>
      </c>
      <c r="H28">
        <v>1608233173.8499999</v>
      </c>
      <c r="I28">
        <f t="shared" si="0"/>
        <v>2.1409772930302659E-3</v>
      </c>
      <c r="J28">
        <f t="shared" si="1"/>
        <v>20.807177994207894</v>
      </c>
      <c r="K28">
        <f t="shared" si="2"/>
        <v>799.12796666666702</v>
      </c>
      <c r="L28">
        <f t="shared" si="3"/>
        <v>496.62786836297641</v>
      </c>
      <c r="M28">
        <f t="shared" si="4"/>
        <v>50.560358923809083</v>
      </c>
      <c r="N28">
        <f t="shared" si="5"/>
        <v>81.357087257112454</v>
      </c>
      <c r="O28">
        <f t="shared" si="6"/>
        <v>0.11964478809339232</v>
      </c>
      <c r="P28">
        <f t="shared" si="7"/>
        <v>2.9601450278366266</v>
      </c>
      <c r="Q28">
        <f t="shared" si="8"/>
        <v>0.11702173101643253</v>
      </c>
      <c r="R28">
        <f t="shared" si="9"/>
        <v>7.3369463443880401E-2</v>
      </c>
      <c r="S28">
        <f t="shared" si="10"/>
        <v>231.2892891066567</v>
      </c>
      <c r="T28">
        <f t="shared" si="11"/>
        <v>28.745574663561392</v>
      </c>
      <c r="U28">
        <f t="shared" si="12"/>
        <v>28.811263333333301</v>
      </c>
      <c r="V28">
        <f t="shared" si="13"/>
        <v>3.9780582084642155</v>
      </c>
      <c r="W28">
        <f t="shared" si="14"/>
        <v>57.405644574681766</v>
      </c>
      <c r="X28">
        <f t="shared" si="15"/>
        <v>2.1716932890556109</v>
      </c>
      <c r="Y28">
        <f t="shared" si="16"/>
        <v>3.7830657684373707</v>
      </c>
      <c r="Z28">
        <f t="shared" si="17"/>
        <v>1.8063649194086047</v>
      </c>
      <c r="AA28">
        <f t="shared" si="18"/>
        <v>-94.417098622634725</v>
      </c>
      <c r="AB28">
        <f t="shared" si="19"/>
        <v>-137.97229762387778</v>
      </c>
      <c r="AC28">
        <f t="shared" si="20"/>
        <v>-10.198349855215415</v>
      </c>
      <c r="AD28">
        <f t="shared" si="21"/>
        <v>-11.29845699507122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53635.781424890716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1154.0735999999999</v>
      </c>
      <c r="AR28">
        <v>1365.42</v>
      </c>
      <c r="AS28">
        <f t="shared" si="27"/>
        <v>0.15478490134903555</v>
      </c>
      <c r="AT28">
        <v>0.5</v>
      </c>
      <c r="AU28">
        <f t="shared" si="28"/>
        <v>1180.1745407473577</v>
      </c>
      <c r="AV28">
        <f t="shared" si="29"/>
        <v>20.807177994207894</v>
      </c>
      <c r="AW28">
        <f t="shared" si="30"/>
        <v>91.336599932111554</v>
      </c>
      <c r="AX28">
        <f t="shared" si="31"/>
        <v>0.48077514610888955</v>
      </c>
      <c r="AY28">
        <f t="shared" si="32"/>
        <v>1.8120137942038553E-2</v>
      </c>
      <c r="AZ28">
        <f t="shared" si="33"/>
        <v>1.3890671002328951</v>
      </c>
      <c r="BA28" t="s">
        <v>338</v>
      </c>
      <c r="BB28">
        <v>708.96</v>
      </c>
      <c r="BC28">
        <f t="shared" si="34"/>
        <v>656.46</v>
      </c>
      <c r="BD28">
        <f t="shared" si="35"/>
        <v>0.32194863358011166</v>
      </c>
      <c r="BE28">
        <f t="shared" si="36"/>
        <v>0.74287930062041729</v>
      </c>
      <c r="BF28">
        <f t="shared" si="37"/>
        <v>0.32517678471250749</v>
      </c>
      <c r="BG28">
        <f t="shared" si="38"/>
        <v>0.74478037711775313</v>
      </c>
      <c r="BH28">
        <f t="shared" si="39"/>
        <v>1399.9873333333301</v>
      </c>
      <c r="BI28">
        <f t="shared" si="40"/>
        <v>1180.1745407473577</v>
      </c>
      <c r="BJ28">
        <f t="shared" si="41"/>
        <v>0.8429894418668743</v>
      </c>
      <c r="BK28">
        <f t="shared" si="42"/>
        <v>0.19597888373374872</v>
      </c>
      <c r="BL28">
        <v>6</v>
      </c>
      <c r="BM28">
        <v>0.5</v>
      </c>
      <c r="BN28" t="s">
        <v>290</v>
      </c>
      <c r="BO28">
        <v>2</v>
      </c>
      <c r="BP28">
        <v>1608233173.8499999</v>
      </c>
      <c r="BQ28">
        <v>799.12796666666702</v>
      </c>
      <c r="BR28">
        <v>826.14836666666702</v>
      </c>
      <c r="BS28">
        <v>21.331403333333299</v>
      </c>
      <c r="BT28">
        <v>18.817156666666701</v>
      </c>
      <c r="BU28">
        <v>796.02533333333304</v>
      </c>
      <c r="BV28">
        <v>21.171956666666699</v>
      </c>
      <c r="BW28">
        <v>500.02426666666702</v>
      </c>
      <c r="BX28">
        <v>101.759266666667</v>
      </c>
      <c r="BY28">
        <v>4.8066640000000001E-2</v>
      </c>
      <c r="BZ28">
        <v>27.946706666666699</v>
      </c>
      <c r="CA28">
        <v>28.811263333333301</v>
      </c>
      <c r="CB28">
        <v>999.9</v>
      </c>
      <c r="CC28">
        <v>0</v>
      </c>
      <c r="CD28">
        <v>0</v>
      </c>
      <c r="CE28">
        <v>9999.5383333333302</v>
      </c>
      <c r="CF28">
        <v>0</v>
      </c>
      <c r="CG28">
        <v>676.12220000000002</v>
      </c>
      <c r="CH28">
        <v>1399.9873333333301</v>
      </c>
      <c r="CI28">
        <v>0.89999446666666705</v>
      </c>
      <c r="CJ28">
        <v>0.10000541</v>
      </c>
      <c r="CK28">
        <v>0</v>
      </c>
      <c r="CL28">
        <v>1154.02933333333</v>
      </c>
      <c r="CM28">
        <v>4.9997499999999997</v>
      </c>
      <c r="CN28">
        <v>15798.336666666701</v>
      </c>
      <c r="CO28">
        <v>12177.91</v>
      </c>
      <c r="CP28">
        <v>45.993699999999997</v>
      </c>
      <c r="CQ28">
        <v>47.995800000000003</v>
      </c>
      <c r="CR28">
        <v>46.839300000000001</v>
      </c>
      <c r="CS28">
        <v>47.330833333333302</v>
      </c>
      <c r="CT28">
        <v>47.2624</v>
      </c>
      <c r="CU28">
        <v>1255.48133333333</v>
      </c>
      <c r="CV28">
        <v>139.506</v>
      </c>
      <c r="CW28">
        <v>0</v>
      </c>
      <c r="CX28">
        <v>90.200000047683702</v>
      </c>
      <c r="CY28">
        <v>0</v>
      </c>
      <c r="CZ28">
        <v>1154.0735999999999</v>
      </c>
      <c r="DA28">
        <v>5.26384614741837</v>
      </c>
      <c r="DB28">
        <v>52.299999947144101</v>
      </c>
      <c r="DC28">
        <v>15798.772000000001</v>
      </c>
      <c r="DD28">
        <v>15</v>
      </c>
      <c r="DE28">
        <v>1608232837.5999999</v>
      </c>
      <c r="DF28" t="s">
        <v>322</v>
      </c>
      <c r="DG28">
        <v>1608232836.5999999</v>
      </c>
      <c r="DH28">
        <v>1608232837.5999999</v>
      </c>
      <c r="DI28">
        <v>12</v>
      </c>
      <c r="DJ28">
        <v>0.13900000000000001</v>
      </c>
      <c r="DK28">
        <v>-4.9000000000000002E-2</v>
      </c>
      <c r="DL28">
        <v>3.1030000000000002</v>
      </c>
      <c r="DM28">
        <v>0.159</v>
      </c>
      <c r="DN28">
        <v>414</v>
      </c>
      <c r="DO28">
        <v>19</v>
      </c>
      <c r="DP28">
        <v>0.1</v>
      </c>
      <c r="DQ28">
        <v>0.03</v>
      </c>
      <c r="DR28">
        <v>20.8123351938257</v>
      </c>
      <c r="DS28">
        <v>3.4101151966609303E-2</v>
      </c>
      <c r="DT28">
        <v>5.1926620814953299E-2</v>
      </c>
      <c r="DU28">
        <v>1</v>
      </c>
      <c r="DV28">
        <v>-27.029822580645199</v>
      </c>
      <c r="DW28">
        <v>6.7224193548383895E-2</v>
      </c>
      <c r="DX28">
        <v>6.16144814862883E-2</v>
      </c>
      <c r="DY28">
        <v>1</v>
      </c>
      <c r="DZ28">
        <v>2.5164712903225799</v>
      </c>
      <c r="EA28">
        <v>-0.18037887096774399</v>
      </c>
      <c r="EB28">
        <v>1.5864609374111001E-2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3.1030000000000002</v>
      </c>
      <c r="EJ28">
        <v>0.15939999999999999</v>
      </c>
      <c r="EK28">
        <v>3.1025500000000599</v>
      </c>
      <c r="EL28">
        <v>0</v>
      </c>
      <c r="EM28">
        <v>0</v>
      </c>
      <c r="EN28">
        <v>0</v>
      </c>
      <c r="EO28">
        <v>0.15943500000000199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5.8</v>
      </c>
      <c r="EX28">
        <v>5.7</v>
      </c>
      <c r="EY28">
        <v>2</v>
      </c>
      <c r="EZ28">
        <v>519.32600000000002</v>
      </c>
      <c r="FA28">
        <v>475.38200000000001</v>
      </c>
      <c r="FB28">
        <v>24.645900000000001</v>
      </c>
      <c r="FC28">
        <v>34.4452</v>
      </c>
      <c r="FD28">
        <v>29.998200000000001</v>
      </c>
      <c r="FE28">
        <v>34.462899999999998</v>
      </c>
      <c r="FF28">
        <v>34.436100000000003</v>
      </c>
      <c r="FG28">
        <v>38.755899999999997</v>
      </c>
      <c r="FH28">
        <v>15.189</v>
      </c>
      <c r="FI28">
        <v>23.501899999999999</v>
      </c>
      <c r="FJ28">
        <v>24.675000000000001</v>
      </c>
      <c r="FK28">
        <v>826.53300000000002</v>
      </c>
      <c r="FL28">
        <v>18.892499999999998</v>
      </c>
      <c r="FM28">
        <v>101.242</v>
      </c>
      <c r="FN28">
        <v>100.604</v>
      </c>
    </row>
    <row r="29" spans="1:170" x14ac:dyDescent="0.25">
      <c r="A29">
        <v>13</v>
      </c>
      <c r="B29">
        <v>1608233288.5999999</v>
      </c>
      <c r="C29">
        <v>1127.0999999046301</v>
      </c>
      <c r="D29" t="s">
        <v>339</v>
      </c>
      <c r="E29" t="s">
        <v>340</v>
      </c>
      <c r="F29" t="s">
        <v>285</v>
      </c>
      <c r="G29" t="s">
        <v>286</v>
      </c>
      <c r="H29">
        <v>1608233280.8499999</v>
      </c>
      <c r="I29">
        <f t="shared" si="0"/>
        <v>1.9490387247391246E-3</v>
      </c>
      <c r="J29">
        <f t="shared" si="1"/>
        <v>21.87441987870864</v>
      </c>
      <c r="K29">
        <f t="shared" si="2"/>
        <v>899.66626666666696</v>
      </c>
      <c r="L29">
        <f t="shared" si="3"/>
        <v>549.1113379002187</v>
      </c>
      <c r="M29">
        <f t="shared" si="4"/>
        <v>55.903676322610224</v>
      </c>
      <c r="N29">
        <f t="shared" si="5"/>
        <v>91.592812420208546</v>
      </c>
      <c r="O29">
        <f t="shared" si="6"/>
        <v>0.1081269989651223</v>
      </c>
      <c r="P29">
        <f t="shared" si="7"/>
        <v>2.9606300073877234</v>
      </c>
      <c r="Q29">
        <f t="shared" si="8"/>
        <v>0.10598011942111536</v>
      </c>
      <c r="R29">
        <f t="shared" si="9"/>
        <v>6.6426912860895998E-2</v>
      </c>
      <c r="S29">
        <f t="shared" si="10"/>
        <v>231.29264436464985</v>
      </c>
      <c r="T29">
        <f t="shared" si="11"/>
        <v>28.858991457869646</v>
      </c>
      <c r="U29">
        <f t="shared" si="12"/>
        <v>28.83616</v>
      </c>
      <c r="V29">
        <f t="shared" si="13"/>
        <v>3.9838008622203387</v>
      </c>
      <c r="W29">
        <f t="shared" si="14"/>
        <v>57.095789533728983</v>
      </c>
      <c r="X29">
        <f t="shared" si="15"/>
        <v>2.1680666332939751</v>
      </c>
      <c r="Y29">
        <f t="shared" si="16"/>
        <v>3.797244334476193</v>
      </c>
      <c r="Z29">
        <f t="shared" si="17"/>
        <v>1.8157342289263636</v>
      </c>
      <c r="AA29">
        <f t="shared" si="18"/>
        <v>-85.952607760995392</v>
      </c>
      <c r="AB29">
        <f t="shared" si="19"/>
        <v>-131.72794504616903</v>
      </c>
      <c r="AC29">
        <f t="shared" si="20"/>
        <v>-9.739511725274248</v>
      </c>
      <c r="AD29">
        <f t="shared" si="21"/>
        <v>3.8725798322111871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53638.518883834273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1182.4265384615401</v>
      </c>
      <c r="AR29">
        <v>1406.7</v>
      </c>
      <c r="AS29">
        <f t="shared" si="27"/>
        <v>0.15943233208108332</v>
      </c>
      <c r="AT29">
        <v>0.5</v>
      </c>
      <c r="AU29">
        <f t="shared" si="28"/>
        <v>1180.1904207473863</v>
      </c>
      <c r="AV29">
        <f t="shared" si="29"/>
        <v>21.87441987870864</v>
      </c>
      <c r="AW29">
        <f t="shared" si="30"/>
        <v>94.08025553975537</v>
      </c>
      <c r="AX29">
        <f t="shared" si="31"/>
        <v>0.49317551716783958</v>
      </c>
      <c r="AY29">
        <f t="shared" si="32"/>
        <v>1.9024190472844583E-2</v>
      </c>
      <c r="AZ29">
        <f t="shared" si="33"/>
        <v>1.3189592663680954</v>
      </c>
      <c r="BA29" t="s">
        <v>342</v>
      </c>
      <c r="BB29">
        <v>712.95</v>
      </c>
      <c r="BC29">
        <f t="shared" si="34"/>
        <v>693.75</v>
      </c>
      <c r="BD29">
        <f t="shared" si="35"/>
        <v>0.32327706167705944</v>
      </c>
      <c r="BE29">
        <f t="shared" si="36"/>
        <v>0.72784832472255234</v>
      </c>
      <c r="BF29">
        <f t="shared" si="37"/>
        <v>0.32445887445887212</v>
      </c>
      <c r="BG29">
        <f t="shared" si="38"/>
        <v>0.72857054827788681</v>
      </c>
      <c r="BH29">
        <f t="shared" si="39"/>
        <v>1400.0060000000001</v>
      </c>
      <c r="BI29">
        <f t="shared" si="40"/>
        <v>1180.1904207473863</v>
      </c>
      <c r="BJ29">
        <f t="shared" si="41"/>
        <v>0.84298954486436928</v>
      </c>
      <c r="BK29">
        <f t="shared" si="42"/>
        <v>0.19597908972873865</v>
      </c>
      <c r="BL29">
        <v>6</v>
      </c>
      <c r="BM29">
        <v>0.5</v>
      </c>
      <c r="BN29" t="s">
        <v>290</v>
      </c>
      <c r="BO29">
        <v>2</v>
      </c>
      <c r="BP29">
        <v>1608233280.8499999</v>
      </c>
      <c r="BQ29">
        <v>899.66626666666696</v>
      </c>
      <c r="BR29">
        <v>928.01856666666697</v>
      </c>
      <c r="BS29">
        <v>21.295736666666699</v>
      </c>
      <c r="BT29">
        <v>19.006793333333299</v>
      </c>
      <c r="BU29">
        <v>896.56376666666699</v>
      </c>
      <c r="BV29">
        <v>21.136303333333299</v>
      </c>
      <c r="BW29">
        <v>500.02089999999998</v>
      </c>
      <c r="BX29">
        <v>101.760466666667</v>
      </c>
      <c r="BY29">
        <v>4.7076656666666702E-2</v>
      </c>
      <c r="BZ29">
        <v>28.010866666666701</v>
      </c>
      <c r="CA29">
        <v>28.83616</v>
      </c>
      <c r="CB29">
        <v>999.9</v>
      </c>
      <c r="CC29">
        <v>0</v>
      </c>
      <c r="CD29">
        <v>0</v>
      </c>
      <c r="CE29">
        <v>10002.170333333301</v>
      </c>
      <c r="CF29">
        <v>0</v>
      </c>
      <c r="CG29">
        <v>391.07876666666698</v>
      </c>
      <c r="CH29">
        <v>1400.0060000000001</v>
      </c>
      <c r="CI29">
        <v>0.89999226666666698</v>
      </c>
      <c r="CJ29">
        <v>0.10000759333333301</v>
      </c>
      <c r="CK29">
        <v>0</v>
      </c>
      <c r="CL29">
        <v>1182.442</v>
      </c>
      <c r="CM29">
        <v>4.9997499999999997</v>
      </c>
      <c r="CN29">
        <v>16205.5566666667</v>
      </c>
      <c r="CO29">
        <v>12178.0766666667</v>
      </c>
      <c r="CP29">
        <v>46.499933333333303</v>
      </c>
      <c r="CQ29">
        <v>48.662199999999999</v>
      </c>
      <c r="CR29">
        <v>47.457999999999998</v>
      </c>
      <c r="CS29">
        <v>48.120600000000003</v>
      </c>
      <c r="CT29">
        <v>47.808</v>
      </c>
      <c r="CU29">
        <v>1255.4933333333299</v>
      </c>
      <c r="CV29">
        <v>139.512666666667</v>
      </c>
      <c r="CW29">
        <v>0</v>
      </c>
      <c r="CX29">
        <v>106.39999985694899</v>
      </c>
      <c r="CY29">
        <v>0</v>
      </c>
      <c r="CZ29">
        <v>1182.4265384615401</v>
      </c>
      <c r="DA29">
        <v>-3.0410256553050501</v>
      </c>
      <c r="DB29">
        <v>-15.4119657791907</v>
      </c>
      <c r="DC29">
        <v>16205.3153846154</v>
      </c>
      <c r="DD29">
        <v>15</v>
      </c>
      <c r="DE29">
        <v>1608232837.5999999</v>
      </c>
      <c r="DF29" t="s">
        <v>322</v>
      </c>
      <c r="DG29">
        <v>1608232836.5999999</v>
      </c>
      <c r="DH29">
        <v>1608232837.5999999</v>
      </c>
      <c r="DI29">
        <v>12</v>
      </c>
      <c r="DJ29">
        <v>0.13900000000000001</v>
      </c>
      <c r="DK29">
        <v>-4.9000000000000002E-2</v>
      </c>
      <c r="DL29">
        <v>3.1030000000000002</v>
      </c>
      <c r="DM29">
        <v>0.159</v>
      </c>
      <c r="DN29">
        <v>414</v>
      </c>
      <c r="DO29">
        <v>19</v>
      </c>
      <c r="DP29">
        <v>0.1</v>
      </c>
      <c r="DQ29">
        <v>0.03</v>
      </c>
      <c r="DR29">
        <v>21.880515322412801</v>
      </c>
      <c r="DS29">
        <v>-0.135217791958744</v>
      </c>
      <c r="DT29">
        <v>6.42682007684547E-2</v>
      </c>
      <c r="DU29">
        <v>1</v>
      </c>
      <c r="DV29">
        <v>-28.3637129032258</v>
      </c>
      <c r="DW29">
        <v>0.19256129032264499</v>
      </c>
      <c r="DX29">
        <v>8.00021924777609E-2</v>
      </c>
      <c r="DY29">
        <v>1</v>
      </c>
      <c r="DZ29">
        <v>2.2906158064516098</v>
      </c>
      <c r="EA29">
        <v>-0.105463064516135</v>
      </c>
      <c r="EB29">
        <v>8.7296590386040703E-3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3.1019999999999999</v>
      </c>
      <c r="EJ29">
        <v>0.1595</v>
      </c>
      <c r="EK29">
        <v>3.1025500000000599</v>
      </c>
      <c r="EL29">
        <v>0</v>
      </c>
      <c r="EM29">
        <v>0</v>
      </c>
      <c r="EN29">
        <v>0</v>
      </c>
      <c r="EO29">
        <v>0.15943500000000199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518.88199999999995</v>
      </c>
      <c r="FA29">
        <v>477.48399999999998</v>
      </c>
      <c r="FB29">
        <v>24.4038</v>
      </c>
      <c r="FC29">
        <v>34.088500000000003</v>
      </c>
      <c r="FD29">
        <v>29.999099999999999</v>
      </c>
      <c r="FE29">
        <v>34.180199999999999</v>
      </c>
      <c r="FF29">
        <v>34.174300000000002</v>
      </c>
      <c r="FG29">
        <v>42.481400000000001</v>
      </c>
      <c r="FH29">
        <v>12.7155</v>
      </c>
      <c r="FI29">
        <v>23.501899999999999</v>
      </c>
      <c r="FJ29">
        <v>24.396000000000001</v>
      </c>
      <c r="FK29">
        <v>928.22299999999996</v>
      </c>
      <c r="FL29">
        <v>19.105899999999998</v>
      </c>
      <c r="FM29">
        <v>101.304</v>
      </c>
      <c r="FN29">
        <v>100.67100000000001</v>
      </c>
    </row>
    <row r="30" spans="1:170" x14ac:dyDescent="0.25">
      <c r="A30">
        <v>14</v>
      </c>
      <c r="B30">
        <v>1608233409.0999999</v>
      </c>
      <c r="C30">
        <v>1247.5999999046301</v>
      </c>
      <c r="D30" t="s">
        <v>343</v>
      </c>
      <c r="E30" t="s">
        <v>344</v>
      </c>
      <c r="F30" t="s">
        <v>285</v>
      </c>
      <c r="G30" t="s">
        <v>286</v>
      </c>
      <c r="H30">
        <v>1608233401.0999999</v>
      </c>
      <c r="I30">
        <f t="shared" si="0"/>
        <v>1.7706319171802371E-3</v>
      </c>
      <c r="J30">
        <f t="shared" si="1"/>
        <v>24.334683337818014</v>
      </c>
      <c r="K30">
        <f t="shared" si="2"/>
        <v>1199.59290322581</v>
      </c>
      <c r="L30">
        <f t="shared" si="3"/>
        <v>767.29865109890193</v>
      </c>
      <c r="M30">
        <f t="shared" si="4"/>
        <v>78.117229669319642</v>
      </c>
      <c r="N30">
        <f t="shared" si="5"/>
        <v>122.12829280589703</v>
      </c>
      <c r="O30">
        <f t="shared" si="6"/>
        <v>9.803060174576976E-2</v>
      </c>
      <c r="P30">
        <f t="shared" si="7"/>
        <v>2.9600695919241202</v>
      </c>
      <c r="Q30">
        <f t="shared" si="8"/>
        <v>9.6262073371215701E-2</v>
      </c>
      <c r="R30">
        <f t="shared" si="9"/>
        <v>6.0320033614563777E-2</v>
      </c>
      <c r="S30">
        <f t="shared" si="10"/>
        <v>231.29300855225796</v>
      </c>
      <c r="T30">
        <f t="shared" si="11"/>
        <v>28.894067630888131</v>
      </c>
      <c r="U30">
        <f t="shared" si="12"/>
        <v>28.850561290322599</v>
      </c>
      <c r="V30">
        <f t="shared" si="13"/>
        <v>3.987125956482533</v>
      </c>
      <c r="W30">
        <f t="shared" si="14"/>
        <v>57.212824915153959</v>
      </c>
      <c r="X30">
        <f t="shared" si="15"/>
        <v>2.1711178335657753</v>
      </c>
      <c r="Y30">
        <f t="shared" si="16"/>
        <v>3.794809707063969</v>
      </c>
      <c r="Z30">
        <f t="shared" si="17"/>
        <v>1.8160081229167577</v>
      </c>
      <c r="AA30">
        <f t="shared" si="18"/>
        <v>-78.084867547648457</v>
      </c>
      <c r="AB30">
        <f t="shared" si="19"/>
        <v>-135.756974569389</v>
      </c>
      <c r="AC30">
        <f t="shared" si="20"/>
        <v>-10.039475655725079</v>
      </c>
      <c r="AD30">
        <f t="shared" si="21"/>
        <v>7.4116907794954159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53624.146478924464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1224.0942307692301</v>
      </c>
      <c r="AR30">
        <v>1460.88</v>
      </c>
      <c r="AS30">
        <f t="shared" si="27"/>
        <v>0.16208433904959341</v>
      </c>
      <c r="AT30">
        <v>0.5</v>
      </c>
      <c r="AU30">
        <f t="shared" si="28"/>
        <v>1180.1919297796483</v>
      </c>
      <c r="AV30">
        <f t="shared" si="29"/>
        <v>24.334683337818014</v>
      </c>
      <c r="AW30">
        <f t="shared" si="30"/>
        <v>95.645314444999215</v>
      </c>
      <c r="AX30">
        <f t="shared" si="31"/>
        <v>0.5126978259679098</v>
      </c>
      <c r="AY30">
        <f t="shared" si="32"/>
        <v>2.1108796111057631E-2</v>
      </c>
      <c r="AZ30">
        <f t="shared" si="33"/>
        <v>1.2329554788894364</v>
      </c>
      <c r="BA30" t="s">
        <v>346</v>
      </c>
      <c r="BB30">
        <v>711.89</v>
      </c>
      <c r="BC30">
        <f t="shared" si="34"/>
        <v>748.99000000000012</v>
      </c>
      <c r="BD30">
        <f t="shared" si="35"/>
        <v>0.31614009430135248</v>
      </c>
      <c r="BE30">
        <f t="shared" si="36"/>
        <v>0.7063003148784992</v>
      </c>
      <c r="BF30">
        <f t="shared" si="37"/>
        <v>0.31766137887193807</v>
      </c>
      <c r="BG30">
        <f t="shared" si="38"/>
        <v>0.70729514792556225</v>
      </c>
      <c r="BH30">
        <f t="shared" si="39"/>
        <v>1400.00774193548</v>
      </c>
      <c r="BI30">
        <f t="shared" si="40"/>
        <v>1180.1919297796483</v>
      </c>
      <c r="BJ30">
        <f t="shared" si="41"/>
        <v>0.8429895738633979</v>
      </c>
      <c r="BK30">
        <f t="shared" si="42"/>
        <v>0.19597914772679584</v>
      </c>
      <c r="BL30">
        <v>6</v>
      </c>
      <c r="BM30">
        <v>0.5</v>
      </c>
      <c r="BN30" t="s">
        <v>290</v>
      </c>
      <c r="BO30">
        <v>2</v>
      </c>
      <c r="BP30">
        <v>1608233401.0999999</v>
      </c>
      <c r="BQ30">
        <v>1199.59290322581</v>
      </c>
      <c r="BR30">
        <v>1231.34290322581</v>
      </c>
      <c r="BS30">
        <v>21.3255870967742</v>
      </c>
      <c r="BT30">
        <v>19.2461709677419</v>
      </c>
      <c r="BU30">
        <v>1196.48903225806</v>
      </c>
      <c r="BV30">
        <v>21.166145161290299</v>
      </c>
      <c r="BW30">
        <v>500.007322580645</v>
      </c>
      <c r="BX30">
        <v>101.761</v>
      </c>
      <c r="BY30">
        <v>4.71154677419355E-2</v>
      </c>
      <c r="BZ30">
        <v>27.999864516129001</v>
      </c>
      <c r="CA30">
        <v>28.850561290322599</v>
      </c>
      <c r="CB30">
        <v>999.9</v>
      </c>
      <c r="CC30">
        <v>0</v>
      </c>
      <c r="CD30">
        <v>0</v>
      </c>
      <c r="CE30">
        <v>9998.9403225806509</v>
      </c>
      <c r="CF30">
        <v>0</v>
      </c>
      <c r="CG30">
        <v>825.11196774193604</v>
      </c>
      <c r="CH30">
        <v>1400.00774193548</v>
      </c>
      <c r="CI30">
        <v>0.89998987096774197</v>
      </c>
      <c r="CJ30">
        <v>0.100010032258064</v>
      </c>
      <c r="CK30">
        <v>0</v>
      </c>
      <c r="CL30">
        <v>1224.3787096774199</v>
      </c>
      <c r="CM30">
        <v>4.9997499999999997</v>
      </c>
      <c r="CN30">
        <v>16801.638709677401</v>
      </c>
      <c r="CO30">
        <v>12178.087096774199</v>
      </c>
      <c r="CP30">
        <v>47.01</v>
      </c>
      <c r="CQ30">
        <v>49.179000000000002</v>
      </c>
      <c r="CR30">
        <v>48.021935483870998</v>
      </c>
      <c r="CS30">
        <v>48.618806451612897</v>
      </c>
      <c r="CT30">
        <v>48.265967741935498</v>
      </c>
      <c r="CU30">
        <v>1255.4935483871</v>
      </c>
      <c r="CV30">
        <v>139.514193548387</v>
      </c>
      <c r="CW30">
        <v>0</v>
      </c>
      <c r="CX30">
        <v>120</v>
      </c>
      <c r="CY30">
        <v>0</v>
      </c>
      <c r="CZ30">
        <v>1224.0942307692301</v>
      </c>
      <c r="DA30">
        <v>-26.1370940424646</v>
      </c>
      <c r="DB30">
        <v>-341.743590053194</v>
      </c>
      <c r="DC30">
        <v>16798.038461538501</v>
      </c>
      <c r="DD30">
        <v>15</v>
      </c>
      <c r="DE30">
        <v>1608232837.5999999</v>
      </c>
      <c r="DF30" t="s">
        <v>322</v>
      </c>
      <c r="DG30">
        <v>1608232836.5999999</v>
      </c>
      <c r="DH30">
        <v>1608232837.5999999</v>
      </c>
      <c r="DI30">
        <v>12</v>
      </c>
      <c r="DJ30">
        <v>0.13900000000000001</v>
      </c>
      <c r="DK30">
        <v>-4.9000000000000002E-2</v>
      </c>
      <c r="DL30">
        <v>3.1030000000000002</v>
      </c>
      <c r="DM30">
        <v>0.159</v>
      </c>
      <c r="DN30">
        <v>414</v>
      </c>
      <c r="DO30">
        <v>19</v>
      </c>
      <c r="DP30">
        <v>0.1</v>
      </c>
      <c r="DQ30">
        <v>0.03</v>
      </c>
      <c r="DR30">
        <v>24.340441960256001</v>
      </c>
      <c r="DS30">
        <v>-1.0591390562781999</v>
      </c>
      <c r="DT30">
        <v>9.9000963409710097E-2</v>
      </c>
      <c r="DU30">
        <v>0</v>
      </c>
      <c r="DV30">
        <v>-31.7503064516129</v>
      </c>
      <c r="DW30">
        <v>1.86142741935494</v>
      </c>
      <c r="DX30">
        <v>0.15951106531641199</v>
      </c>
      <c r="DY30">
        <v>0</v>
      </c>
      <c r="DZ30">
        <v>2.0794067741935498</v>
      </c>
      <c r="EA30">
        <v>-0.47061483870967902</v>
      </c>
      <c r="EB30">
        <v>3.99694294782897E-2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3.1</v>
      </c>
      <c r="EJ30">
        <v>0.15939999999999999</v>
      </c>
      <c r="EK30">
        <v>3.1025500000000599</v>
      </c>
      <c r="EL30">
        <v>0</v>
      </c>
      <c r="EM30">
        <v>0</v>
      </c>
      <c r="EN30">
        <v>0</v>
      </c>
      <c r="EO30">
        <v>0.15943500000000199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9.5</v>
      </c>
      <c r="EX30">
        <v>9.5</v>
      </c>
      <c r="EY30">
        <v>2</v>
      </c>
      <c r="EZ30">
        <v>518.79200000000003</v>
      </c>
      <c r="FA30">
        <v>478.62</v>
      </c>
      <c r="FB30">
        <v>24.398900000000001</v>
      </c>
      <c r="FC30">
        <v>33.812600000000003</v>
      </c>
      <c r="FD30">
        <v>30</v>
      </c>
      <c r="FE30">
        <v>33.921300000000002</v>
      </c>
      <c r="FF30">
        <v>33.924999999999997</v>
      </c>
      <c r="FG30">
        <v>53.155700000000003</v>
      </c>
      <c r="FH30">
        <v>10.896599999999999</v>
      </c>
      <c r="FI30">
        <v>23.873799999999999</v>
      </c>
      <c r="FJ30">
        <v>24.3553</v>
      </c>
      <c r="FK30">
        <v>1231.31</v>
      </c>
      <c r="FL30">
        <v>19.2349</v>
      </c>
      <c r="FM30">
        <v>101.345</v>
      </c>
      <c r="FN30">
        <v>100.71599999999999</v>
      </c>
    </row>
    <row r="31" spans="1:170" x14ac:dyDescent="0.25">
      <c r="A31">
        <v>15</v>
      </c>
      <c r="B31">
        <v>1608233512.5999999</v>
      </c>
      <c r="C31">
        <v>1351.0999999046301</v>
      </c>
      <c r="D31" t="s">
        <v>347</v>
      </c>
      <c r="E31" t="s">
        <v>348</v>
      </c>
      <c r="F31" t="s">
        <v>285</v>
      </c>
      <c r="G31" t="s">
        <v>286</v>
      </c>
      <c r="H31">
        <v>1608233504.5999999</v>
      </c>
      <c r="I31">
        <f t="shared" si="0"/>
        <v>1.6227363553844899E-3</v>
      </c>
      <c r="J31">
        <f t="shared" si="1"/>
        <v>23.158236956816495</v>
      </c>
      <c r="K31">
        <f t="shared" si="2"/>
        <v>1401.4550322580601</v>
      </c>
      <c r="L31">
        <f t="shared" si="3"/>
        <v>951.04001320831344</v>
      </c>
      <c r="M31">
        <f t="shared" si="4"/>
        <v>96.825157486183514</v>
      </c>
      <c r="N31">
        <f t="shared" si="5"/>
        <v>142.68180341899927</v>
      </c>
      <c r="O31">
        <f t="shared" si="6"/>
        <v>9.0335592719977001E-2</v>
      </c>
      <c r="P31">
        <f t="shared" si="7"/>
        <v>2.9612573247799245</v>
      </c>
      <c r="Q31">
        <f t="shared" si="8"/>
        <v>8.8832108477528759E-2</v>
      </c>
      <c r="R31">
        <f t="shared" si="9"/>
        <v>5.5653065538913624E-2</v>
      </c>
      <c r="S31">
        <f t="shared" si="10"/>
        <v>231.2937095455635</v>
      </c>
      <c r="T31">
        <f t="shared" si="11"/>
        <v>28.930762004834037</v>
      </c>
      <c r="U31">
        <f t="shared" si="12"/>
        <v>28.864767741935498</v>
      </c>
      <c r="V31">
        <f t="shared" si="13"/>
        <v>3.9904084357385972</v>
      </c>
      <c r="W31">
        <f t="shared" si="14"/>
        <v>57.635501525668701</v>
      </c>
      <c r="X31">
        <f t="shared" si="15"/>
        <v>2.1870264044125598</v>
      </c>
      <c r="Y31">
        <f t="shared" si="16"/>
        <v>3.7945820657751024</v>
      </c>
      <c r="Z31">
        <f t="shared" si="17"/>
        <v>1.8033820313260374</v>
      </c>
      <c r="AA31">
        <f t="shared" si="18"/>
        <v>-71.56267327245601</v>
      </c>
      <c r="AB31">
        <f t="shared" si="19"/>
        <v>-138.24375122037023</v>
      </c>
      <c r="AC31">
        <f t="shared" si="20"/>
        <v>-10.219947702855647</v>
      </c>
      <c r="AD31">
        <f t="shared" si="21"/>
        <v>11.267337349881615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53659.015898489379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1223.5255999999999</v>
      </c>
      <c r="AR31">
        <v>1463.99</v>
      </c>
      <c r="AS31">
        <f t="shared" si="27"/>
        <v>0.16425276128935307</v>
      </c>
      <c r="AT31">
        <v>0.5</v>
      </c>
      <c r="AU31">
        <f t="shared" si="28"/>
        <v>1180.1986362312011</v>
      </c>
      <c r="AV31">
        <f t="shared" si="29"/>
        <v>23.158236956816495</v>
      </c>
      <c r="AW31">
        <f t="shared" si="30"/>
        <v>96.925442435451757</v>
      </c>
      <c r="AX31">
        <f t="shared" si="31"/>
        <v>0.51464832410057448</v>
      </c>
      <c r="AY31">
        <f t="shared" si="32"/>
        <v>2.0111855502926403E-2</v>
      </c>
      <c r="AZ31">
        <f t="shared" si="33"/>
        <v>1.228211941338397</v>
      </c>
      <c r="BA31" t="s">
        <v>350</v>
      </c>
      <c r="BB31">
        <v>710.55</v>
      </c>
      <c r="BC31">
        <f t="shared" si="34"/>
        <v>753.44</v>
      </c>
      <c r="BD31">
        <f t="shared" si="35"/>
        <v>0.31915534083669578</v>
      </c>
      <c r="BE31">
        <f t="shared" si="36"/>
        <v>0.70471050702911586</v>
      </c>
      <c r="BF31">
        <f t="shared" si="37"/>
        <v>0.32125611083306704</v>
      </c>
      <c r="BG31">
        <f t="shared" si="38"/>
        <v>0.70607391324310143</v>
      </c>
      <c r="BH31">
        <f t="shared" si="39"/>
        <v>1400.0161290322601</v>
      </c>
      <c r="BI31">
        <f t="shared" si="40"/>
        <v>1180.1986362312011</v>
      </c>
      <c r="BJ31">
        <f t="shared" si="41"/>
        <v>0.84298931402097177</v>
      </c>
      <c r="BK31">
        <f t="shared" si="42"/>
        <v>0.19597862804194346</v>
      </c>
      <c r="BL31">
        <v>6</v>
      </c>
      <c r="BM31">
        <v>0.5</v>
      </c>
      <c r="BN31" t="s">
        <v>290</v>
      </c>
      <c r="BO31">
        <v>2</v>
      </c>
      <c r="BP31">
        <v>1608233504.5999999</v>
      </c>
      <c r="BQ31">
        <v>1401.4550322580601</v>
      </c>
      <c r="BR31">
        <v>1431.97258064516</v>
      </c>
      <c r="BS31">
        <v>21.4815</v>
      </c>
      <c r="BT31">
        <v>19.576132258064501</v>
      </c>
      <c r="BU31">
        <v>1396.00903225806</v>
      </c>
      <c r="BV31">
        <v>21.291499999999999</v>
      </c>
      <c r="BW31">
        <v>500.02238709677403</v>
      </c>
      <c r="BX31">
        <v>101.76300000000001</v>
      </c>
      <c r="BY31">
        <v>4.6762093548387097E-2</v>
      </c>
      <c r="BZ31">
        <v>27.998835483871002</v>
      </c>
      <c r="CA31">
        <v>28.864767741935498</v>
      </c>
      <c r="CB31">
        <v>999.9</v>
      </c>
      <c r="CC31">
        <v>0</v>
      </c>
      <c r="CD31">
        <v>0</v>
      </c>
      <c r="CE31">
        <v>10005.479032258099</v>
      </c>
      <c r="CF31">
        <v>0</v>
      </c>
      <c r="CG31">
        <v>896.11306451612904</v>
      </c>
      <c r="CH31">
        <v>1400.0161290322601</v>
      </c>
      <c r="CI31">
        <v>0.90000074193548396</v>
      </c>
      <c r="CJ31">
        <v>9.9999016129032198E-2</v>
      </c>
      <c r="CK31">
        <v>0</v>
      </c>
      <c r="CL31">
        <v>1223.6951612903199</v>
      </c>
      <c r="CM31">
        <v>4.9997499999999997</v>
      </c>
      <c r="CN31">
        <v>16820.622580645198</v>
      </c>
      <c r="CO31">
        <v>12178.183870967699</v>
      </c>
      <c r="CP31">
        <v>47.433129032258002</v>
      </c>
      <c r="CQ31">
        <v>49.572161290322597</v>
      </c>
      <c r="CR31">
        <v>48.461451612903197</v>
      </c>
      <c r="CS31">
        <v>48.987806451612897</v>
      </c>
      <c r="CT31">
        <v>48.637</v>
      </c>
      <c r="CU31">
        <v>1255.51322580645</v>
      </c>
      <c r="CV31">
        <v>139.50290322580599</v>
      </c>
      <c r="CW31">
        <v>0</v>
      </c>
      <c r="CX31">
        <v>102.59999990463299</v>
      </c>
      <c r="CY31">
        <v>0</v>
      </c>
      <c r="CZ31">
        <v>1223.5255999999999</v>
      </c>
      <c r="DA31">
        <v>-19.630000020570701</v>
      </c>
      <c r="DB31">
        <v>-251.96153881172199</v>
      </c>
      <c r="DC31">
        <v>16818.196</v>
      </c>
      <c r="DD31">
        <v>15</v>
      </c>
      <c r="DE31">
        <v>1608233535.5999999</v>
      </c>
      <c r="DF31" t="s">
        <v>351</v>
      </c>
      <c r="DG31">
        <v>1608233535.5999999</v>
      </c>
      <c r="DH31">
        <v>1608233532.5999999</v>
      </c>
      <c r="DI31">
        <v>13</v>
      </c>
      <c r="DJ31">
        <v>2.343</v>
      </c>
      <c r="DK31">
        <v>3.1E-2</v>
      </c>
      <c r="DL31">
        <v>5.4459999999999997</v>
      </c>
      <c r="DM31">
        <v>0.19</v>
      </c>
      <c r="DN31">
        <v>1432</v>
      </c>
      <c r="DO31">
        <v>20</v>
      </c>
      <c r="DP31">
        <v>7.0000000000000007E-2</v>
      </c>
      <c r="DQ31">
        <v>0.05</v>
      </c>
      <c r="DR31">
        <v>25.158826774567402</v>
      </c>
      <c r="DS31">
        <v>-0.33852780496739998</v>
      </c>
      <c r="DT31">
        <v>5.2279720802266401E-2</v>
      </c>
      <c r="DU31">
        <v>1</v>
      </c>
      <c r="DV31">
        <v>-32.867145161290303</v>
      </c>
      <c r="DW31">
        <v>3.9464516128979402E-2</v>
      </c>
      <c r="DX31">
        <v>6.2964233773241202E-2</v>
      </c>
      <c r="DY31">
        <v>1</v>
      </c>
      <c r="DZ31">
        <v>1.8751196774193599</v>
      </c>
      <c r="EA31">
        <v>0.192100645161283</v>
      </c>
      <c r="EB31">
        <v>1.9842096416924401E-2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5.4459999999999997</v>
      </c>
      <c r="EJ31">
        <v>0.19</v>
      </c>
      <c r="EK31">
        <v>3.1025500000000599</v>
      </c>
      <c r="EL31">
        <v>0</v>
      </c>
      <c r="EM31">
        <v>0</v>
      </c>
      <c r="EN31">
        <v>0</v>
      </c>
      <c r="EO31">
        <v>0.15943500000000199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11.3</v>
      </c>
      <c r="EX31">
        <v>11.2</v>
      </c>
      <c r="EY31">
        <v>2</v>
      </c>
      <c r="EZ31">
        <v>518.27300000000002</v>
      </c>
      <c r="FA31">
        <v>479.30500000000001</v>
      </c>
      <c r="FB31">
        <v>24.261099999999999</v>
      </c>
      <c r="FC31">
        <v>33.689900000000002</v>
      </c>
      <c r="FD31">
        <v>29.9999</v>
      </c>
      <c r="FE31">
        <v>33.780799999999999</v>
      </c>
      <c r="FF31">
        <v>33.786000000000001</v>
      </c>
      <c r="FG31">
        <v>59.960500000000003</v>
      </c>
      <c r="FH31">
        <v>11.7165</v>
      </c>
      <c r="FI31">
        <v>25.751799999999999</v>
      </c>
      <c r="FJ31">
        <v>24.2334</v>
      </c>
      <c r="FK31">
        <v>1431.99</v>
      </c>
      <c r="FL31">
        <v>19.5181</v>
      </c>
      <c r="FM31">
        <v>101.366</v>
      </c>
      <c r="FN31">
        <v>100.733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2020-12-17T11:36:22Z</dcterms:created>
  <dcterms:modified xsi:type="dcterms:W3CDTF">2021-05-04T23:46:52Z</dcterms:modified>
</cp:coreProperties>
</file>