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512A364-D51B-4033-A205-CB5356FA789E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/>
  <c r="K31" i="1" s="1"/>
  <c r="Y31" i="1"/>
  <c r="X31" i="1"/>
  <c r="W31" i="1"/>
  <c r="P31" i="1"/>
  <c r="BO30" i="1"/>
  <c r="BN30" i="1"/>
  <c r="BM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O30" i="1"/>
  <c r="AN30" i="1"/>
  <c r="AI30" i="1"/>
  <c r="AG30" i="1" s="1"/>
  <c r="Y30" i="1"/>
  <c r="W30" i="1" s="1"/>
  <c r="X30" i="1"/>
  <c r="P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M28" i="1"/>
  <c r="AW28" i="1" s="1"/>
  <c r="AY28" i="1" s="1"/>
  <c r="BL28" i="1"/>
  <c r="BI28" i="1"/>
  <c r="BH28" i="1"/>
  <c r="BG28" i="1"/>
  <c r="BF28" i="1"/>
  <c r="BJ28" i="1" s="1"/>
  <c r="BK28" i="1" s="1"/>
  <c r="BE28" i="1"/>
  <c r="AZ28" i="1" s="1"/>
  <c r="BB28" i="1"/>
  <c r="AU28" i="1"/>
  <c r="AO28" i="1"/>
  <c r="AN28" i="1"/>
  <c r="AI28" i="1"/>
  <c r="AG28" i="1"/>
  <c r="K28" i="1" s="1"/>
  <c r="Y28" i="1"/>
  <c r="X28" i="1"/>
  <c r="W28" i="1"/>
  <c r="S28" i="1"/>
  <c r="P28" i="1"/>
  <c r="N28" i="1"/>
  <c r="BO27" i="1"/>
  <c r="BN27" i="1"/>
  <c r="BM27" i="1"/>
  <c r="AW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Y27" i="1" s="1"/>
  <c r="AO27" i="1"/>
  <c r="AN27" i="1"/>
  <c r="AI27" i="1"/>
  <c r="AH27" i="1"/>
  <c r="AG27" i="1"/>
  <c r="I27" i="1" s="1"/>
  <c r="Y27" i="1"/>
  <c r="X27" i="1"/>
  <c r="W27" i="1" s="1"/>
  <c r="S27" i="1"/>
  <c r="P27" i="1"/>
  <c r="K27" i="1"/>
  <c r="J27" i="1"/>
  <c r="AX27" i="1" s="1"/>
  <c r="BA27" i="1" s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 s="1"/>
  <c r="Y25" i="1"/>
  <c r="W25" i="1" s="1"/>
  <c r="X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AH24" i="1" s="1"/>
  <c r="Y24" i="1"/>
  <c r="X24" i="1"/>
  <c r="W24" i="1"/>
  <c r="P24" i="1"/>
  <c r="J24" i="1"/>
  <c r="AX24" i="1" s="1"/>
  <c r="BO23" i="1"/>
  <c r="BN23" i="1"/>
  <c r="BM23" i="1" s="1"/>
  <c r="BL23" i="1"/>
  <c r="BI23" i="1"/>
  <c r="BH23" i="1"/>
  <c r="BG23" i="1"/>
  <c r="BF23" i="1"/>
  <c r="BJ23" i="1" s="1"/>
  <c r="BK23" i="1" s="1"/>
  <c r="BE23" i="1"/>
  <c r="BB23" i="1"/>
  <c r="AZ23" i="1"/>
  <c r="AU23" i="1"/>
  <c r="AO23" i="1"/>
  <c r="AN23" i="1"/>
  <c r="AI23" i="1"/>
  <c r="AG23" i="1"/>
  <c r="K23" i="1" s="1"/>
  <c r="Y23" i="1"/>
  <c r="X23" i="1"/>
  <c r="W23" i="1"/>
  <c r="P23" i="1"/>
  <c r="BO22" i="1"/>
  <c r="BN22" i="1"/>
  <c r="BM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G22" i="1" s="1"/>
  <c r="Y22" i="1"/>
  <c r="X22" i="1"/>
  <c r="W22" i="1" s="1"/>
  <c r="P22" i="1"/>
  <c r="BO21" i="1"/>
  <c r="BN21" i="1"/>
  <c r="BL21" i="1"/>
  <c r="BM21" i="1" s="1"/>
  <c r="BK21" i="1"/>
  <c r="BJ21" i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M20" i="1"/>
  <c r="AW20" i="1" s="1"/>
  <c r="AY20" i="1" s="1"/>
  <c r="BL20" i="1"/>
  <c r="BK20" i="1"/>
  <c r="BJ20" i="1"/>
  <c r="BI20" i="1"/>
  <c r="BH20" i="1"/>
  <c r="BG20" i="1"/>
  <c r="BF20" i="1"/>
  <c r="BE20" i="1"/>
  <c r="AZ20" i="1" s="1"/>
  <c r="BB20" i="1"/>
  <c r="AU20" i="1"/>
  <c r="AO20" i="1"/>
  <c r="AN20" i="1"/>
  <c r="AI20" i="1"/>
  <c r="AG20" i="1"/>
  <c r="J20" i="1" s="1"/>
  <c r="AX20" i="1" s="1"/>
  <c r="Y20" i="1"/>
  <c r="X20" i="1"/>
  <c r="W20" i="1"/>
  <c r="S20" i="1"/>
  <c r="P20" i="1"/>
  <c r="N20" i="1"/>
  <c r="K20" i="1"/>
  <c r="BO19" i="1"/>
  <c r="BN19" i="1"/>
  <c r="BM19" i="1"/>
  <c r="AW19" i="1" s="1"/>
  <c r="BL19" i="1"/>
  <c r="BJ19" i="1"/>
  <c r="BK19" i="1" s="1"/>
  <c r="BI19" i="1"/>
  <c r="BH19" i="1"/>
  <c r="BG19" i="1"/>
  <c r="BF19" i="1"/>
  <c r="BE19" i="1"/>
  <c r="AZ19" i="1" s="1"/>
  <c r="BB19" i="1"/>
  <c r="AU19" i="1"/>
  <c r="AO19" i="1"/>
  <c r="AN19" i="1"/>
  <c r="AI19" i="1"/>
  <c r="AH19" i="1"/>
  <c r="AG19" i="1"/>
  <c r="I19" i="1" s="1"/>
  <c r="Y19" i="1"/>
  <c r="X19" i="1"/>
  <c r="W19" i="1" s="1"/>
  <c r="S19" i="1"/>
  <c r="P19" i="1"/>
  <c r="K19" i="1"/>
  <c r="J19" i="1"/>
  <c r="AX19" i="1" s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 s="1"/>
  <c r="Y18" i="1"/>
  <c r="X18" i="1"/>
  <c r="W18" i="1" s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/>
  <c r="K17" i="1" s="1"/>
  <c r="Y17" i="1"/>
  <c r="X17" i="1"/>
  <c r="W17" i="1"/>
  <c r="P17" i="1"/>
  <c r="N17" i="1"/>
  <c r="J17" i="1"/>
  <c r="AX17" i="1" s="1"/>
  <c r="I17" i="1"/>
  <c r="AA17" i="1" s="1"/>
  <c r="AY19" i="1" l="1"/>
  <c r="AW24" i="1"/>
  <c r="AY24" i="1" s="1"/>
  <c r="S24" i="1"/>
  <c r="AW26" i="1"/>
  <c r="AY26" i="1" s="1"/>
  <c r="S26" i="1"/>
  <c r="S17" i="1"/>
  <c r="AW17" i="1"/>
  <c r="BA17" i="1" s="1"/>
  <c r="J22" i="1"/>
  <c r="AX22" i="1" s="1"/>
  <c r="I22" i="1"/>
  <c r="AH22" i="1"/>
  <c r="N22" i="1"/>
  <c r="K22" i="1"/>
  <c r="AA27" i="1"/>
  <c r="N29" i="1"/>
  <c r="I29" i="1"/>
  <c r="K29" i="1"/>
  <c r="J29" i="1"/>
  <c r="AX29" i="1" s="1"/>
  <c r="BA29" i="1" s="1"/>
  <c r="AH29" i="1"/>
  <c r="J30" i="1"/>
  <c r="AX30" i="1" s="1"/>
  <c r="I30" i="1"/>
  <c r="AH30" i="1"/>
  <c r="N30" i="1"/>
  <c r="K30" i="1"/>
  <c r="AW18" i="1"/>
  <c r="AY18" i="1" s="1"/>
  <c r="S18" i="1"/>
  <c r="AA19" i="1"/>
  <c r="BA20" i="1"/>
  <c r="AW21" i="1"/>
  <c r="AY21" i="1" s="1"/>
  <c r="S21" i="1"/>
  <c r="AY29" i="1"/>
  <c r="AW29" i="1"/>
  <c r="S29" i="1"/>
  <c r="AW22" i="1"/>
  <c r="AY22" i="1" s="1"/>
  <c r="S22" i="1"/>
  <c r="AY30" i="1"/>
  <c r="AW30" i="1"/>
  <c r="S30" i="1"/>
  <c r="BA19" i="1"/>
  <c r="N26" i="1"/>
  <c r="K26" i="1"/>
  <c r="J26" i="1"/>
  <c r="AX26" i="1" s="1"/>
  <c r="BA26" i="1" s="1"/>
  <c r="AH26" i="1"/>
  <c r="I26" i="1"/>
  <c r="AW31" i="1"/>
  <c r="AY31" i="1" s="1"/>
  <c r="S31" i="1"/>
  <c r="K25" i="1"/>
  <c r="J25" i="1"/>
  <c r="AX25" i="1" s="1"/>
  <c r="BA25" i="1" s="1"/>
  <c r="I25" i="1"/>
  <c r="AH25" i="1"/>
  <c r="N25" i="1"/>
  <c r="N18" i="1"/>
  <c r="I18" i="1"/>
  <c r="AH18" i="1"/>
  <c r="K18" i="1"/>
  <c r="J18" i="1"/>
  <c r="AX18" i="1" s="1"/>
  <c r="N21" i="1"/>
  <c r="K21" i="1"/>
  <c r="J21" i="1"/>
  <c r="AX21" i="1" s="1"/>
  <c r="BA21" i="1" s="1"/>
  <c r="I21" i="1"/>
  <c r="AH21" i="1"/>
  <c r="AW23" i="1"/>
  <c r="AY23" i="1" s="1"/>
  <c r="S23" i="1"/>
  <c r="S25" i="1"/>
  <c r="AW25" i="1"/>
  <c r="AY25" i="1" s="1"/>
  <c r="N23" i="1"/>
  <c r="I24" i="1"/>
  <c r="N31" i="1"/>
  <c r="T19" i="1"/>
  <c r="U19" i="1" s="1"/>
  <c r="Q19" i="1" s="1"/>
  <c r="O19" i="1" s="1"/>
  <c r="R19" i="1" s="1"/>
  <c r="L19" i="1" s="1"/>
  <c r="M19" i="1" s="1"/>
  <c r="AH23" i="1"/>
  <c r="K24" i="1"/>
  <c r="T27" i="1"/>
  <c r="U27" i="1" s="1"/>
  <c r="AH31" i="1"/>
  <c r="AH20" i="1"/>
  <c r="I23" i="1"/>
  <c r="AH28" i="1"/>
  <c r="I31" i="1"/>
  <c r="AH17" i="1"/>
  <c r="N19" i="1"/>
  <c r="I20" i="1"/>
  <c r="T20" i="1" s="1"/>
  <c r="U20" i="1" s="1"/>
  <c r="J23" i="1"/>
  <c r="AX23" i="1" s="1"/>
  <c r="BA23" i="1" s="1"/>
  <c r="N27" i="1"/>
  <c r="I28" i="1"/>
  <c r="T28" i="1" s="1"/>
  <c r="U28" i="1" s="1"/>
  <c r="J31" i="1"/>
  <c r="AX31" i="1" s="1"/>
  <c r="BA31" i="1" s="1"/>
  <c r="N24" i="1"/>
  <c r="J28" i="1"/>
  <c r="AX28" i="1" s="1"/>
  <c r="BA28" i="1" s="1"/>
  <c r="V20" i="1" l="1"/>
  <c r="Z20" i="1" s="1"/>
  <c r="AC20" i="1"/>
  <c r="AB20" i="1"/>
  <c r="V28" i="1"/>
  <c r="Z28" i="1" s="1"/>
  <c r="AC28" i="1"/>
  <c r="AB28" i="1"/>
  <c r="AA21" i="1"/>
  <c r="AA25" i="1"/>
  <c r="T22" i="1"/>
  <c r="U22" i="1" s="1"/>
  <c r="T18" i="1"/>
  <c r="U18" i="1" s="1"/>
  <c r="T26" i="1"/>
  <c r="U26" i="1" s="1"/>
  <c r="T21" i="1"/>
  <c r="U21" i="1" s="1"/>
  <c r="Q21" i="1" s="1"/>
  <c r="O21" i="1" s="1"/>
  <c r="R21" i="1" s="1"/>
  <c r="L21" i="1" s="1"/>
  <c r="M21" i="1" s="1"/>
  <c r="AA24" i="1"/>
  <c r="AA18" i="1"/>
  <c r="Q18" i="1"/>
  <c r="O18" i="1" s="1"/>
  <c r="R18" i="1" s="1"/>
  <c r="L18" i="1" s="1"/>
  <c r="M18" i="1" s="1"/>
  <c r="AA29" i="1"/>
  <c r="AA22" i="1"/>
  <c r="BA22" i="1"/>
  <c r="T24" i="1"/>
  <c r="U24" i="1" s="1"/>
  <c r="V27" i="1"/>
  <c r="Z27" i="1" s="1"/>
  <c r="AC27" i="1"/>
  <c r="T25" i="1"/>
  <c r="U25" i="1" s="1"/>
  <c r="Q25" i="1" s="1"/>
  <c r="O25" i="1" s="1"/>
  <c r="R25" i="1" s="1"/>
  <c r="L25" i="1" s="1"/>
  <c r="M25" i="1" s="1"/>
  <c r="T31" i="1"/>
  <c r="U31" i="1" s="1"/>
  <c r="AA23" i="1"/>
  <c r="T23" i="1"/>
  <c r="U23" i="1" s="1"/>
  <c r="Q23" i="1" s="1"/>
  <c r="O23" i="1" s="1"/>
  <c r="R23" i="1" s="1"/>
  <c r="L23" i="1" s="1"/>
  <c r="M23" i="1" s="1"/>
  <c r="AB19" i="1"/>
  <c r="T30" i="1"/>
  <c r="U30" i="1" s="1"/>
  <c r="T29" i="1"/>
  <c r="U29" i="1" s="1"/>
  <c r="Q29" i="1" s="1"/>
  <c r="O29" i="1" s="1"/>
  <c r="R29" i="1" s="1"/>
  <c r="L29" i="1" s="1"/>
  <c r="M29" i="1" s="1"/>
  <c r="Q30" i="1"/>
  <c r="O30" i="1" s="1"/>
  <c r="R30" i="1" s="1"/>
  <c r="L30" i="1" s="1"/>
  <c r="M30" i="1" s="1"/>
  <c r="AA30" i="1"/>
  <c r="Q27" i="1"/>
  <c r="O27" i="1" s="1"/>
  <c r="R27" i="1" s="1"/>
  <c r="L27" i="1" s="1"/>
  <c r="M27" i="1" s="1"/>
  <c r="AA28" i="1"/>
  <c r="Q28" i="1"/>
  <c r="O28" i="1" s="1"/>
  <c r="R28" i="1" s="1"/>
  <c r="L28" i="1" s="1"/>
  <c r="M28" i="1" s="1"/>
  <c r="AA20" i="1"/>
  <c r="Q20" i="1"/>
  <c r="O20" i="1" s="1"/>
  <c r="R20" i="1" s="1"/>
  <c r="L20" i="1" s="1"/>
  <c r="M20" i="1" s="1"/>
  <c r="BA18" i="1"/>
  <c r="AB27" i="1"/>
  <c r="BA30" i="1"/>
  <c r="BA24" i="1"/>
  <c r="T17" i="1"/>
  <c r="U17" i="1" s="1"/>
  <c r="AA31" i="1"/>
  <c r="Q31" i="1"/>
  <c r="O31" i="1" s="1"/>
  <c r="R31" i="1" s="1"/>
  <c r="L31" i="1" s="1"/>
  <c r="M31" i="1" s="1"/>
  <c r="V19" i="1"/>
  <c r="Z19" i="1" s="1"/>
  <c r="AC19" i="1"/>
  <c r="AD19" i="1" s="1"/>
  <c r="AA26" i="1"/>
  <c r="Q26" i="1"/>
  <c r="O26" i="1" s="1"/>
  <c r="R26" i="1" s="1"/>
  <c r="L26" i="1" s="1"/>
  <c r="M26" i="1" s="1"/>
  <c r="AY17" i="1"/>
  <c r="V17" i="1" l="1"/>
  <c r="Z17" i="1" s="1"/>
  <c r="AC17" i="1"/>
  <c r="AD17" i="1" s="1"/>
  <c r="AB17" i="1"/>
  <c r="Q17" i="1"/>
  <c r="O17" i="1" s="1"/>
  <c r="R17" i="1" s="1"/>
  <c r="L17" i="1" s="1"/>
  <c r="M17" i="1" s="1"/>
  <c r="V26" i="1"/>
  <c r="Z26" i="1" s="1"/>
  <c r="AC26" i="1"/>
  <c r="AB26" i="1"/>
  <c r="AD27" i="1"/>
  <c r="V18" i="1"/>
  <c r="Z18" i="1" s="1"/>
  <c r="AC18" i="1"/>
  <c r="AD18" i="1" s="1"/>
  <c r="AB18" i="1"/>
  <c r="V24" i="1"/>
  <c r="Z24" i="1" s="1"/>
  <c r="AC24" i="1"/>
  <c r="AB24" i="1"/>
  <c r="AD28" i="1"/>
  <c r="V29" i="1"/>
  <c r="Z29" i="1" s="1"/>
  <c r="AC29" i="1"/>
  <c r="AB29" i="1"/>
  <c r="Q24" i="1"/>
  <c r="O24" i="1" s="1"/>
  <c r="R24" i="1" s="1"/>
  <c r="L24" i="1" s="1"/>
  <c r="M24" i="1" s="1"/>
  <c r="V22" i="1"/>
  <c r="Z22" i="1" s="1"/>
  <c r="AC22" i="1"/>
  <c r="AB22" i="1"/>
  <c r="AC31" i="1"/>
  <c r="AD31" i="1" s="1"/>
  <c r="V31" i="1"/>
  <c r="Z31" i="1" s="1"/>
  <c r="AB31" i="1"/>
  <c r="V21" i="1"/>
  <c r="Z21" i="1" s="1"/>
  <c r="AC21" i="1"/>
  <c r="AB21" i="1"/>
  <c r="AD20" i="1"/>
  <c r="AC23" i="1"/>
  <c r="AB23" i="1"/>
  <c r="V23" i="1"/>
  <c r="Z23" i="1" s="1"/>
  <c r="V30" i="1"/>
  <c r="Z30" i="1" s="1"/>
  <c r="AC30" i="1"/>
  <c r="AB30" i="1"/>
  <c r="AC25" i="1"/>
  <c r="AD25" i="1" s="1"/>
  <c r="V25" i="1"/>
  <c r="Z25" i="1" s="1"/>
  <c r="AB25" i="1"/>
  <c r="Q22" i="1"/>
  <c r="O22" i="1" s="1"/>
  <c r="R22" i="1" s="1"/>
  <c r="L22" i="1" s="1"/>
  <c r="M22" i="1" s="1"/>
  <c r="AD23" i="1" l="1"/>
  <c r="AD26" i="1"/>
  <c r="AD22" i="1"/>
  <c r="AD24" i="1"/>
  <c r="AD21" i="1"/>
  <c r="AD30" i="1"/>
  <c r="AD29" i="1"/>
</calcChain>
</file>

<file path=xl/sharedStrings.xml><?xml version="1.0" encoding="utf-8"?>
<sst xmlns="http://schemas.openxmlformats.org/spreadsheetml/2006/main" count="701" uniqueCount="358">
  <si>
    <t>File opened</t>
  </si>
  <si>
    <t>2020-12-17 13:04:26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</si>
  <si>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</si>
  <si>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</si>
  <si>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</si>
  <si>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</si>
  <si>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</si>
  <si>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</si>
  <si>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</si>
  <si>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</si>
  <si>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</si>
  <si>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</si>
  <si>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</si>
  <si>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</si>
  <si>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</si>
  <si>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</si>
  <si>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</si>
  <si>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</si>
  <si>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</si>
  <si>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</si>
  <si>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</si>
  <si>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</si>
  <si>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</si>
  <si>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13:04:26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</si>
  <si>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</si>
  <si>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</si>
  <si>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</si>
  <si>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</si>
  <si>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</si>
  <si>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</si>
  <si>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</si>
  <si>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</si>
  <si>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</si>
  <si>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</si>
  <si>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</si>
  <si>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</si>
  <si>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</si>
  <si>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</si>
  <si>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</si>
  <si>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</si>
  <si>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</si>
  <si>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</si>
  <si>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</si>
  <si>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</si>
  <si>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</si>
  <si>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</si>
  <si>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</si>
  <si>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</si>
  <si>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</si>
  <si>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</si>
  <si>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</si>
  <si>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</si>
  <si>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</si>
  <si>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</si>
  <si>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</si>
  <si>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</si>
  <si>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</si>
  <si>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</si>
  <si>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</si>
  <si>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</si>
  <si>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</si>
  <si>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</si>
  <si>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</si>
  <si>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</si>
  <si>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</si>
  <si>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</si>
  <si>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</si>
  <si>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</si>
  <si>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</si>
  <si>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</si>
  <si>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</si>
  <si>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</si>
  <si>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</si>
  <si>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</si>
  <si>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</si>
  <si>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</si>
  <si>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</si>
  <si>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</si>
  <si>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</si>
  <si>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</si>
  <si>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</si>
  <si>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</si>
  <si>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</si>
  <si>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</si>
  <si>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</si>
  <si>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</si>
  <si>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</si>
  <si>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</si>
  <si>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</si>
  <si>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</si>
  <si>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</si>
  <si>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</si>
  <si>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</si>
  <si>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</si>
  <si>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</si>
  <si>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</si>
  <si>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</si>
  <si>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</si>
  <si>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</si>
  <si>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</si>
  <si>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</si>
  <si>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</si>
  <si>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</si>
  <si>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</si>
  <si>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</si>
  <si>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</si>
  <si>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</si>
  <si>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</si>
  <si>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</si>
  <si>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</si>
  <si>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</si>
  <si>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</si>
  <si>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</si>
  <si>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</si>
  <si>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</si>
  <si>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</si>
  <si>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</si>
  <si>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</si>
  <si>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</si>
  <si>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</si>
  <si>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</si>
  <si>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</si>
  <si>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</si>
  <si>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</si>
  <si>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</si>
  <si>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</si>
  <si>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</si>
  <si>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</si>
  <si>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</si>
  <si>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</si>
  <si>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</si>
  <si>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</si>
  <si>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</si>
  <si>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</si>
  <si>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</si>
  <si>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</si>
  <si>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</si>
  <si>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</si>
  <si>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</si>
  <si>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</si>
  <si>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</si>
  <si>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</si>
  <si>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</si>
  <si>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</si>
  <si>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</si>
  <si>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</si>
  <si>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</si>
  <si>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</si>
  <si>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</si>
  <si>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</si>
  <si>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</si>
  <si>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</si>
  <si>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</si>
  <si>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</si>
  <si>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</si>
  <si>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</si>
  <si>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</si>
  <si>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</si>
  <si>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</si>
  <si>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</si>
  <si>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</si>
  <si>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</si>
  <si>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</si>
  <si>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</si>
  <si>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</si>
  <si>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</si>
  <si>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</si>
  <si>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</si>
  <si>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</si>
  <si>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</si>
  <si>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</si>
  <si>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</si>
  <si>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</si>
  <si>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</si>
  <si>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</si>
  <si>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</si>
  <si>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</si>
  <si>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</si>
  <si>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</si>
  <si>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</si>
  <si>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</si>
  <si>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</si>
  <si>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</si>
  <si>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</si>
  <si>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</si>
  <si>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</si>
  <si>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</si>
  <si>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</si>
  <si>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</si>
  <si>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</si>
  <si>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</si>
  <si>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</si>
  <si>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</si>
  <si>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</si>
  <si>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</si>
  <si>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</si>
  <si>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</si>
  <si>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</si>
  <si>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</si>
  <si>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</si>
  <si>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</si>
  <si>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</si>
  <si>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</si>
  <si>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</si>
  <si>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</si>
  <si>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</si>
  <si>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</si>
  <si>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</si>
  <si>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</si>
  <si>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</si>
  <si>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</si>
  <si>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</si>
  <si>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</si>
  <si>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</si>
  <si>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</si>
  <si>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</si>
  <si>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</si>
  <si>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</si>
  <si>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</si>
  <si>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</si>
  <si>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</si>
  <si>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</si>
  <si>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</si>
  <si>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</si>
  <si>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</si>
  <si>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</si>
  <si>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</si>
  <si>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</si>
  <si>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</si>
  <si>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</si>
  <si>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</si>
  <si>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</si>
  <si>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</si>
  <si>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</si>
  <si>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</si>
  <si>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</si>
  <si>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</si>
  <si>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</si>
  <si>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</si>
  <si>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</si>
  <si>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</si>
  <si>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</si>
  <si>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</si>
  <si>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</si>
  <si>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</si>
  <si>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</si>
  <si>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</si>
  <si>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</si>
  <si>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</si>
  <si>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</si>
  <si>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</si>
  <si>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</si>
  <si>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</si>
  <si>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</si>
  <si>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</si>
  <si>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</si>
  <si>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</si>
  <si>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</si>
  <si>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</si>
  <si>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</si>
  <si>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</si>
  <si>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</si>
  <si>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</si>
  <si>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</si>
  <si>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</si>
  <si>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</si>
  <si>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</si>
  <si>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</si>
  <si>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</si>
  <si>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</si>
  <si>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</si>
  <si>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</si>
  <si>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</si>
  <si>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</si>
  <si>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</si>
  <si>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</si>
  <si>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</si>
  <si>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</si>
  <si>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</si>
  <si>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</si>
  <si>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</si>
  <si>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</si>
  <si>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</si>
  <si>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</si>
  <si>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</si>
  <si>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</si>
  <si>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</si>
  <si>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13:12:46</t>
  </si>
  <si>
    <t>13:12:46</t>
  </si>
  <si>
    <t>1149</t>
  </si>
  <si>
    <t>_1</t>
  </si>
  <si>
    <t>RECT-4143-20200907-06_33_50</t>
  </si>
  <si>
    <t>RECT-577-20201217-13_12_43</t>
  </si>
  <si>
    <t>DARK-578-20201217-13_12_45</t>
  </si>
  <si>
    <t>0: Broadleaf</t>
  </si>
  <si>
    <t>13:13:08</t>
  </si>
  <si>
    <t>1/3</t>
  </si>
  <si>
    <t>20201217 13:15:09</t>
  </si>
  <si>
    <t>13:15:09</t>
  </si>
  <si>
    <t>RECT-579-20201217-13_15_06</t>
  </si>
  <si>
    <t>DARK-580-20201217-13_15_08</t>
  </si>
  <si>
    <t>20201217 13:16:30</t>
  </si>
  <si>
    <t>13:16:30</t>
  </si>
  <si>
    <t>RECT-581-20201217-13_16_26</t>
  </si>
  <si>
    <t>DARK-582-20201217-13_16_29</t>
  </si>
  <si>
    <t>3/3</t>
  </si>
  <si>
    <t>20201217 13:17:40</t>
  </si>
  <si>
    <t>13:17:40</t>
  </si>
  <si>
    <t>RECT-583-20201217-13_17_37</t>
  </si>
  <si>
    <t>DARK-584-20201217-13_17_39</t>
  </si>
  <si>
    <t>20201217 13:18:52</t>
  </si>
  <si>
    <t>13:18:52</t>
  </si>
  <si>
    <t>RECT-585-20201217-13_18_49</t>
  </si>
  <si>
    <t>DARK-586-20201217-13_18_51</t>
  </si>
  <si>
    <t>20201217 13:20:05</t>
  </si>
  <si>
    <t>13:20:05</t>
  </si>
  <si>
    <t>RECT-587-20201217-13_20_02</t>
  </si>
  <si>
    <t>DARK-588-20201217-13_20_04</t>
  </si>
  <si>
    <t>20201217 13:21:45</t>
  </si>
  <si>
    <t>13:21:45</t>
  </si>
  <si>
    <t>RECT-589-20201217-13_21_42</t>
  </si>
  <si>
    <t>DARK-590-20201217-13_21_44</t>
  </si>
  <si>
    <t>20201217 13:23:45</t>
  </si>
  <si>
    <t>13:23:45</t>
  </si>
  <si>
    <t>RECT-591-20201217-13_23_42</t>
  </si>
  <si>
    <t>DARK-592-20201217-13_23_44</t>
  </si>
  <si>
    <t>13:24:08</t>
  </si>
  <si>
    <t>20201217 13:26:09</t>
  </si>
  <si>
    <t>13:26:09</t>
  </si>
  <si>
    <t>RECT-593-20201217-13_26_06</t>
  </si>
  <si>
    <t>DARK-594-20201217-13_26_08</t>
  </si>
  <si>
    <t>2/3</t>
  </si>
  <si>
    <t>20201217 13:27:44</t>
  </si>
  <si>
    <t>13:27:44</t>
  </si>
  <si>
    <t>RECT-595-20201217-13_27_41</t>
  </si>
  <si>
    <t>DARK-596-20201217-13_27_43</t>
  </si>
  <si>
    <t>20201217 13:29:23</t>
  </si>
  <si>
    <t>13:29:23</t>
  </si>
  <si>
    <t>RECT-597-20201217-13_29_19</t>
  </si>
  <si>
    <t>DARK-598-20201217-13_29_22</t>
  </si>
  <si>
    <t>20201217 13:31:23</t>
  </si>
  <si>
    <t>13:31:23</t>
  </si>
  <si>
    <t>RECT-599-20201217-13_31_20</t>
  </si>
  <si>
    <t>DARK-600-20201217-13_31_22</t>
  </si>
  <si>
    <t>0/3</t>
  </si>
  <si>
    <t>20201217 13:33:24</t>
  </si>
  <si>
    <t>13:33:24</t>
  </si>
  <si>
    <t>RECT-601-20201217-13_33_21</t>
  </si>
  <si>
    <t>DARK-602-20201217-13_33_23</t>
  </si>
  <si>
    <t>20201217 13:35:25</t>
  </si>
  <si>
    <t>13:35:25</t>
  </si>
  <si>
    <t>RECT-603-20201217-13_35_21</t>
  </si>
  <si>
    <t>DARK-604-20201217-13_35_23</t>
  </si>
  <si>
    <t>13:36:05</t>
  </si>
  <si>
    <t>20201217 13:38:06</t>
  </si>
  <si>
    <t>13:38:06</t>
  </si>
  <si>
    <t>RECT-605-20201217-13_38_03</t>
  </si>
  <si>
    <t>DARK-606-20201217-13_38_05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</si>
</sst>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1608239566.5999999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1608239558.8499999</v>
      </c>
      <c r="I17">
        <f t="shared" ref="I17:I31" si="0">CA17*AG17*(BW17-BX17)/(100*BP17*(1000-AG17*BW17))</f>
        <v>3.8713851074595988E-4</v>
      </c>
      <c r="J17">
        <f t="shared" ref="J17:J31" si="1">CA17*AG17*(BV17-BU17*(1000-AG17*BX17)/(1000-AG17*BW17))/(100*BP17)</f>
        <v>2.1275843676393578</v>
      </c>
      <c r="K17">
        <f t="shared" ref="K17:K31" si="2">BU17 - IF(AG17&gt;1, J17*BP17*100/(AI17*CI17), 0)</f>
        <v>401.53230000000002</v>
      </c>
      <c r="L17">
        <f t="shared" ref="L17:L31" si="3">((R17-I17/2)*K17-J17)/(R17+I17/2)</f>
        <v>232.167721837545</v>
      </c>
      <c r="M17">
        <f t="shared" ref="M17:M31" si="4">L17*(CB17+CC17)/1000</f>
        <v>23.613558729805099</v>
      </c>
      <c r="N17">
        <f t="shared" ref="N17:N31" si="5">(BU17 - IF(AG17&gt;1, J17*BP17*100/(AI17*CI17), 0))*(CB17+CC17)/1000</f>
        <v>40.839469297968549</v>
      </c>
      <c r="O17">
        <f t="shared" ref="O17:O31" si="6">2/((1/Q17-1/P17)+SIGN(Q17)*SQRT((1/Q17-1/P17)*(1/Q17-1/P17) + 4*BQ17/((BQ17+1)*(BQ17+1))*(2*1/Q17*1/P17-1/P17*1/P17)))</f>
        <v>2.1331159735692926E-2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2.95878636383675</v>
      </c>
      <c r="Q17">
        <f t="shared" ref="Q17:Q31" si="8">I17*(1000-(1000*0.61365*EXP(17.502*U17/(240.97+U17))/(CB17+CC17)+BW17)/2)/(1000*0.61365*EXP(17.502*U17/(240.97+U17))/(CB17+CC17)-BW17)</f>
        <v>2.12460912576545E-2</v>
      </c>
      <c r="R17">
        <f t="shared" ref="R17:R31" si="9">1/((BQ17+1)/(O17/1.6)+1/(P17/1.37)) + BQ17/((BQ17+1)/(O17/1.6) + BQ17/(P17/1.37))</f>
        <v>1.3286421714686098E-2</v>
      </c>
      <c r="S17">
        <f t="shared" ref="S17:S31" si="10">(BM17*BO17)</f>
        <v>231.28908916427187</v>
      </c>
      <c r="T17">
        <f t="shared" ref="T17:T31" si="11">(CD17+(S17+2*0.95*0.0000000567*(((CD17+$B$7)+273)^4-(CD17+273)^4)-44100*I17)/(1.84*29.3*P17+8*0.95*0.0000000567*(CD17+273)^3))</f>
        <v>29.254230609072067</v>
      </c>
      <c r="U17">
        <f t="shared" ref="U17:U31" si="12">($C$7*CE17+$D$7*CF17+$E$7*T17)</f>
        <v>28.13663</v>
      </c>
      <c r="V17">
        <f t="shared" ref="V17:V31" si="13">0.61365*EXP(17.502*U17/(240.97+U17))</f>
        <v>3.8251710321057253</v>
      </c>
      <c r="W17">
        <f t="shared" ref="W17:W31" si="14">(X17/Y17*100)</f>
        <v>53.355612882983635</v>
      </c>
      <c r="X17">
        <f t="shared" ref="X17:X31" si="15">BW17*(CB17+CC17)/1000</f>
        <v>2.0251672307772552</v>
      </c>
      <c r="Y17">
        <f t="shared" ref="Y17:Y31" si="16">0.61365*EXP(17.502*CD17/(240.97+CD17))</f>
        <v>3.7956029766141604</v>
      </c>
      <c r="Z17">
        <f t="shared" ref="Z17:Z31" si="17">(V17-BW17*(CB17+CC17)/1000)</f>
        <v>1.80000380132847</v>
      </c>
      <c r="AA17">
        <f t="shared" ref="AA17:AA31" si="18">(-I17*44100)</f>
        <v>-17.07280832389683</v>
      </c>
      <c r="AB17">
        <f t="shared" ref="AB17:AB31" si="19">2*29.3*P17*0.92*(CD17-U17)</f>
        <v>-21.244086565753587</v>
      </c>
      <c r="AC17">
        <f t="shared" ref="AC17:AC31" si="20">2*0.95*0.0000000567*(((CD17+$B$7)+273)^4-(U17+273)^4)</f>
        <v>-1.5661678470215192</v>
      </c>
      <c r="AD17">
        <f t="shared" ref="AD17:AD31" si="21">S17+AC17+AA17+AB17</f>
        <v>191.40602642759995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53582.820824503156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15320.2</v>
      </c>
      <c r="AS17">
        <v>916.92403999999999</v>
      </c>
      <c r="AT17">
        <v>1009.15</v>
      </c>
      <c r="AU17">
        <f t="shared" ref="AU17:AU31" si="27">1-AS17/AT17</f>
        <v>9.1389743843828919E-2</v>
      </c>
      <c r="AV17">
        <v>0.5</v>
      </c>
      <c r="AW17">
        <f t="shared" ref="AW17:AW31" si="28">BM17</f>
        <v>1180.1724206278045</v>
      </c>
      <c r="AX17">
        <f t="shared" ref="AX17:AX31" si="29">J17</f>
        <v>2.1275843676393578</v>
      </c>
      <c r="AY17">
        <f t="shared" ref="AY17:AY31" si="30">AU17*AV17*AW17</f>
        <v>53.927827606363287</v>
      </c>
      <c r="AZ17">
        <f t="shared" ref="AZ17:AZ31" si="31">BE17/AT17</f>
        <v>0.38580983996432644</v>
      </c>
      <c r="BA17">
        <f t="shared" ref="BA17:BA31" si="32">(AX17-AP17)/AW17</f>
        <v>2.2923191562267253E-3</v>
      </c>
      <c r="BB17">
        <f t="shared" ref="BB17:BB31" si="33">(AM17-AT17)/AT17</f>
        <v>2.232502601199029</v>
      </c>
      <c r="BC17" t="s">
        <v>293</v>
      </c>
      <c r="BD17">
        <v>619.80999999999995</v>
      </c>
      <c r="BE17">
        <f t="shared" ref="BE17:BE31" si="34">AT17-BD17</f>
        <v>389.34000000000003</v>
      </c>
      <c r="BF17">
        <f t="shared" ref="BF17:BF31" si="35">(AT17-AS17)/(AT17-BD17)</f>
        <v>0.23687769045050594</v>
      </c>
      <c r="BG17">
        <f t="shared" ref="BG17:BG31" si="36">(AM17-AT17)/(AM17-BD17)</f>
        <v>0.85264942644014419</v>
      </c>
      <c r="BH17">
        <f t="shared" ref="BH17:BH31" si="37">(AT17-AS17)/(AT17-AL17)</f>
        <v>0.31404295200052373</v>
      </c>
      <c r="BI17">
        <f t="shared" ref="BI17:BI31" si="38">(AM17-AT17)/(AM17-AL17)</f>
        <v>0.88468046725290761</v>
      </c>
      <c r="BJ17">
        <f t="shared" ref="BJ17:BJ31" si="39">(BF17*BD17/AS17)</f>
        <v>0.16012140037044734</v>
      </c>
      <c r="BK17">
        <f t="shared" ref="BK17:BK31" si="40">(1-BJ17)</f>
        <v>0.83987859962955269</v>
      </c>
      <c r="BL17">
        <f t="shared" ref="BL17:BL31" si="41">$B$11*CJ17+$C$11*CK17+$F$11*CL17*(1-CO17)</f>
        <v>1399.9846666666699</v>
      </c>
      <c r="BM17">
        <f t="shared" ref="BM17:BM31" si="42">BL17*BN17</f>
        <v>1180.1724206278045</v>
      </c>
      <c r="BN17">
        <f t="shared" ref="BN17:BN31" si="43">($B$11*$D$9+$C$11*$D$9+$F$11*((CY17+CQ17)/MAX(CY17+CQ17+CZ17, 0.1)*$I$9+CZ17/MAX(CY17+CQ17+CZ17, 0.1)*$J$9))/($B$11+$C$11+$F$11)</f>
        <v>0.84298953319093628</v>
      </c>
      <c r="BO17">
        <f t="shared" ref="BO17:BO31" si="44">($B$11*$K$9+$C$11*$K$9+$F$11*((CY17+CQ17)/MAX(CY17+CQ17+CZ17, 0.1)*$P$9+CZ17/MAX(CY17+CQ17+CZ17, 0.1)*$Q$9))/($B$11+$C$11+$F$11)</f>
        <v>0.19597906638187268</v>
      </c>
      <c r="BP17">
        <v>6</v>
      </c>
      <c r="BQ17">
        <v>0.5</v>
      </c>
      <c r="BR17" t="s">
        <v>294</v>
      </c>
      <c r="BS17">
        <v>2</v>
      </c>
      <c r="BT17">
        <v>1608239558.8499999</v>
      </c>
      <c r="BU17">
        <v>401.53230000000002</v>
      </c>
      <c r="BV17">
        <v>404.27080000000001</v>
      </c>
      <c r="BW17">
        <v>19.911376666666701</v>
      </c>
      <c r="BX17">
        <v>19.456250000000001</v>
      </c>
      <c r="BY17">
        <v>402.42230000000001</v>
      </c>
      <c r="BZ17">
        <v>19.930376666666699</v>
      </c>
      <c r="CA17">
        <v>500.20806666666698</v>
      </c>
      <c r="CB17">
        <v>101.6091</v>
      </c>
      <c r="CC17">
        <v>9.9951296666666703E-2</v>
      </c>
      <c r="CD17">
        <v>28.003450000000001</v>
      </c>
      <c r="CE17">
        <v>28.13663</v>
      </c>
      <c r="CF17">
        <v>999.9</v>
      </c>
      <c r="CG17">
        <v>0</v>
      </c>
      <c r="CH17">
        <v>0</v>
      </c>
      <c r="CI17">
        <v>10006.603999999999</v>
      </c>
      <c r="CJ17">
        <v>0</v>
      </c>
      <c r="CK17">
        <v>238.06716666666699</v>
      </c>
      <c r="CL17">
        <v>1399.9846666666699</v>
      </c>
      <c r="CM17">
        <v>0.89998999999999996</v>
      </c>
      <c r="CN17">
        <v>0.10001</v>
      </c>
      <c r="CO17">
        <v>0</v>
      </c>
      <c r="CP17">
        <v>916.99033333333296</v>
      </c>
      <c r="CQ17">
        <v>4.99979</v>
      </c>
      <c r="CR17">
        <v>13013.893333333301</v>
      </c>
      <c r="CS17">
        <v>11904.5133333333</v>
      </c>
      <c r="CT17">
        <v>48.5</v>
      </c>
      <c r="CU17">
        <v>51.099800000000002</v>
      </c>
      <c r="CV17">
        <v>49.686999999999998</v>
      </c>
      <c r="CW17">
        <v>50.089300000000001</v>
      </c>
      <c r="CX17">
        <v>49.686999999999998</v>
      </c>
      <c r="CY17">
        <v>1255.4746666666699</v>
      </c>
      <c r="CZ17">
        <v>139.51</v>
      </c>
      <c r="DA17">
        <v>0</v>
      </c>
      <c r="DB17">
        <v>561.69999980926502</v>
      </c>
      <c r="DC17">
        <v>0</v>
      </c>
      <c r="DD17">
        <v>916.92403999999999</v>
      </c>
      <c r="DE17">
        <v>-9.1374615530894392</v>
      </c>
      <c r="DF17">
        <v>-120.146154015913</v>
      </c>
      <c r="DG17">
        <v>13013.06</v>
      </c>
      <c r="DH17">
        <v>15</v>
      </c>
      <c r="DI17">
        <v>1608239588.5999999</v>
      </c>
      <c r="DJ17" t="s">
        <v>295</v>
      </c>
      <c r="DK17">
        <v>1608239588.5999999</v>
      </c>
      <c r="DL17">
        <v>1608239583.5999999</v>
      </c>
      <c r="DM17">
        <v>22</v>
      </c>
      <c r="DN17">
        <v>0.14799999999999999</v>
      </c>
      <c r="DO17">
        <v>-6.0000000000000001E-3</v>
      </c>
      <c r="DP17">
        <v>-0.89</v>
      </c>
      <c r="DQ17">
        <v>-1.9E-2</v>
      </c>
      <c r="DR17">
        <v>404</v>
      </c>
      <c r="DS17">
        <v>19</v>
      </c>
      <c r="DT17">
        <v>0.32</v>
      </c>
      <c r="DU17">
        <v>0.27</v>
      </c>
      <c r="DV17">
        <v>2.2089596095575201</v>
      </c>
      <c r="DW17">
        <v>3.1850758565345898</v>
      </c>
      <c r="DX17">
        <v>0.24039069359548501</v>
      </c>
      <c r="DY17">
        <v>0</v>
      </c>
      <c r="DZ17">
        <v>-2.8872346666666702</v>
      </c>
      <c r="EA17">
        <v>-3.6762479199110101</v>
      </c>
      <c r="EB17">
        <v>0.269781377016444</v>
      </c>
      <c r="EC17">
        <v>0</v>
      </c>
      <c r="ED17">
        <v>0.47083296666666702</v>
      </c>
      <c r="EE17">
        <v>-7.2669410456062705E-2</v>
      </c>
      <c r="EF17">
        <v>5.5915628792156304E-3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-0.89</v>
      </c>
      <c r="EN17">
        <v>-1.9E-2</v>
      </c>
      <c r="EO17">
        <v>-1.25732179037509</v>
      </c>
      <c r="EP17">
        <v>8.1547674161403102E-4</v>
      </c>
      <c r="EQ17">
        <v>-7.5071724955183801E-7</v>
      </c>
      <c r="ER17">
        <v>1.8443278439785599E-10</v>
      </c>
      <c r="ES17">
        <v>-0.15248827717136601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13.4</v>
      </c>
      <c r="FB17">
        <v>13.6</v>
      </c>
      <c r="FC17">
        <v>2</v>
      </c>
      <c r="FD17">
        <v>503.96100000000001</v>
      </c>
      <c r="FE17">
        <v>458.005</v>
      </c>
      <c r="FF17">
        <v>22.845199999999998</v>
      </c>
      <c r="FG17">
        <v>32.669199999999996</v>
      </c>
      <c r="FH17">
        <v>30.000499999999999</v>
      </c>
      <c r="FI17">
        <v>32.556199999999997</v>
      </c>
      <c r="FJ17">
        <v>32.513199999999998</v>
      </c>
      <c r="FK17">
        <v>20.247</v>
      </c>
      <c r="FL17">
        <v>29.395700000000001</v>
      </c>
      <c r="FM17">
        <v>0</v>
      </c>
      <c r="FN17">
        <v>22.841999999999999</v>
      </c>
      <c r="FO17">
        <v>404.09199999999998</v>
      </c>
      <c r="FP17">
        <v>19.4466</v>
      </c>
      <c r="FQ17">
        <v>101.03400000000001</v>
      </c>
      <c r="FR17">
        <v>100.566</v>
      </c>
    </row>
    <row r="18" spans="1:174" x14ac:dyDescent="0.25">
      <c r="A18">
        <v>2</v>
      </c>
      <c r="B18">
        <v>1608239709.5999999</v>
      </c>
      <c r="C18">
        <v>143</v>
      </c>
      <c r="D18" t="s">
        <v>297</v>
      </c>
      <c r="E18" t="s">
        <v>298</v>
      </c>
      <c r="F18" t="s">
        <v>289</v>
      </c>
      <c r="G18" t="s">
        <v>290</v>
      </c>
      <c r="H18">
        <v>1608239701.5999999</v>
      </c>
      <c r="I18">
        <f t="shared" si="0"/>
        <v>9.2132535955607943E-4</v>
      </c>
      <c r="J18">
        <f t="shared" si="1"/>
        <v>-0.2306327112221121</v>
      </c>
      <c r="K18">
        <f t="shared" si="2"/>
        <v>49.577841935483903</v>
      </c>
      <c r="L18">
        <f t="shared" si="3"/>
        <v>55.284990567298806</v>
      </c>
      <c r="M18">
        <f t="shared" si="4"/>
        <v>5.6228791964679044</v>
      </c>
      <c r="N18">
        <f t="shared" si="5"/>
        <v>5.0424213365010448</v>
      </c>
      <c r="O18">
        <f t="shared" si="6"/>
        <v>5.1538790645031571E-2</v>
      </c>
      <c r="P18">
        <f t="shared" si="7"/>
        <v>2.9565922486528153</v>
      </c>
      <c r="Q18">
        <f t="shared" si="8"/>
        <v>5.1044834858543171E-2</v>
      </c>
      <c r="R18">
        <f t="shared" si="9"/>
        <v>3.1947007087895586E-2</v>
      </c>
      <c r="S18">
        <f t="shared" si="10"/>
        <v>231.29215717135008</v>
      </c>
      <c r="T18">
        <f t="shared" si="11"/>
        <v>29.0656027218572</v>
      </c>
      <c r="U18">
        <f t="shared" si="12"/>
        <v>28.009693548387101</v>
      </c>
      <c r="V18">
        <f t="shared" si="13"/>
        <v>3.796984674346437</v>
      </c>
      <c r="W18">
        <f t="shared" si="14"/>
        <v>53.213698939045798</v>
      </c>
      <c r="X18">
        <f t="shared" si="15"/>
        <v>2.0136773566284782</v>
      </c>
      <c r="Y18">
        <f t="shared" si="16"/>
        <v>3.7841334031957952</v>
      </c>
      <c r="Z18">
        <f t="shared" si="17"/>
        <v>1.7833073177179588</v>
      </c>
      <c r="AA18">
        <f t="shared" si="18"/>
        <v>-40.630448356423102</v>
      </c>
      <c r="AB18">
        <f t="shared" si="19"/>
        <v>-9.2686087561419068</v>
      </c>
      <c r="AC18">
        <f t="shared" si="20"/>
        <v>-0.68320324864056881</v>
      </c>
      <c r="AD18">
        <f t="shared" si="21"/>
        <v>180.7098968101445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53528.084948706251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15320.1</v>
      </c>
      <c r="AS18">
        <v>903.97123076923106</v>
      </c>
      <c r="AT18">
        <v>968.06</v>
      </c>
      <c r="AU18">
        <f t="shared" si="27"/>
        <v>6.6203302719634038E-2</v>
      </c>
      <c r="AV18">
        <v>0.5</v>
      </c>
      <c r="AW18">
        <f t="shared" si="28"/>
        <v>1180.1939135309299</v>
      </c>
      <c r="AX18">
        <f t="shared" si="29"/>
        <v>-0.2306327112221121</v>
      </c>
      <c r="AY18">
        <f t="shared" si="30"/>
        <v>39.066367462678876</v>
      </c>
      <c r="AZ18">
        <f t="shared" si="31"/>
        <v>0.342654380926802</v>
      </c>
      <c r="BA18">
        <f t="shared" si="32"/>
        <v>2.9411672489955941E-4</v>
      </c>
      <c r="BB18">
        <f t="shared" si="33"/>
        <v>2.369708489143235</v>
      </c>
      <c r="BC18" t="s">
        <v>300</v>
      </c>
      <c r="BD18">
        <v>636.35</v>
      </c>
      <c r="BE18">
        <f t="shared" si="34"/>
        <v>331.70999999999992</v>
      </c>
      <c r="BF18">
        <f t="shared" si="35"/>
        <v>0.19320722688724762</v>
      </c>
      <c r="BG18">
        <f t="shared" si="36"/>
        <v>0.8736694176476637</v>
      </c>
      <c r="BH18">
        <f t="shared" si="37"/>
        <v>0.25373342510308727</v>
      </c>
      <c r="BI18">
        <f t="shared" si="38"/>
        <v>0.90081568689995484</v>
      </c>
      <c r="BJ18">
        <f t="shared" si="39"/>
        <v>0.13600811026372861</v>
      </c>
      <c r="BK18">
        <f t="shared" si="40"/>
        <v>0.86399188973627139</v>
      </c>
      <c r="BL18">
        <f t="shared" si="41"/>
        <v>1400.01096774194</v>
      </c>
      <c r="BM18">
        <f t="shared" si="42"/>
        <v>1180.1939135309299</v>
      </c>
      <c r="BN18">
        <f t="shared" si="43"/>
        <v>0.84298904846042</v>
      </c>
      <c r="BO18">
        <f t="shared" si="44"/>
        <v>0.19597809692084003</v>
      </c>
      <c r="BP18">
        <v>6</v>
      </c>
      <c r="BQ18">
        <v>0.5</v>
      </c>
      <c r="BR18" t="s">
        <v>294</v>
      </c>
      <c r="BS18">
        <v>2</v>
      </c>
      <c r="BT18">
        <v>1608239701.5999999</v>
      </c>
      <c r="BU18">
        <v>49.577841935483903</v>
      </c>
      <c r="BV18">
        <v>49.3559967741935</v>
      </c>
      <c r="BW18">
        <v>19.798777419354799</v>
      </c>
      <c r="BX18">
        <v>18.7155709677419</v>
      </c>
      <c r="BY18">
        <v>50.648261290322601</v>
      </c>
      <c r="BZ18">
        <v>19.8101870967742</v>
      </c>
      <c r="CA18">
        <v>500.228322580645</v>
      </c>
      <c r="CB18">
        <v>101.60709677419401</v>
      </c>
      <c r="CC18">
        <v>0.10005988387096799</v>
      </c>
      <c r="CD18">
        <v>27.951545161290301</v>
      </c>
      <c r="CE18">
        <v>28.009693548387101</v>
      </c>
      <c r="CF18">
        <v>999.9</v>
      </c>
      <c r="CG18">
        <v>0</v>
      </c>
      <c r="CH18">
        <v>0</v>
      </c>
      <c r="CI18">
        <v>9994.3548387096798</v>
      </c>
      <c r="CJ18">
        <v>0</v>
      </c>
      <c r="CK18">
        <v>254.21738709677399</v>
      </c>
      <c r="CL18">
        <v>1400.01096774194</v>
      </c>
      <c r="CM18">
        <v>0.90000664516129003</v>
      </c>
      <c r="CN18">
        <v>9.9993354838709594E-2</v>
      </c>
      <c r="CO18">
        <v>0</v>
      </c>
      <c r="CP18">
        <v>903.99945161290304</v>
      </c>
      <c r="CQ18">
        <v>4.99979</v>
      </c>
      <c r="CR18">
        <v>12818.6935483871</v>
      </c>
      <c r="CS18">
        <v>11904.7806451613</v>
      </c>
      <c r="CT18">
        <v>48.495935483871001</v>
      </c>
      <c r="CU18">
        <v>51.125</v>
      </c>
      <c r="CV18">
        <v>49.7093548387097</v>
      </c>
      <c r="CW18">
        <v>50.037999999999997</v>
      </c>
      <c r="CX18">
        <v>49.686999999999998</v>
      </c>
      <c r="CY18">
        <v>1255.52096774194</v>
      </c>
      <c r="CZ18">
        <v>139.49</v>
      </c>
      <c r="DA18">
        <v>0</v>
      </c>
      <c r="DB18">
        <v>142.40000009536701</v>
      </c>
      <c r="DC18">
        <v>0</v>
      </c>
      <c r="DD18">
        <v>903.97123076923106</v>
      </c>
      <c r="DE18">
        <v>-2.3801025701065801</v>
      </c>
      <c r="DF18">
        <v>-29.558974397073101</v>
      </c>
      <c r="DG18">
        <v>12818.307692307701</v>
      </c>
      <c r="DH18">
        <v>15</v>
      </c>
      <c r="DI18">
        <v>1608239588.5999999</v>
      </c>
      <c r="DJ18" t="s">
        <v>295</v>
      </c>
      <c r="DK18">
        <v>1608239588.5999999</v>
      </c>
      <c r="DL18">
        <v>1608239583.5999999</v>
      </c>
      <c r="DM18">
        <v>22</v>
      </c>
      <c r="DN18">
        <v>0.14799999999999999</v>
      </c>
      <c r="DO18">
        <v>-6.0000000000000001E-3</v>
      </c>
      <c r="DP18">
        <v>-0.89</v>
      </c>
      <c r="DQ18">
        <v>-1.9E-2</v>
      </c>
      <c r="DR18">
        <v>404</v>
      </c>
      <c r="DS18">
        <v>19</v>
      </c>
      <c r="DT18">
        <v>0.32</v>
      </c>
      <c r="DU18">
        <v>0.27</v>
      </c>
      <c r="DV18">
        <v>-0.229400085010148</v>
      </c>
      <c r="DW18">
        <v>-0.61605848804014796</v>
      </c>
      <c r="DX18">
        <v>4.71498081126034E-2</v>
      </c>
      <c r="DY18">
        <v>0</v>
      </c>
      <c r="DZ18">
        <v>0.22421769999999999</v>
      </c>
      <c r="EA18">
        <v>0.70492252725250304</v>
      </c>
      <c r="EB18">
        <v>5.4891510457234297E-2</v>
      </c>
      <c r="EC18">
        <v>0</v>
      </c>
      <c r="ED18">
        <v>1.0837239999999999</v>
      </c>
      <c r="EE18">
        <v>0.18463127919911099</v>
      </c>
      <c r="EF18">
        <v>1.46162944688454E-2</v>
      </c>
      <c r="EG18">
        <v>1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-1.07</v>
      </c>
      <c r="EN18">
        <v>-1.12E-2</v>
      </c>
      <c r="EO18">
        <v>-1.10981367252314</v>
      </c>
      <c r="EP18">
        <v>8.1547674161403102E-4</v>
      </c>
      <c r="EQ18">
        <v>-7.5071724955183801E-7</v>
      </c>
      <c r="ER18">
        <v>1.8443278439785599E-10</v>
      </c>
      <c r="ES18">
        <v>-0.15803648724780001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504.53699999999998</v>
      </c>
      <c r="FE18">
        <v>457.08499999999998</v>
      </c>
      <c r="FF18">
        <v>23.339300000000001</v>
      </c>
      <c r="FG18">
        <v>32.664900000000003</v>
      </c>
      <c r="FH18">
        <v>29.998899999999999</v>
      </c>
      <c r="FI18">
        <v>32.568399999999997</v>
      </c>
      <c r="FJ18">
        <v>32.5137</v>
      </c>
      <c r="FK18">
        <v>5.0866699999999998</v>
      </c>
      <c r="FL18">
        <v>31.959299999999999</v>
      </c>
      <c r="FM18">
        <v>0</v>
      </c>
      <c r="FN18">
        <v>23.354099999999999</v>
      </c>
      <c r="FO18">
        <v>49.5152</v>
      </c>
      <c r="FP18">
        <v>18.579699999999999</v>
      </c>
      <c r="FQ18">
        <v>101.051</v>
      </c>
      <c r="FR18">
        <v>100.58199999999999</v>
      </c>
    </row>
    <row r="19" spans="1:174" x14ac:dyDescent="0.25">
      <c r="A19">
        <v>3</v>
      </c>
      <c r="B19">
        <v>1608239790.0999999</v>
      </c>
      <c r="C19">
        <v>223.5</v>
      </c>
      <c r="D19" t="s">
        <v>301</v>
      </c>
      <c r="E19" t="s">
        <v>302</v>
      </c>
      <c r="F19" t="s">
        <v>289</v>
      </c>
      <c r="G19" t="s">
        <v>290</v>
      </c>
      <c r="H19">
        <v>1608239782.0999999</v>
      </c>
      <c r="I19">
        <f t="shared" si="0"/>
        <v>1.2771026362959853E-3</v>
      </c>
      <c r="J19">
        <f t="shared" si="1"/>
        <v>0.53752529602985755</v>
      </c>
      <c r="K19">
        <f t="shared" si="2"/>
        <v>79.565845161290298</v>
      </c>
      <c r="L19">
        <f t="shared" si="3"/>
        <v>65.313839557505531</v>
      </c>
      <c r="M19">
        <f t="shared" si="4"/>
        <v>6.642507043020621</v>
      </c>
      <c r="N19">
        <f t="shared" si="5"/>
        <v>8.0919555556434055</v>
      </c>
      <c r="O19">
        <f t="shared" si="6"/>
        <v>7.1544373971993244E-2</v>
      </c>
      <c r="P19">
        <f t="shared" si="7"/>
        <v>2.9575675036131637</v>
      </c>
      <c r="Q19">
        <f t="shared" si="8"/>
        <v>7.0596632031047088E-2</v>
      </c>
      <c r="R19">
        <f t="shared" si="9"/>
        <v>4.420699985639899E-2</v>
      </c>
      <c r="S19">
        <f t="shared" si="10"/>
        <v>231.29143480577881</v>
      </c>
      <c r="T19">
        <f t="shared" si="11"/>
        <v>28.981837114600612</v>
      </c>
      <c r="U19">
        <f t="shared" si="12"/>
        <v>27.968893548387101</v>
      </c>
      <c r="V19">
        <f t="shared" si="13"/>
        <v>3.7879635611409568</v>
      </c>
      <c r="W19">
        <f t="shared" si="14"/>
        <v>52.840863025943122</v>
      </c>
      <c r="X19">
        <f t="shared" si="15"/>
        <v>2.0005292893169249</v>
      </c>
      <c r="Y19">
        <f t="shared" si="16"/>
        <v>3.7859512028309057</v>
      </c>
      <c r="Z19">
        <f t="shared" si="17"/>
        <v>1.7874342718240319</v>
      </c>
      <c r="AA19">
        <f t="shared" si="18"/>
        <v>-56.320226260652952</v>
      </c>
      <c r="AB19">
        <f t="shared" si="19"/>
        <v>-1.4530376496598576</v>
      </c>
      <c r="AC19">
        <f t="shared" si="20"/>
        <v>-0.10705292050796586</v>
      </c>
      <c r="AD19">
        <f t="shared" si="21"/>
        <v>173.41111797495805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53554.910166424001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15320.5</v>
      </c>
      <c r="AS19">
        <v>899.57772</v>
      </c>
      <c r="AT19">
        <v>960.97</v>
      </c>
      <c r="AU19">
        <f t="shared" si="27"/>
        <v>6.3885740449753925E-2</v>
      </c>
      <c r="AV19">
        <v>0.5</v>
      </c>
      <c r="AW19">
        <f t="shared" si="28"/>
        <v>1180.1874393374292</v>
      </c>
      <c r="AX19">
        <f t="shared" si="29"/>
        <v>0.53752529602985755</v>
      </c>
      <c r="AY19">
        <f t="shared" si="30"/>
        <v>37.698574215785349</v>
      </c>
      <c r="AZ19">
        <f t="shared" si="31"/>
        <v>0.33628521181722643</v>
      </c>
      <c r="BA19">
        <f t="shared" si="32"/>
        <v>9.4499631047777254E-4</v>
      </c>
      <c r="BB19">
        <f t="shared" si="33"/>
        <v>2.3945700698252801</v>
      </c>
      <c r="BC19" t="s">
        <v>304</v>
      </c>
      <c r="BD19">
        <v>637.80999999999995</v>
      </c>
      <c r="BE19">
        <f t="shared" si="34"/>
        <v>323.16000000000008</v>
      </c>
      <c r="BF19">
        <f t="shared" si="35"/>
        <v>0.1899748731278624</v>
      </c>
      <c r="BG19">
        <f t="shared" si="36"/>
        <v>0.87685718314045413</v>
      </c>
      <c r="BH19">
        <f t="shared" si="37"/>
        <v>0.25007743912565289</v>
      </c>
      <c r="BI19">
        <f t="shared" si="38"/>
        <v>0.90359978783199568</v>
      </c>
      <c r="BJ19">
        <f t="shared" si="39"/>
        <v>0.13469416942616355</v>
      </c>
      <c r="BK19">
        <f t="shared" si="40"/>
        <v>0.86530583057383648</v>
      </c>
      <c r="BL19">
        <f t="shared" si="41"/>
        <v>1400.0029032258101</v>
      </c>
      <c r="BM19">
        <f t="shared" si="42"/>
        <v>1180.1874393374292</v>
      </c>
      <c r="BN19">
        <f t="shared" si="43"/>
        <v>0.84298927996370998</v>
      </c>
      <c r="BO19">
        <f t="shared" si="44"/>
        <v>0.19597855992742008</v>
      </c>
      <c r="BP19">
        <v>6</v>
      </c>
      <c r="BQ19">
        <v>0.5</v>
      </c>
      <c r="BR19" t="s">
        <v>294</v>
      </c>
      <c r="BS19">
        <v>2</v>
      </c>
      <c r="BT19">
        <v>1608239782.0999999</v>
      </c>
      <c r="BU19">
        <v>79.565845161290298</v>
      </c>
      <c r="BV19">
        <v>80.332464516128994</v>
      </c>
      <c r="BW19">
        <v>19.670622580645201</v>
      </c>
      <c r="BX19">
        <v>18.1689258064516</v>
      </c>
      <c r="BY19">
        <v>80.614690322580699</v>
      </c>
      <c r="BZ19">
        <v>19.684699999999999</v>
      </c>
      <c r="CA19">
        <v>500.22664516128998</v>
      </c>
      <c r="CB19">
        <v>101.601387096774</v>
      </c>
      <c r="CC19">
        <v>9.9984129032258104E-2</v>
      </c>
      <c r="CD19">
        <v>27.959780645161299</v>
      </c>
      <c r="CE19">
        <v>27.968893548387101</v>
      </c>
      <c r="CF19">
        <v>999.9</v>
      </c>
      <c r="CG19">
        <v>0</v>
      </c>
      <c r="CH19">
        <v>0</v>
      </c>
      <c r="CI19">
        <v>10000.447741935501</v>
      </c>
      <c r="CJ19">
        <v>0</v>
      </c>
      <c r="CK19">
        <v>265.73599999999999</v>
      </c>
      <c r="CL19">
        <v>1400.0029032258101</v>
      </c>
      <c r="CM19">
        <v>0.90000190322580598</v>
      </c>
      <c r="CN19">
        <v>9.9998096774193496E-2</v>
      </c>
      <c r="CO19">
        <v>0</v>
      </c>
      <c r="CP19">
        <v>899.64874193548405</v>
      </c>
      <c r="CQ19">
        <v>4.99979</v>
      </c>
      <c r="CR19">
        <v>12754.864516129001</v>
      </c>
      <c r="CS19">
        <v>11904.703225806499</v>
      </c>
      <c r="CT19">
        <v>48.4491935483871</v>
      </c>
      <c r="CU19">
        <v>51</v>
      </c>
      <c r="CV19">
        <v>49.679000000000002</v>
      </c>
      <c r="CW19">
        <v>49.875</v>
      </c>
      <c r="CX19">
        <v>49.625</v>
      </c>
      <c r="CY19">
        <v>1255.5029032258101</v>
      </c>
      <c r="CZ19">
        <v>139.5</v>
      </c>
      <c r="DA19">
        <v>0</v>
      </c>
      <c r="DB19">
        <v>79.799999952316298</v>
      </c>
      <c r="DC19">
        <v>0</v>
      </c>
      <c r="DD19">
        <v>899.57772</v>
      </c>
      <c r="DE19">
        <v>-4.7716153790097602</v>
      </c>
      <c r="DF19">
        <v>-70.115384652084799</v>
      </c>
      <c r="DG19">
        <v>12753.848</v>
      </c>
      <c r="DH19">
        <v>15</v>
      </c>
      <c r="DI19">
        <v>1608239588.5999999</v>
      </c>
      <c r="DJ19" t="s">
        <v>295</v>
      </c>
      <c r="DK19">
        <v>1608239588.5999999</v>
      </c>
      <c r="DL19">
        <v>1608239583.5999999</v>
      </c>
      <c r="DM19">
        <v>22</v>
      </c>
      <c r="DN19">
        <v>0.14799999999999999</v>
      </c>
      <c r="DO19">
        <v>-6.0000000000000001E-3</v>
      </c>
      <c r="DP19">
        <v>-0.89</v>
      </c>
      <c r="DQ19">
        <v>-1.9E-2</v>
      </c>
      <c r="DR19">
        <v>404</v>
      </c>
      <c r="DS19">
        <v>19</v>
      </c>
      <c r="DT19">
        <v>0.32</v>
      </c>
      <c r="DU19">
        <v>0.27</v>
      </c>
      <c r="DV19">
        <v>0.53901802758932105</v>
      </c>
      <c r="DW19">
        <v>-0.17600941672964601</v>
      </c>
      <c r="DX19">
        <v>2.1258704223249499E-2</v>
      </c>
      <c r="DY19">
        <v>1</v>
      </c>
      <c r="DZ19">
        <v>-0.76646506666666703</v>
      </c>
      <c r="EA19">
        <v>0.19566497886540499</v>
      </c>
      <c r="EB19">
        <v>2.4645909480659998E-2</v>
      </c>
      <c r="EC19">
        <v>1</v>
      </c>
      <c r="ED19">
        <v>1.5013049999999999</v>
      </c>
      <c r="EE19">
        <v>0.15322705228031799</v>
      </c>
      <c r="EF19">
        <v>1.6892141121440701E-2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-1.0489999999999999</v>
      </c>
      <c r="EN19">
        <v>-1.4200000000000001E-2</v>
      </c>
      <c r="EO19">
        <v>-1.10981367252314</v>
      </c>
      <c r="EP19">
        <v>8.1547674161403102E-4</v>
      </c>
      <c r="EQ19">
        <v>-7.5071724955183801E-7</v>
      </c>
      <c r="ER19">
        <v>1.8443278439785599E-10</v>
      </c>
      <c r="ES19">
        <v>-0.15803648724780001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504.887</v>
      </c>
      <c r="FE19">
        <v>457.55200000000002</v>
      </c>
      <c r="FF19">
        <v>23.416699999999999</v>
      </c>
      <c r="FG19">
        <v>32.494399999999999</v>
      </c>
      <c r="FH19">
        <v>29.999199999999998</v>
      </c>
      <c r="FI19">
        <v>32.462800000000001</v>
      </c>
      <c r="FJ19">
        <v>32.4161</v>
      </c>
      <c r="FK19">
        <v>6.42448</v>
      </c>
      <c r="FL19">
        <v>33.455100000000002</v>
      </c>
      <c r="FM19">
        <v>0</v>
      </c>
      <c r="FN19">
        <v>23.424499999999998</v>
      </c>
      <c r="FO19">
        <v>80.563100000000006</v>
      </c>
      <c r="FP19">
        <v>18.065100000000001</v>
      </c>
      <c r="FQ19">
        <v>101.08799999999999</v>
      </c>
      <c r="FR19">
        <v>100.60599999999999</v>
      </c>
    </row>
    <row r="20" spans="1:174" x14ac:dyDescent="0.25">
      <c r="A20">
        <v>4</v>
      </c>
      <c r="B20">
        <v>1608239860.0999999</v>
      </c>
      <c r="C20">
        <v>293.5</v>
      </c>
      <c r="D20" t="s">
        <v>306</v>
      </c>
      <c r="E20" t="s">
        <v>307</v>
      </c>
      <c r="F20" t="s">
        <v>289</v>
      </c>
      <c r="G20" t="s">
        <v>290</v>
      </c>
      <c r="H20">
        <v>1608239852.3499999</v>
      </c>
      <c r="I20">
        <f t="shared" si="0"/>
        <v>1.5110240987724918E-3</v>
      </c>
      <c r="J20">
        <f t="shared" si="1"/>
        <v>1.1284491446552083</v>
      </c>
      <c r="K20">
        <f t="shared" si="2"/>
        <v>99.528040000000004</v>
      </c>
      <c r="L20">
        <f t="shared" si="3"/>
        <v>75.307195585280965</v>
      </c>
      <c r="M20">
        <f t="shared" si="4"/>
        <v>7.6588638961182136</v>
      </c>
      <c r="N20">
        <f t="shared" si="5"/>
        <v>10.122163045418171</v>
      </c>
      <c r="O20">
        <f t="shared" si="6"/>
        <v>8.4399048060252488E-2</v>
      </c>
      <c r="P20">
        <f t="shared" si="7"/>
        <v>2.9570873087384095</v>
      </c>
      <c r="Q20">
        <f t="shared" si="8"/>
        <v>8.3083307300986439E-2</v>
      </c>
      <c r="R20">
        <f t="shared" si="9"/>
        <v>5.2043572478882687E-2</v>
      </c>
      <c r="S20">
        <f t="shared" si="10"/>
        <v>231.29620737177402</v>
      </c>
      <c r="T20">
        <f t="shared" si="11"/>
        <v>28.954373355966467</v>
      </c>
      <c r="U20">
        <f t="shared" si="12"/>
        <v>27.9655566666667</v>
      </c>
      <c r="V20">
        <f t="shared" si="13"/>
        <v>3.7872265854336096</v>
      </c>
      <c r="W20">
        <f t="shared" si="14"/>
        <v>52.466224857595769</v>
      </c>
      <c r="X20">
        <f t="shared" si="15"/>
        <v>1.9901298725958763</v>
      </c>
      <c r="Y20">
        <f t="shared" si="16"/>
        <v>3.7931638458789485</v>
      </c>
      <c r="Z20">
        <f t="shared" si="17"/>
        <v>1.7970967128377333</v>
      </c>
      <c r="AA20">
        <f t="shared" si="18"/>
        <v>-66.636162755866891</v>
      </c>
      <c r="AB20">
        <f t="shared" si="19"/>
        <v>4.2831509245524737</v>
      </c>
      <c r="AC20">
        <f t="shared" si="20"/>
        <v>0.31565958455602228</v>
      </c>
      <c r="AD20">
        <f t="shared" si="21"/>
        <v>169.25885512501563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53535.116983093729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15320.8</v>
      </c>
      <c r="AS20">
        <v>893.12684615384603</v>
      </c>
      <c r="AT20">
        <v>953.82</v>
      </c>
      <c r="AU20">
        <f t="shared" si="27"/>
        <v>6.3631664094015661E-2</v>
      </c>
      <c r="AV20">
        <v>0.5</v>
      </c>
      <c r="AW20">
        <f t="shared" si="28"/>
        <v>1180.210690627765</v>
      </c>
      <c r="AX20">
        <f t="shared" si="29"/>
        <v>1.1284491446552083</v>
      </c>
      <c r="AY20">
        <f t="shared" si="30"/>
        <v>37.549385113096086</v>
      </c>
      <c r="AZ20">
        <f t="shared" si="31"/>
        <v>0.34165775513199553</v>
      </c>
      <c r="BA20">
        <f t="shared" si="32"/>
        <v>1.4456712161825017E-3</v>
      </c>
      <c r="BB20">
        <f t="shared" si="33"/>
        <v>2.4200163552871605</v>
      </c>
      <c r="BC20" t="s">
        <v>309</v>
      </c>
      <c r="BD20">
        <v>627.94000000000005</v>
      </c>
      <c r="BE20">
        <f t="shared" si="34"/>
        <v>325.88</v>
      </c>
      <c r="BF20">
        <f t="shared" si="35"/>
        <v>0.18624387457393526</v>
      </c>
      <c r="BG20">
        <f t="shared" si="36"/>
        <v>0.87628599846629252</v>
      </c>
      <c r="BH20">
        <f t="shared" si="37"/>
        <v>0.25464617906960285</v>
      </c>
      <c r="BI20">
        <f t="shared" si="38"/>
        <v>0.90640744956176911</v>
      </c>
      <c r="BJ20">
        <f t="shared" si="39"/>
        <v>0.13094442195259198</v>
      </c>
      <c r="BK20">
        <f t="shared" si="40"/>
        <v>0.86905557804740807</v>
      </c>
      <c r="BL20">
        <f t="shared" si="41"/>
        <v>1400.03033333333</v>
      </c>
      <c r="BM20">
        <f t="shared" si="42"/>
        <v>1180.210690627765</v>
      </c>
      <c r="BN20">
        <f t="shared" si="43"/>
        <v>0.8429893713929778</v>
      </c>
      <c r="BO20">
        <f t="shared" si="44"/>
        <v>0.19597874278595581</v>
      </c>
      <c r="BP20">
        <v>6</v>
      </c>
      <c r="BQ20">
        <v>0.5</v>
      </c>
      <c r="BR20" t="s">
        <v>294</v>
      </c>
      <c r="BS20">
        <v>2</v>
      </c>
      <c r="BT20">
        <v>1608239852.3499999</v>
      </c>
      <c r="BU20">
        <v>99.528040000000004</v>
      </c>
      <c r="BV20">
        <v>101.061966666667</v>
      </c>
      <c r="BW20">
        <v>19.56832</v>
      </c>
      <c r="BX20">
        <v>17.791360000000001</v>
      </c>
      <c r="BY20">
        <v>100.563133333333</v>
      </c>
      <c r="BZ20">
        <v>19.584516666666701</v>
      </c>
      <c r="CA20">
        <v>500.22146666666703</v>
      </c>
      <c r="CB20">
        <v>101.601566666667</v>
      </c>
      <c r="CC20">
        <v>0.10005476000000001</v>
      </c>
      <c r="CD20">
        <v>27.992423333333299</v>
      </c>
      <c r="CE20">
        <v>27.9655566666667</v>
      </c>
      <c r="CF20">
        <v>999.9</v>
      </c>
      <c r="CG20">
        <v>0</v>
      </c>
      <c r="CH20">
        <v>0</v>
      </c>
      <c r="CI20">
        <v>9997.7063333333299</v>
      </c>
      <c r="CJ20">
        <v>0</v>
      </c>
      <c r="CK20">
        <v>272.69279999999998</v>
      </c>
      <c r="CL20">
        <v>1400.03033333333</v>
      </c>
      <c r="CM20">
        <v>0.89999819999999997</v>
      </c>
      <c r="CN20">
        <v>0.1000018</v>
      </c>
      <c r="CO20">
        <v>0</v>
      </c>
      <c r="CP20">
        <v>893.14833333333297</v>
      </c>
      <c r="CQ20">
        <v>4.99979</v>
      </c>
      <c r="CR20">
        <v>12653.7133333333</v>
      </c>
      <c r="CS20">
        <v>11904.9233333333</v>
      </c>
      <c r="CT20">
        <v>48.495800000000003</v>
      </c>
      <c r="CU20">
        <v>50.9664</v>
      </c>
      <c r="CV20">
        <v>49.6332666666667</v>
      </c>
      <c r="CW20">
        <v>49.832999999999998</v>
      </c>
      <c r="CX20">
        <v>49.625</v>
      </c>
      <c r="CY20">
        <v>1255.5233333333299</v>
      </c>
      <c r="CZ20">
        <v>139.50700000000001</v>
      </c>
      <c r="DA20">
        <v>0</v>
      </c>
      <c r="DB20">
        <v>69.299999952316298</v>
      </c>
      <c r="DC20">
        <v>0</v>
      </c>
      <c r="DD20">
        <v>893.12684615384603</v>
      </c>
      <c r="DE20">
        <v>-7.1494700937253599</v>
      </c>
      <c r="DF20">
        <v>-118.4068376859</v>
      </c>
      <c r="DG20">
        <v>12653.4461538462</v>
      </c>
      <c r="DH20">
        <v>15</v>
      </c>
      <c r="DI20">
        <v>1608239588.5999999</v>
      </c>
      <c r="DJ20" t="s">
        <v>295</v>
      </c>
      <c r="DK20">
        <v>1608239588.5999999</v>
      </c>
      <c r="DL20">
        <v>1608239583.5999999</v>
      </c>
      <c r="DM20">
        <v>22</v>
      </c>
      <c r="DN20">
        <v>0.14799999999999999</v>
      </c>
      <c r="DO20">
        <v>-6.0000000000000001E-3</v>
      </c>
      <c r="DP20">
        <v>-0.89</v>
      </c>
      <c r="DQ20">
        <v>-1.9E-2</v>
      </c>
      <c r="DR20">
        <v>404</v>
      </c>
      <c r="DS20">
        <v>19</v>
      </c>
      <c r="DT20">
        <v>0.32</v>
      </c>
      <c r="DU20">
        <v>0.27</v>
      </c>
      <c r="DV20">
        <v>1.13163792938428</v>
      </c>
      <c r="DW20">
        <v>-0.154834391801354</v>
      </c>
      <c r="DX20">
        <v>1.9260526329871401E-2</v>
      </c>
      <c r="DY20">
        <v>1</v>
      </c>
      <c r="DZ20">
        <v>-1.5357419999999999</v>
      </c>
      <c r="EA20">
        <v>0.110695795328141</v>
      </c>
      <c r="EB20">
        <v>1.9859300323358101E-2</v>
      </c>
      <c r="EC20">
        <v>1</v>
      </c>
      <c r="ED20">
        <v>1.775255</v>
      </c>
      <c r="EE20">
        <v>0.19988369299221201</v>
      </c>
      <c r="EF20">
        <v>1.4430871710791901E-2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-1.036</v>
      </c>
      <c r="EN20">
        <v>-1.5699999999999999E-2</v>
      </c>
      <c r="EO20">
        <v>-1.10981367252314</v>
      </c>
      <c r="EP20">
        <v>8.1547674161403102E-4</v>
      </c>
      <c r="EQ20">
        <v>-7.5071724955183801E-7</v>
      </c>
      <c r="ER20">
        <v>1.8443278439785599E-10</v>
      </c>
      <c r="ES20">
        <v>-0.15803648724780001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4.5</v>
      </c>
      <c r="FB20">
        <v>4.5999999999999996</v>
      </c>
      <c r="FC20">
        <v>2</v>
      </c>
      <c r="FD20">
        <v>505.44</v>
      </c>
      <c r="FE20">
        <v>457.52100000000002</v>
      </c>
      <c r="FF20">
        <v>23.3642</v>
      </c>
      <c r="FG20">
        <v>32.3673</v>
      </c>
      <c r="FH20">
        <v>29.999600000000001</v>
      </c>
      <c r="FI20">
        <v>32.375900000000001</v>
      </c>
      <c r="FJ20">
        <v>32.338000000000001</v>
      </c>
      <c r="FK20">
        <v>7.3322799999999999</v>
      </c>
      <c r="FL20">
        <v>34.828400000000002</v>
      </c>
      <c r="FM20">
        <v>0</v>
      </c>
      <c r="FN20">
        <v>23.363600000000002</v>
      </c>
      <c r="FO20">
        <v>101.24</v>
      </c>
      <c r="FP20">
        <v>17.6677</v>
      </c>
      <c r="FQ20">
        <v>101.107</v>
      </c>
      <c r="FR20">
        <v>100.616</v>
      </c>
    </row>
    <row r="21" spans="1:174" x14ac:dyDescent="0.25">
      <c r="A21">
        <v>5</v>
      </c>
      <c r="B21">
        <v>1608239932.0999999</v>
      </c>
      <c r="C21">
        <v>365.5</v>
      </c>
      <c r="D21" t="s">
        <v>310</v>
      </c>
      <c r="E21" t="s">
        <v>311</v>
      </c>
      <c r="F21" t="s">
        <v>289</v>
      </c>
      <c r="G21" t="s">
        <v>290</v>
      </c>
      <c r="H21">
        <v>1608239924.3499999</v>
      </c>
      <c r="I21">
        <f t="shared" si="0"/>
        <v>1.7683175570776951E-3</v>
      </c>
      <c r="J21">
        <f t="shared" si="1"/>
        <v>2.6000821138016152</v>
      </c>
      <c r="K21">
        <f t="shared" si="2"/>
        <v>148.974533333333</v>
      </c>
      <c r="L21">
        <f t="shared" si="3"/>
        <v>102.57236967440352</v>
      </c>
      <c r="M21">
        <f t="shared" si="4"/>
        <v>10.431586082164538</v>
      </c>
      <c r="N21">
        <f t="shared" si="5"/>
        <v>15.150675308077217</v>
      </c>
      <c r="O21">
        <f t="shared" si="6"/>
        <v>9.8868183303031515E-2</v>
      </c>
      <c r="P21">
        <f t="shared" si="7"/>
        <v>2.9579087846121226</v>
      </c>
      <c r="Q21">
        <f t="shared" si="8"/>
        <v>9.7068315638728503E-2</v>
      </c>
      <c r="R21">
        <f t="shared" si="9"/>
        <v>6.0826679054372404E-2</v>
      </c>
      <c r="S21">
        <f t="shared" si="10"/>
        <v>231.29202947542922</v>
      </c>
      <c r="T21">
        <f t="shared" si="11"/>
        <v>28.902910542285035</v>
      </c>
      <c r="U21">
        <f t="shared" si="12"/>
        <v>27.951783333333299</v>
      </c>
      <c r="V21">
        <f t="shared" si="13"/>
        <v>3.7841859636746253</v>
      </c>
      <c r="W21">
        <f t="shared" si="14"/>
        <v>52.25959602112458</v>
      </c>
      <c r="X21">
        <f t="shared" si="15"/>
        <v>1.9840366827269065</v>
      </c>
      <c r="Y21">
        <f t="shared" si="16"/>
        <v>3.7965021427354917</v>
      </c>
      <c r="Z21">
        <f t="shared" si="17"/>
        <v>1.8001492809477189</v>
      </c>
      <c r="AA21">
        <f t="shared" si="18"/>
        <v>-77.982804267126355</v>
      </c>
      <c r="AB21">
        <f t="shared" si="19"/>
        <v>8.8870835600096481</v>
      </c>
      <c r="AC21">
        <f t="shared" si="20"/>
        <v>0.65478253841444278</v>
      </c>
      <c r="AD21">
        <f t="shared" si="21"/>
        <v>162.85109130672694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53556.324560214067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15320.5</v>
      </c>
      <c r="AS21">
        <v>882.55827999999997</v>
      </c>
      <c r="AT21">
        <v>950.26</v>
      </c>
      <c r="AU21">
        <f t="shared" si="27"/>
        <v>7.1245469660934924E-2</v>
      </c>
      <c r="AV21">
        <v>0.5</v>
      </c>
      <c r="AW21">
        <f t="shared" si="28"/>
        <v>1180.1923596313413</v>
      </c>
      <c r="AX21">
        <f t="shared" si="29"/>
        <v>2.6000821138016152</v>
      </c>
      <c r="AY21">
        <f t="shared" si="30"/>
        <v>42.041679476090962</v>
      </c>
      <c r="AZ21">
        <f t="shared" si="31"/>
        <v>0.36693115568370754</v>
      </c>
      <c r="BA21">
        <f t="shared" si="32"/>
        <v>2.6926369821700102E-3</v>
      </c>
      <c r="BB21">
        <f t="shared" si="33"/>
        <v>2.4328289099825309</v>
      </c>
      <c r="BC21" t="s">
        <v>313</v>
      </c>
      <c r="BD21">
        <v>601.58000000000004</v>
      </c>
      <c r="BE21">
        <f t="shared" si="34"/>
        <v>348.67999999999995</v>
      </c>
      <c r="BF21">
        <f t="shared" si="35"/>
        <v>0.1941657680394632</v>
      </c>
      <c r="BG21">
        <f t="shared" si="36"/>
        <v>0.86894192820898319</v>
      </c>
      <c r="BH21">
        <f t="shared" si="37"/>
        <v>0.28835860270364128</v>
      </c>
      <c r="BI21">
        <f t="shared" si="38"/>
        <v>0.90780539022722262</v>
      </c>
      <c r="BJ21">
        <f t="shared" si="39"/>
        <v>0.13234960838753934</v>
      </c>
      <c r="BK21">
        <f t="shared" si="40"/>
        <v>0.86765039161246071</v>
      </c>
      <c r="BL21">
        <f t="shared" si="41"/>
        <v>1400.009</v>
      </c>
      <c r="BM21">
        <f t="shared" si="42"/>
        <v>1180.1923596313413</v>
      </c>
      <c r="BN21">
        <f t="shared" si="43"/>
        <v>0.84298912337802212</v>
      </c>
      <c r="BO21">
        <f t="shared" si="44"/>
        <v>0.19597824675604433</v>
      </c>
      <c r="BP21">
        <v>6</v>
      </c>
      <c r="BQ21">
        <v>0.5</v>
      </c>
      <c r="BR21" t="s">
        <v>294</v>
      </c>
      <c r="BS21">
        <v>2</v>
      </c>
      <c r="BT21">
        <v>1608239924.3499999</v>
      </c>
      <c r="BU21">
        <v>148.974533333333</v>
      </c>
      <c r="BV21">
        <v>152.40916666666701</v>
      </c>
      <c r="BW21">
        <v>19.508763333333299</v>
      </c>
      <c r="BX21">
        <v>17.42914</v>
      </c>
      <c r="BY21">
        <v>149.97813333333301</v>
      </c>
      <c r="BZ21">
        <v>19.5261833333333</v>
      </c>
      <c r="CA21">
        <v>500.23093333333298</v>
      </c>
      <c r="CB21">
        <v>101.59973333333301</v>
      </c>
      <c r="CC21">
        <v>0.100033526666667</v>
      </c>
      <c r="CD21">
        <v>28.0075133333333</v>
      </c>
      <c r="CE21">
        <v>27.951783333333299</v>
      </c>
      <c r="CF21">
        <v>999.9</v>
      </c>
      <c r="CG21">
        <v>0</v>
      </c>
      <c r="CH21">
        <v>0</v>
      </c>
      <c r="CI21">
        <v>10002.5466666667</v>
      </c>
      <c r="CJ21">
        <v>0</v>
      </c>
      <c r="CK21">
        <v>273.44733333333301</v>
      </c>
      <c r="CL21">
        <v>1400.009</v>
      </c>
      <c r="CM21">
        <v>0.90000309999999994</v>
      </c>
      <c r="CN21">
        <v>9.99969E-2</v>
      </c>
      <c r="CO21">
        <v>0</v>
      </c>
      <c r="CP21">
        <v>882.62273333333303</v>
      </c>
      <c r="CQ21">
        <v>4.99979</v>
      </c>
      <c r="CR21">
        <v>12500.3833333333</v>
      </c>
      <c r="CS21">
        <v>11904.76</v>
      </c>
      <c r="CT21">
        <v>48.5</v>
      </c>
      <c r="CU21">
        <v>50.949599999999997</v>
      </c>
      <c r="CV21">
        <v>49.680799999999998</v>
      </c>
      <c r="CW21">
        <v>49.875</v>
      </c>
      <c r="CX21">
        <v>49.6332666666667</v>
      </c>
      <c r="CY21">
        <v>1255.5160000000001</v>
      </c>
      <c r="CZ21">
        <v>139.493333333333</v>
      </c>
      <c r="DA21">
        <v>0</v>
      </c>
      <c r="DB21">
        <v>71</v>
      </c>
      <c r="DC21">
        <v>0</v>
      </c>
      <c r="DD21">
        <v>882.55827999999997</v>
      </c>
      <c r="DE21">
        <v>-9.1053076796622907</v>
      </c>
      <c r="DF21">
        <v>-121.684615207154</v>
      </c>
      <c r="DG21">
        <v>12499.804</v>
      </c>
      <c r="DH21">
        <v>15</v>
      </c>
      <c r="DI21">
        <v>1608239588.5999999</v>
      </c>
      <c r="DJ21" t="s">
        <v>295</v>
      </c>
      <c r="DK21">
        <v>1608239588.5999999</v>
      </c>
      <c r="DL21">
        <v>1608239583.5999999</v>
      </c>
      <c r="DM21">
        <v>22</v>
      </c>
      <c r="DN21">
        <v>0.14799999999999999</v>
      </c>
      <c r="DO21">
        <v>-6.0000000000000001E-3</v>
      </c>
      <c r="DP21">
        <v>-0.89</v>
      </c>
      <c r="DQ21">
        <v>-1.9E-2</v>
      </c>
      <c r="DR21">
        <v>404</v>
      </c>
      <c r="DS21">
        <v>19</v>
      </c>
      <c r="DT21">
        <v>0.32</v>
      </c>
      <c r="DU21">
        <v>0.27</v>
      </c>
      <c r="DV21">
        <v>2.6046492652066902</v>
      </c>
      <c r="DW21">
        <v>-0.219893103411826</v>
      </c>
      <c r="DX21">
        <v>3.17436329146739E-2</v>
      </c>
      <c r="DY21">
        <v>1</v>
      </c>
      <c r="DZ21">
        <v>-3.43723</v>
      </c>
      <c r="EA21">
        <v>0.146250500556177</v>
      </c>
      <c r="EB21">
        <v>3.2975406087972101E-2</v>
      </c>
      <c r="EC21">
        <v>1</v>
      </c>
      <c r="ED21">
        <v>2.0782293333333302</v>
      </c>
      <c r="EE21">
        <v>0.12811354838709799</v>
      </c>
      <c r="EF21">
        <v>9.3357288354412298E-3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-1.004</v>
      </c>
      <c r="EN21">
        <v>-1.7100000000000001E-2</v>
      </c>
      <c r="EO21">
        <v>-1.10981367252314</v>
      </c>
      <c r="EP21">
        <v>8.1547674161403102E-4</v>
      </c>
      <c r="EQ21">
        <v>-7.5071724955183801E-7</v>
      </c>
      <c r="ER21">
        <v>1.8443278439785599E-10</v>
      </c>
      <c r="ES21">
        <v>-0.15803648724780001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5.8</v>
      </c>
      <c r="FC21">
        <v>2</v>
      </c>
      <c r="FD21">
        <v>505.93599999999998</v>
      </c>
      <c r="FE21">
        <v>457.25599999999997</v>
      </c>
      <c r="FF21">
        <v>23.1648</v>
      </c>
      <c r="FG21">
        <v>32.302300000000002</v>
      </c>
      <c r="FH21">
        <v>30.0002</v>
      </c>
      <c r="FI21">
        <v>32.323500000000003</v>
      </c>
      <c r="FJ21">
        <v>32.290300000000002</v>
      </c>
      <c r="FK21">
        <v>9.6167499999999997</v>
      </c>
      <c r="FL21">
        <v>36.339599999999997</v>
      </c>
      <c r="FM21">
        <v>0</v>
      </c>
      <c r="FN21">
        <v>23.1555</v>
      </c>
      <c r="FO21">
        <v>152.89099999999999</v>
      </c>
      <c r="FP21">
        <v>17.3095</v>
      </c>
      <c r="FQ21">
        <v>101.116</v>
      </c>
      <c r="FR21">
        <v>100.61799999999999</v>
      </c>
    </row>
    <row r="22" spans="1:174" x14ac:dyDescent="0.25">
      <c r="A22">
        <v>6</v>
      </c>
      <c r="B22">
        <v>1608240005.0999999</v>
      </c>
      <c r="C22">
        <v>438.5</v>
      </c>
      <c r="D22" t="s">
        <v>314</v>
      </c>
      <c r="E22" t="s">
        <v>315</v>
      </c>
      <c r="F22" t="s">
        <v>289</v>
      </c>
      <c r="G22" t="s">
        <v>290</v>
      </c>
      <c r="H22">
        <v>1608239997.3499999</v>
      </c>
      <c r="I22">
        <f t="shared" si="0"/>
        <v>1.9321125699580501E-3</v>
      </c>
      <c r="J22">
        <f t="shared" si="1"/>
        <v>4.0519361262437998</v>
      </c>
      <c r="K22">
        <f t="shared" si="2"/>
        <v>198.96256666666699</v>
      </c>
      <c r="L22">
        <f t="shared" si="3"/>
        <v>132.9355517612446</v>
      </c>
      <c r="M22">
        <f t="shared" si="4"/>
        <v>13.519046187657972</v>
      </c>
      <c r="N22">
        <f t="shared" si="5"/>
        <v>20.233745546206976</v>
      </c>
      <c r="O22">
        <f t="shared" si="6"/>
        <v>0.10779248781112023</v>
      </c>
      <c r="P22">
        <f t="shared" si="7"/>
        <v>2.9580826248898853</v>
      </c>
      <c r="Q22">
        <f t="shared" si="8"/>
        <v>0.10565693174167613</v>
      </c>
      <c r="R22">
        <f t="shared" si="9"/>
        <v>6.6223929641330823E-2</v>
      </c>
      <c r="S22">
        <f t="shared" si="10"/>
        <v>231.29085359311236</v>
      </c>
      <c r="T22">
        <f t="shared" si="11"/>
        <v>28.854023072322999</v>
      </c>
      <c r="U22">
        <f t="shared" si="12"/>
        <v>27.931080000000001</v>
      </c>
      <c r="V22">
        <f t="shared" si="13"/>
        <v>3.779619471654311</v>
      </c>
      <c r="W22">
        <f t="shared" si="14"/>
        <v>51.976614567998823</v>
      </c>
      <c r="X22">
        <f t="shared" si="15"/>
        <v>1.9725284669988925</v>
      </c>
      <c r="Y22">
        <f t="shared" si="16"/>
        <v>3.7950306756095404</v>
      </c>
      <c r="Z22">
        <f t="shared" si="17"/>
        <v>1.8070910046554185</v>
      </c>
      <c r="AA22">
        <f t="shared" si="18"/>
        <v>-85.206164335150007</v>
      </c>
      <c r="AB22">
        <f t="shared" si="19"/>
        <v>11.128777367172979</v>
      </c>
      <c r="AC22">
        <f t="shared" si="20"/>
        <v>0.81978610655447737</v>
      </c>
      <c r="AD22">
        <f t="shared" si="21"/>
        <v>158.0332527316898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53562.497834776172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15319.9</v>
      </c>
      <c r="AS22">
        <v>871.21451999999999</v>
      </c>
      <c r="AT22">
        <v>950.16</v>
      </c>
      <c r="AU22">
        <f t="shared" si="27"/>
        <v>8.3086511745390279E-2</v>
      </c>
      <c r="AV22">
        <v>0.5</v>
      </c>
      <c r="AW22">
        <f t="shared" si="28"/>
        <v>1180.1824206277872</v>
      </c>
      <c r="AX22">
        <f t="shared" si="29"/>
        <v>4.0519361262437998</v>
      </c>
      <c r="AY22">
        <f t="shared" si="30"/>
        <v>49.028620276596889</v>
      </c>
      <c r="AZ22">
        <f t="shared" si="31"/>
        <v>0.38319861917992765</v>
      </c>
      <c r="BA22">
        <f t="shared" si="32"/>
        <v>3.9228542343456574E-3</v>
      </c>
      <c r="BB22">
        <f t="shared" si="33"/>
        <v>2.43319019954534</v>
      </c>
      <c r="BC22" t="s">
        <v>317</v>
      </c>
      <c r="BD22">
        <v>586.05999999999995</v>
      </c>
      <c r="BE22">
        <f t="shared" si="34"/>
        <v>364.1</v>
      </c>
      <c r="BF22">
        <f t="shared" si="35"/>
        <v>0.21682361988464699</v>
      </c>
      <c r="BG22">
        <f t="shared" si="36"/>
        <v>0.86393973139214209</v>
      </c>
      <c r="BH22">
        <f t="shared" si="37"/>
        <v>0.33639187382001234</v>
      </c>
      <c r="BI22">
        <f t="shared" si="38"/>
        <v>0.9078446582234434</v>
      </c>
      <c r="BJ22">
        <f t="shared" si="39"/>
        <v>0.14585575395322406</v>
      </c>
      <c r="BK22">
        <f t="shared" si="40"/>
        <v>0.85414424604677597</v>
      </c>
      <c r="BL22">
        <f t="shared" si="41"/>
        <v>1399.9966666666701</v>
      </c>
      <c r="BM22">
        <f t="shared" si="42"/>
        <v>1180.1824206277872</v>
      </c>
      <c r="BN22">
        <f t="shared" si="43"/>
        <v>0.84298945042329942</v>
      </c>
      <c r="BO22">
        <f t="shared" si="44"/>
        <v>0.19597890084659905</v>
      </c>
      <c r="BP22">
        <v>6</v>
      </c>
      <c r="BQ22">
        <v>0.5</v>
      </c>
      <c r="BR22" t="s">
        <v>294</v>
      </c>
      <c r="BS22">
        <v>2</v>
      </c>
      <c r="BT22">
        <v>1608239997.3499999</v>
      </c>
      <c r="BU22">
        <v>198.96256666666699</v>
      </c>
      <c r="BV22">
        <v>204.28370000000001</v>
      </c>
      <c r="BW22">
        <v>19.396276666666701</v>
      </c>
      <c r="BX22">
        <v>17.1237766666667</v>
      </c>
      <c r="BY22">
        <v>199.93793333333301</v>
      </c>
      <c r="BZ22">
        <v>19.416029999999999</v>
      </c>
      <c r="CA22">
        <v>500.23413333333298</v>
      </c>
      <c r="CB22">
        <v>101.59626666666701</v>
      </c>
      <c r="CC22">
        <v>9.9976426666666701E-2</v>
      </c>
      <c r="CD22">
        <v>28.000863333333299</v>
      </c>
      <c r="CE22">
        <v>27.931080000000001</v>
      </c>
      <c r="CF22">
        <v>999.9</v>
      </c>
      <c r="CG22">
        <v>0</v>
      </c>
      <c r="CH22">
        <v>0</v>
      </c>
      <c r="CI22">
        <v>10003.8743333333</v>
      </c>
      <c r="CJ22">
        <v>0</v>
      </c>
      <c r="CK22">
        <v>247.47796666666699</v>
      </c>
      <c r="CL22">
        <v>1399.9966666666701</v>
      </c>
      <c r="CM22">
        <v>0.89999243333333301</v>
      </c>
      <c r="CN22">
        <v>0.100007553333333</v>
      </c>
      <c r="CO22">
        <v>0</v>
      </c>
      <c r="CP22">
        <v>871.299033333333</v>
      </c>
      <c r="CQ22">
        <v>4.99979</v>
      </c>
      <c r="CR22">
        <v>12362.8766666667</v>
      </c>
      <c r="CS22">
        <v>11904.6133333333</v>
      </c>
      <c r="CT22">
        <v>48.561999999999998</v>
      </c>
      <c r="CU22">
        <v>51</v>
      </c>
      <c r="CV22">
        <v>49.695399999999999</v>
      </c>
      <c r="CW22">
        <v>49.936999999999998</v>
      </c>
      <c r="CX22">
        <v>49.703800000000001</v>
      </c>
      <c r="CY22">
        <v>1255.48933333333</v>
      </c>
      <c r="CZ22">
        <v>139.50733333333301</v>
      </c>
      <c r="DA22">
        <v>0</v>
      </c>
      <c r="DB22">
        <v>72.200000047683702</v>
      </c>
      <c r="DC22">
        <v>0</v>
      </c>
      <c r="DD22">
        <v>871.21451999999999</v>
      </c>
      <c r="DE22">
        <v>-8.2065384530430894</v>
      </c>
      <c r="DF22">
        <v>-105.930769260125</v>
      </c>
      <c r="DG22">
        <v>12362.064</v>
      </c>
      <c r="DH22">
        <v>15</v>
      </c>
      <c r="DI22">
        <v>1608239588.5999999</v>
      </c>
      <c r="DJ22" t="s">
        <v>295</v>
      </c>
      <c r="DK22">
        <v>1608239588.5999999</v>
      </c>
      <c r="DL22">
        <v>1608239583.5999999</v>
      </c>
      <c r="DM22">
        <v>22</v>
      </c>
      <c r="DN22">
        <v>0.14799999999999999</v>
      </c>
      <c r="DO22">
        <v>-6.0000000000000001E-3</v>
      </c>
      <c r="DP22">
        <v>-0.89</v>
      </c>
      <c r="DQ22">
        <v>-1.9E-2</v>
      </c>
      <c r="DR22">
        <v>404</v>
      </c>
      <c r="DS22">
        <v>19</v>
      </c>
      <c r="DT22">
        <v>0.32</v>
      </c>
      <c r="DU22">
        <v>0.27</v>
      </c>
      <c r="DV22">
        <v>4.0568745430198998</v>
      </c>
      <c r="DW22">
        <v>-0.116980808325541</v>
      </c>
      <c r="DX22">
        <v>2.3407986866595901E-2</v>
      </c>
      <c r="DY22">
        <v>1</v>
      </c>
      <c r="DZ22">
        <v>-5.323366</v>
      </c>
      <c r="EA22">
        <v>0.13188627363737701</v>
      </c>
      <c r="EB22">
        <v>2.5083834714811799E-2</v>
      </c>
      <c r="EC22">
        <v>1</v>
      </c>
      <c r="ED22">
        <v>2.27289566666667</v>
      </c>
      <c r="EE22">
        <v>-0.117962269187982</v>
      </c>
      <c r="EF22">
        <v>1.06118973117702E-2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-0.97499999999999998</v>
      </c>
      <c r="EN22">
        <v>-1.95E-2</v>
      </c>
      <c r="EO22">
        <v>-1.10981367252314</v>
      </c>
      <c r="EP22">
        <v>8.1547674161403102E-4</v>
      </c>
      <c r="EQ22">
        <v>-7.5071724955183801E-7</v>
      </c>
      <c r="ER22">
        <v>1.8443278439785599E-10</v>
      </c>
      <c r="ES22">
        <v>-0.15803648724780001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6.9</v>
      </c>
      <c r="FB22">
        <v>7</v>
      </c>
      <c r="FC22">
        <v>2</v>
      </c>
      <c r="FD22">
        <v>506.05900000000003</v>
      </c>
      <c r="FE22">
        <v>456.64</v>
      </c>
      <c r="FF22">
        <v>23.035299999999999</v>
      </c>
      <c r="FG22">
        <v>32.319800000000001</v>
      </c>
      <c r="FH22">
        <v>30.000399999999999</v>
      </c>
      <c r="FI22">
        <v>32.320599999999999</v>
      </c>
      <c r="FJ22">
        <v>32.291899999999998</v>
      </c>
      <c r="FK22">
        <v>11.8993</v>
      </c>
      <c r="FL22">
        <v>36.991900000000001</v>
      </c>
      <c r="FM22">
        <v>0</v>
      </c>
      <c r="FN22">
        <v>23.035299999999999</v>
      </c>
      <c r="FO22">
        <v>204.80500000000001</v>
      </c>
      <c r="FP22">
        <v>17.165500000000002</v>
      </c>
      <c r="FQ22">
        <v>101.10599999999999</v>
      </c>
      <c r="FR22">
        <v>100.608</v>
      </c>
    </row>
    <row r="23" spans="1:174" x14ac:dyDescent="0.25">
      <c r="A23">
        <v>7</v>
      </c>
      <c r="B23">
        <v>1608240105.0999999</v>
      </c>
      <c r="C23">
        <v>538.5</v>
      </c>
      <c r="D23" t="s">
        <v>318</v>
      </c>
      <c r="E23" t="s">
        <v>319</v>
      </c>
      <c r="F23" t="s">
        <v>289</v>
      </c>
      <c r="G23" t="s">
        <v>290</v>
      </c>
      <c r="H23">
        <v>1608240097.3499999</v>
      </c>
      <c r="I23">
        <f t="shared" si="0"/>
        <v>1.9070005055348241E-3</v>
      </c>
      <c r="J23">
        <f t="shared" si="1"/>
        <v>5.3416530304004359</v>
      </c>
      <c r="K23">
        <f t="shared" si="2"/>
        <v>249.7456</v>
      </c>
      <c r="L23">
        <f t="shared" si="3"/>
        <v>161.85485141339538</v>
      </c>
      <c r="M23">
        <f t="shared" si="4"/>
        <v>16.46051528733754</v>
      </c>
      <c r="N23">
        <f t="shared" si="5"/>
        <v>25.398937571821577</v>
      </c>
      <c r="O23">
        <f t="shared" si="6"/>
        <v>0.1061655511805546</v>
      </c>
      <c r="P23">
        <f t="shared" si="7"/>
        <v>2.9587730034820425</v>
      </c>
      <c r="Q23">
        <f t="shared" si="8"/>
        <v>0.10409377902631074</v>
      </c>
      <c r="R23">
        <f t="shared" si="9"/>
        <v>6.5241384981629638E-2</v>
      </c>
      <c r="S23">
        <f t="shared" si="10"/>
        <v>231.29103449092236</v>
      </c>
      <c r="T23">
        <f t="shared" si="11"/>
        <v>28.86463908240189</v>
      </c>
      <c r="U23">
        <f t="shared" si="12"/>
        <v>27.941703333333301</v>
      </c>
      <c r="V23">
        <f t="shared" si="13"/>
        <v>3.7819620377004446</v>
      </c>
      <c r="W23">
        <f t="shared" si="14"/>
        <v>51.937215771402201</v>
      </c>
      <c r="X23">
        <f t="shared" si="15"/>
        <v>1.9715316247281245</v>
      </c>
      <c r="Y23">
        <f t="shared" si="16"/>
        <v>3.7959902074952856</v>
      </c>
      <c r="Z23">
        <f t="shared" si="17"/>
        <v>1.8104304129723201</v>
      </c>
      <c r="AA23">
        <f t="shared" si="18"/>
        <v>-84.098722294085746</v>
      </c>
      <c r="AB23">
        <f t="shared" si="19"/>
        <v>10.128567294167526</v>
      </c>
      <c r="AC23">
        <f t="shared" si="20"/>
        <v>0.74598852984154751</v>
      </c>
      <c r="AD23">
        <f t="shared" si="21"/>
        <v>158.0668680208457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53581.907136736962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15318.9</v>
      </c>
      <c r="AS23">
        <v>862.08349999999996</v>
      </c>
      <c r="AT23">
        <v>953.41</v>
      </c>
      <c r="AU23">
        <f t="shared" si="27"/>
        <v>9.578932463473222E-2</v>
      </c>
      <c r="AV23">
        <v>0.5</v>
      </c>
      <c r="AW23">
        <f t="shared" si="28"/>
        <v>1180.1845306277612</v>
      </c>
      <c r="AX23">
        <f t="shared" si="29"/>
        <v>5.3416530304004359</v>
      </c>
      <c r="AY23">
        <f t="shared" si="30"/>
        <v>56.524539566595841</v>
      </c>
      <c r="AZ23">
        <f t="shared" si="31"/>
        <v>0.39699604577254277</v>
      </c>
      <c r="BA23">
        <f t="shared" si="32"/>
        <v>5.0156567524809225E-3</v>
      </c>
      <c r="BB23">
        <f t="shared" si="33"/>
        <v>2.4214870832065953</v>
      </c>
      <c r="BC23" t="s">
        <v>321</v>
      </c>
      <c r="BD23">
        <v>574.91</v>
      </c>
      <c r="BE23">
        <f t="shared" si="34"/>
        <v>378.5</v>
      </c>
      <c r="BF23">
        <f t="shared" si="35"/>
        <v>0.24128533685601058</v>
      </c>
      <c r="BG23">
        <f t="shared" si="36"/>
        <v>0.85914549507474403</v>
      </c>
      <c r="BH23">
        <f t="shared" si="37"/>
        <v>0.38383271960764653</v>
      </c>
      <c r="BI23">
        <f t="shared" si="38"/>
        <v>0.9065684483462737</v>
      </c>
      <c r="BJ23">
        <f t="shared" si="39"/>
        <v>0.16090941656102806</v>
      </c>
      <c r="BK23">
        <f t="shared" si="40"/>
        <v>0.83909058343897192</v>
      </c>
      <c r="BL23">
        <f t="shared" si="41"/>
        <v>1399.99933333333</v>
      </c>
      <c r="BM23">
        <f t="shared" si="42"/>
        <v>1180.1845306277612</v>
      </c>
      <c r="BN23">
        <f t="shared" si="43"/>
        <v>0.84298935187190371</v>
      </c>
      <c r="BO23">
        <f t="shared" si="44"/>
        <v>0.19597870374380735</v>
      </c>
      <c r="BP23">
        <v>6</v>
      </c>
      <c r="BQ23">
        <v>0.5</v>
      </c>
      <c r="BR23" t="s">
        <v>294</v>
      </c>
      <c r="BS23">
        <v>2</v>
      </c>
      <c r="BT23">
        <v>1608240097.3499999</v>
      </c>
      <c r="BU23">
        <v>249.7456</v>
      </c>
      <c r="BV23">
        <v>256.72379999999998</v>
      </c>
      <c r="BW23">
        <v>19.3859033333333</v>
      </c>
      <c r="BX23">
        <v>17.1429266666667</v>
      </c>
      <c r="BY23">
        <v>250.695333333333</v>
      </c>
      <c r="BZ23">
        <v>19.405863333333301</v>
      </c>
      <c r="CA23">
        <v>500.23656666666699</v>
      </c>
      <c r="CB23">
        <v>101.59926666666701</v>
      </c>
      <c r="CC23">
        <v>9.9972766666666699E-2</v>
      </c>
      <c r="CD23">
        <v>28.005199999999999</v>
      </c>
      <c r="CE23">
        <v>27.941703333333301</v>
      </c>
      <c r="CF23">
        <v>999.9</v>
      </c>
      <c r="CG23">
        <v>0</v>
      </c>
      <c r="CH23">
        <v>0</v>
      </c>
      <c r="CI23">
        <v>10007.496666666701</v>
      </c>
      <c r="CJ23">
        <v>0</v>
      </c>
      <c r="CK23">
        <v>237.425266666667</v>
      </c>
      <c r="CL23">
        <v>1399.99933333333</v>
      </c>
      <c r="CM23">
        <v>0.899996666666666</v>
      </c>
      <c r="CN23">
        <v>0.1000033</v>
      </c>
      <c r="CO23">
        <v>0</v>
      </c>
      <c r="CP23">
        <v>862.07763333333401</v>
      </c>
      <c r="CQ23">
        <v>4.99979</v>
      </c>
      <c r="CR23">
        <v>12242.93</v>
      </c>
      <c r="CS23">
        <v>11904.643333333301</v>
      </c>
      <c r="CT23">
        <v>48.686999999999998</v>
      </c>
      <c r="CU23">
        <v>51.112400000000001</v>
      </c>
      <c r="CV23">
        <v>49.811999999999998</v>
      </c>
      <c r="CW23">
        <v>50.099800000000002</v>
      </c>
      <c r="CX23">
        <v>49.811999999999998</v>
      </c>
      <c r="CY23">
        <v>1255.4963333333301</v>
      </c>
      <c r="CZ23">
        <v>139.50299999999999</v>
      </c>
      <c r="DA23">
        <v>0</v>
      </c>
      <c r="DB23">
        <v>99.200000047683702</v>
      </c>
      <c r="DC23">
        <v>0</v>
      </c>
      <c r="DD23">
        <v>862.08349999999996</v>
      </c>
      <c r="DE23">
        <v>-2.3397948687724202</v>
      </c>
      <c r="DF23">
        <v>-38.047863252118802</v>
      </c>
      <c r="DG23">
        <v>12242.873076923101</v>
      </c>
      <c r="DH23">
        <v>15</v>
      </c>
      <c r="DI23">
        <v>1608239588.5999999</v>
      </c>
      <c r="DJ23" t="s">
        <v>295</v>
      </c>
      <c r="DK23">
        <v>1608239588.5999999</v>
      </c>
      <c r="DL23">
        <v>1608239583.5999999</v>
      </c>
      <c r="DM23">
        <v>22</v>
      </c>
      <c r="DN23">
        <v>0.14799999999999999</v>
      </c>
      <c r="DO23">
        <v>-6.0000000000000001E-3</v>
      </c>
      <c r="DP23">
        <v>-0.89</v>
      </c>
      <c r="DQ23">
        <v>-1.9E-2</v>
      </c>
      <c r="DR23">
        <v>404</v>
      </c>
      <c r="DS23">
        <v>19</v>
      </c>
      <c r="DT23">
        <v>0.32</v>
      </c>
      <c r="DU23">
        <v>0.27</v>
      </c>
      <c r="DV23">
        <v>5.3452865439630202</v>
      </c>
      <c r="DW23">
        <v>-0.18918583586263901</v>
      </c>
      <c r="DX23">
        <v>2.2873440451458098E-2</v>
      </c>
      <c r="DY23">
        <v>1</v>
      </c>
      <c r="DZ23">
        <v>-6.98028433333333</v>
      </c>
      <c r="EA23">
        <v>0.19510451612903701</v>
      </c>
      <c r="EB23">
        <v>2.52244725988253E-2</v>
      </c>
      <c r="EC23">
        <v>1</v>
      </c>
      <c r="ED23">
        <v>2.2435866666666699</v>
      </c>
      <c r="EE23">
        <v>-7.5954260289204503E-2</v>
      </c>
      <c r="EF23">
        <v>5.5206257696830997E-3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-0.95</v>
      </c>
      <c r="EN23">
        <v>-2.0199999999999999E-2</v>
      </c>
      <c r="EO23">
        <v>-1.10981367252314</v>
      </c>
      <c r="EP23">
        <v>8.1547674161403102E-4</v>
      </c>
      <c r="EQ23">
        <v>-7.5071724955183801E-7</v>
      </c>
      <c r="ER23">
        <v>1.8443278439785599E-10</v>
      </c>
      <c r="ES23">
        <v>-0.15803648724780001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8.6</v>
      </c>
      <c r="FB23">
        <v>8.6999999999999993</v>
      </c>
      <c r="FC23">
        <v>2</v>
      </c>
      <c r="FD23">
        <v>505.88099999999997</v>
      </c>
      <c r="FE23">
        <v>456.12200000000001</v>
      </c>
      <c r="FF23">
        <v>22.938199999999998</v>
      </c>
      <c r="FG23">
        <v>32.441600000000001</v>
      </c>
      <c r="FH23">
        <v>30.000800000000002</v>
      </c>
      <c r="FI23">
        <v>32.393799999999999</v>
      </c>
      <c r="FJ23">
        <v>32.3628</v>
      </c>
      <c r="FK23">
        <v>14.1472</v>
      </c>
      <c r="FL23">
        <v>36.810899999999997</v>
      </c>
      <c r="FM23">
        <v>0</v>
      </c>
      <c r="FN23">
        <v>22.935300000000002</v>
      </c>
      <c r="FO23">
        <v>256.83100000000002</v>
      </c>
      <c r="FP23">
        <v>17.131599999999999</v>
      </c>
      <c r="FQ23">
        <v>101.07899999999999</v>
      </c>
      <c r="FR23">
        <v>100.583</v>
      </c>
    </row>
    <row r="24" spans="1:174" x14ac:dyDescent="0.25">
      <c r="A24">
        <v>8</v>
      </c>
      <c r="B24">
        <v>1608240225.5999999</v>
      </c>
      <c r="C24">
        <v>659</v>
      </c>
      <c r="D24" t="s">
        <v>322</v>
      </c>
      <c r="E24" t="s">
        <v>323</v>
      </c>
      <c r="F24" t="s">
        <v>289</v>
      </c>
      <c r="G24" t="s">
        <v>290</v>
      </c>
      <c r="H24">
        <v>1608240217.5999999</v>
      </c>
      <c r="I24">
        <f t="shared" si="0"/>
        <v>1.5837872664873364E-3</v>
      </c>
      <c r="J24">
        <f t="shared" si="1"/>
        <v>8.7659947064232</v>
      </c>
      <c r="K24">
        <f t="shared" si="2"/>
        <v>399.92983870967703</v>
      </c>
      <c r="L24">
        <f t="shared" si="3"/>
        <v>229.65538569129242</v>
      </c>
      <c r="M24">
        <f t="shared" si="4"/>
        <v>23.355522622494096</v>
      </c>
      <c r="N24">
        <f t="shared" si="5"/>
        <v>40.672115601721906</v>
      </c>
      <c r="O24">
        <f t="shared" si="6"/>
        <v>8.828984194017403E-2</v>
      </c>
      <c r="P24">
        <f t="shared" si="7"/>
        <v>2.9583032516511678</v>
      </c>
      <c r="Q24">
        <f t="shared" si="8"/>
        <v>8.6851689507425597E-2</v>
      </c>
      <c r="R24">
        <f t="shared" si="9"/>
        <v>5.440956686679424E-2</v>
      </c>
      <c r="S24">
        <f t="shared" si="10"/>
        <v>231.28982467516113</v>
      </c>
      <c r="T24">
        <f t="shared" si="11"/>
        <v>28.856446563656014</v>
      </c>
      <c r="U24">
        <f t="shared" si="12"/>
        <v>27.8572806451613</v>
      </c>
      <c r="V24">
        <f t="shared" si="13"/>
        <v>3.7633807890592283</v>
      </c>
      <c r="W24">
        <f t="shared" si="14"/>
        <v>51.937939446584494</v>
      </c>
      <c r="X24">
        <f t="shared" si="15"/>
        <v>1.9610548282408307</v>
      </c>
      <c r="Y24">
        <f t="shared" si="16"/>
        <v>3.7757655562321166</v>
      </c>
      <c r="Z24">
        <f t="shared" si="17"/>
        <v>1.8023259608183977</v>
      </c>
      <c r="AA24">
        <f t="shared" si="18"/>
        <v>-69.845018452091537</v>
      </c>
      <c r="AB24">
        <f t="shared" si="19"/>
        <v>8.9807203607237529</v>
      </c>
      <c r="AC24">
        <f t="shared" si="20"/>
        <v>0.66097219789168249</v>
      </c>
      <c r="AD24">
        <f t="shared" si="21"/>
        <v>171.08649878168501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53584.503519504891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15319.5</v>
      </c>
      <c r="AS24">
        <v>865.77180769230802</v>
      </c>
      <c r="AT24">
        <v>981.4</v>
      </c>
      <c r="AU24">
        <f t="shared" si="27"/>
        <v>0.11781963756642755</v>
      </c>
      <c r="AV24">
        <v>0.5</v>
      </c>
      <c r="AW24">
        <f t="shared" si="28"/>
        <v>1180.1773264342332</v>
      </c>
      <c r="AX24">
        <f t="shared" si="29"/>
        <v>8.7659947064232</v>
      </c>
      <c r="AY24">
        <f t="shared" si="30"/>
        <v>69.524032432298412</v>
      </c>
      <c r="AZ24">
        <f t="shared" si="31"/>
        <v>0.41195231302221313</v>
      </c>
      <c r="BA24">
        <f t="shared" si="32"/>
        <v>7.9172358059703112E-3</v>
      </c>
      <c r="BB24">
        <f t="shared" si="33"/>
        <v>2.3239046260444263</v>
      </c>
      <c r="BC24" t="s">
        <v>325</v>
      </c>
      <c r="BD24">
        <v>577.11</v>
      </c>
      <c r="BE24">
        <f t="shared" si="34"/>
        <v>404.28999999999996</v>
      </c>
      <c r="BF24">
        <f t="shared" si="35"/>
        <v>0.28600309754802733</v>
      </c>
      <c r="BG24">
        <f t="shared" si="36"/>
        <v>0.84942476079807228</v>
      </c>
      <c r="BH24">
        <f t="shared" si="37"/>
        <v>0.43481819496673269</v>
      </c>
      <c r="BI24">
        <f t="shared" si="38"/>
        <v>0.89557733620412583</v>
      </c>
      <c r="BJ24">
        <f t="shared" si="39"/>
        <v>0.19064520946448058</v>
      </c>
      <c r="BK24">
        <f t="shared" si="40"/>
        <v>0.8093547905355194</v>
      </c>
      <c r="BL24">
        <f t="shared" si="41"/>
        <v>1399.9906451612901</v>
      </c>
      <c r="BM24">
        <f t="shared" si="42"/>
        <v>1180.1773264342332</v>
      </c>
      <c r="BN24">
        <f t="shared" si="43"/>
        <v>0.84298943747461075</v>
      </c>
      <c r="BO24">
        <f t="shared" si="44"/>
        <v>0.19597887494922148</v>
      </c>
      <c r="BP24">
        <v>6</v>
      </c>
      <c r="BQ24">
        <v>0.5</v>
      </c>
      <c r="BR24" t="s">
        <v>294</v>
      </c>
      <c r="BS24">
        <v>2</v>
      </c>
      <c r="BT24">
        <v>1608240217.5999999</v>
      </c>
      <c r="BU24">
        <v>399.92983870967703</v>
      </c>
      <c r="BV24">
        <v>411.20416129032299</v>
      </c>
      <c r="BW24">
        <v>19.283096774193499</v>
      </c>
      <c r="BX24">
        <v>17.420019354838701</v>
      </c>
      <c r="BY24">
        <v>400.70883870967702</v>
      </c>
      <c r="BZ24">
        <v>19.335096774193499</v>
      </c>
      <c r="CA24">
        <v>500.21977419354801</v>
      </c>
      <c r="CB24">
        <v>101.59816129032301</v>
      </c>
      <c r="CC24">
        <v>9.99658935483871E-2</v>
      </c>
      <c r="CD24">
        <v>27.9135903225806</v>
      </c>
      <c r="CE24">
        <v>27.8572806451613</v>
      </c>
      <c r="CF24">
        <v>999.9</v>
      </c>
      <c r="CG24">
        <v>0</v>
      </c>
      <c r="CH24">
        <v>0</v>
      </c>
      <c r="CI24">
        <v>10004.939677419399</v>
      </c>
      <c r="CJ24">
        <v>0</v>
      </c>
      <c r="CK24">
        <v>232.905580645161</v>
      </c>
      <c r="CL24">
        <v>1399.9906451612901</v>
      </c>
      <c r="CM24">
        <v>0.89999412903225795</v>
      </c>
      <c r="CN24">
        <v>0.100005832258065</v>
      </c>
      <c r="CO24">
        <v>0</v>
      </c>
      <c r="CP24">
        <v>865.74393548387104</v>
      </c>
      <c r="CQ24">
        <v>4.99979</v>
      </c>
      <c r="CR24">
        <v>12295.464516128999</v>
      </c>
      <c r="CS24">
        <v>11904.554838709701</v>
      </c>
      <c r="CT24">
        <v>48.670999999999999</v>
      </c>
      <c r="CU24">
        <v>51.186999999999998</v>
      </c>
      <c r="CV24">
        <v>49.870935483871001</v>
      </c>
      <c r="CW24">
        <v>50.1046774193548</v>
      </c>
      <c r="CX24">
        <v>49.858741935483799</v>
      </c>
      <c r="CY24">
        <v>1255.48451612903</v>
      </c>
      <c r="CZ24">
        <v>139.506129032258</v>
      </c>
      <c r="DA24">
        <v>0</v>
      </c>
      <c r="DB24">
        <v>119.59999990463299</v>
      </c>
      <c r="DC24">
        <v>0</v>
      </c>
      <c r="DD24">
        <v>865.77180769230802</v>
      </c>
      <c r="DE24">
        <v>2.55264957960107</v>
      </c>
      <c r="DF24">
        <v>12.3692308112457</v>
      </c>
      <c r="DG24">
        <v>12295.569230769201</v>
      </c>
      <c r="DH24">
        <v>15</v>
      </c>
      <c r="DI24">
        <v>1608240248.5999999</v>
      </c>
      <c r="DJ24" t="s">
        <v>326</v>
      </c>
      <c r="DK24">
        <v>1608240248.5999999</v>
      </c>
      <c r="DL24">
        <v>1608240246.5999999</v>
      </c>
      <c r="DM24">
        <v>23</v>
      </c>
      <c r="DN24">
        <v>0.109</v>
      </c>
      <c r="DO24">
        <v>7.0000000000000001E-3</v>
      </c>
      <c r="DP24">
        <v>-0.77900000000000003</v>
      </c>
      <c r="DQ24">
        <v>-5.1999999999999998E-2</v>
      </c>
      <c r="DR24">
        <v>411</v>
      </c>
      <c r="DS24">
        <v>17</v>
      </c>
      <c r="DT24">
        <v>0.18</v>
      </c>
      <c r="DU24">
        <v>0.05</v>
      </c>
      <c r="DV24">
        <v>8.8517925190230695</v>
      </c>
      <c r="DW24">
        <v>-0.675806081018407</v>
      </c>
      <c r="DX24">
        <v>5.1995890165113703E-2</v>
      </c>
      <c r="DY24">
        <v>0</v>
      </c>
      <c r="DZ24">
        <v>-11.38251</v>
      </c>
      <c r="EA24">
        <v>0.78213036707454897</v>
      </c>
      <c r="EB24">
        <v>6.0133370380624003E-2</v>
      </c>
      <c r="EC24">
        <v>0</v>
      </c>
      <c r="ED24">
        <v>1.89347</v>
      </c>
      <c r="EE24">
        <v>-4.47713459399324E-2</v>
      </c>
      <c r="EF24">
        <v>3.4631661814010502E-3</v>
      </c>
      <c r="EG24">
        <v>1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-0.77900000000000003</v>
      </c>
      <c r="EN24">
        <v>-5.1999999999999998E-2</v>
      </c>
      <c r="EO24">
        <v>-1.10981367252314</v>
      </c>
      <c r="EP24">
        <v>8.1547674161403102E-4</v>
      </c>
      <c r="EQ24">
        <v>-7.5071724955183801E-7</v>
      </c>
      <c r="ER24">
        <v>1.8443278439785599E-10</v>
      </c>
      <c r="ES24">
        <v>-0.15803648724780001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10.6</v>
      </c>
      <c r="FB24">
        <v>10.7</v>
      </c>
      <c r="FC24">
        <v>2</v>
      </c>
      <c r="FD24">
        <v>505.35500000000002</v>
      </c>
      <c r="FE24">
        <v>456.46800000000002</v>
      </c>
      <c r="FF24">
        <v>23.285499999999999</v>
      </c>
      <c r="FG24">
        <v>32.543399999999998</v>
      </c>
      <c r="FH24">
        <v>29.9986</v>
      </c>
      <c r="FI24">
        <v>32.452800000000003</v>
      </c>
      <c r="FJ24">
        <v>32.401800000000001</v>
      </c>
      <c r="FK24">
        <v>20.523299999999999</v>
      </c>
      <c r="FL24">
        <v>35.735799999999998</v>
      </c>
      <c r="FM24">
        <v>0</v>
      </c>
      <c r="FN24">
        <v>23.3019</v>
      </c>
      <c r="FO24">
        <v>411.19799999999998</v>
      </c>
      <c r="FP24">
        <v>17.4392</v>
      </c>
      <c r="FQ24">
        <v>101.069</v>
      </c>
      <c r="FR24">
        <v>100.58499999999999</v>
      </c>
    </row>
    <row r="25" spans="1:174" x14ac:dyDescent="0.25">
      <c r="A25">
        <v>9</v>
      </c>
      <c r="B25">
        <v>1608240369.5999999</v>
      </c>
      <c r="C25">
        <v>803</v>
      </c>
      <c r="D25" t="s">
        <v>327</v>
      </c>
      <c r="E25" t="s">
        <v>328</v>
      </c>
      <c r="F25" t="s">
        <v>289</v>
      </c>
      <c r="G25" t="s">
        <v>290</v>
      </c>
      <c r="H25">
        <v>1608240361.5999999</v>
      </c>
      <c r="I25">
        <f t="shared" si="0"/>
        <v>1.199300092094166E-3</v>
      </c>
      <c r="J25">
        <f t="shared" si="1"/>
        <v>9.8494750647714202</v>
      </c>
      <c r="K25">
        <f t="shared" si="2"/>
        <v>499.93264516129</v>
      </c>
      <c r="L25">
        <f t="shared" si="3"/>
        <v>247.87913546742004</v>
      </c>
      <c r="M25">
        <f t="shared" si="4"/>
        <v>25.208935000546646</v>
      </c>
      <c r="N25">
        <f t="shared" si="5"/>
        <v>50.842397577180321</v>
      </c>
      <c r="O25">
        <f t="shared" si="6"/>
        <v>6.6063485835942126E-2</v>
      </c>
      <c r="P25">
        <f t="shared" si="7"/>
        <v>2.9581502323997184</v>
      </c>
      <c r="Q25">
        <f t="shared" si="8"/>
        <v>6.5254663253481213E-2</v>
      </c>
      <c r="R25">
        <f t="shared" si="9"/>
        <v>4.0856008892584866E-2</v>
      </c>
      <c r="S25">
        <f t="shared" si="10"/>
        <v>231.2898303809155</v>
      </c>
      <c r="T25">
        <f t="shared" si="11"/>
        <v>29.062125742740704</v>
      </c>
      <c r="U25">
        <f t="shared" si="12"/>
        <v>27.9800258064516</v>
      </c>
      <c r="V25">
        <f t="shared" si="13"/>
        <v>3.7904231100783017</v>
      </c>
      <c r="W25">
        <f t="shared" si="14"/>
        <v>51.964597536637726</v>
      </c>
      <c r="X25">
        <f t="shared" si="15"/>
        <v>1.9743047037817971</v>
      </c>
      <c r="Y25">
        <f t="shared" si="16"/>
        <v>3.7993264594992975</v>
      </c>
      <c r="Z25">
        <f t="shared" si="17"/>
        <v>1.8161184062965046</v>
      </c>
      <c r="AA25">
        <f t="shared" si="18"/>
        <v>-52.889134061352721</v>
      </c>
      <c r="AB25">
        <f t="shared" si="19"/>
        <v>6.4182900855651361</v>
      </c>
      <c r="AC25">
        <f t="shared" si="20"/>
        <v>0.47294479962441799</v>
      </c>
      <c r="AD25">
        <f t="shared" si="21"/>
        <v>185.29193120475233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53561.06278262203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15321.3</v>
      </c>
      <c r="AS25">
        <v>873.19057692307695</v>
      </c>
      <c r="AT25">
        <v>1003.57</v>
      </c>
      <c r="AU25">
        <f t="shared" si="27"/>
        <v>0.1299156242981786</v>
      </c>
      <c r="AV25">
        <v>0.5</v>
      </c>
      <c r="AW25">
        <f t="shared" si="28"/>
        <v>1180.1792783800588</v>
      </c>
      <c r="AX25">
        <f t="shared" si="29"/>
        <v>9.8494750647714202</v>
      </c>
      <c r="AY25">
        <f t="shared" si="30"/>
        <v>76.661863867259626</v>
      </c>
      <c r="AZ25">
        <f t="shared" si="31"/>
        <v>0.41659276383311578</v>
      </c>
      <c r="BA25">
        <f t="shared" si="32"/>
        <v>8.8352869225939035E-3</v>
      </c>
      <c r="BB25">
        <f t="shared" si="33"/>
        <v>2.2504758013890407</v>
      </c>
      <c r="BC25" t="s">
        <v>330</v>
      </c>
      <c r="BD25">
        <v>585.49</v>
      </c>
      <c r="BE25">
        <f t="shared" si="34"/>
        <v>418.08000000000004</v>
      </c>
      <c r="BF25">
        <f t="shared" si="35"/>
        <v>0.3118528106508876</v>
      </c>
      <c r="BG25">
        <f t="shared" si="36"/>
        <v>0.84380125458138888</v>
      </c>
      <c r="BH25">
        <f t="shared" si="37"/>
        <v>0.45256007006282672</v>
      </c>
      <c r="BI25">
        <f t="shared" si="38"/>
        <v>0.88687162144201737</v>
      </c>
      <c r="BJ25">
        <f t="shared" si="39"/>
        <v>0.20910292315725826</v>
      </c>
      <c r="BK25">
        <f t="shared" si="40"/>
        <v>0.79089707684274169</v>
      </c>
      <c r="BL25">
        <f t="shared" si="41"/>
        <v>1399.99322580645</v>
      </c>
      <c r="BM25">
        <f t="shared" si="42"/>
        <v>1180.1792783800588</v>
      </c>
      <c r="BN25">
        <f t="shared" si="43"/>
        <v>0.84298927782327659</v>
      </c>
      <c r="BO25">
        <f t="shared" si="44"/>
        <v>0.19597855564655334</v>
      </c>
      <c r="BP25">
        <v>6</v>
      </c>
      <c r="BQ25">
        <v>0.5</v>
      </c>
      <c r="BR25" t="s">
        <v>294</v>
      </c>
      <c r="BS25">
        <v>2</v>
      </c>
      <c r="BT25">
        <v>1608240361.5999999</v>
      </c>
      <c r="BU25">
        <v>499.93264516129</v>
      </c>
      <c r="BV25">
        <v>512.46606451612899</v>
      </c>
      <c r="BW25">
        <v>19.413312903225801</v>
      </c>
      <c r="BX25">
        <v>18.002703225806499</v>
      </c>
      <c r="BY25">
        <v>500.68987096774202</v>
      </c>
      <c r="BZ25">
        <v>19.425535483870998</v>
      </c>
      <c r="CA25">
        <v>500.21677419354802</v>
      </c>
      <c r="CB25">
        <v>101.59851612903201</v>
      </c>
      <c r="CC25">
        <v>9.9978796774193496E-2</v>
      </c>
      <c r="CD25">
        <v>28.020270967741901</v>
      </c>
      <c r="CE25">
        <v>27.9800258064516</v>
      </c>
      <c r="CF25">
        <v>999.9</v>
      </c>
      <c r="CG25">
        <v>0</v>
      </c>
      <c r="CH25">
        <v>0</v>
      </c>
      <c r="CI25">
        <v>10004.036451612899</v>
      </c>
      <c r="CJ25">
        <v>0</v>
      </c>
      <c r="CK25">
        <v>265.21835483871001</v>
      </c>
      <c r="CL25">
        <v>1399.99322580645</v>
      </c>
      <c r="CM25">
        <v>0.90000122580645103</v>
      </c>
      <c r="CN25">
        <v>9.9998774193548398E-2</v>
      </c>
      <c r="CO25">
        <v>0</v>
      </c>
      <c r="CP25">
        <v>873.18658064516103</v>
      </c>
      <c r="CQ25">
        <v>4.99979</v>
      </c>
      <c r="CR25">
        <v>12382.4032258065</v>
      </c>
      <c r="CS25">
        <v>11904.6161290323</v>
      </c>
      <c r="CT25">
        <v>48.495935483871001</v>
      </c>
      <c r="CU25">
        <v>51.018000000000001</v>
      </c>
      <c r="CV25">
        <v>49.693096774193499</v>
      </c>
      <c r="CW25">
        <v>49.936999999999998</v>
      </c>
      <c r="CX25">
        <v>49.628999999999998</v>
      </c>
      <c r="CY25">
        <v>1255.4951612903201</v>
      </c>
      <c r="CZ25">
        <v>139.499032258065</v>
      </c>
      <c r="DA25">
        <v>0</v>
      </c>
      <c r="DB25">
        <v>143.69999980926499</v>
      </c>
      <c r="DC25">
        <v>0</v>
      </c>
      <c r="DD25">
        <v>873.19057692307695</v>
      </c>
      <c r="DE25">
        <v>-0.61712821044199995</v>
      </c>
      <c r="DF25">
        <v>-20.075213661818498</v>
      </c>
      <c r="DG25">
        <v>12382.384615384601</v>
      </c>
      <c r="DH25">
        <v>15</v>
      </c>
      <c r="DI25">
        <v>1608240248.5999999</v>
      </c>
      <c r="DJ25" t="s">
        <v>326</v>
      </c>
      <c r="DK25">
        <v>1608240248.5999999</v>
      </c>
      <c r="DL25">
        <v>1608240246.5999999</v>
      </c>
      <c r="DM25">
        <v>23</v>
      </c>
      <c r="DN25">
        <v>0.109</v>
      </c>
      <c r="DO25">
        <v>7.0000000000000001E-3</v>
      </c>
      <c r="DP25">
        <v>-0.77900000000000003</v>
      </c>
      <c r="DQ25">
        <v>-5.1999999999999998E-2</v>
      </c>
      <c r="DR25">
        <v>411</v>
      </c>
      <c r="DS25">
        <v>17</v>
      </c>
      <c r="DT25">
        <v>0.18</v>
      </c>
      <c r="DU25">
        <v>0.05</v>
      </c>
      <c r="DV25">
        <v>9.8514216875767602</v>
      </c>
      <c r="DW25">
        <v>-0.38026053319405101</v>
      </c>
      <c r="DX25">
        <v>5.99578960940996E-2</v>
      </c>
      <c r="DY25">
        <v>1</v>
      </c>
      <c r="DZ25">
        <v>-12.533289999999999</v>
      </c>
      <c r="EA25">
        <v>0.52183581757513398</v>
      </c>
      <c r="EB25">
        <v>7.3640121989759694E-2</v>
      </c>
      <c r="EC25">
        <v>0</v>
      </c>
      <c r="ED25">
        <v>1.410644</v>
      </c>
      <c r="EE25">
        <v>-2.40923692992202E-2</v>
      </c>
      <c r="EF25">
        <v>2.0859651642984498E-3</v>
      </c>
      <c r="EG25">
        <v>1</v>
      </c>
      <c r="EH25">
        <v>2</v>
      </c>
      <c r="EI25">
        <v>3</v>
      </c>
      <c r="EJ25" t="s">
        <v>331</v>
      </c>
      <c r="EK25">
        <v>100</v>
      </c>
      <c r="EL25">
        <v>100</v>
      </c>
      <c r="EM25">
        <v>-0.75700000000000001</v>
      </c>
      <c r="EN25">
        <v>-1.23E-2</v>
      </c>
      <c r="EO25">
        <v>-1.00044411782513</v>
      </c>
      <c r="EP25">
        <v>8.1547674161403102E-4</v>
      </c>
      <c r="EQ25">
        <v>-7.5071724955183801E-7</v>
      </c>
      <c r="ER25">
        <v>1.8443278439785599E-10</v>
      </c>
      <c r="ES25">
        <v>-0.15070432540732101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505.59699999999998</v>
      </c>
      <c r="FE25">
        <v>458.71199999999999</v>
      </c>
      <c r="FF25">
        <v>23.240600000000001</v>
      </c>
      <c r="FG25">
        <v>32.267299999999999</v>
      </c>
      <c r="FH25">
        <v>29.9999</v>
      </c>
      <c r="FI25">
        <v>32.2729</v>
      </c>
      <c r="FJ25">
        <v>32.235999999999997</v>
      </c>
      <c r="FK25">
        <v>24.4983</v>
      </c>
      <c r="FL25">
        <v>33.694000000000003</v>
      </c>
      <c r="FM25">
        <v>0</v>
      </c>
      <c r="FN25">
        <v>23.2272</v>
      </c>
      <c r="FO25">
        <v>512.44200000000001</v>
      </c>
      <c r="FP25">
        <v>18.005600000000001</v>
      </c>
      <c r="FQ25">
        <v>101.128</v>
      </c>
      <c r="FR25">
        <v>100.621</v>
      </c>
    </row>
    <row r="26" spans="1:174" x14ac:dyDescent="0.25">
      <c r="A26">
        <v>10</v>
      </c>
      <c r="B26">
        <v>1608240464.0999999</v>
      </c>
      <c r="C26">
        <v>897.5</v>
      </c>
      <c r="D26" t="s">
        <v>332</v>
      </c>
      <c r="E26" t="s">
        <v>333</v>
      </c>
      <c r="F26" t="s">
        <v>289</v>
      </c>
      <c r="G26" t="s">
        <v>290</v>
      </c>
      <c r="H26">
        <v>1608240456.0999999</v>
      </c>
      <c r="I26">
        <f t="shared" si="0"/>
        <v>1.0888863732115683E-3</v>
      </c>
      <c r="J26">
        <f t="shared" si="1"/>
        <v>11.565868141884261</v>
      </c>
      <c r="K26">
        <f t="shared" si="2"/>
        <v>599.34238709677402</v>
      </c>
      <c r="L26">
        <f t="shared" si="3"/>
        <v>276.8184514969119</v>
      </c>
      <c r="M26">
        <f t="shared" si="4"/>
        <v>28.152199263284981</v>
      </c>
      <c r="N26">
        <f t="shared" si="5"/>
        <v>60.952607086849085</v>
      </c>
      <c r="O26">
        <f t="shared" si="6"/>
        <v>6.0322306765948221E-2</v>
      </c>
      <c r="P26">
        <f t="shared" si="7"/>
        <v>2.9581607459398631</v>
      </c>
      <c r="Q26">
        <f t="shared" si="8"/>
        <v>5.9647183054378182E-2</v>
      </c>
      <c r="R26">
        <f t="shared" si="9"/>
        <v>3.733951689020798E-2</v>
      </c>
      <c r="S26">
        <f t="shared" si="10"/>
        <v>231.29308377726807</v>
      </c>
      <c r="T26">
        <f t="shared" si="11"/>
        <v>29.066917362065443</v>
      </c>
      <c r="U26">
        <f t="shared" si="12"/>
        <v>27.999148387096799</v>
      </c>
      <c r="V26">
        <f t="shared" si="13"/>
        <v>3.7946512845929363</v>
      </c>
      <c r="W26">
        <f t="shared" si="14"/>
        <v>52.473669132157752</v>
      </c>
      <c r="X26">
        <f t="shared" si="15"/>
        <v>1.9908962122759852</v>
      </c>
      <c r="Y26">
        <f t="shared" si="16"/>
        <v>3.7940861487345328</v>
      </c>
      <c r="Z26">
        <f t="shared" si="17"/>
        <v>1.8037550723169511</v>
      </c>
      <c r="AA26">
        <f t="shared" si="18"/>
        <v>-48.019889058630163</v>
      </c>
      <c r="AB26">
        <f t="shared" si="19"/>
        <v>-0.4074466026195887</v>
      </c>
      <c r="AC26">
        <f t="shared" si="20"/>
        <v>-3.0022745868965573E-2</v>
      </c>
      <c r="AD26">
        <f t="shared" si="21"/>
        <v>182.83572537014936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53565.596346235878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15321.3</v>
      </c>
      <c r="AS26">
        <v>887.66484000000003</v>
      </c>
      <c r="AT26">
        <v>1033.74</v>
      </c>
      <c r="AU26">
        <f t="shared" si="27"/>
        <v>0.14130744674676421</v>
      </c>
      <c r="AV26">
        <v>0.5</v>
      </c>
      <c r="AW26">
        <f t="shared" si="28"/>
        <v>1180.1987909502795</v>
      </c>
      <c r="AX26">
        <f t="shared" si="29"/>
        <v>11.565868141884261</v>
      </c>
      <c r="AY26">
        <f t="shared" si="30"/>
        <v>83.385438901401059</v>
      </c>
      <c r="AZ26">
        <f t="shared" si="31"/>
        <v>0.43058215798943644</v>
      </c>
      <c r="BA26">
        <f t="shared" si="32"/>
        <v>1.0289466244854068E-2</v>
      </c>
      <c r="BB26">
        <f t="shared" si="33"/>
        <v>2.1556097277845496</v>
      </c>
      <c r="BC26" t="s">
        <v>335</v>
      </c>
      <c r="BD26">
        <v>588.63</v>
      </c>
      <c r="BE26">
        <f t="shared" si="34"/>
        <v>445.11</v>
      </c>
      <c r="BF26">
        <f t="shared" si="35"/>
        <v>0.32817766394823744</v>
      </c>
      <c r="BG26">
        <f t="shared" si="36"/>
        <v>0.83350726589238633</v>
      </c>
      <c r="BH26">
        <f t="shared" si="37"/>
        <v>0.45897614455385216</v>
      </c>
      <c r="BI26">
        <f t="shared" si="38"/>
        <v>0.87502446698226055</v>
      </c>
      <c r="BJ26">
        <f t="shared" si="39"/>
        <v>0.21762179780585991</v>
      </c>
      <c r="BK26">
        <f t="shared" si="40"/>
        <v>0.78237820219414012</v>
      </c>
      <c r="BL26">
        <f t="shared" si="41"/>
        <v>1400.01677419355</v>
      </c>
      <c r="BM26">
        <f t="shared" si="42"/>
        <v>1180.1987909502795</v>
      </c>
      <c r="BN26">
        <f t="shared" si="43"/>
        <v>0.84298903606359155</v>
      </c>
      <c r="BO26">
        <f t="shared" si="44"/>
        <v>0.19597807212718302</v>
      </c>
      <c r="BP26">
        <v>6</v>
      </c>
      <c r="BQ26">
        <v>0.5</v>
      </c>
      <c r="BR26" t="s">
        <v>294</v>
      </c>
      <c r="BS26">
        <v>2</v>
      </c>
      <c r="BT26">
        <v>1608240456.0999999</v>
      </c>
      <c r="BU26">
        <v>599.34238709677402</v>
      </c>
      <c r="BV26">
        <v>613.99829032258106</v>
      </c>
      <c r="BW26">
        <v>19.5763322580645</v>
      </c>
      <c r="BX26">
        <v>18.295796774193601</v>
      </c>
      <c r="BY26">
        <v>600.08403225806501</v>
      </c>
      <c r="BZ26">
        <v>19.585170967741899</v>
      </c>
      <c r="CA26">
        <v>500.21416129032298</v>
      </c>
      <c r="CB26">
        <v>101.599161290323</v>
      </c>
      <c r="CC26">
        <v>9.9981635483870998E-2</v>
      </c>
      <c r="CD26">
        <v>27.9965935483871</v>
      </c>
      <c r="CE26">
        <v>27.999148387096799</v>
      </c>
      <c r="CF26">
        <v>999.9</v>
      </c>
      <c r="CG26">
        <v>0</v>
      </c>
      <c r="CH26">
        <v>0</v>
      </c>
      <c r="CI26">
        <v>10004.0325806452</v>
      </c>
      <c r="CJ26">
        <v>0</v>
      </c>
      <c r="CK26">
        <v>266.98138709677397</v>
      </c>
      <c r="CL26">
        <v>1400.01677419355</v>
      </c>
      <c r="CM26">
        <v>0.90000732258064498</v>
      </c>
      <c r="CN26">
        <v>9.9992677419354803E-2</v>
      </c>
      <c r="CO26">
        <v>0</v>
      </c>
      <c r="CP26">
        <v>887.63061290322605</v>
      </c>
      <c r="CQ26">
        <v>4.99979</v>
      </c>
      <c r="CR26">
        <v>12586.9032258065</v>
      </c>
      <c r="CS26">
        <v>11904.8612903226</v>
      </c>
      <c r="CT26">
        <v>48.5</v>
      </c>
      <c r="CU26">
        <v>51</v>
      </c>
      <c r="CV26">
        <v>49.686999999999998</v>
      </c>
      <c r="CW26">
        <v>49.9695161290323</v>
      </c>
      <c r="CX26">
        <v>49.686999999999998</v>
      </c>
      <c r="CY26">
        <v>1255.52677419355</v>
      </c>
      <c r="CZ26">
        <v>139.49</v>
      </c>
      <c r="DA26">
        <v>0</v>
      </c>
      <c r="DB26">
        <v>93.899999856948895</v>
      </c>
      <c r="DC26">
        <v>0</v>
      </c>
      <c r="DD26">
        <v>887.66484000000003</v>
      </c>
      <c r="DE26">
        <v>3.3483846292565098</v>
      </c>
      <c r="DF26">
        <v>41.423077039309</v>
      </c>
      <c r="DG26">
        <v>12587.384</v>
      </c>
      <c r="DH26">
        <v>15</v>
      </c>
      <c r="DI26">
        <v>1608240248.5999999</v>
      </c>
      <c r="DJ26" t="s">
        <v>326</v>
      </c>
      <c r="DK26">
        <v>1608240248.5999999</v>
      </c>
      <c r="DL26">
        <v>1608240246.5999999</v>
      </c>
      <c r="DM26">
        <v>23</v>
      </c>
      <c r="DN26">
        <v>0.109</v>
      </c>
      <c r="DO26">
        <v>7.0000000000000001E-3</v>
      </c>
      <c r="DP26">
        <v>-0.77900000000000003</v>
      </c>
      <c r="DQ26">
        <v>-5.1999999999999998E-2</v>
      </c>
      <c r="DR26">
        <v>411</v>
      </c>
      <c r="DS26">
        <v>17</v>
      </c>
      <c r="DT26">
        <v>0.18</v>
      </c>
      <c r="DU26">
        <v>0.05</v>
      </c>
      <c r="DV26">
        <v>11.575706171582</v>
      </c>
      <c r="DW26">
        <v>-0.44286476287469101</v>
      </c>
      <c r="DX26">
        <v>6.0991582243828502E-2</v>
      </c>
      <c r="DY26">
        <v>1</v>
      </c>
      <c r="DZ26">
        <v>-14.654996666666699</v>
      </c>
      <c r="EA26">
        <v>0.154686540600663</v>
      </c>
      <c r="EB26">
        <v>4.6057952504305798E-2</v>
      </c>
      <c r="EC26">
        <v>1</v>
      </c>
      <c r="ED26">
        <v>1.2804216666666699</v>
      </c>
      <c r="EE26">
        <v>2.6537486095659299E-2</v>
      </c>
      <c r="EF26">
        <v>2.0768567328751501E-3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-0.74099999999999999</v>
      </c>
      <c r="EN26">
        <v>-8.6E-3</v>
      </c>
      <c r="EO26">
        <v>-1.00044411782513</v>
      </c>
      <c r="EP26">
        <v>8.1547674161403102E-4</v>
      </c>
      <c r="EQ26">
        <v>-7.5071724955183801E-7</v>
      </c>
      <c r="ER26">
        <v>1.8443278439785599E-10</v>
      </c>
      <c r="ES26">
        <v>-0.15070432540732101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3.6</v>
      </c>
      <c r="FB26">
        <v>3.6</v>
      </c>
      <c r="FC26">
        <v>2</v>
      </c>
      <c r="FD26">
        <v>505.63499999999999</v>
      </c>
      <c r="FE26">
        <v>458.59800000000001</v>
      </c>
      <c r="FF26">
        <v>23.032800000000002</v>
      </c>
      <c r="FG26">
        <v>32.245600000000003</v>
      </c>
      <c r="FH26">
        <v>30.000399999999999</v>
      </c>
      <c r="FI26">
        <v>32.246600000000001</v>
      </c>
      <c r="FJ26">
        <v>32.216799999999999</v>
      </c>
      <c r="FK26">
        <v>28.354600000000001</v>
      </c>
      <c r="FL26">
        <v>32.846499999999999</v>
      </c>
      <c r="FM26">
        <v>0</v>
      </c>
      <c r="FN26">
        <v>23.030799999999999</v>
      </c>
      <c r="FO26">
        <v>614.149</v>
      </c>
      <c r="FP26">
        <v>18.266500000000001</v>
      </c>
      <c r="FQ26">
        <v>101.123</v>
      </c>
      <c r="FR26">
        <v>100.614</v>
      </c>
    </row>
    <row r="27" spans="1:174" x14ac:dyDescent="0.25">
      <c r="A27">
        <v>11</v>
      </c>
      <c r="B27">
        <v>1608240563.0999999</v>
      </c>
      <c r="C27">
        <v>996.5</v>
      </c>
      <c r="D27" t="s">
        <v>336</v>
      </c>
      <c r="E27" t="s">
        <v>337</v>
      </c>
      <c r="F27" t="s">
        <v>289</v>
      </c>
      <c r="G27" t="s">
        <v>290</v>
      </c>
      <c r="H27">
        <v>1608240555.3499999</v>
      </c>
      <c r="I27">
        <f t="shared" si="0"/>
        <v>1.05517107405642E-3</v>
      </c>
      <c r="J27">
        <f t="shared" si="1"/>
        <v>13.096274274459242</v>
      </c>
      <c r="K27">
        <f t="shared" si="2"/>
        <v>699.46379999999999</v>
      </c>
      <c r="L27">
        <f t="shared" si="3"/>
        <v>321.98940975574186</v>
      </c>
      <c r="M27">
        <f t="shared" si="4"/>
        <v>32.744315640806924</v>
      </c>
      <c r="N27">
        <f t="shared" si="5"/>
        <v>71.131107895419902</v>
      </c>
      <c r="O27">
        <f t="shared" si="6"/>
        <v>5.8337213733485112E-2</v>
      </c>
      <c r="P27">
        <f t="shared" si="7"/>
        <v>2.9579932421769772</v>
      </c>
      <c r="Q27">
        <f t="shared" si="8"/>
        <v>5.770550667289167E-2</v>
      </c>
      <c r="R27">
        <f t="shared" si="9"/>
        <v>3.6122127929935299E-2</v>
      </c>
      <c r="S27">
        <f t="shared" si="10"/>
        <v>231.29109671048724</v>
      </c>
      <c r="T27">
        <f t="shared" si="11"/>
        <v>29.082567244724586</v>
      </c>
      <c r="U27">
        <f t="shared" si="12"/>
        <v>28.048493333333301</v>
      </c>
      <c r="V27">
        <f t="shared" si="13"/>
        <v>3.8055809105378939</v>
      </c>
      <c r="W27">
        <f t="shared" si="14"/>
        <v>52.669564338933228</v>
      </c>
      <c r="X27">
        <f t="shared" si="15"/>
        <v>1.99913570958246</v>
      </c>
      <c r="Y27">
        <f t="shared" si="16"/>
        <v>3.7956184651876894</v>
      </c>
      <c r="Z27">
        <f t="shared" si="17"/>
        <v>1.8064452009554339</v>
      </c>
      <c r="AA27">
        <f t="shared" si="18"/>
        <v>-46.533044365888124</v>
      </c>
      <c r="AB27">
        <f t="shared" si="19"/>
        <v>-7.1719573564010188</v>
      </c>
      <c r="AC27">
        <f t="shared" si="20"/>
        <v>-0.52864457962765832</v>
      </c>
      <c r="AD27">
        <f t="shared" si="21"/>
        <v>177.05745040857045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53559.366926231727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15320.9</v>
      </c>
      <c r="AS27">
        <v>906.97311538461497</v>
      </c>
      <c r="AT27">
        <v>1069.78</v>
      </c>
      <c r="AU27">
        <f t="shared" si="27"/>
        <v>0.15218725776831221</v>
      </c>
      <c r="AV27">
        <v>0.5</v>
      </c>
      <c r="AW27">
        <f t="shared" si="28"/>
        <v>1180.185570627754</v>
      </c>
      <c r="AX27">
        <f t="shared" si="29"/>
        <v>13.096274274459242</v>
      </c>
      <c r="AY27">
        <f t="shared" si="30"/>
        <v>89.804602825784315</v>
      </c>
      <c r="AZ27">
        <f t="shared" si="31"/>
        <v>0.44668997363943991</v>
      </c>
      <c r="BA27">
        <f t="shared" si="32"/>
        <v>1.1586331924904063E-2</v>
      </c>
      <c r="BB27">
        <f t="shared" si="33"/>
        <v>2.0492998560451685</v>
      </c>
      <c r="BC27" t="s">
        <v>339</v>
      </c>
      <c r="BD27">
        <v>591.91999999999996</v>
      </c>
      <c r="BE27">
        <f t="shared" si="34"/>
        <v>477.86</v>
      </c>
      <c r="BF27">
        <f t="shared" si="35"/>
        <v>0.34069996361985727</v>
      </c>
      <c r="BG27">
        <f t="shared" si="36"/>
        <v>0.82103694160649565</v>
      </c>
      <c r="BH27">
        <f t="shared" si="37"/>
        <v>0.45951304185464953</v>
      </c>
      <c r="BI27">
        <f t="shared" si="38"/>
        <v>0.86087228114435399</v>
      </c>
      <c r="BJ27">
        <f t="shared" si="39"/>
        <v>0.22235181952482247</v>
      </c>
      <c r="BK27">
        <f t="shared" si="40"/>
        <v>0.77764818047517759</v>
      </c>
      <c r="BL27">
        <f t="shared" si="41"/>
        <v>1400.00066666667</v>
      </c>
      <c r="BM27">
        <f t="shared" si="42"/>
        <v>1180.185570627754</v>
      </c>
      <c r="BN27">
        <f t="shared" si="43"/>
        <v>0.84298929188206428</v>
      </c>
      <c r="BO27">
        <f t="shared" si="44"/>
        <v>0.19597858376412863</v>
      </c>
      <c r="BP27">
        <v>6</v>
      </c>
      <c r="BQ27">
        <v>0.5</v>
      </c>
      <c r="BR27" t="s">
        <v>294</v>
      </c>
      <c r="BS27">
        <v>2</v>
      </c>
      <c r="BT27">
        <v>1608240555.3499999</v>
      </c>
      <c r="BU27">
        <v>699.46379999999999</v>
      </c>
      <c r="BV27">
        <v>716.05776666666702</v>
      </c>
      <c r="BW27">
        <v>19.658390000000001</v>
      </c>
      <c r="BX27">
        <v>18.417616666666699</v>
      </c>
      <c r="BY27">
        <v>700.19796666666696</v>
      </c>
      <c r="BZ27">
        <v>19.6655266666667</v>
      </c>
      <c r="CA27">
        <v>500.21776666666699</v>
      </c>
      <c r="CB27">
        <v>101.59376666666699</v>
      </c>
      <c r="CC27">
        <v>9.9999179999999993E-2</v>
      </c>
      <c r="CD27">
        <v>28.003520000000002</v>
      </c>
      <c r="CE27">
        <v>28.048493333333301</v>
      </c>
      <c r="CF27">
        <v>999.9</v>
      </c>
      <c r="CG27">
        <v>0</v>
      </c>
      <c r="CH27">
        <v>0</v>
      </c>
      <c r="CI27">
        <v>10003.6133333333</v>
      </c>
      <c r="CJ27">
        <v>0</v>
      </c>
      <c r="CK27">
        <v>271.55826666666701</v>
      </c>
      <c r="CL27">
        <v>1400.00066666667</v>
      </c>
      <c r="CM27">
        <v>0.90000139999999995</v>
      </c>
      <c r="CN27">
        <v>9.9998600000000007E-2</v>
      </c>
      <c r="CO27">
        <v>0</v>
      </c>
      <c r="CP27">
        <v>906.97446666666599</v>
      </c>
      <c r="CQ27">
        <v>4.99979</v>
      </c>
      <c r="CR27">
        <v>12865.503333333299</v>
      </c>
      <c r="CS27">
        <v>11904.6933333333</v>
      </c>
      <c r="CT27">
        <v>48.574599999999997</v>
      </c>
      <c r="CU27">
        <v>51.061999999999998</v>
      </c>
      <c r="CV27">
        <v>49.75</v>
      </c>
      <c r="CW27">
        <v>50.061999999999998</v>
      </c>
      <c r="CX27">
        <v>49.75</v>
      </c>
      <c r="CY27">
        <v>1255.50033333333</v>
      </c>
      <c r="CZ27">
        <v>139.500333333333</v>
      </c>
      <c r="DA27">
        <v>0</v>
      </c>
      <c r="DB27">
        <v>98</v>
      </c>
      <c r="DC27">
        <v>0</v>
      </c>
      <c r="DD27">
        <v>906.97311538461497</v>
      </c>
      <c r="DE27">
        <v>1.9991453043121299</v>
      </c>
      <c r="DF27">
        <v>30.533333268887201</v>
      </c>
      <c r="DG27">
        <v>12865.4576923077</v>
      </c>
      <c r="DH27">
        <v>15</v>
      </c>
      <c r="DI27">
        <v>1608240248.5999999</v>
      </c>
      <c r="DJ27" t="s">
        <v>326</v>
      </c>
      <c r="DK27">
        <v>1608240248.5999999</v>
      </c>
      <c r="DL27">
        <v>1608240246.5999999</v>
      </c>
      <c r="DM27">
        <v>23</v>
      </c>
      <c r="DN27">
        <v>0.109</v>
      </c>
      <c r="DO27">
        <v>7.0000000000000001E-3</v>
      </c>
      <c r="DP27">
        <v>-0.77900000000000003</v>
      </c>
      <c r="DQ27">
        <v>-5.1999999999999998E-2</v>
      </c>
      <c r="DR27">
        <v>411</v>
      </c>
      <c r="DS27">
        <v>17</v>
      </c>
      <c r="DT27">
        <v>0.18</v>
      </c>
      <c r="DU27">
        <v>0.05</v>
      </c>
      <c r="DV27">
        <v>13.0992760738292</v>
      </c>
      <c r="DW27">
        <v>-0.221065487974306</v>
      </c>
      <c r="DX27">
        <v>6.1960531747642801E-2</v>
      </c>
      <c r="DY27">
        <v>1</v>
      </c>
      <c r="DZ27">
        <v>-16.594616666666699</v>
      </c>
      <c r="EA27">
        <v>6.6860956618452802E-2</v>
      </c>
      <c r="EB27">
        <v>6.8951002329351294E-2</v>
      </c>
      <c r="EC27">
        <v>1</v>
      </c>
      <c r="ED27">
        <v>1.2407796666666699</v>
      </c>
      <c r="EE27">
        <v>-3.0196218020028202E-3</v>
      </c>
      <c r="EF27">
        <v>7.4699167033880304E-4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-0.73499999999999999</v>
      </c>
      <c r="EN27">
        <v>-7.0000000000000001E-3</v>
      </c>
      <c r="EO27">
        <v>-1.00044411782513</v>
      </c>
      <c r="EP27">
        <v>8.1547674161403102E-4</v>
      </c>
      <c r="EQ27">
        <v>-7.5071724955183801E-7</v>
      </c>
      <c r="ER27">
        <v>1.8443278439785599E-10</v>
      </c>
      <c r="ES27">
        <v>-0.15070432540732101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5.2</v>
      </c>
      <c r="FB27">
        <v>5.3</v>
      </c>
      <c r="FC27">
        <v>2</v>
      </c>
      <c r="FD27">
        <v>505.53699999999998</v>
      </c>
      <c r="FE27">
        <v>458.31599999999997</v>
      </c>
      <c r="FF27">
        <v>22.979299999999999</v>
      </c>
      <c r="FG27">
        <v>32.331899999999997</v>
      </c>
      <c r="FH27">
        <v>30.000599999999999</v>
      </c>
      <c r="FI27">
        <v>32.290399999999998</v>
      </c>
      <c r="FJ27">
        <v>32.258000000000003</v>
      </c>
      <c r="FK27">
        <v>32.138599999999997</v>
      </c>
      <c r="FL27">
        <v>32.930900000000001</v>
      </c>
      <c r="FM27">
        <v>0</v>
      </c>
      <c r="FN27">
        <v>22.974</v>
      </c>
      <c r="FO27">
        <v>716.17399999999998</v>
      </c>
      <c r="FP27">
        <v>18.398099999999999</v>
      </c>
      <c r="FQ27">
        <v>101.102</v>
      </c>
      <c r="FR27">
        <v>100.596</v>
      </c>
    </row>
    <row r="28" spans="1:174" x14ac:dyDescent="0.25">
      <c r="A28">
        <v>12</v>
      </c>
      <c r="B28">
        <v>1608240683.5999999</v>
      </c>
      <c r="C28">
        <v>1117</v>
      </c>
      <c r="D28" t="s">
        <v>340</v>
      </c>
      <c r="E28" t="s">
        <v>341</v>
      </c>
      <c r="F28" t="s">
        <v>289</v>
      </c>
      <c r="G28" t="s">
        <v>290</v>
      </c>
      <c r="H28">
        <v>1608240675.5999999</v>
      </c>
      <c r="I28">
        <f t="shared" si="0"/>
        <v>9.2989711107786116E-4</v>
      </c>
      <c r="J28">
        <f t="shared" si="1"/>
        <v>13.537109922035501</v>
      </c>
      <c r="K28">
        <f t="shared" si="2"/>
        <v>799.95080645161295</v>
      </c>
      <c r="L28">
        <f t="shared" si="3"/>
        <v>357.28502606085056</v>
      </c>
      <c r="M28">
        <f t="shared" si="4"/>
        <v>36.333215568894026</v>
      </c>
      <c r="N28">
        <f t="shared" si="5"/>
        <v>81.349015422680893</v>
      </c>
      <c r="O28">
        <f t="shared" si="6"/>
        <v>5.1293643511432889E-2</v>
      </c>
      <c r="P28">
        <f t="shared" si="7"/>
        <v>2.9574877262244614</v>
      </c>
      <c r="Q28">
        <f t="shared" si="8"/>
        <v>5.0804498165426738E-2</v>
      </c>
      <c r="R28">
        <f t="shared" si="9"/>
        <v>3.1796370251062175E-2</v>
      </c>
      <c r="S28">
        <f t="shared" si="10"/>
        <v>231.29366490498202</v>
      </c>
      <c r="T28">
        <f t="shared" si="11"/>
        <v>29.108809248614502</v>
      </c>
      <c r="U28">
        <f t="shared" si="12"/>
        <v>28.071654838709701</v>
      </c>
      <c r="V28">
        <f t="shared" si="13"/>
        <v>3.8107205166909122</v>
      </c>
      <c r="W28">
        <f t="shared" si="14"/>
        <v>52.779952840669928</v>
      </c>
      <c r="X28">
        <f t="shared" si="15"/>
        <v>2.002599354667427</v>
      </c>
      <c r="Y28">
        <f t="shared" si="16"/>
        <v>3.7942424100165377</v>
      </c>
      <c r="Z28">
        <f t="shared" si="17"/>
        <v>1.8081211620234852</v>
      </c>
      <c r="AA28">
        <f t="shared" si="18"/>
        <v>-41.008462598533676</v>
      </c>
      <c r="AB28">
        <f t="shared" si="19"/>
        <v>-11.855438724932055</v>
      </c>
      <c r="AC28">
        <f t="shared" si="20"/>
        <v>-0.87408689298950915</v>
      </c>
      <c r="AD28">
        <f t="shared" si="21"/>
        <v>177.5556766885268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53545.719256440643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15320.2</v>
      </c>
      <c r="AS28">
        <v>917.06849999999997</v>
      </c>
      <c r="AT28">
        <v>1087.01</v>
      </c>
      <c r="AU28">
        <f t="shared" si="27"/>
        <v>0.15633848814638318</v>
      </c>
      <c r="AV28">
        <v>0.5</v>
      </c>
      <c r="AW28">
        <f t="shared" si="28"/>
        <v>1180.1964199826282</v>
      </c>
      <c r="AX28">
        <f t="shared" si="29"/>
        <v>13.537109922035501</v>
      </c>
      <c r="AY28">
        <f t="shared" si="30"/>
        <v>92.255062007928998</v>
      </c>
      <c r="AZ28">
        <f t="shared" si="31"/>
        <v>0.44755798014737674</v>
      </c>
      <c r="BA28">
        <f t="shared" si="32"/>
        <v>1.1959752769000508E-2</v>
      </c>
      <c r="BB28">
        <f t="shared" si="33"/>
        <v>2.0009659524751378</v>
      </c>
      <c r="BC28" t="s">
        <v>343</v>
      </c>
      <c r="BD28">
        <v>600.51</v>
      </c>
      <c r="BE28">
        <f t="shared" si="34"/>
        <v>486.5</v>
      </c>
      <c r="BF28">
        <f t="shared" si="35"/>
        <v>0.34931449126413161</v>
      </c>
      <c r="BG28">
        <f t="shared" si="36"/>
        <v>0.81721314863031969</v>
      </c>
      <c r="BH28">
        <f t="shared" si="37"/>
        <v>0.45740611147573557</v>
      </c>
      <c r="BI28">
        <f t="shared" si="38"/>
        <v>0.85410640539554339</v>
      </c>
      <c r="BJ28">
        <f t="shared" si="39"/>
        <v>0.2287362886731184</v>
      </c>
      <c r="BK28">
        <f t="shared" si="40"/>
        <v>0.77126371132688165</v>
      </c>
      <c r="BL28">
        <f t="shared" si="41"/>
        <v>1400.01322580645</v>
      </c>
      <c r="BM28">
        <f t="shared" si="42"/>
        <v>1180.1964199826282</v>
      </c>
      <c r="BN28">
        <f t="shared" si="43"/>
        <v>0.84298947911924138</v>
      </c>
      <c r="BO28">
        <f t="shared" si="44"/>
        <v>0.19597895823848249</v>
      </c>
      <c r="BP28">
        <v>6</v>
      </c>
      <c r="BQ28">
        <v>0.5</v>
      </c>
      <c r="BR28" t="s">
        <v>294</v>
      </c>
      <c r="BS28">
        <v>2</v>
      </c>
      <c r="BT28">
        <v>1608240675.5999999</v>
      </c>
      <c r="BU28">
        <v>799.95080645161295</v>
      </c>
      <c r="BV28">
        <v>817.08067741935497</v>
      </c>
      <c r="BW28">
        <v>19.692690322580599</v>
      </c>
      <c r="BX28">
        <v>18.599254838709701</v>
      </c>
      <c r="BY28">
        <v>800.68487096774197</v>
      </c>
      <c r="BZ28">
        <v>19.699122580645199</v>
      </c>
      <c r="CA28">
        <v>500.21329032258097</v>
      </c>
      <c r="CB28">
        <v>101.59251612903201</v>
      </c>
      <c r="CC28">
        <v>0.100006419354839</v>
      </c>
      <c r="CD28">
        <v>27.997299999999999</v>
      </c>
      <c r="CE28">
        <v>28.071654838709701</v>
      </c>
      <c r="CF28">
        <v>999.9</v>
      </c>
      <c r="CG28">
        <v>0</v>
      </c>
      <c r="CH28">
        <v>0</v>
      </c>
      <c r="CI28">
        <v>10000.8683870968</v>
      </c>
      <c r="CJ28">
        <v>0</v>
      </c>
      <c r="CK28">
        <v>270.75793548387099</v>
      </c>
      <c r="CL28">
        <v>1400.01322580645</v>
      </c>
      <c r="CM28">
        <v>0.89999516129032198</v>
      </c>
      <c r="CN28">
        <v>0.10000481290322601</v>
      </c>
      <c r="CO28">
        <v>0</v>
      </c>
      <c r="CP28">
        <v>917.083096774193</v>
      </c>
      <c r="CQ28">
        <v>4.99979</v>
      </c>
      <c r="CR28">
        <v>13009.5903225806</v>
      </c>
      <c r="CS28">
        <v>11904.7580645161</v>
      </c>
      <c r="CT28">
        <v>48.686999999999998</v>
      </c>
      <c r="CU28">
        <v>51.2296774193548</v>
      </c>
      <c r="CV28">
        <v>49.8241935483871</v>
      </c>
      <c r="CW28">
        <v>50.237806451612897</v>
      </c>
      <c r="CX28">
        <v>49.816064516129003</v>
      </c>
      <c r="CY28">
        <v>1255.5029032258101</v>
      </c>
      <c r="CZ28">
        <v>139.51032258064501</v>
      </c>
      <c r="DA28">
        <v>0</v>
      </c>
      <c r="DB28">
        <v>119.69999980926499</v>
      </c>
      <c r="DC28">
        <v>0</v>
      </c>
      <c r="DD28">
        <v>917.06849999999997</v>
      </c>
      <c r="DE28">
        <v>-6.0259487070073003</v>
      </c>
      <c r="DF28">
        <v>-90.738461456847901</v>
      </c>
      <c r="DG28">
        <v>13008.711538461501</v>
      </c>
      <c r="DH28">
        <v>15</v>
      </c>
      <c r="DI28">
        <v>1608240248.5999999</v>
      </c>
      <c r="DJ28" t="s">
        <v>326</v>
      </c>
      <c r="DK28">
        <v>1608240248.5999999</v>
      </c>
      <c r="DL28">
        <v>1608240246.5999999</v>
      </c>
      <c r="DM28">
        <v>23</v>
      </c>
      <c r="DN28">
        <v>0.109</v>
      </c>
      <c r="DO28">
        <v>7.0000000000000001E-3</v>
      </c>
      <c r="DP28">
        <v>-0.77900000000000003</v>
      </c>
      <c r="DQ28">
        <v>-5.1999999999999998E-2</v>
      </c>
      <c r="DR28">
        <v>411</v>
      </c>
      <c r="DS28">
        <v>17</v>
      </c>
      <c r="DT28">
        <v>0.18</v>
      </c>
      <c r="DU28">
        <v>0.05</v>
      </c>
      <c r="DV28">
        <v>13.535969175500901</v>
      </c>
      <c r="DW28">
        <v>-0.54336412468615802</v>
      </c>
      <c r="DX28">
        <v>7.4914554376129497E-2</v>
      </c>
      <c r="DY28">
        <v>0</v>
      </c>
      <c r="DZ28">
        <v>-17.119913333333301</v>
      </c>
      <c r="EA28">
        <v>0.68866918798662602</v>
      </c>
      <c r="EB28">
        <v>8.9456267651976895E-2</v>
      </c>
      <c r="EC28">
        <v>0</v>
      </c>
      <c r="ED28">
        <v>1.0918556666666701</v>
      </c>
      <c r="EE28">
        <v>-0.36006220244716097</v>
      </c>
      <c r="EF28">
        <v>3.20973580100017E-2</v>
      </c>
      <c r="EG28">
        <v>0</v>
      </c>
      <c r="EH28">
        <v>0</v>
      </c>
      <c r="EI28">
        <v>3</v>
      </c>
      <c r="EJ28" t="s">
        <v>344</v>
      </c>
      <c r="EK28">
        <v>100</v>
      </c>
      <c r="EL28">
        <v>100</v>
      </c>
      <c r="EM28">
        <v>-0.73399999999999999</v>
      </c>
      <c r="EN28">
        <v>-6.0000000000000001E-3</v>
      </c>
      <c r="EO28">
        <v>-1.00044411782513</v>
      </c>
      <c r="EP28">
        <v>8.1547674161403102E-4</v>
      </c>
      <c r="EQ28">
        <v>-7.5071724955183801E-7</v>
      </c>
      <c r="ER28">
        <v>1.8443278439785599E-10</v>
      </c>
      <c r="ES28">
        <v>-0.15070432540732101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7.2</v>
      </c>
      <c r="FB28">
        <v>7.3</v>
      </c>
      <c r="FC28">
        <v>2</v>
      </c>
      <c r="FD28">
        <v>505.303</v>
      </c>
      <c r="FE28">
        <v>457.75099999999998</v>
      </c>
      <c r="FF28">
        <v>22.882200000000001</v>
      </c>
      <c r="FG28">
        <v>32.505200000000002</v>
      </c>
      <c r="FH28">
        <v>30.000800000000002</v>
      </c>
      <c r="FI28">
        <v>32.410499999999999</v>
      </c>
      <c r="FJ28">
        <v>32.372900000000001</v>
      </c>
      <c r="FK28">
        <v>35.805300000000003</v>
      </c>
      <c r="FL28">
        <v>32.089799999999997</v>
      </c>
      <c r="FM28">
        <v>0</v>
      </c>
      <c r="FN28">
        <v>22.880299999999998</v>
      </c>
      <c r="FO28">
        <v>816.99</v>
      </c>
      <c r="FP28">
        <v>18.619599999999998</v>
      </c>
      <c r="FQ28">
        <v>101.068</v>
      </c>
      <c r="FR28">
        <v>100.569</v>
      </c>
    </row>
    <row r="29" spans="1:174" x14ac:dyDescent="0.25">
      <c r="A29">
        <v>13</v>
      </c>
      <c r="B29">
        <v>1608240804.5</v>
      </c>
      <c r="C29">
        <v>1237.9000000953699</v>
      </c>
      <c r="D29" t="s">
        <v>345</v>
      </c>
      <c r="E29" t="s">
        <v>346</v>
      </c>
      <c r="F29" t="s">
        <v>289</v>
      </c>
      <c r="G29" t="s">
        <v>290</v>
      </c>
      <c r="H29">
        <v>1608240796.75</v>
      </c>
      <c r="I29">
        <f t="shared" si="0"/>
        <v>7.1761819878712017E-4</v>
      </c>
      <c r="J29">
        <f t="shared" si="1"/>
        <v>13.011436294108755</v>
      </c>
      <c r="K29">
        <f t="shared" si="2"/>
        <v>900.05816666666703</v>
      </c>
      <c r="L29">
        <f t="shared" si="3"/>
        <v>347.63851571941058</v>
      </c>
      <c r="M29">
        <f t="shared" si="4"/>
        <v>35.353511872659126</v>
      </c>
      <c r="N29">
        <f t="shared" si="5"/>
        <v>91.532484585272087</v>
      </c>
      <c r="O29">
        <f t="shared" si="6"/>
        <v>3.9228187165322982E-2</v>
      </c>
      <c r="P29">
        <f t="shared" si="7"/>
        <v>2.9570389705465798</v>
      </c>
      <c r="Q29">
        <f t="shared" si="8"/>
        <v>3.8941356797243594E-2</v>
      </c>
      <c r="R29">
        <f t="shared" si="9"/>
        <v>2.4363943596056249E-2</v>
      </c>
      <c r="S29">
        <f t="shared" si="10"/>
        <v>231.29378176154825</v>
      </c>
      <c r="T29">
        <f t="shared" si="11"/>
        <v>29.162875200598265</v>
      </c>
      <c r="U29">
        <f t="shared" si="12"/>
        <v>28.095050000000001</v>
      </c>
      <c r="V29">
        <f t="shared" si="13"/>
        <v>3.8159181183499831</v>
      </c>
      <c r="W29">
        <f t="shared" si="14"/>
        <v>52.592312560590081</v>
      </c>
      <c r="X29">
        <f t="shared" si="15"/>
        <v>1.9953887026984116</v>
      </c>
      <c r="Y29">
        <f t="shared" si="16"/>
        <v>3.7940691434695553</v>
      </c>
      <c r="Z29">
        <f t="shared" si="17"/>
        <v>1.8205294156515714</v>
      </c>
      <c r="AA29">
        <f t="shared" si="18"/>
        <v>-31.646962566511998</v>
      </c>
      <c r="AB29">
        <f t="shared" si="19"/>
        <v>-15.708172666701294</v>
      </c>
      <c r="AC29">
        <f t="shared" si="20"/>
        <v>-1.158450505574173</v>
      </c>
      <c r="AD29">
        <f t="shared" si="21"/>
        <v>182.78019602276078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53532.866161230573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15319</v>
      </c>
      <c r="AS29">
        <v>913.35119999999995</v>
      </c>
      <c r="AT29">
        <v>1082.1500000000001</v>
      </c>
      <c r="AU29">
        <f t="shared" si="27"/>
        <v>0.15598466016725976</v>
      </c>
      <c r="AV29">
        <v>0.5</v>
      </c>
      <c r="AW29">
        <f t="shared" si="28"/>
        <v>1180.1990806277574</v>
      </c>
      <c r="AX29">
        <f t="shared" si="29"/>
        <v>13.011436294108755</v>
      </c>
      <c r="AY29">
        <f t="shared" si="30"/>
        <v>92.046476260716574</v>
      </c>
      <c r="AZ29">
        <f t="shared" si="31"/>
        <v>0.44631520584022555</v>
      </c>
      <c r="BA29">
        <f t="shared" si="32"/>
        <v>1.1514314827882073E-2</v>
      </c>
      <c r="BB29">
        <f t="shared" si="33"/>
        <v>2.0144434690200059</v>
      </c>
      <c r="BC29" t="s">
        <v>348</v>
      </c>
      <c r="BD29">
        <v>599.16999999999996</v>
      </c>
      <c r="BE29">
        <f t="shared" si="34"/>
        <v>482.98000000000013</v>
      </c>
      <c r="BF29">
        <f t="shared" si="35"/>
        <v>0.34949438900161517</v>
      </c>
      <c r="BG29">
        <f t="shared" si="36"/>
        <v>0.81862699077325185</v>
      </c>
      <c r="BH29">
        <f t="shared" si="37"/>
        <v>0.46035231551895961</v>
      </c>
      <c r="BI29">
        <f t="shared" si="38"/>
        <v>0.85601483001186485</v>
      </c>
      <c r="BJ29">
        <f t="shared" si="39"/>
        <v>0.22927276283000206</v>
      </c>
      <c r="BK29">
        <f t="shared" si="40"/>
        <v>0.77072723716999791</v>
      </c>
      <c r="BL29">
        <f t="shared" si="41"/>
        <v>1400.0166666666701</v>
      </c>
      <c r="BM29">
        <f t="shared" si="42"/>
        <v>1180.1990806277574</v>
      </c>
      <c r="BN29">
        <f t="shared" si="43"/>
        <v>0.84298930771854241</v>
      </c>
      <c r="BO29">
        <f t="shared" si="44"/>
        <v>0.19597861543708475</v>
      </c>
      <c r="BP29">
        <v>6</v>
      </c>
      <c r="BQ29">
        <v>0.5</v>
      </c>
      <c r="BR29" t="s">
        <v>294</v>
      </c>
      <c r="BS29">
        <v>2</v>
      </c>
      <c r="BT29">
        <v>1608240796.75</v>
      </c>
      <c r="BU29">
        <v>900.05816666666703</v>
      </c>
      <c r="BV29">
        <v>916.4402</v>
      </c>
      <c r="BW29">
        <v>19.621076666666699</v>
      </c>
      <c r="BX29">
        <v>18.777180000000001</v>
      </c>
      <c r="BY29">
        <v>900.79833333333295</v>
      </c>
      <c r="BZ29">
        <v>19.629000000000001</v>
      </c>
      <c r="CA29">
        <v>500.20656666666702</v>
      </c>
      <c r="CB29">
        <v>101.596233333333</v>
      </c>
      <c r="CC29">
        <v>9.9954730000000006E-2</v>
      </c>
      <c r="CD29">
        <v>27.9965166666667</v>
      </c>
      <c r="CE29">
        <v>28.095050000000001</v>
      </c>
      <c r="CF29">
        <v>999.9</v>
      </c>
      <c r="CG29">
        <v>0</v>
      </c>
      <c r="CH29">
        <v>0</v>
      </c>
      <c r="CI29">
        <v>9997.9570000000003</v>
      </c>
      <c r="CJ29">
        <v>0</v>
      </c>
      <c r="CK29">
        <v>269.74356666666699</v>
      </c>
      <c r="CL29">
        <v>1400.0166666666701</v>
      </c>
      <c r="CM29">
        <v>0.89999866666666595</v>
      </c>
      <c r="CN29">
        <v>0.10000129000000001</v>
      </c>
      <c r="CO29">
        <v>0</v>
      </c>
      <c r="CP29">
        <v>913.40423333333297</v>
      </c>
      <c r="CQ29">
        <v>4.99979</v>
      </c>
      <c r="CR29">
        <v>12958.13</v>
      </c>
      <c r="CS29">
        <v>11904.8066666667</v>
      </c>
      <c r="CT29">
        <v>48.811999999999998</v>
      </c>
      <c r="CU29">
        <v>51.3791333333333</v>
      </c>
      <c r="CV29">
        <v>49.962200000000003</v>
      </c>
      <c r="CW29">
        <v>50.375</v>
      </c>
      <c r="CX29">
        <v>49.941200000000002</v>
      </c>
      <c r="CY29">
        <v>1255.5139999999999</v>
      </c>
      <c r="CZ29">
        <v>139.50266666666701</v>
      </c>
      <c r="DA29">
        <v>0</v>
      </c>
      <c r="DB29">
        <v>120.19999980926499</v>
      </c>
      <c r="DC29">
        <v>0</v>
      </c>
      <c r="DD29">
        <v>913.35119999999995</v>
      </c>
      <c r="DE29">
        <v>-10.0154615587919</v>
      </c>
      <c r="DF29">
        <v>-142.04615412136999</v>
      </c>
      <c r="DG29">
        <v>12957.175999999999</v>
      </c>
      <c r="DH29">
        <v>15</v>
      </c>
      <c r="DI29">
        <v>1608240248.5999999</v>
      </c>
      <c r="DJ29" t="s">
        <v>326</v>
      </c>
      <c r="DK29">
        <v>1608240248.5999999</v>
      </c>
      <c r="DL29">
        <v>1608240246.5999999</v>
      </c>
      <c r="DM29">
        <v>23</v>
      </c>
      <c r="DN29">
        <v>0.109</v>
      </c>
      <c r="DO29">
        <v>7.0000000000000001E-3</v>
      </c>
      <c r="DP29">
        <v>-0.77900000000000003</v>
      </c>
      <c r="DQ29">
        <v>-5.1999999999999998E-2</v>
      </c>
      <c r="DR29">
        <v>411</v>
      </c>
      <c r="DS29">
        <v>17</v>
      </c>
      <c r="DT29">
        <v>0.18</v>
      </c>
      <c r="DU29">
        <v>0.05</v>
      </c>
      <c r="DV29">
        <v>13.013216437212099</v>
      </c>
      <c r="DW29">
        <v>-0.20684427344593301</v>
      </c>
      <c r="DX29">
        <v>4.2441067380795103E-2</v>
      </c>
      <c r="DY29">
        <v>1</v>
      </c>
      <c r="DZ29">
        <v>-16.3867677419355</v>
      </c>
      <c r="EA29">
        <v>0.96222580645167</v>
      </c>
      <c r="EB29">
        <v>9.5973085565515204E-2</v>
      </c>
      <c r="EC29">
        <v>0</v>
      </c>
      <c r="ED29">
        <v>0.85053770967741904</v>
      </c>
      <c r="EE29">
        <v>-0.71933133870968202</v>
      </c>
      <c r="EF29">
        <v>6.1741651525082701E-2</v>
      </c>
      <c r="EG29">
        <v>0</v>
      </c>
      <c r="EH29">
        <v>1</v>
      </c>
      <c r="EI29">
        <v>3</v>
      </c>
      <c r="EJ29" t="s">
        <v>296</v>
      </c>
      <c r="EK29">
        <v>100</v>
      </c>
      <c r="EL29">
        <v>100</v>
      </c>
      <c r="EM29">
        <v>-0.74</v>
      </c>
      <c r="EN29">
        <v>-7.1999999999999998E-3</v>
      </c>
      <c r="EO29">
        <v>-1.00044411782513</v>
      </c>
      <c r="EP29">
        <v>8.1547674161403102E-4</v>
      </c>
      <c r="EQ29">
        <v>-7.5071724955183801E-7</v>
      </c>
      <c r="ER29">
        <v>1.8443278439785599E-10</v>
      </c>
      <c r="ES29">
        <v>-0.15070432540732101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9.3000000000000007</v>
      </c>
      <c r="FB29">
        <v>9.3000000000000007</v>
      </c>
      <c r="FC29">
        <v>2</v>
      </c>
      <c r="FD29">
        <v>505.01100000000002</v>
      </c>
      <c r="FE29">
        <v>457.601</v>
      </c>
      <c r="FF29">
        <v>22.8703</v>
      </c>
      <c r="FG29">
        <v>32.6997</v>
      </c>
      <c r="FH29">
        <v>30.000599999999999</v>
      </c>
      <c r="FI29">
        <v>32.5655</v>
      </c>
      <c r="FJ29">
        <v>32.523200000000003</v>
      </c>
      <c r="FK29">
        <v>39.361199999999997</v>
      </c>
      <c r="FL29">
        <v>30.5243</v>
      </c>
      <c r="FM29">
        <v>0</v>
      </c>
      <c r="FN29">
        <v>22.869299999999999</v>
      </c>
      <c r="FO29">
        <v>916.38400000000001</v>
      </c>
      <c r="FP29">
        <v>18.9709</v>
      </c>
      <c r="FQ29">
        <v>101.02800000000001</v>
      </c>
      <c r="FR29">
        <v>100.54300000000001</v>
      </c>
    </row>
    <row r="30" spans="1:174" x14ac:dyDescent="0.25">
      <c r="A30">
        <v>14</v>
      </c>
      <c r="B30">
        <v>1608240925</v>
      </c>
      <c r="C30">
        <v>1358.4000000953699</v>
      </c>
      <c r="D30" t="s">
        <v>349</v>
      </c>
      <c r="E30" t="s">
        <v>350</v>
      </c>
      <c r="F30" t="s">
        <v>289</v>
      </c>
      <c r="G30" t="s">
        <v>290</v>
      </c>
      <c r="H30">
        <v>1608240917</v>
      </c>
      <c r="I30">
        <f t="shared" si="0"/>
        <v>5.5357911392914119E-4</v>
      </c>
      <c r="J30">
        <f t="shared" si="1"/>
        <v>13.840368197546887</v>
      </c>
      <c r="K30">
        <f t="shared" si="2"/>
        <v>1199.5249677419399</v>
      </c>
      <c r="L30">
        <f t="shared" si="3"/>
        <v>438.77558589896006</v>
      </c>
      <c r="M30">
        <f t="shared" si="4"/>
        <v>44.624833676711233</v>
      </c>
      <c r="N30">
        <f t="shared" si="5"/>
        <v>121.99539786808668</v>
      </c>
      <c r="O30">
        <f t="shared" si="6"/>
        <v>3.0208566039268206E-2</v>
      </c>
      <c r="P30">
        <f t="shared" si="7"/>
        <v>2.9592016862659305</v>
      </c>
      <c r="Q30">
        <f t="shared" si="8"/>
        <v>3.0038286682235966E-2</v>
      </c>
      <c r="R30">
        <f t="shared" si="9"/>
        <v>1.8789147941646621E-2</v>
      </c>
      <c r="S30">
        <f t="shared" si="10"/>
        <v>231.29016532194157</v>
      </c>
      <c r="T30">
        <f t="shared" si="11"/>
        <v>29.193534527136791</v>
      </c>
      <c r="U30">
        <f t="shared" si="12"/>
        <v>28.087677419354801</v>
      </c>
      <c r="V30">
        <f t="shared" si="13"/>
        <v>3.8142795170476336</v>
      </c>
      <c r="W30">
        <f t="shared" si="14"/>
        <v>52.575459711459374</v>
      </c>
      <c r="X30">
        <f t="shared" si="15"/>
        <v>1.9934973931028017</v>
      </c>
      <c r="Y30">
        <f t="shared" si="16"/>
        <v>3.7916879929217204</v>
      </c>
      <c r="Z30">
        <f t="shared" si="17"/>
        <v>1.8207821239448319</v>
      </c>
      <c r="AA30">
        <f t="shared" si="18"/>
        <v>-24.412838924275128</v>
      </c>
      <c r="AB30">
        <f t="shared" si="19"/>
        <v>-16.261399149772053</v>
      </c>
      <c r="AC30">
        <f t="shared" si="20"/>
        <v>-1.1982652201748738</v>
      </c>
      <c r="AD30">
        <f t="shared" si="21"/>
        <v>189.41766202771953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53597.947053620788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351</v>
      </c>
      <c r="AR30">
        <v>15318.2</v>
      </c>
      <c r="AS30">
        <v>917.00665384615399</v>
      </c>
      <c r="AT30">
        <v>1090.53</v>
      </c>
      <c r="AU30">
        <f t="shared" si="27"/>
        <v>0.15911836093811815</v>
      </c>
      <c r="AV30">
        <v>0.5</v>
      </c>
      <c r="AW30">
        <f t="shared" si="28"/>
        <v>1180.1821361116004</v>
      </c>
      <c r="AX30">
        <f t="shared" si="29"/>
        <v>13.840368197546887</v>
      </c>
      <c r="AY30">
        <f t="shared" si="30"/>
        <v>93.894323553262453</v>
      </c>
      <c r="AZ30">
        <f t="shared" si="31"/>
        <v>0.44730543863992733</v>
      </c>
      <c r="BA30">
        <f t="shared" si="32"/>
        <v>1.221685639546039E-2</v>
      </c>
      <c r="BB30">
        <f t="shared" si="33"/>
        <v>1.9912794696156917</v>
      </c>
      <c r="BC30" t="s">
        <v>352</v>
      </c>
      <c r="BD30">
        <v>602.73</v>
      </c>
      <c r="BE30">
        <f t="shared" si="34"/>
        <v>487.79999999999995</v>
      </c>
      <c r="BF30">
        <f t="shared" si="35"/>
        <v>0.35572641687955309</v>
      </c>
      <c r="BG30">
        <f t="shared" si="36"/>
        <v>0.81657171865305445</v>
      </c>
      <c r="BH30">
        <f t="shared" si="37"/>
        <v>0.46266343840564045</v>
      </c>
      <c r="BI30">
        <f t="shared" si="38"/>
        <v>0.85272417192857819</v>
      </c>
      <c r="BJ30">
        <f t="shared" si="39"/>
        <v>0.23381180752237385</v>
      </c>
      <c r="BK30">
        <f t="shared" si="40"/>
        <v>0.76618819247762615</v>
      </c>
      <c r="BL30">
        <f t="shared" si="41"/>
        <v>1399.99677419355</v>
      </c>
      <c r="BM30">
        <f t="shared" si="42"/>
        <v>1180.1821361116004</v>
      </c>
      <c r="BN30">
        <f t="shared" si="43"/>
        <v>0.84298918245110177</v>
      </c>
      <c r="BO30">
        <f t="shared" si="44"/>
        <v>0.1959783649022038</v>
      </c>
      <c r="BP30">
        <v>6</v>
      </c>
      <c r="BQ30">
        <v>0.5</v>
      </c>
      <c r="BR30" t="s">
        <v>294</v>
      </c>
      <c r="BS30">
        <v>2</v>
      </c>
      <c r="BT30">
        <v>1608240917</v>
      </c>
      <c r="BU30">
        <v>1199.5249677419399</v>
      </c>
      <c r="BV30">
        <v>1216.92258064516</v>
      </c>
      <c r="BW30">
        <v>19.601148387096799</v>
      </c>
      <c r="BX30">
        <v>18.950161290322601</v>
      </c>
      <c r="BY30">
        <v>1200.5909677419399</v>
      </c>
      <c r="BZ30">
        <v>19.6281483870968</v>
      </c>
      <c r="CA30">
        <v>500.22035483871002</v>
      </c>
      <c r="CB30">
        <v>101.603129032258</v>
      </c>
      <c r="CC30">
        <v>9.9962732258064499E-2</v>
      </c>
      <c r="CD30">
        <v>27.985748387096798</v>
      </c>
      <c r="CE30">
        <v>28.087677419354801</v>
      </c>
      <c r="CF30">
        <v>999.9</v>
      </c>
      <c r="CG30">
        <v>0</v>
      </c>
      <c r="CH30">
        <v>0</v>
      </c>
      <c r="CI30">
        <v>10009.5493548387</v>
      </c>
      <c r="CJ30">
        <v>0</v>
      </c>
      <c r="CK30">
        <v>259.70925806451601</v>
      </c>
      <c r="CL30">
        <v>1399.99677419355</v>
      </c>
      <c r="CM30">
        <v>0.90000370967742005</v>
      </c>
      <c r="CN30">
        <v>9.9996219354838795E-2</v>
      </c>
      <c r="CO30">
        <v>0</v>
      </c>
      <c r="CP30">
        <v>917.11919354838699</v>
      </c>
      <c r="CQ30">
        <v>4.99979</v>
      </c>
      <c r="CR30">
        <v>12991.7129032258</v>
      </c>
      <c r="CS30">
        <v>11904.6612903226</v>
      </c>
      <c r="CT30">
        <v>48.911000000000001</v>
      </c>
      <c r="CU30">
        <v>51.514000000000003</v>
      </c>
      <c r="CV30">
        <v>50.064032258064501</v>
      </c>
      <c r="CW30">
        <v>50.5</v>
      </c>
      <c r="CX30">
        <v>50.061999999999998</v>
      </c>
      <c r="CY30">
        <v>1255.5019354838701</v>
      </c>
      <c r="CZ30">
        <v>139.494838709677</v>
      </c>
      <c r="DA30">
        <v>0</v>
      </c>
      <c r="DB30">
        <v>119.59999990463299</v>
      </c>
      <c r="DC30">
        <v>0</v>
      </c>
      <c r="DD30">
        <v>917.00665384615399</v>
      </c>
      <c r="DE30">
        <v>-16.6394187782039</v>
      </c>
      <c r="DF30">
        <v>-225.87692306368899</v>
      </c>
      <c r="DG30">
        <v>12990.419230769199</v>
      </c>
      <c r="DH30">
        <v>15</v>
      </c>
      <c r="DI30">
        <v>1608240965.5</v>
      </c>
      <c r="DJ30" t="s">
        <v>353</v>
      </c>
      <c r="DK30">
        <v>1608240965.5</v>
      </c>
      <c r="DL30">
        <v>1608240943</v>
      </c>
      <c r="DM30">
        <v>24</v>
      </c>
      <c r="DN30">
        <v>-0.28100000000000003</v>
      </c>
      <c r="DO30">
        <v>-6.0000000000000001E-3</v>
      </c>
      <c r="DP30">
        <v>-1.0660000000000001</v>
      </c>
      <c r="DQ30">
        <v>-2.7E-2</v>
      </c>
      <c r="DR30">
        <v>1217</v>
      </c>
      <c r="DS30">
        <v>19</v>
      </c>
      <c r="DT30">
        <v>0.15</v>
      </c>
      <c r="DU30">
        <v>0.11</v>
      </c>
      <c r="DV30">
        <v>13.593756028359801</v>
      </c>
      <c r="DW30">
        <v>-2.3822115221359201</v>
      </c>
      <c r="DX30">
        <v>0.17933919436937901</v>
      </c>
      <c r="DY30">
        <v>0</v>
      </c>
      <c r="DZ30">
        <v>-17.116561290322601</v>
      </c>
      <c r="EA30">
        <v>2.9506306451612798</v>
      </c>
      <c r="EB30">
        <v>0.22802094227167799</v>
      </c>
      <c r="EC30">
        <v>0</v>
      </c>
      <c r="ED30">
        <v>0.670055870967742</v>
      </c>
      <c r="EE30">
        <v>-9.6423000000000897E-2</v>
      </c>
      <c r="EF30">
        <v>7.2635704929415604E-3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-1.0660000000000001</v>
      </c>
      <c r="EN30">
        <v>-2.7E-2</v>
      </c>
      <c r="EO30">
        <v>-1.00044411782513</v>
      </c>
      <c r="EP30">
        <v>8.1547674161403102E-4</v>
      </c>
      <c r="EQ30">
        <v>-7.5071724955183801E-7</v>
      </c>
      <c r="ER30">
        <v>1.8443278439785599E-10</v>
      </c>
      <c r="ES30">
        <v>-0.15070432540732101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11.3</v>
      </c>
      <c r="FB30">
        <v>11.3</v>
      </c>
      <c r="FC30">
        <v>2</v>
      </c>
      <c r="FD30">
        <v>504.97899999999998</v>
      </c>
      <c r="FE30">
        <v>458.35</v>
      </c>
      <c r="FF30">
        <v>22.840800000000002</v>
      </c>
      <c r="FG30">
        <v>32.8705</v>
      </c>
      <c r="FH30">
        <v>30.000499999999999</v>
      </c>
      <c r="FI30">
        <v>32.717199999999998</v>
      </c>
      <c r="FJ30">
        <v>32.670099999999998</v>
      </c>
      <c r="FK30">
        <v>49.731499999999997</v>
      </c>
      <c r="FL30">
        <v>30.8004</v>
      </c>
      <c r="FM30">
        <v>0</v>
      </c>
      <c r="FN30">
        <v>22.842700000000001</v>
      </c>
      <c r="FO30">
        <v>1216.7</v>
      </c>
      <c r="FP30">
        <v>19.041899999999998</v>
      </c>
      <c r="FQ30">
        <v>101</v>
      </c>
      <c r="FR30">
        <v>100.517</v>
      </c>
    </row>
    <row r="31" spans="1:174" x14ac:dyDescent="0.25">
      <c r="A31">
        <v>15</v>
      </c>
      <c r="B31">
        <v>1608241086.5</v>
      </c>
      <c r="C31">
        <v>1519.9000000953699</v>
      </c>
      <c r="D31" t="s">
        <v>354</v>
      </c>
      <c r="E31" t="s">
        <v>355</v>
      </c>
      <c r="F31" t="s">
        <v>289</v>
      </c>
      <c r="G31" t="s">
        <v>290</v>
      </c>
      <c r="H31">
        <v>1608241078.5</v>
      </c>
      <c r="I31">
        <f t="shared" si="0"/>
        <v>5.1184531619716885E-4</v>
      </c>
      <c r="J31">
        <f t="shared" si="1"/>
        <v>12.446301982772589</v>
      </c>
      <c r="K31">
        <f t="shared" si="2"/>
        <v>1399.7738709677401</v>
      </c>
      <c r="L31">
        <f t="shared" si="3"/>
        <v>666.32773211320887</v>
      </c>
      <c r="M31">
        <f t="shared" si="4"/>
        <v>67.763419577969387</v>
      </c>
      <c r="N31">
        <f t="shared" si="5"/>
        <v>142.35256850535791</v>
      </c>
      <c r="O31">
        <f t="shared" si="6"/>
        <v>2.8434263237739687E-2</v>
      </c>
      <c r="P31">
        <f t="shared" si="7"/>
        <v>2.957908777722543</v>
      </c>
      <c r="Q31">
        <f t="shared" si="8"/>
        <v>2.8283279675630199E-2</v>
      </c>
      <c r="R31">
        <f t="shared" si="9"/>
        <v>1.7690548098322233E-2</v>
      </c>
      <c r="S31">
        <f t="shared" si="10"/>
        <v>231.29036008430339</v>
      </c>
      <c r="T31">
        <f t="shared" si="11"/>
        <v>29.196851022826209</v>
      </c>
      <c r="U31">
        <f t="shared" si="12"/>
        <v>28.044441935483899</v>
      </c>
      <c r="V31">
        <f t="shared" si="13"/>
        <v>3.8046825151555592</v>
      </c>
      <c r="W31">
        <f t="shared" si="14"/>
        <v>53.21838576187735</v>
      </c>
      <c r="X31">
        <f t="shared" si="15"/>
        <v>2.0169421196243142</v>
      </c>
      <c r="Y31">
        <f t="shared" si="16"/>
        <v>3.7899347955592031</v>
      </c>
      <c r="Z31">
        <f t="shared" si="17"/>
        <v>1.787740395531245</v>
      </c>
      <c r="AA31">
        <f t="shared" si="18"/>
        <v>-22.572378444295147</v>
      </c>
      <c r="AB31">
        <f t="shared" si="19"/>
        <v>-10.624602688125899</v>
      </c>
      <c r="AC31">
        <f t="shared" si="20"/>
        <v>-0.78304513097143025</v>
      </c>
      <c r="AD31">
        <f t="shared" si="21"/>
        <v>197.31033382091093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53561.546241545911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356</v>
      </c>
      <c r="AR31">
        <v>15319.1</v>
      </c>
      <c r="AS31">
        <v>904.04736000000003</v>
      </c>
      <c r="AT31">
        <v>1075.28</v>
      </c>
      <c r="AU31">
        <f t="shared" si="27"/>
        <v>0.15924469905512983</v>
      </c>
      <c r="AV31">
        <v>0.5</v>
      </c>
      <c r="AW31">
        <f t="shared" si="28"/>
        <v>1180.1812651438918</v>
      </c>
      <c r="AX31">
        <f t="shared" si="29"/>
        <v>12.446301982772589</v>
      </c>
      <c r="AY31">
        <f t="shared" si="30"/>
        <v>93.968805199170717</v>
      </c>
      <c r="AZ31">
        <f t="shared" si="31"/>
        <v>0.66433859087865477</v>
      </c>
      <c r="BA31">
        <f t="shared" si="32"/>
        <v>1.1035634819199468E-2</v>
      </c>
      <c r="BB31">
        <f t="shared" si="33"/>
        <v>2.0337028494903655</v>
      </c>
      <c r="BC31" t="s">
        <v>357</v>
      </c>
      <c r="BD31">
        <v>360.93</v>
      </c>
      <c r="BE31">
        <f t="shared" si="34"/>
        <v>714.34999999999991</v>
      </c>
      <c r="BF31">
        <f t="shared" si="35"/>
        <v>0.23970412262896335</v>
      </c>
      <c r="BG31">
        <f t="shared" si="36"/>
        <v>0.75377005670165287</v>
      </c>
      <c r="BH31">
        <f t="shared" si="37"/>
        <v>0.47590654717110187</v>
      </c>
      <c r="BI31">
        <f t="shared" si="38"/>
        <v>0.85871254135222064</v>
      </c>
      <c r="BJ31">
        <f t="shared" si="39"/>
        <v>9.5698978624827499E-2</v>
      </c>
      <c r="BK31">
        <f t="shared" si="40"/>
        <v>0.90430102137517254</v>
      </c>
      <c r="BL31">
        <f t="shared" si="41"/>
        <v>1399.99548387097</v>
      </c>
      <c r="BM31">
        <f t="shared" si="42"/>
        <v>1180.1812651438918</v>
      </c>
      <c r="BN31">
        <f t="shared" si="43"/>
        <v>0.84298933728036418</v>
      </c>
      <c r="BO31">
        <f t="shared" si="44"/>
        <v>0.19597867456072832</v>
      </c>
      <c r="BP31">
        <v>6</v>
      </c>
      <c r="BQ31">
        <v>0.5</v>
      </c>
      <c r="BR31" t="s">
        <v>294</v>
      </c>
      <c r="BS31">
        <v>2</v>
      </c>
      <c r="BT31">
        <v>1608241078.5</v>
      </c>
      <c r="BU31">
        <v>1399.7738709677401</v>
      </c>
      <c r="BV31">
        <v>1415.5625806451601</v>
      </c>
      <c r="BW31">
        <v>19.832890322580599</v>
      </c>
      <c r="BX31">
        <v>19.231109677419401</v>
      </c>
      <c r="BY31">
        <v>1400.87838709677</v>
      </c>
      <c r="BZ31">
        <v>19.8425032258065</v>
      </c>
      <c r="CA31">
        <v>500.20945161290302</v>
      </c>
      <c r="CB31">
        <v>101.596838709677</v>
      </c>
      <c r="CC31">
        <v>9.9993512903225806E-2</v>
      </c>
      <c r="CD31">
        <v>27.977816129032298</v>
      </c>
      <c r="CE31">
        <v>28.044441935483899</v>
      </c>
      <c r="CF31">
        <v>999.9</v>
      </c>
      <c r="CG31">
        <v>0</v>
      </c>
      <c r="CH31">
        <v>0</v>
      </c>
      <c r="CI31">
        <v>10002.831612903199</v>
      </c>
      <c r="CJ31">
        <v>0</v>
      </c>
      <c r="CK31">
        <v>267.62190322580602</v>
      </c>
      <c r="CL31">
        <v>1399.99548387097</v>
      </c>
      <c r="CM31">
        <v>0.89999709677419304</v>
      </c>
      <c r="CN31">
        <v>0.10000286774193599</v>
      </c>
      <c r="CO31">
        <v>0</v>
      </c>
      <c r="CP31">
        <v>904.18912903225805</v>
      </c>
      <c r="CQ31">
        <v>4.99979</v>
      </c>
      <c r="CR31">
        <v>12809.654838709699</v>
      </c>
      <c r="CS31">
        <v>11904.6225806452</v>
      </c>
      <c r="CT31">
        <v>48.777999999999999</v>
      </c>
      <c r="CU31">
        <v>51.436999999999998</v>
      </c>
      <c r="CV31">
        <v>50.015999999999998</v>
      </c>
      <c r="CW31">
        <v>50.328258064516099</v>
      </c>
      <c r="CX31">
        <v>49.941064516129003</v>
      </c>
      <c r="CY31">
        <v>1255.4935483871</v>
      </c>
      <c r="CZ31">
        <v>139.50193548387099</v>
      </c>
      <c r="DA31">
        <v>0</v>
      </c>
      <c r="DB31">
        <v>161</v>
      </c>
      <c r="DC31">
        <v>0</v>
      </c>
      <c r="DD31">
        <v>904.04736000000003</v>
      </c>
      <c r="DE31">
        <v>-8.2805384495978203</v>
      </c>
      <c r="DF31">
        <v>-114.999999771924</v>
      </c>
      <c r="DG31">
        <v>12807.832</v>
      </c>
      <c r="DH31">
        <v>15</v>
      </c>
      <c r="DI31">
        <v>1608240965.5</v>
      </c>
      <c r="DJ31" t="s">
        <v>353</v>
      </c>
      <c r="DK31">
        <v>1608240965.5</v>
      </c>
      <c r="DL31">
        <v>1608240943</v>
      </c>
      <c r="DM31">
        <v>24</v>
      </c>
      <c r="DN31">
        <v>-0.28100000000000003</v>
      </c>
      <c r="DO31">
        <v>-6.0000000000000001E-3</v>
      </c>
      <c r="DP31">
        <v>-1.0660000000000001</v>
      </c>
      <c r="DQ31">
        <v>-2.7E-2</v>
      </c>
      <c r="DR31">
        <v>1217</v>
      </c>
      <c r="DS31">
        <v>19</v>
      </c>
      <c r="DT31">
        <v>0.15</v>
      </c>
      <c r="DU31">
        <v>0.11</v>
      </c>
      <c r="DV31">
        <v>12.4603820720766</v>
      </c>
      <c r="DW31">
        <v>-1.1822849020670401</v>
      </c>
      <c r="DX31">
        <v>0.113266021459733</v>
      </c>
      <c r="DY31">
        <v>0</v>
      </c>
      <c r="DZ31">
        <v>-15.7999193548387</v>
      </c>
      <c r="EA31">
        <v>1.62932903225814</v>
      </c>
      <c r="EB31">
        <v>0.14279397163419599</v>
      </c>
      <c r="EC31">
        <v>0</v>
      </c>
      <c r="ED31">
        <v>0.60235761290322598</v>
      </c>
      <c r="EE31">
        <v>-0.18199408064516301</v>
      </c>
      <c r="EF31">
        <v>2.0371602334048399E-2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-1.1000000000000001</v>
      </c>
      <c r="EN31">
        <v>-1.09E-2</v>
      </c>
      <c r="EO31">
        <v>-1.2790318588943801</v>
      </c>
      <c r="EP31">
        <v>8.1547674161403102E-4</v>
      </c>
      <c r="EQ31">
        <v>-7.5071724955183801E-7</v>
      </c>
      <c r="ER31">
        <v>1.8443278439785599E-10</v>
      </c>
      <c r="ES31">
        <v>-0.156931672924952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2.4</v>
      </c>
      <c r="FC31">
        <v>2</v>
      </c>
      <c r="FD31">
        <v>505.06299999999999</v>
      </c>
      <c r="FE31">
        <v>459.91800000000001</v>
      </c>
      <c r="FF31">
        <v>22.964500000000001</v>
      </c>
      <c r="FG31">
        <v>32.7971</v>
      </c>
      <c r="FH31">
        <v>29.999199999999998</v>
      </c>
      <c r="FI31">
        <v>32.704900000000002</v>
      </c>
      <c r="FJ31">
        <v>32.653199999999998</v>
      </c>
      <c r="FK31">
        <v>56.3598</v>
      </c>
      <c r="FL31">
        <v>29.926200000000001</v>
      </c>
      <c r="FM31">
        <v>0</v>
      </c>
      <c r="FN31">
        <v>22.9848</v>
      </c>
      <c r="FO31">
        <v>1415.52</v>
      </c>
      <c r="FP31">
        <v>19.2347</v>
      </c>
      <c r="FQ31">
        <v>101.029</v>
      </c>
      <c r="FR31">
        <v>100.541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2020-12-17T13:38:24Z</dcterms:created>
  <dcterms:modified xsi:type="dcterms:W3CDTF">2021-05-04T23:50:06Z</dcterms:modified>
</cp:coreProperties>
</file>