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B9988333-AB1A-494F-ABC6-906EEBC17D43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I31" i="1" s="1"/>
  <c r="Y31" i="1"/>
  <c r="X31" i="1"/>
  <c r="W31" i="1"/>
  <c r="P31" i="1"/>
  <c r="K31" i="1"/>
  <c r="J31" i="1"/>
  <c r="AV31" i="1" s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 s="1"/>
  <c r="Y30" i="1"/>
  <c r="X30" i="1"/>
  <c r="W30" i="1" s="1"/>
  <c r="P30" i="1"/>
  <c r="BK29" i="1"/>
  <c r="BJ29" i="1"/>
  <c r="BH29" i="1"/>
  <c r="BI29" i="1" s="1"/>
  <c r="BG29" i="1"/>
  <c r="BF29" i="1"/>
  <c r="BE29" i="1"/>
  <c r="BD29" i="1"/>
  <c r="BC29" i="1"/>
  <c r="AZ29" i="1"/>
  <c r="AX29" i="1"/>
  <c r="AS29" i="1"/>
  <c r="AN29" i="1"/>
  <c r="AM29" i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X28" i="1" s="1"/>
  <c r="AZ28" i="1"/>
  <c r="AS28" i="1"/>
  <c r="AN28" i="1"/>
  <c r="AM28" i="1"/>
  <c r="AI28" i="1"/>
  <c r="AG28" i="1" s="1"/>
  <c r="Y28" i="1"/>
  <c r="X28" i="1"/>
  <c r="W28" i="1" s="1"/>
  <c r="P28" i="1"/>
  <c r="BK27" i="1"/>
  <c r="BJ27" i="1"/>
  <c r="BI27" i="1"/>
  <c r="AU27" i="1" s="1"/>
  <c r="AW27" i="1" s="1"/>
  <c r="BH27" i="1"/>
  <c r="BG27" i="1"/>
  <c r="BF27" i="1"/>
  <c r="BE27" i="1"/>
  <c r="BD27" i="1"/>
  <c r="BC27" i="1"/>
  <c r="AX27" i="1" s="1"/>
  <c r="AZ27" i="1"/>
  <c r="AS27" i="1"/>
  <c r="AN27" i="1"/>
  <c r="AM27" i="1"/>
  <c r="AI27" i="1"/>
  <c r="AG27" i="1"/>
  <c r="K27" i="1" s="1"/>
  <c r="Y27" i="1"/>
  <c r="X27" i="1"/>
  <c r="W27" i="1"/>
  <c r="S27" i="1"/>
  <c r="P27" i="1"/>
  <c r="N27" i="1"/>
  <c r="BK26" i="1"/>
  <c r="BJ26" i="1"/>
  <c r="BI26" i="1"/>
  <c r="AU26" i="1" s="1"/>
  <c r="AW26" i="1" s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 s="1"/>
  <c r="Y26" i="1"/>
  <c r="W26" i="1" s="1"/>
  <c r="X26" i="1"/>
  <c r="P26" i="1"/>
  <c r="BK25" i="1"/>
  <c r="BJ25" i="1"/>
  <c r="BI25" i="1"/>
  <c r="S25" i="1" s="1"/>
  <c r="BH25" i="1"/>
  <c r="BG25" i="1"/>
  <c r="BF25" i="1"/>
  <c r="BE25" i="1"/>
  <c r="BD25" i="1"/>
  <c r="BC25" i="1"/>
  <c r="AX25" i="1" s="1"/>
  <c r="AZ25" i="1"/>
  <c r="AU25" i="1"/>
  <c r="AS25" i="1"/>
  <c r="AW25" i="1" s="1"/>
  <c r="AM25" i="1"/>
  <c r="AN25" i="1" s="1"/>
  <c r="AI25" i="1"/>
  <c r="AG25" i="1" s="1"/>
  <c r="Y25" i="1"/>
  <c r="W25" i="1" s="1"/>
  <c r="X25" i="1"/>
  <c r="P25" i="1"/>
  <c r="BK24" i="1"/>
  <c r="BJ24" i="1"/>
  <c r="BH24" i="1"/>
  <c r="BI24" i="1" s="1"/>
  <c r="BG24" i="1"/>
  <c r="BF24" i="1"/>
  <c r="BE24" i="1"/>
  <c r="BD24" i="1"/>
  <c r="BC24" i="1"/>
  <c r="AZ24" i="1"/>
  <c r="AX24" i="1"/>
  <c r="AS24" i="1"/>
  <c r="AM24" i="1"/>
  <c r="AN24" i="1" s="1"/>
  <c r="AI24" i="1"/>
  <c r="AG24" i="1"/>
  <c r="N24" i="1" s="1"/>
  <c r="Y24" i="1"/>
  <c r="X24" i="1"/>
  <c r="W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/>
  <c r="I23" i="1" s="1"/>
  <c r="Y23" i="1"/>
  <c r="X23" i="1"/>
  <c r="W23" i="1"/>
  <c r="P23" i="1"/>
  <c r="K23" i="1"/>
  <c r="J23" i="1"/>
  <c r="AV23" i="1" s="1"/>
  <c r="BK22" i="1"/>
  <c r="BJ22" i="1"/>
  <c r="BH22" i="1"/>
  <c r="BI22" i="1" s="1"/>
  <c r="BG22" i="1"/>
  <c r="BF22" i="1"/>
  <c r="BE22" i="1"/>
  <c r="BD22" i="1"/>
  <c r="BC22" i="1"/>
  <c r="AX22" i="1" s="1"/>
  <c r="AZ22" i="1"/>
  <c r="AV22" i="1"/>
  <c r="AS22" i="1"/>
  <c r="AM22" i="1"/>
  <c r="AN22" i="1" s="1"/>
  <c r="AI22" i="1"/>
  <c r="AH22" i="1"/>
  <c r="AG22" i="1"/>
  <c r="I22" i="1" s="1"/>
  <c r="Y22" i="1"/>
  <c r="X22" i="1"/>
  <c r="W22" i="1" s="1"/>
  <c r="P22" i="1"/>
  <c r="N22" i="1"/>
  <c r="K22" i="1"/>
  <c r="J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N21" i="1"/>
  <c r="AM21" i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X20" i="1" s="1"/>
  <c r="AZ20" i="1"/>
  <c r="AS20" i="1"/>
  <c r="AN20" i="1"/>
  <c r="AM20" i="1"/>
  <c r="AI20" i="1"/>
  <c r="AG20" i="1" s="1"/>
  <c r="Y20" i="1"/>
  <c r="X20" i="1"/>
  <c r="W20" i="1" s="1"/>
  <c r="P20" i="1"/>
  <c r="BK19" i="1"/>
  <c r="S19" i="1" s="1"/>
  <c r="BJ19" i="1"/>
  <c r="BI19" i="1"/>
  <c r="AU19" i="1" s="1"/>
  <c r="AW19" i="1" s="1"/>
  <c r="BH19" i="1"/>
  <c r="BG19" i="1"/>
  <c r="BF19" i="1"/>
  <c r="BE19" i="1"/>
  <c r="BD19" i="1"/>
  <c r="BC19" i="1"/>
  <c r="AX19" i="1" s="1"/>
  <c r="AZ19" i="1"/>
  <c r="AS19" i="1"/>
  <c r="AN19" i="1"/>
  <c r="AM19" i="1"/>
  <c r="AI19" i="1"/>
  <c r="AG19" i="1"/>
  <c r="K19" i="1" s="1"/>
  <c r="Y19" i="1"/>
  <c r="X19" i="1"/>
  <c r="W19" i="1"/>
  <c r="P19" i="1"/>
  <c r="N19" i="1"/>
  <c r="BK18" i="1"/>
  <c r="BJ18" i="1"/>
  <c r="BI18" i="1"/>
  <c r="AU18" i="1" s="1"/>
  <c r="AW18" i="1" s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Y18" i="1"/>
  <c r="W18" i="1" s="1"/>
  <c r="X18" i="1"/>
  <c r="P18" i="1"/>
  <c r="BK17" i="1"/>
  <c r="BJ17" i="1"/>
  <c r="BI17" i="1"/>
  <c r="S17" i="1" s="1"/>
  <c r="BH17" i="1"/>
  <c r="BG17" i="1"/>
  <c r="BF17" i="1"/>
  <c r="BE17" i="1"/>
  <c r="BD17" i="1"/>
  <c r="BC17" i="1"/>
  <c r="AX17" i="1" s="1"/>
  <c r="AZ17" i="1"/>
  <c r="AU17" i="1"/>
  <c r="AS17" i="1"/>
  <c r="AW17" i="1" s="1"/>
  <c r="AM17" i="1"/>
  <c r="AN17" i="1" s="1"/>
  <c r="AI17" i="1"/>
  <c r="AG17" i="1" s="1"/>
  <c r="Y17" i="1"/>
  <c r="W17" i="1" s="1"/>
  <c r="X17" i="1"/>
  <c r="P17" i="1"/>
  <c r="J28" i="1" l="1"/>
  <c r="AV28" i="1" s="1"/>
  <c r="I28" i="1"/>
  <c r="AH28" i="1"/>
  <c r="K28" i="1"/>
  <c r="N28" i="1"/>
  <c r="N29" i="1"/>
  <c r="K29" i="1"/>
  <c r="I29" i="1"/>
  <c r="AH29" i="1"/>
  <c r="J29" i="1"/>
  <c r="AV29" i="1" s="1"/>
  <c r="S20" i="1"/>
  <c r="AU20" i="1"/>
  <c r="K30" i="1"/>
  <c r="J30" i="1"/>
  <c r="AV30" i="1" s="1"/>
  <c r="AY30" i="1" s="1"/>
  <c r="I30" i="1"/>
  <c r="AH30" i="1"/>
  <c r="N30" i="1"/>
  <c r="AA23" i="1"/>
  <c r="K17" i="1"/>
  <c r="J17" i="1"/>
  <c r="AV17" i="1" s="1"/>
  <c r="AY17" i="1" s="1"/>
  <c r="I17" i="1"/>
  <c r="AH17" i="1"/>
  <c r="N17" i="1"/>
  <c r="AW20" i="1"/>
  <c r="AU21" i="1"/>
  <c r="AW21" i="1" s="1"/>
  <c r="S21" i="1"/>
  <c r="AU23" i="1"/>
  <c r="AW23" i="1" s="1"/>
  <c r="S23" i="1"/>
  <c r="K25" i="1"/>
  <c r="J25" i="1"/>
  <c r="AV25" i="1" s="1"/>
  <c r="AY25" i="1" s="1"/>
  <c r="I25" i="1"/>
  <c r="AH25" i="1"/>
  <c r="N25" i="1"/>
  <c r="AU28" i="1"/>
  <c r="AW28" i="1" s="1"/>
  <c r="S28" i="1"/>
  <c r="S30" i="1"/>
  <c r="AU30" i="1"/>
  <c r="AH18" i="1"/>
  <c r="N18" i="1"/>
  <c r="I18" i="1"/>
  <c r="J18" i="1"/>
  <c r="AV18" i="1" s="1"/>
  <c r="AY18" i="1" s="1"/>
  <c r="K18" i="1"/>
  <c r="T19" i="1"/>
  <c r="U19" i="1" s="1"/>
  <c r="AA22" i="1"/>
  <c r="AH26" i="1"/>
  <c r="N26" i="1"/>
  <c r="J26" i="1"/>
  <c r="AV26" i="1" s="1"/>
  <c r="AY26" i="1" s="1"/>
  <c r="K26" i="1"/>
  <c r="I26" i="1"/>
  <c r="AU29" i="1"/>
  <c r="AW29" i="1" s="1"/>
  <c r="S29" i="1"/>
  <c r="AW30" i="1"/>
  <c r="AA31" i="1"/>
  <c r="AU24" i="1"/>
  <c r="AW24" i="1" s="1"/>
  <c r="S24" i="1"/>
  <c r="T25" i="1"/>
  <c r="U25" i="1" s="1"/>
  <c r="S31" i="1"/>
  <c r="AU31" i="1"/>
  <c r="AY31" i="1" s="1"/>
  <c r="AW31" i="1"/>
  <c r="J20" i="1"/>
  <c r="AV20" i="1" s="1"/>
  <c r="AY20" i="1" s="1"/>
  <c r="AH20" i="1"/>
  <c r="I20" i="1"/>
  <c r="N20" i="1"/>
  <c r="K20" i="1"/>
  <c r="N21" i="1"/>
  <c r="AH21" i="1"/>
  <c r="K21" i="1"/>
  <c r="I21" i="1"/>
  <c r="J21" i="1"/>
  <c r="AV21" i="1" s="1"/>
  <c r="AY21" i="1" s="1"/>
  <c r="S22" i="1"/>
  <c r="AU22" i="1"/>
  <c r="AW22" i="1" s="1"/>
  <c r="AH24" i="1"/>
  <c r="S18" i="1"/>
  <c r="AH19" i="1"/>
  <c r="I24" i="1"/>
  <c r="S26" i="1"/>
  <c r="AH27" i="1"/>
  <c r="I19" i="1"/>
  <c r="J24" i="1"/>
  <c r="AV24" i="1" s="1"/>
  <c r="AY24" i="1" s="1"/>
  <c r="I27" i="1"/>
  <c r="T27" i="1" s="1"/>
  <c r="U27" i="1" s="1"/>
  <c r="J19" i="1"/>
  <c r="AV19" i="1" s="1"/>
  <c r="AY19" i="1" s="1"/>
  <c r="N23" i="1"/>
  <c r="K24" i="1"/>
  <c r="J27" i="1"/>
  <c r="AV27" i="1" s="1"/>
  <c r="AY27" i="1" s="1"/>
  <c r="N31" i="1"/>
  <c r="AH23" i="1"/>
  <c r="AH31" i="1"/>
  <c r="AC27" i="1" l="1"/>
  <c r="AB27" i="1"/>
  <c r="V27" i="1"/>
  <c r="Z27" i="1" s="1"/>
  <c r="T23" i="1"/>
  <c r="U23" i="1" s="1"/>
  <c r="AC25" i="1"/>
  <c r="V25" i="1"/>
  <c r="Z25" i="1" s="1"/>
  <c r="AB25" i="1"/>
  <c r="AA17" i="1"/>
  <c r="AA21" i="1"/>
  <c r="AY23" i="1"/>
  <c r="AC19" i="1"/>
  <c r="AB19" i="1"/>
  <c r="V19" i="1"/>
  <c r="Z19" i="1" s="1"/>
  <c r="T18" i="1"/>
  <c r="U18" i="1" s="1"/>
  <c r="Q18" i="1" s="1"/>
  <c r="O18" i="1" s="1"/>
  <c r="R18" i="1" s="1"/>
  <c r="L18" i="1" s="1"/>
  <c r="M18" i="1" s="1"/>
  <c r="T28" i="1"/>
  <c r="U28" i="1" s="1"/>
  <c r="Q28" i="1" s="1"/>
  <c r="O28" i="1" s="1"/>
  <c r="R28" i="1" s="1"/>
  <c r="L28" i="1" s="1"/>
  <c r="M28" i="1" s="1"/>
  <c r="AA24" i="1"/>
  <c r="AA18" i="1"/>
  <c r="T20" i="1"/>
  <c r="U20" i="1" s="1"/>
  <c r="T17" i="1"/>
  <c r="U17" i="1" s="1"/>
  <c r="T29" i="1"/>
  <c r="U29" i="1" s="1"/>
  <c r="AY29" i="1"/>
  <c r="AA28" i="1"/>
  <c r="AA26" i="1"/>
  <c r="T21" i="1"/>
  <c r="U21" i="1" s="1"/>
  <c r="T31" i="1"/>
  <c r="U31" i="1" s="1"/>
  <c r="T24" i="1"/>
  <c r="U24" i="1" s="1"/>
  <c r="Q24" i="1" s="1"/>
  <c r="O24" i="1" s="1"/>
  <c r="R24" i="1" s="1"/>
  <c r="L24" i="1" s="1"/>
  <c r="M24" i="1" s="1"/>
  <c r="AA25" i="1"/>
  <c r="Q25" i="1"/>
  <c r="O25" i="1" s="1"/>
  <c r="R25" i="1" s="1"/>
  <c r="L25" i="1" s="1"/>
  <c r="M25" i="1" s="1"/>
  <c r="AY28" i="1"/>
  <c r="T26" i="1"/>
  <c r="U26" i="1" s="1"/>
  <c r="AA19" i="1"/>
  <c r="Q19" i="1"/>
  <c r="O19" i="1" s="1"/>
  <c r="R19" i="1" s="1"/>
  <c r="L19" i="1" s="1"/>
  <c r="M19" i="1" s="1"/>
  <c r="AA29" i="1"/>
  <c r="AY22" i="1"/>
  <c r="AA27" i="1"/>
  <c r="Q27" i="1"/>
  <c r="O27" i="1" s="1"/>
  <c r="R27" i="1" s="1"/>
  <c r="L27" i="1" s="1"/>
  <c r="M27" i="1" s="1"/>
  <c r="T22" i="1"/>
  <c r="U22" i="1" s="1"/>
  <c r="AA20" i="1"/>
  <c r="Q20" i="1"/>
  <c r="O20" i="1" s="1"/>
  <c r="R20" i="1" s="1"/>
  <c r="L20" i="1" s="1"/>
  <c r="M20" i="1" s="1"/>
  <c r="T30" i="1"/>
  <c r="U30" i="1" s="1"/>
  <c r="AA30" i="1"/>
  <c r="Q30" i="1"/>
  <c r="O30" i="1" s="1"/>
  <c r="R30" i="1" s="1"/>
  <c r="L30" i="1" s="1"/>
  <c r="M30" i="1" s="1"/>
  <c r="V31" i="1" l="1"/>
  <c r="Z31" i="1" s="1"/>
  <c r="AC31" i="1"/>
  <c r="AD31" i="1" s="1"/>
  <c r="AB31" i="1"/>
  <c r="Q31" i="1"/>
  <c r="O31" i="1" s="1"/>
  <c r="R31" i="1" s="1"/>
  <c r="L31" i="1" s="1"/>
  <c r="M31" i="1" s="1"/>
  <c r="AD19" i="1"/>
  <c r="AD25" i="1"/>
  <c r="V24" i="1"/>
  <c r="Z24" i="1" s="1"/>
  <c r="AC24" i="1"/>
  <c r="AD24" i="1" s="1"/>
  <c r="AB24" i="1"/>
  <c r="V26" i="1"/>
  <c r="Z26" i="1" s="1"/>
  <c r="AC26" i="1"/>
  <c r="AB26" i="1"/>
  <c r="V29" i="1"/>
  <c r="Z29" i="1" s="1"/>
  <c r="AC29" i="1"/>
  <c r="AB29" i="1"/>
  <c r="V23" i="1"/>
  <c r="Z23" i="1" s="1"/>
  <c r="AC23" i="1"/>
  <c r="AB23" i="1"/>
  <c r="Q23" i="1"/>
  <c r="O23" i="1" s="1"/>
  <c r="R23" i="1" s="1"/>
  <c r="L23" i="1" s="1"/>
  <c r="M23" i="1" s="1"/>
  <c r="AC22" i="1"/>
  <c r="AD22" i="1" s="1"/>
  <c r="V22" i="1"/>
  <c r="Z22" i="1" s="1"/>
  <c r="AB22" i="1"/>
  <c r="Q22" i="1"/>
  <c r="O22" i="1" s="1"/>
  <c r="R22" i="1" s="1"/>
  <c r="L22" i="1" s="1"/>
  <c r="M22" i="1" s="1"/>
  <c r="V21" i="1"/>
  <c r="Z21" i="1" s="1"/>
  <c r="AC21" i="1"/>
  <c r="AB21" i="1"/>
  <c r="V28" i="1"/>
  <c r="Z28" i="1" s="1"/>
  <c r="AC28" i="1"/>
  <c r="AD28" i="1" s="1"/>
  <c r="AB28" i="1"/>
  <c r="AC17" i="1"/>
  <c r="V17" i="1"/>
  <c r="Z17" i="1" s="1"/>
  <c r="AB17" i="1"/>
  <c r="Q21" i="1"/>
  <c r="O21" i="1" s="1"/>
  <c r="R21" i="1" s="1"/>
  <c r="L21" i="1" s="1"/>
  <c r="M21" i="1" s="1"/>
  <c r="Q26" i="1"/>
  <c r="O26" i="1" s="1"/>
  <c r="R26" i="1" s="1"/>
  <c r="L26" i="1" s="1"/>
  <c r="M26" i="1" s="1"/>
  <c r="V18" i="1"/>
  <c r="Z18" i="1" s="1"/>
  <c r="AC18" i="1"/>
  <c r="AD18" i="1" s="1"/>
  <c r="AB18" i="1"/>
  <c r="Q17" i="1"/>
  <c r="O17" i="1" s="1"/>
  <c r="R17" i="1" s="1"/>
  <c r="L17" i="1" s="1"/>
  <c r="M17" i="1" s="1"/>
  <c r="AB20" i="1"/>
  <c r="V20" i="1"/>
  <c r="Z20" i="1" s="1"/>
  <c r="AC20" i="1"/>
  <c r="AD20" i="1" s="1"/>
  <c r="V30" i="1"/>
  <c r="Z30" i="1" s="1"/>
  <c r="AC30" i="1"/>
  <c r="AB30" i="1"/>
  <c r="Q29" i="1"/>
  <c r="O29" i="1" s="1"/>
  <c r="R29" i="1" s="1"/>
  <c r="L29" i="1" s="1"/>
  <c r="M29" i="1" s="1"/>
  <c r="AD27" i="1"/>
  <c r="AD17" i="1" l="1"/>
  <c r="AD29" i="1"/>
  <c r="AD26" i="1"/>
  <c r="AD30" i="1"/>
  <c r="AD21" i="1"/>
  <c r="AD23" i="1"/>
</calcChain>
</file>

<file path=xl/sharedStrings.xml><?xml version="1.0" encoding="utf-8"?>
<sst xmlns="http://schemas.openxmlformats.org/spreadsheetml/2006/main" count="693" uniqueCount="353">
  <si>
    <t>File opened</t>
  </si>
  <si>
    <t>2020-12-17 15:10:13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</si>
  <si>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</si>
  <si>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</si>
  <si>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</si>
  <si>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</si>
  <si>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</si>
  <si>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</si>
  <si>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</si>
  <si>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</si>
  <si>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</si>
  <si>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</si>
  <si>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</si>
  <si>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</si>
  <si>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</si>
  <si>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</si>
  <si>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</si>
  <si>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</si>
  <si>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</si>
  <si>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</si>
  <si>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</si>
  <si>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</si>
  <si>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</si>
  <si>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15:10:13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</si>
  <si>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</si>
  <si>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</si>
  <si>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</si>
  <si>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</si>
  <si>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</si>
  <si>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</si>
  <si>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</si>
  <si>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</si>
  <si>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</si>
  <si>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</si>
  <si>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</si>
  <si>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</si>
  <si>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</si>
  <si>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</si>
  <si>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</si>
  <si>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</si>
  <si>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</si>
  <si>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</si>
  <si>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</si>
  <si>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</si>
  <si>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</si>
  <si>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</si>
  <si>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</si>
  <si>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</si>
  <si>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</si>
  <si>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</si>
  <si>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</si>
  <si>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</si>
  <si>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</si>
  <si>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</si>
  <si>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</si>
  <si>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</si>
  <si>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</si>
  <si>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</si>
  <si>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</si>
  <si>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</si>
  <si>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</si>
  <si>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</si>
  <si>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</si>
  <si>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</si>
  <si>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</si>
  <si>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</si>
  <si>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</si>
  <si>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</si>
  <si>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</si>
  <si>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</si>
  <si>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</si>
  <si>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</si>
  <si>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</si>
  <si>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</si>
  <si>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</si>
  <si>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</si>
  <si>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</si>
  <si>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</si>
  <si>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</si>
  <si>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</si>
  <si>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</si>
  <si>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</si>
  <si>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</si>
  <si>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</si>
  <si>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</si>
  <si>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</si>
  <si>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</si>
  <si>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</si>
  <si>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</si>
  <si>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</si>
  <si>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</si>
  <si>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</si>
  <si>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</si>
  <si>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</si>
  <si>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</si>
  <si>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</si>
  <si>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</si>
  <si>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</si>
  <si>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</si>
  <si>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</si>
  <si>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</si>
  <si>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</si>
  <si>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</si>
  <si>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</si>
  <si>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</si>
  <si>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</si>
  <si>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</si>
  <si>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</si>
  <si>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</si>
  <si>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</si>
  <si>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</si>
  <si>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</si>
  <si>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</si>
  <si>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</si>
  <si>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</si>
  <si>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</si>
  <si>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</si>
  <si>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</si>
  <si>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</si>
  <si>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</si>
  <si>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</si>
  <si>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</si>
  <si>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</si>
  <si>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</si>
  <si>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</si>
  <si>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</si>
  <si>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</si>
  <si>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</si>
  <si>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</si>
  <si>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</si>
  <si>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</si>
  <si>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</si>
  <si>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</si>
  <si>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</si>
  <si>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</si>
  <si>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</si>
  <si>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</si>
  <si>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</si>
  <si>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</si>
  <si>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</si>
  <si>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</si>
  <si>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</si>
  <si>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</si>
  <si>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</si>
  <si>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</si>
  <si>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</si>
  <si>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</si>
  <si>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</si>
  <si>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</si>
  <si>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</si>
  <si>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</si>
  <si>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</si>
  <si>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</si>
  <si>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</si>
  <si>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</si>
  <si>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</si>
  <si>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</si>
  <si>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</si>
  <si>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</si>
  <si>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</si>
  <si>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</si>
  <si>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</si>
  <si>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</si>
  <si>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</si>
  <si>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</si>
  <si>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</si>
  <si>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</si>
  <si>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</si>
  <si>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</si>
  <si>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</si>
  <si>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</si>
  <si>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</si>
  <si>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</si>
  <si>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</si>
  <si>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</si>
  <si>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</si>
  <si>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</si>
  <si>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</si>
  <si>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</si>
  <si>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</si>
  <si>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</si>
  <si>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</si>
  <si>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</si>
  <si>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</si>
  <si>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</si>
  <si>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</si>
  <si>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</si>
  <si>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</si>
  <si>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</si>
  <si>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</si>
  <si>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</si>
  <si>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</si>
  <si>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</si>
  <si>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</si>
  <si>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</si>
  <si>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</si>
  <si>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</si>
  <si>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</si>
  <si>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</si>
  <si>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</si>
  <si>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</si>
  <si>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</si>
  <si>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</si>
  <si>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</si>
  <si>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</si>
  <si>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</si>
  <si>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</si>
  <si>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</si>
  <si>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</si>
  <si>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</si>
  <si>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</si>
  <si>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</si>
  <si>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</si>
  <si>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</si>
  <si>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</si>
  <si>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</si>
  <si>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</si>
  <si>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</si>
  <si>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</si>
  <si>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</si>
  <si>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</si>
  <si>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</si>
  <si>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</si>
  <si>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</si>
  <si>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</si>
  <si>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</si>
  <si>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</si>
  <si>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</si>
  <si>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</si>
  <si>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</si>
  <si>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</si>
  <si>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</si>
  <si>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</si>
  <si>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</si>
  <si>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</si>
  <si>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</si>
  <si>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</si>
  <si>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</si>
  <si>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</si>
  <si>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</si>
  <si>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</si>
  <si>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</si>
  <si>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</si>
  <si>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</si>
  <si>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</si>
  <si>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</si>
  <si>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</si>
  <si>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</si>
  <si>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</si>
  <si>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</si>
  <si>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</si>
  <si>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</si>
  <si>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</si>
  <si>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</si>
  <si>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</si>
  <si>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</si>
  <si>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</si>
  <si>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</si>
  <si>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</si>
  <si>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</si>
  <si>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</si>
  <si>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</si>
  <si>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</si>
  <si>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</si>
  <si>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</si>
  <si>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</si>
  <si>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</si>
  <si>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</si>
  <si>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</si>
  <si>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</si>
  <si>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</si>
  <si>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</si>
  <si>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</si>
  <si>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</si>
  <si>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</si>
  <si>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</si>
  <si>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</si>
  <si>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</si>
  <si>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</si>
  <si>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</si>
  <si>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</si>
  <si>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</si>
  <si>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</si>
  <si>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15:15:45</t>
  </si>
  <si>
    <t>15:15:45</t>
  </si>
  <si>
    <t>1149</t>
  </si>
  <si>
    <t>_1</t>
  </si>
  <si>
    <t>RECT-4143-20200907-06_33_50</t>
  </si>
  <si>
    <t>RECT-1355-20201217-15_15_47</t>
  </si>
  <si>
    <t>DARK-1356-20201217-15_15_49</t>
  </si>
  <si>
    <t>0: Broadleaf</t>
  </si>
  <si>
    <t>15:16:03</t>
  </si>
  <si>
    <t>1/3</t>
  </si>
  <si>
    <t>20201217 15:18:04</t>
  </si>
  <si>
    <t>15:18:04</t>
  </si>
  <si>
    <t>RECT-1357-20201217-15_18_06</t>
  </si>
  <si>
    <t>DARK-1358-20201217-15_18_08</t>
  </si>
  <si>
    <t>2/3</t>
  </si>
  <si>
    <t>20201217 15:19:17</t>
  </si>
  <si>
    <t>15:19:17</t>
  </si>
  <si>
    <t>RECT-1359-20201217-15_19_19</t>
  </si>
  <si>
    <t>DARK-1360-20201217-15_19_21</t>
  </si>
  <si>
    <t>3/3</t>
  </si>
  <si>
    <t>20201217 15:20:30</t>
  </si>
  <si>
    <t>15:20:30</t>
  </si>
  <si>
    <t>RECT-1361-20201217-15_20_32</t>
  </si>
  <si>
    <t>DARK-1362-20201217-15_20_34</t>
  </si>
  <si>
    <t>20201217 15:21:46</t>
  </si>
  <si>
    <t>15:21:46</t>
  </si>
  <si>
    <t>RECT-1363-20201217-15_21_48</t>
  </si>
  <si>
    <t>DARK-1364-20201217-15_21_50</t>
  </si>
  <si>
    <t>20201217 15:22:59</t>
  </si>
  <si>
    <t>15:22:59</t>
  </si>
  <si>
    <t>RECT-1365-20201217-15_23_01</t>
  </si>
  <si>
    <t>DARK-1366-20201217-15_23_03</t>
  </si>
  <si>
    <t>20201217 15:24:21</t>
  </si>
  <si>
    <t>15:24:21</t>
  </si>
  <si>
    <t>RECT-1367-20201217-15_24_23</t>
  </si>
  <si>
    <t>DARK-1368-20201217-15_24_25</t>
  </si>
  <si>
    <t>20201217 15:26:00</t>
  </si>
  <si>
    <t>15:26:00</t>
  </si>
  <si>
    <t>RECT-1369-20201217-15_26_02</t>
  </si>
  <si>
    <t>DARK-1370-20201217-15_26_04</t>
  </si>
  <si>
    <t>20201217 15:27:49</t>
  </si>
  <si>
    <t>15:27:49</t>
  </si>
  <si>
    <t>RECT-1371-20201217-15_27_51</t>
  </si>
  <si>
    <t>DARK-1372-20201217-15_27_53</t>
  </si>
  <si>
    <t>15:28:10</t>
  </si>
  <si>
    <t>20201217 15:29:45</t>
  </si>
  <si>
    <t>15:29:45</t>
  </si>
  <si>
    <t>RECT-1373-20201217-15_29_47</t>
  </si>
  <si>
    <t>DARK-1374-20201217-15_29_49</t>
  </si>
  <si>
    <t>20201217 15:31:34</t>
  </si>
  <si>
    <t>15:31:34</t>
  </si>
  <si>
    <t>RECT-1375-20201217-15_31_36</t>
  </si>
  <si>
    <t>DARK-1376-20201217-15_31_38</t>
  </si>
  <si>
    <t>20201217 15:33:12</t>
  </si>
  <si>
    <t>15:33:12</t>
  </si>
  <si>
    <t>RECT-1377-20201217-15_33_14</t>
  </si>
  <si>
    <t>DARK-1378-20201217-15_33_16</t>
  </si>
  <si>
    <t>20201217 15:34:50</t>
  </si>
  <si>
    <t>15:34:50</t>
  </si>
  <si>
    <t>RECT-1379-20201217-15_34_52</t>
  </si>
  <si>
    <t>DARK-1380-20201217-15_34_54</t>
  </si>
  <si>
    <t>20201217 15:36:51</t>
  </si>
  <si>
    <t>15:36:51</t>
  </si>
  <si>
    <t>RECT-1381-20201217-15_36_53</t>
  </si>
  <si>
    <t>DARK-1382-20201217-15_36_55</t>
  </si>
  <si>
    <t>20201217 15:38:51</t>
  </si>
  <si>
    <t>15:38:51</t>
  </si>
  <si>
    <t>RECT-1383-20201217-15_38_53</t>
  </si>
  <si>
    <t>DARK-1384-20201217-15_38_55</t>
  </si>
  <si>
    <t>15:39:18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</si>
</sst>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1608246945.5999999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1608246937.8322599</v>
      </c>
      <c r="I17">
        <f t="shared" ref="I17:I31" si="0">BW17*AG17*(BS17-BT17)/(100*BL17*(1000-AG17*BS17))</f>
        <v>6.7674438311432603E-4</v>
      </c>
      <c r="J17">
        <f t="shared" ref="J17:J31" si="1">BW17*AG17*(BR17-BQ17*(1000-AG17*BT17)/(1000-AG17*BS17))/(100*BL17)</f>
        <v>4.8163987414843099</v>
      </c>
      <c r="K17">
        <f t="shared" ref="K17:K31" si="2">BQ17 - IF(AG17&gt;1, J17*BL17*100/(AI17*CE17), 0)</f>
        <v>401.155129032258</v>
      </c>
      <c r="L17">
        <f t="shared" ref="L17:L31" si="3">((R17-I17/2)*K17-J17)/(R17+I17/2)</f>
        <v>183.48155931574968</v>
      </c>
      <c r="M17">
        <f t="shared" ref="M17:M31" si="4">L17*(BX17+BY17)/1000</f>
        <v>18.646003468041759</v>
      </c>
      <c r="N17">
        <f t="shared" ref="N17:N31" si="5">(BQ17 - IF(AG17&gt;1, J17*BL17*100/(AI17*CE17), 0))*(BX17+BY17)/1000</f>
        <v>40.766712224666378</v>
      </c>
      <c r="O17">
        <f t="shared" ref="O17:O31" si="6">2/((1/Q17-1/P17)+SIGN(Q17)*SQRT((1/Q17-1/P17)*(1/Q17-1/P17) + 4*BM17/((BM17+1)*(BM17+1))*(2*1/Q17*1/P17-1/P17*1/P17)))</f>
        <v>3.7076541254106449E-2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2.9572350848598452</v>
      </c>
      <c r="Q17">
        <f t="shared" ref="Q17:Q31" si="8">I17*(1000-(1000*0.61365*EXP(17.502*U17/(240.97+U17))/(BX17+BY17)+BS17)/2)/(1000*0.61365*EXP(17.502*U17/(240.97+U17))/(BX17+BY17)-BS17)</f>
        <v>3.6820218890739109E-2</v>
      </c>
      <c r="R17">
        <f t="shared" ref="R17:R31" si="9">1/((BM17+1)/(O17/1.6)+1/(P17/1.37)) + BM17/((BM17+1)/(O17/1.6) + BM17/(P17/1.37))</f>
        <v>2.3035518485389501E-2</v>
      </c>
      <c r="S17">
        <f t="shared" ref="S17:S31" si="10">(BI17*BK17)</f>
        <v>231.29020330967933</v>
      </c>
      <c r="T17">
        <f t="shared" ref="T17:T31" si="11">(BZ17+(S17+2*0.95*0.0000000567*(((BZ17+$B$7)+273)^4-(BZ17+273)^4)-44100*I17)/(1.84*29.3*P17+8*0.95*0.0000000567*(BZ17+273)^3))</f>
        <v>29.173398703907896</v>
      </c>
      <c r="U17">
        <f t="shared" ref="U17:U31" si="12">($C$7*CA17+$D$7*CB17+$E$7*T17)</f>
        <v>28.644022580645199</v>
      </c>
      <c r="V17">
        <f t="shared" ref="V17:V31" si="13">0.61365*EXP(17.502*U17/(240.97+U17))</f>
        <v>3.9396693088579373</v>
      </c>
      <c r="W17">
        <f t="shared" ref="W17:W31" si="14">(X17/Y17*100)</f>
        <v>56.077275958730986</v>
      </c>
      <c r="X17">
        <f t="shared" ref="X17:X31" si="15">BS17*(BX17+BY17)/1000</f>
        <v>2.1276213600874136</v>
      </c>
      <c r="Y17">
        <f t="shared" ref="Y17:Y31" si="16">0.61365*EXP(17.502*BZ17/(240.97+BZ17))</f>
        <v>3.7940882892621186</v>
      </c>
      <c r="Z17">
        <f t="shared" ref="Z17:Z31" si="17">(V17-BS17*(BX17+BY17)/1000)</f>
        <v>1.8120479487705237</v>
      </c>
      <c r="AA17">
        <f t="shared" ref="AA17:AA31" si="18">(-I17*44100)</f>
        <v>-29.844427295341777</v>
      </c>
      <c r="AB17">
        <f t="shared" ref="AB17:AB31" si="19">2*29.3*P17*0.92*(BZ17-U17)</f>
        <v>-103.2183641919961</v>
      </c>
      <c r="AC17">
        <f t="shared" ref="AC17:AC31" si="20">2*0.95*0.0000000567*(((BZ17+$B$7)+273)^4-(U17+273)^4)</f>
        <v>-7.6325219213371946</v>
      </c>
      <c r="AD17">
        <f t="shared" ref="AD17:AD31" si="21">S17+AC17+AA17+AB17</f>
        <v>90.594889901004251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53538.116552811014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822.70752000000005</v>
      </c>
      <c r="AR17">
        <v>985.19</v>
      </c>
      <c r="AS17">
        <f t="shared" ref="AS17:AS31" si="27">1-AQ17/AR17</f>
        <v>0.16492501953937821</v>
      </c>
      <c r="AT17">
        <v>0.5</v>
      </c>
      <c r="AU17">
        <f t="shared" ref="AU17:AU31" si="28">BI17</f>
        <v>1180.1836179822596</v>
      </c>
      <c r="AV17">
        <f t="shared" ref="AV17:AV31" si="29">J17</f>
        <v>4.8163987414843099</v>
      </c>
      <c r="AW17">
        <f t="shared" ref="AW17:AW31" si="30">AS17*AT17*AU17</f>
        <v>97.320903127889125</v>
      </c>
      <c r="AX17">
        <f t="shared" ref="AX17:AX31" si="31">BC17/AR17</f>
        <v>0.36500573493437816</v>
      </c>
      <c r="AY17">
        <f t="shared" ref="AY17:AY31" si="32">(AV17-AO17)/AU17</f>
        <v>4.5705991331440573E-3</v>
      </c>
      <c r="AZ17">
        <f t="shared" ref="AZ17:AZ31" si="33">(AL17-AR17)/AR17</f>
        <v>2.3111176524325256</v>
      </c>
      <c r="BA17" t="s">
        <v>289</v>
      </c>
      <c r="BB17">
        <v>625.59</v>
      </c>
      <c r="BC17">
        <f t="shared" ref="BC17:BC31" si="34">AR17-BB17</f>
        <v>359.6</v>
      </c>
      <c r="BD17">
        <f t="shared" ref="BD17:BD31" si="35">(AR17-AQ17)/(AR17-BB17)</f>
        <v>0.45184226918798664</v>
      </c>
      <c r="BE17">
        <f t="shared" ref="BE17:BE31" si="36">(AL17-AR17)/(AL17-BB17)</f>
        <v>0.86360653747975535</v>
      </c>
      <c r="BF17">
        <f t="shared" ref="BF17:BF31" si="37">(AR17-AQ17)/(AR17-AK17)</f>
        <v>0.60242714907865014</v>
      </c>
      <c r="BG17">
        <f t="shared" ref="BG17:BG31" si="38">(AL17-AR17)/(AL17-AK17)</f>
        <v>0.89408907914736491</v>
      </c>
      <c r="BH17">
        <f t="shared" ref="BH17:BH31" si="39">$B$11*CF17+$C$11*CG17+$F$11*CH17*(1-CK17)</f>
        <v>1399.99870967742</v>
      </c>
      <c r="BI17">
        <f t="shared" ref="BI17:BI31" si="40">BH17*BJ17</f>
        <v>1180.1836179822596</v>
      </c>
      <c r="BJ17">
        <f t="shared" ref="BJ17:BJ31" si="41">($B$11*$D$9+$C$11*$D$9+$F$11*((CU17+CM17)/MAX(CU17+CM17+CV17, 0.1)*$I$9+CV17/MAX(CU17+CM17+CV17, 0.1)*$J$9))/($B$11+$C$11+$F$11)</f>
        <v>0.84298907550721314</v>
      </c>
      <c r="BK17">
        <f t="shared" ref="BK17:BK31" si="42">($B$11*$K$9+$C$11*$K$9+$F$11*((CU17+CM17)/MAX(CU17+CM17+CV17, 0.1)*$P$9+CV17/MAX(CU17+CM17+CV17, 0.1)*$Q$9))/($B$11+$C$11+$F$11)</f>
        <v>0.19597815101442634</v>
      </c>
      <c r="BL17">
        <v>6</v>
      </c>
      <c r="BM17">
        <v>0.5</v>
      </c>
      <c r="BN17" t="s">
        <v>290</v>
      </c>
      <c r="BO17">
        <v>2</v>
      </c>
      <c r="BP17">
        <v>1608246937.8322599</v>
      </c>
      <c r="BQ17">
        <v>401.155129032258</v>
      </c>
      <c r="BR17">
        <v>407.26035483870999</v>
      </c>
      <c r="BS17">
        <v>20.936351612903199</v>
      </c>
      <c r="BT17">
        <v>20.141290322580598</v>
      </c>
      <c r="BU17">
        <v>397.65412903225803</v>
      </c>
      <c r="BV17">
        <v>20.811351612903199</v>
      </c>
      <c r="BW17">
        <v>500.01867741935501</v>
      </c>
      <c r="BX17">
        <v>101.575483870968</v>
      </c>
      <c r="BY17">
        <v>4.7826599999999997E-2</v>
      </c>
      <c r="BZ17">
        <v>27.996603225806499</v>
      </c>
      <c r="CA17">
        <v>28.644022580645199</v>
      </c>
      <c r="CB17">
        <v>999.9</v>
      </c>
      <c r="CC17">
        <v>0</v>
      </c>
      <c r="CD17">
        <v>0</v>
      </c>
      <c r="CE17">
        <v>10001.111935483899</v>
      </c>
      <c r="CF17">
        <v>0</v>
      </c>
      <c r="CG17">
        <v>343.87141935483902</v>
      </c>
      <c r="CH17">
        <v>1399.99870967742</v>
      </c>
      <c r="CI17">
        <v>0.900008322580645</v>
      </c>
      <c r="CJ17">
        <v>9.9991677419354899E-2</v>
      </c>
      <c r="CK17">
        <v>0</v>
      </c>
      <c r="CL17">
        <v>823.01867741935496</v>
      </c>
      <c r="CM17">
        <v>4.9993800000000004</v>
      </c>
      <c r="CN17">
        <v>11583.8129032258</v>
      </c>
      <c r="CO17">
        <v>11164.341935483901</v>
      </c>
      <c r="CP17">
        <v>49</v>
      </c>
      <c r="CQ17">
        <v>51</v>
      </c>
      <c r="CR17">
        <v>49.852645161290297</v>
      </c>
      <c r="CS17">
        <v>50.936999999999998</v>
      </c>
      <c r="CT17">
        <v>50.436999999999998</v>
      </c>
      <c r="CU17">
        <v>1255.50870967742</v>
      </c>
      <c r="CV17">
        <v>139.49</v>
      </c>
      <c r="CW17">
        <v>0</v>
      </c>
      <c r="CX17">
        <v>446.60000014305098</v>
      </c>
      <c r="CY17">
        <v>0</v>
      </c>
      <c r="CZ17">
        <v>822.70752000000005</v>
      </c>
      <c r="DA17">
        <v>-25.305384609639201</v>
      </c>
      <c r="DB17">
        <v>-364.84615383088499</v>
      </c>
      <c r="DC17">
        <v>11578.804</v>
      </c>
      <c r="DD17">
        <v>15</v>
      </c>
      <c r="DE17">
        <v>1608246963.5999999</v>
      </c>
      <c r="DF17" t="s">
        <v>291</v>
      </c>
      <c r="DG17">
        <v>1608246962.5999999</v>
      </c>
      <c r="DH17">
        <v>1608246963.5999999</v>
      </c>
      <c r="DI17">
        <v>32</v>
      </c>
      <c r="DJ17">
        <v>-0.496</v>
      </c>
      <c r="DK17">
        <v>-3.3000000000000002E-2</v>
      </c>
      <c r="DL17">
        <v>3.5009999999999999</v>
      </c>
      <c r="DM17">
        <v>0.125</v>
      </c>
      <c r="DN17">
        <v>407</v>
      </c>
      <c r="DO17">
        <v>20</v>
      </c>
      <c r="DP17">
        <v>0.35</v>
      </c>
      <c r="DQ17">
        <v>0.11</v>
      </c>
      <c r="DR17">
        <v>4.3598754570765603</v>
      </c>
      <c r="DS17">
        <v>2.3015085448294399</v>
      </c>
      <c r="DT17">
        <v>0.16824692783095399</v>
      </c>
      <c r="DU17">
        <v>0</v>
      </c>
      <c r="DV17">
        <v>-5.59111612903226</v>
      </c>
      <c r="DW17">
        <v>-2.6504152146412299</v>
      </c>
      <c r="DX17">
        <v>0.19468983696452599</v>
      </c>
      <c r="DY17">
        <v>0</v>
      </c>
      <c r="DZ17">
        <v>0.82752480645161297</v>
      </c>
      <c r="EA17">
        <v>8.2795958662258806E-2</v>
      </c>
      <c r="EB17">
        <v>8.1355132891949705E-3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3.5009999999999999</v>
      </c>
      <c r="EJ17">
        <v>0.125</v>
      </c>
      <c r="EK17">
        <v>3.9971499999998601</v>
      </c>
      <c r="EL17">
        <v>0</v>
      </c>
      <c r="EM17">
        <v>0</v>
      </c>
      <c r="EN17">
        <v>0</v>
      </c>
      <c r="EO17">
        <v>0.157920000000004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16.5</v>
      </c>
      <c r="EX17">
        <v>16.5</v>
      </c>
      <c r="EY17">
        <v>2</v>
      </c>
      <c r="EZ17">
        <v>491.36900000000003</v>
      </c>
      <c r="FA17">
        <v>504.11399999999998</v>
      </c>
      <c r="FB17">
        <v>24.205300000000001</v>
      </c>
      <c r="FC17">
        <v>32.8658</v>
      </c>
      <c r="FD17">
        <v>30.0001</v>
      </c>
      <c r="FE17">
        <v>32.610900000000001</v>
      </c>
      <c r="FF17">
        <v>32.6402</v>
      </c>
      <c r="FG17">
        <v>21.002199999999998</v>
      </c>
      <c r="FH17">
        <v>69.327500000000001</v>
      </c>
      <c r="FI17">
        <v>40.761800000000001</v>
      </c>
      <c r="FJ17">
        <v>24.206600000000002</v>
      </c>
      <c r="FK17">
        <v>406.69400000000002</v>
      </c>
      <c r="FL17">
        <v>20.218</v>
      </c>
      <c r="FM17">
        <v>100.742</v>
      </c>
      <c r="FN17">
        <v>100.349</v>
      </c>
    </row>
    <row r="18" spans="1:170" x14ac:dyDescent="0.25">
      <c r="A18">
        <v>2</v>
      </c>
      <c r="B18">
        <v>1608247084.5999999</v>
      </c>
      <c r="C18">
        <v>139</v>
      </c>
      <c r="D18" t="s">
        <v>293</v>
      </c>
      <c r="E18" t="s">
        <v>294</v>
      </c>
      <c r="F18" t="s">
        <v>285</v>
      </c>
      <c r="G18" t="s">
        <v>286</v>
      </c>
      <c r="H18">
        <v>1608247076.5999999</v>
      </c>
      <c r="I18">
        <f t="shared" si="0"/>
        <v>5.6379227304584952E-4</v>
      </c>
      <c r="J18">
        <f t="shared" si="1"/>
        <v>-0.87447770618906895</v>
      </c>
      <c r="K18">
        <f t="shared" si="2"/>
        <v>49.5805935483871</v>
      </c>
      <c r="L18">
        <f t="shared" si="3"/>
        <v>92.989693430993896</v>
      </c>
      <c r="M18">
        <f t="shared" si="4"/>
        <v>9.4501752245039032</v>
      </c>
      <c r="N18">
        <f t="shared" si="5"/>
        <v>5.0386798738600582</v>
      </c>
      <c r="O18">
        <f t="shared" si="6"/>
        <v>3.0903588636348022E-2</v>
      </c>
      <c r="P18">
        <f t="shared" si="7"/>
        <v>2.9556383510210673</v>
      </c>
      <c r="Q18">
        <f t="shared" si="8"/>
        <v>3.0725195214446974E-2</v>
      </c>
      <c r="R18">
        <f t="shared" si="9"/>
        <v>1.921918895721908E-2</v>
      </c>
      <c r="S18">
        <f t="shared" si="10"/>
        <v>231.28989908793989</v>
      </c>
      <c r="T18">
        <f t="shared" si="11"/>
        <v>29.201184722267403</v>
      </c>
      <c r="U18">
        <f t="shared" si="12"/>
        <v>28.7006193548387</v>
      </c>
      <c r="V18">
        <f t="shared" si="13"/>
        <v>3.952624358402721</v>
      </c>
      <c r="W18">
        <f t="shared" si="14"/>
        <v>56.509200516798295</v>
      </c>
      <c r="X18">
        <f t="shared" si="15"/>
        <v>2.1437690678016748</v>
      </c>
      <c r="Y18">
        <f t="shared" si="16"/>
        <v>3.7936637719098574</v>
      </c>
      <c r="Z18">
        <f t="shared" si="17"/>
        <v>1.8088552906010462</v>
      </c>
      <c r="AA18">
        <f t="shared" si="18"/>
        <v>-24.863239241321963</v>
      </c>
      <c r="AB18">
        <f t="shared" si="19"/>
        <v>-112.48684831261596</v>
      </c>
      <c r="AC18">
        <f t="shared" si="20"/>
        <v>-8.3246444459726803</v>
      </c>
      <c r="AD18">
        <f t="shared" si="21"/>
        <v>85.615167088029267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53492.017579099265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698.11152000000004</v>
      </c>
      <c r="AR18">
        <v>787.4</v>
      </c>
      <c r="AS18">
        <f t="shared" si="27"/>
        <v>0.11339659639319266</v>
      </c>
      <c r="AT18">
        <v>0.5</v>
      </c>
      <c r="AU18">
        <f t="shared" si="28"/>
        <v>1180.1788276598438</v>
      </c>
      <c r="AV18">
        <f t="shared" si="29"/>
        <v>-0.87447770618906895</v>
      </c>
      <c r="AW18">
        <f t="shared" si="30"/>
        <v>66.914131095967292</v>
      </c>
      <c r="AX18">
        <f t="shared" si="31"/>
        <v>0.24532639065278125</v>
      </c>
      <c r="AY18">
        <f t="shared" si="32"/>
        <v>-2.5142818987968732E-4</v>
      </c>
      <c r="AZ18">
        <f t="shared" si="33"/>
        <v>3.1428498856997713</v>
      </c>
      <c r="BA18" t="s">
        <v>296</v>
      </c>
      <c r="BB18">
        <v>594.23</v>
      </c>
      <c r="BC18">
        <f t="shared" si="34"/>
        <v>193.16999999999996</v>
      </c>
      <c r="BD18">
        <f t="shared" si="35"/>
        <v>0.46222746803333825</v>
      </c>
      <c r="BE18">
        <f t="shared" si="36"/>
        <v>0.92759338043743089</v>
      </c>
      <c r="BF18">
        <f t="shared" si="37"/>
        <v>1.2414441069518691</v>
      </c>
      <c r="BG18">
        <f t="shared" si="38"/>
        <v>0.97175724887210224</v>
      </c>
      <c r="BH18">
        <f t="shared" si="39"/>
        <v>1399.9925806451599</v>
      </c>
      <c r="BI18">
        <f t="shared" si="40"/>
        <v>1180.1788276598438</v>
      </c>
      <c r="BJ18">
        <f t="shared" si="41"/>
        <v>0.84298934435494</v>
      </c>
      <c r="BK18">
        <f t="shared" si="42"/>
        <v>0.19597868870988019</v>
      </c>
      <c r="BL18">
        <v>6</v>
      </c>
      <c r="BM18">
        <v>0.5</v>
      </c>
      <c r="BN18" t="s">
        <v>290</v>
      </c>
      <c r="BO18">
        <v>2</v>
      </c>
      <c r="BP18">
        <v>1608247076.5999999</v>
      </c>
      <c r="BQ18">
        <v>49.5805935483871</v>
      </c>
      <c r="BR18">
        <v>48.564741935483902</v>
      </c>
      <c r="BS18">
        <v>21.094680645161301</v>
      </c>
      <c r="BT18">
        <v>20.4323870967742</v>
      </c>
      <c r="BU18">
        <v>46.079193548387103</v>
      </c>
      <c r="BV18">
        <v>20.969861290322601</v>
      </c>
      <c r="BW18">
        <v>499.98909677419402</v>
      </c>
      <c r="BX18">
        <v>101.57838709677399</v>
      </c>
      <c r="BY18">
        <v>4.7662799999999998E-2</v>
      </c>
      <c r="BZ18">
        <v>27.994683870967702</v>
      </c>
      <c r="CA18">
        <v>28.7006193548387</v>
      </c>
      <c r="CB18">
        <v>999.9</v>
      </c>
      <c r="CC18">
        <v>0</v>
      </c>
      <c r="CD18">
        <v>0</v>
      </c>
      <c r="CE18">
        <v>9991.7703225806508</v>
      </c>
      <c r="CF18">
        <v>0</v>
      </c>
      <c r="CG18">
        <v>434.16264516129002</v>
      </c>
      <c r="CH18">
        <v>1399.9925806451599</v>
      </c>
      <c r="CI18">
        <v>0.89999648387096798</v>
      </c>
      <c r="CJ18">
        <v>0.100003380645161</v>
      </c>
      <c r="CK18">
        <v>0</v>
      </c>
      <c r="CL18">
        <v>698.36674193548401</v>
      </c>
      <c r="CM18">
        <v>4.9993800000000004</v>
      </c>
      <c r="CN18">
        <v>9896.7983870967691</v>
      </c>
      <c r="CO18">
        <v>11164.2677419355</v>
      </c>
      <c r="CP18">
        <v>49.018000000000001</v>
      </c>
      <c r="CQ18">
        <v>50.936999999999998</v>
      </c>
      <c r="CR18">
        <v>49.866870967741903</v>
      </c>
      <c r="CS18">
        <v>50.906999999999996</v>
      </c>
      <c r="CT18">
        <v>50.436999999999998</v>
      </c>
      <c r="CU18">
        <v>1255.4906451612901</v>
      </c>
      <c r="CV18">
        <v>139.50193548387099</v>
      </c>
      <c r="CW18">
        <v>0</v>
      </c>
      <c r="CX18">
        <v>138.09999990463299</v>
      </c>
      <c r="CY18">
        <v>0</v>
      </c>
      <c r="CZ18">
        <v>698.11152000000004</v>
      </c>
      <c r="DA18">
        <v>-24.219153871172601</v>
      </c>
      <c r="DB18">
        <v>-304.43846207007101</v>
      </c>
      <c r="DC18">
        <v>9893.6327999999994</v>
      </c>
      <c r="DD18">
        <v>15</v>
      </c>
      <c r="DE18">
        <v>1608246963.5999999</v>
      </c>
      <c r="DF18" t="s">
        <v>291</v>
      </c>
      <c r="DG18">
        <v>1608246962.5999999</v>
      </c>
      <c r="DH18">
        <v>1608246963.5999999</v>
      </c>
      <c r="DI18">
        <v>32</v>
      </c>
      <c r="DJ18">
        <v>-0.496</v>
      </c>
      <c r="DK18">
        <v>-3.3000000000000002E-2</v>
      </c>
      <c r="DL18">
        <v>3.5009999999999999</v>
      </c>
      <c r="DM18">
        <v>0.125</v>
      </c>
      <c r="DN18">
        <v>407</v>
      </c>
      <c r="DO18">
        <v>20</v>
      </c>
      <c r="DP18">
        <v>0.35</v>
      </c>
      <c r="DQ18">
        <v>0.11</v>
      </c>
      <c r="DR18">
        <v>-0.86738627023798998</v>
      </c>
      <c r="DS18">
        <v>-0.44849838554184701</v>
      </c>
      <c r="DT18">
        <v>3.3495588282966698E-2</v>
      </c>
      <c r="DU18">
        <v>1</v>
      </c>
      <c r="DV18">
        <v>1.0104571290322599</v>
      </c>
      <c r="DW18">
        <v>0.55517041935483602</v>
      </c>
      <c r="DX18">
        <v>4.2815560448270201E-2</v>
      </c>
      <c r="DY18">
        <v>0</v>
      </c>
      <c r="DZ18">
        <v>0.66188861290322598</v>
      </c>
      <c r="EA18">
        <v>1.9324161290321801E-2</v>
      </c>
      <c r="EB18">
        <v>7.4683277381884404E-3</v>
      </c>
      <c r="EC18">
        <v>1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3.5009999999999999</v>
      </c>
      <c r="EJ18">
        <v>0.12479999999999999</v>
      </c>
      <c r="EK18">
        <v>3.50140000000005</v>
      </c>
      <c r="EL18">
        <v>0</v>
      </c>
      <c r="EM18">
        <v>0</v>
      </c>
      <c r="EN18">
        <v>0</v>
      </c>
      <c r="EO18">
        <v>0.124825000000001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491.339</v>
      </c>
      <c r="FA18">
        <v>503.45499999999998</v>
      </c>
      <c r="FB18">
        <v>24.169699999999999</v>
      </c>
      <c r="FC18">
        <v>32.893999999999998</v>
      </c>
      <c r="FD18">
        <v>30.0001</v>
      </c>
      <c r="FE18">
        <v>32.648600000000002</v>
      </c>
      <c r="FF18">
        <v>32.680599999999998</v>
      </c>
      <c r="FG18">
        <v>5.14588</v>
      </c>
      <c r="FH18">
        <v>64.388900000000007</v>
      </c>
      <c r="FI18">
        <v>40.011800000000001</v>
      </c>
      <c r="FJ18">
        <v>24.1694</v>
      </c>
      <c r="FK18">
        <v>48.6952</v>
      </c>
      <c r="FL18">
        <v>20.526499999999999</v>
      </c>
      <c r="FM18">
        <v>100.73699999999999</v>
      </c>
      <c r="FN18">
        <v>100.342</v>
      </c>
    </row>
    <row r="19" spans="1:170" x14ac:dyDescent="0.25">
      <c r="A19">
        <v>3</v>
      </c>
      <c r="B19">
        <v>1608247157.5999999</v>
      </c>
      <c r="C19">
        <v>212</v>
      </c>
      <c r="D19" t="s">
        <v>298</v>
      </c>
      <c r="E19" t="s">
        <v>299</v>
      </c>
      <c r="F19" t="s">
        <v>285</v>
      </c>
      <c r="G19" t="s">
        <v>286</v>
      </c>
      <c r="H19">
        <v>1608247149.8499999</v>
      </c>
      <c r="I19">
        <f t="shared" si="0"/>
        <v>5.966008462262157E-4</v>
      </c>
      <c r="J19">
        <f t="shared" si="1"/>
        <v>-0.22881560232644796</v>
      </c>
      <c r="K19">
        <f t="shared" si="2"/>
        <v>79.470216666666701</v>
      </c>
      <c r="L19">
        <f t="shared" si="3"/>
        <v>88.250706857489789</v>
      </c>
      <c r="M19">
        <f t="shared" si="4"/>
        <v>8.968837637481462</v>
      </c>
      <c r="N19">
        <f t="shared" si="5"/>
        <v>8.0764845481610514</v>
      </c>
      <c r="O19">
        <f t="shared" si="6"/>
        <v>3.2750048075813346E-2</v>
      </c>
      <c r="P19">
        <f t="shared" si="7"/>
        <v>2.956972758756669</v>
      </c>
      <c r="Q19">
        <f t="shared" si="8"/>
        <v>3.2549864467517182E-2</v>
      </c>
      <c r="R19">
        <f t="shared" si="9"/>
        <v>2.036154884167252E-2</v>
      </c>
      <c r="S19">
        <f t="shared" si="10"/>
        <v>231.29435537528391</v>
      </c>
      <c r="T19">
        <f t="shared" si="11"/>
        <v>29.199447675290202</v>
      </c>
      <c r="U19">
        <f t="shared" si="12"/>
        <v>28.7176266666667</v>
      </c>
      <c r="V19">
        <f t="shared" si="13"/>
        <v>3.9565245990293891</v>
      </c>
      <c r="W19">
        <f t="shared" si="14"/>
        <v>56.642887756910632</v>
      </c>
      <c r="X19">
        <f t="shared" si="15"/>
        <v>2.149743207630717</v>
      </c>
      <c r="Y19">
        <f t="shared" si="16"/>
        <v>3.7952570795058747</v>
      </c>
      <c r="Z19">
        <f t="shared" si="17"/>
        <v>1.8067813913986721</v>
      </c>
      <c r="AA19">
        <f t="shared" si="18"/>
        <v>-26.310097318576112</v>
      </c>
      <c r="AB19">
        <f t="shared" si="19"/>
        <v>-114.10063356298795</v>
      </c>
      <c r="AC19">
        <f t="shared" si="20"/>
        <v>-8.4412803101166354</v>
      </c>
      <c r="AD19">
        <f t="shared" si="21"/>
        <v>82.442344183603211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53529.667626424496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674.37080000000003</v>
      </c>
      <c r="AR19">
        <v>751.16</v>
      </c>
      <c r="AS19">
        <f t="shared" si="27"/>
        <v>0.10222748815165872</v>
      </c>
      <c r="AT19">
        <v>0.5</v>
      </c>
      <c r="AU19">
        <f t="shared" si="28"/>
        <v>1180.2046718532363</v>
      </c>
      <c r="AV19">
        <f t="shared" si="29"/>
        <v>-0.22881560232644796</v>
      </c>
      <c r="AW19">
        <f t="shared" si="30"/>
        <v>60.324679554204486</v>
      </c>
      <c r="AX19">
        <f t="shared" si="31"/>
        <v>0.23893711060226852</v>
      </c>
      <c r="AY19">
        <f t="shared" si="32"/>
        <v>2.9565369957556506E-4</v>
      </c>
      <c r="AZ19">
        <f t="shared" si="33"/>
        <v>3.3427232546993983</v>
      </c>
      <c r="BA19" t="s">
        <v>301</v>
      </c>
      <c r="BB19">
        <v>571.67999999999995</v>
      </c>
      <c r="BC19">
        <f t="shared" si="34"/>
        <v>179.48000000000002</v>
      </c>
      <c r="BD19">
        <f t="shared" si="35"/>
        <v>0.42784265656340498</v>
      </c>
      <c r="BE19">
        <f t="shared" si="36"/>
        <v>0.93328873030032711</v>
      </c>
      <c r="BF19">
        <f t="shared" si="37"/>
        <v>2.1519780977839025</v>
      </c>
      <c r="BG19">
        <f t="shared" si="38"/>
        <v>0.98598797070245014</v>
      </c>
      <c r="BH19">
        <f t="shared" si="39"/>
        <v>1400.0236666666699</v>
      </c>
      <c r="BI19">
        <f t="shared" si="40"/>
        <v>1180.2046718532363</v>
      </c>
      <c r="BJ19">
        <f t="shared" si="41"/>
        <v>0.84298908650822824</v>
      </c>
      <c r="BK19">
        <f t="shared" si="42"/>
        <v>0.19597817301645659</v>
      </c>
      <c r="BL19">
        <v>6</v>
      </c>
      <c r="BM19">
        <v>0.5</v>
      </c>
      <c r="BN19" t="s">
        <v>290</v>
      </c>
      <c r="BO19">
        <v>2</v>
      </c>
      <c r="BP19">
        <v>1608247149.8499999</v>
      </c>
      <c r="BQ19">
        <v>79.470216666666701</v>
      </c>
      <c r="BR19">
        <v>79.2525366666667</v>
      </c>
      <c r="BS19">
        <v>21.152836666666701</v>
      </c>
      <c r="BT19">
        <v>20.452073333333299</v>
      </c>
      <c r="BU19">
        <v>75.968816666666697</v>
      </c>
      <c r="BV19">
        <v>21.027999999999999</v>
      </c>
      <c r="BW19">
        <v>500.00993333333298</v>
      </c>
      <c r="BX19">
        <v>101.58159999999999</v>
      </c>
      <c r="BY19">
        <v>4.7474223333333301E-2</v>
      </c>
      <c r="BZ19">
        <v>28.001886666666699</v>
      </c>
      <c r="CA19">
        <v>28.7176266666667</v>
      </c>
      <c r="CB19">
        <v>999.9</v>
      </c>
      <c r="CC19">
        <v>0</v>
      </c>
      <c r="CD19">
        <v>0</v>
      </c>
      <c r="CE19">
        <v>9999.0216666666693</v>
      </c>
      <c r="CF19">
        <v>0</v>
      </c>
      <c r="CG19">
        <v>545.83906666666701</v>
      </c>
      <c r="CH19">
        <v>1400.0236666666699</v>
      </c>
      <c r="CI19">
        <v>0.90000380000000002</v>
      </c>
      <c r="CJ19">
        <v>9.9995959999999995E-2</v>
      </c>
      <c r="CK19">
        <v>0</v>
      </c>
      <c r="CL19">
        <v>674.54733333333297</v>
      </c>
      <c r="CM19">
        <v>4.9993800000000004</v>
      </c>
      <c r="CN19">
        <v>9646.0836666666692</v>
      </c>
      <c r="CO19">
        <v>11164.5333333333</v>
      </c>
      <c r="CP19">
        <v>49.125</v>
      </c>
      <c r="CQ19">
        <v>51.055799999999998</v>
      </c>
      <c r="CR19">
        <v>49.941200000000002</v>
      </c>
      <c r="CS19">
        <v>50.968499999999999</v>
      </c>
      <c r="CT19">
        <v>50.520666666666699</v>
      </c>
      <c r="CU19">
        <v>1255.53066666667</v>
      </c>
      <c r="CV19">
        <v>139.49299999999999</v>
      </c>
      <c r="CW19">
        <v>0</v>
      </c>
      <c r="CX19">
        <v>72.300000190734906</v>
      </c>
      <c r="CY19">
        <v>0</v>
      </c>
      <c r="CZ19">
        <v>674.37080000000003</v>
      </c>
      <c r="DA19">
        <v>-20.544769197717201</v>
      </c>
      <c r="DB19">
        <v>-209.40461502920499</v>
      </c>
      <c r="DC19">
        <v>9644.3963999999996</v>
      </c>
      <c r="DD19">
        <v>15</v>
      </c>
      <c r="DE19">
        <v>1608246963.5999999</v>
      </c>
      <c r="DF19" t="s">
        <v>291</v>
      </c>
      <c r="DG19">
        <v>1608246962.5999999</v>
      </c>
      <c r="DH19">
        <v>1608246963.5999999</v>
      </c>
      <c r="DI19">
        <v>32</v>
      </c>
      <c r="DJ19">
        <v>-0.496</v>
      </c>
      <c r="DK19">
        <v>-3.3000000000000002E-2</v>
      </c>
      <c r="DL19">
        <v>3.5009999999999999</v>
      </c>
      <c r="DM19">
        <v>0.125</v>
      </c>
      <c r="DN19">
        <v>407</v>
      </c>
      <c r="DO19">
        <v>20</v>
      </c>
      <c r="DP19">
        <v>0.35</v>
      </c>
      <c r="DQ19">
        <v>0.11</v>
      </c>
      <c r="DR19">
        <v>-0.22383535166916799</v>
      </c>
      <c r="DS19">
        <v>-0.10335533847485701</v>
      </c>
      <c r="DT19">
        <v>2.3543578430289699E-2</v>
      </c>
      <c r="DU19">
        <v>1</v>
      </c>
      <c r="DV19">
        <v>0.21216064516128999</v>
      </c>
      <c r="DW19">
        <v>0.1177335</v>
      </c>
      <c r="DX19">
        <v>2.7744627012006799E-2</v>
      </c>
      <c r="DY19">
        <v>1</v>
      </c>
      <c r="DZ19">
        <v>0.70047461290322599</v>
      </c>
      <c r="EA19">
        <v>3.6676548387096303E-2</v>
      </c>
      <c r="EB19">
        <v>3.6124242925646101E-3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3.5009999999999999</v>
      </c>
      <c r="EJ19">
        <v>0.12479999999999999</v>
      </c>
      <c r="EK19">
        <v>3.50140000000005</v>
      </c>
      <c r="EL19">
        <v>0</v>
      </c>
      <c r="EM19">
        <v>0</v>
      </c>
      <c r="EN19">
        <v>0</v>
      </c>
      <c r="EO19">
        <v>0.124825000000001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3.2</v>
      </c>
      <c r="EX19">
        <v>3.2</v>
      </c>
      <c r="EY19">
        <v>2</v>
      </c>
      <c r="EZ19">
        <v>491.75799999999998</v>
      </c>
      <c r="FA19">
        <v>503.40899999999999</v>
      </c>
      <c r="FB19">
        <v>24.0383</v>
      </c>
      <c r="FC19">
        <v>32.927199999999999</v>
      </c>
      <c r="FD19">
        <v>30.0002</v>
      </c>
      <c r="FE19">
        <v>32.680199999999999</v>
      </c>
      <c r="FF19">
        <v>32.712899999999998</v>
      </c>
      <c r="FG19">
        <v>6.54108</v>
      </c>
      <c r="FH19">
        <v>65.516599999999997</v>
      </c>
      <c r="FI19">
        <v>39.639899999999997</v>
      </c>
      <c r="FJ19">
        <v>24.072199999999999</v>
      </c>
      <c r="FK19">
        <v>79.449200000000005</v>
      </c>
      <c r="FL19">
        <v>20.464700000000001</v>
      </c>
      <c r="FM19">
        <v>100.73099999999999</v>
      </c>
      <c r="FN19">
        <v>100.337</v>
      </c>
    </row>
    <row r="20" spans="1:170" x14ac:dyDescent="0.25">
      <c r="A20">
        <v>4</v>
      </c>
      <c r="B20">
        <v>1608247230.5999999</v>
      </c>
      <c r="C20">
        <v>285</v>
      </c>
      <c r="D20" t="s">
        <v>303</v>
      </c>
      <c r="E20" t="s">
        <v>304</v>
      </c>
      <c r="F20" t="s">
        <v>285</v>
      </c>
      <c r="G20" t="s">
        <v>286</v>
      </c>
      <c r="H20">
        <v>1608247222.8499999</v>
      </c>
      <c r="I20">
        <f t="shared" si="0"/>
        <v>6.2117845100363289E-4</v>
      </c>
      <c r="J20">
        <f t="shared" si="1"/>
        <v>0.12334509772589951</v>
      </c>
      <c r="K20">
        <f t="shared" si="2"/>
        <v>99.648989999999998</v>
      </c>
      <c r="L20">
        <f t="shared" si="3"/>
        <v>91.036210964189976</v>
      </c>
      <c r="M20">
        <f t="shared" si="4"/>
        <v>9.2523021772005016</v>
      </c>
      <c r="N20">
        <f t="shared" si="5"/>
        <v>10.127646541610812</v>
      </c>
      <c r="O20">
        <f t="shared" si="6"/>
        <v>3.4102049808480889E-2</v>
      </c>
      <c r="P20">
        <f t="shared" si="7"/>
        <v>2.9573642674333183</v>
      </c>
      <c r="Q20">
        <f t="shared" si="8"/>
        <v>3.3885084531886336E-2</v>
      </c>
      <c r="R20">
        <f t="shared" si="9"/>
        <v>2.1197556079047206E-2</v>
      </c>
      <c r="S20">
        <f t="shared" si="10"/>
        <v>231.28977089358955</v>
      </c>
      <c r="T20">
        <f t="shared" si="11"/>
        <v>29.167912223492529</v>
      </c>
      <c r="U20">
        <f t="shared" si="12"/>
        <v>28.72907</v>
      </c>
      <c r="V20">
        <f t="shared" si="13"/>
        <v>3.9591507561031514</v>
      </c>
      <c r="W20">
        <f t="shared" si="14"/>
        <v>56.786130062615101</v>
      </c>
      <c r="X20">
        <f t="shared" si="15"/>
        <v>2.1520343984246</v>
      </c>
      <c r="Y20">
        <f t="shared" si="16"/>
        <v>3.7897183626559228</v>
      </c>
      <c r="Z20">
        <f t="shared" si="17"/>
        <v>1.8071163576785514</v>
      </c>
      <c r="AA20">
        <f t="shared" si="18"/>
        <v>-27.39396968926021</v>
      </c>
      <c r="AB20">
        <f t="shared" si="19"/>
        <v>-119.93414369938873</v>
      </c>
      <c r="AC20">
        <f t="shared" si="20"/>
        <v>-8.871075141916533</v>
      </c>
      <c r="AD20">
        <f t="shared" si="21"/>
        <v>75.090582363024083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53545.606820132962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659.05575999999996</v>
      </c>
      <c r="AR20">
        <v>728.69</v>
      </c>
      <c r="AS20">
        <f t="shared" si="27"/>
        <v>9.5560855782294341E-2</v>
      </c>
      <c r="AT20">
        <v>0.5</v>
      </c>
      <c r="AU20">
        <f t="shared" si="28"/>
        <v>1180.1813418532304</v>
      </c>
      <c r="AV20">
        <f t="shared" si="29"/>
        <v>0.12334509772589951</v>
      </c>
      <c r="AW20">
        <f t="shared" si="30"/>
        <v>56.389569502895583</v>
      </c>
      <c r="AX20">
        <f t="shared" si="31"/>
        <v>0.2438073803675089</v>
      </c>
      <c r="AY20">
        <f t="shared" si="32"/>
        <v>5.9405495806364957E-4</v>
      </c>
      <c r="AZ20">
        <f t="shared" si="33"/>
        <v>3.4766361552923737</v>
      </c>
      <c r="BA20" t="s">
        <v>306</v>
      </c>
      <c r="BB20">
        <v>551.03</v>
      </c>
      <c r="BC20">
        <f t="shared" si="34"/>
        <v>177.66000000000008</v>
      </c>
      <c r="BD20">
        <f t="shared" si="35"/>
        <v>0.39195226837780062</v>
      </c>
      <c r="BE20">
        <f t="shared" si="36"/>
        <v>0.93446819497980471</v>
      </c>
      <c r="BF20">
        <f t="shared" si="37"/>
        <v>5.2701002503346874</v>
      </c>
      <c r="BG20">
        <f t="shared" si="38"/>
        <v>0.99481148945322029</v>
      </c>
      <c r="BH20">
        <f t="shared" si="39"/>
        <v>1399.9960000000001</v>
      </c>
      <c r="BI20">
        <f t="shared" si="40"/>
        <v>1180.1813418532304</v>
      </c>
      <c r="BJ20">
        <f t="shared" si="41"/>
        <v>0.84298908129253958</v>
      </c>
      <c r="BK20">
        <f t="shared" si="42"/>
        <v>0.19597816258507939</v>
      </c>
      <c r="BL20">
        <v>6</v>
      </c>
      <c r="BM20">
        <v>0.5</v>
      </c>
      <c r="BN20" t="s">
        <v>290</v>
      </c>
      <c r="BO20">
        <v>2</v>
      </c>
      <c r="BP20">
        <v>1608247222.8499999</v>
      </c>
      <c r="BQ20">
        <v>99.648989999999998</v>
      </c>
      <c r="BR20">
        <v>99.871276666666702</v>
      </c>
      <c r="BS20">
        <v>21.174520000000001</v>
      </c>
      <c r="BT20">
        <v>20.4449133333333</v>
      </c>
      <c r="BU20">
        <v>96.147589999999994</v>
      </c>
      <c r="BV20">
        <v>21.049696666666701</v>
      </c>
      <c r="BW20">
        <v>500.01623333333299</v>
      </c>
      <c r="BX20">
        <v>101.585266666667</v>
      </c>
      <c r="BY20">
        <v>4.7941473333333297E-2</v>
      </c>
      <c r="BZ20">
        <v>27.976836666666699</v>
      </c>
      <c r="CA20">
        <v>28.72907</v>
      </c>
      <c r="CB20">
        <v>999.9</v>
      </c>
      <c r="CC20">
        <v>0</v>
      </c>
      <c r="CD20">
        <v>0</v>
      </c>
      <c r="CE20">
        <v>10000.881666666701</v>
      </c>
      <c r="CF20">
        <v>0</v>
      </c>
      <c r="CG20">
        <v>432.769133333333</v>
      </c>
      <c r="CH20">
        <v>1399.9960000000001</v>
      </c>
      <c r="CI20">
        <v>0.90000800000000003</v>
      </c>
      <c r="CJ20">
        <v>9.9991700000000003E-2</v>
      </c>
      <c r="CK20">
        <v>0</v>
      </c>
      <c r="CL20">
        <v>659.12493333333305</v>
      </c>
      <c r="CM20">
        <v>4.9993800000000004</v>
      </c>
      <c r="CN20">
        <v>9479.9983333333294</v>
      </c>
      <c r="CO20">
        <v>11164.313333333301</v>
      </c>
      <c r="CP20">
        <v>49.199599999999997</v>
      </c>
      <c r="CQ20">
        <v>51.125</v>
      </c>
      <c r="CR20">
        <v>50.024799999999999</v>
      </c>
      <c r="CS20">
        <v>51</v>
      </c>
      <c r="CT20">
        <v>50.587200000000003</v>
      </c>
      <c r="CU20">
        <v>1255.5060000000001</v>
      </c>
      <c r="CV20">
        <v>139.49</v>
      </c>
      <c r="CW20">
        <v>0</v>
      </c>
      <c r="CX20">
        <v>72.200000047683702</v>
      </c>
      <c r="CY20">
        <v>0</v>
      </c>
      <c r="CZ20">
        <v>659.05575999999996</v>
      </c>
      <c r="DA20">
        <v>-13.305000019442801</v>
      </c>
      <c r="DB20">
        <v>-181.59153872395601</v>
      </c>
      <c r="DC20">
        <v>9478.7471999999998</v>
      </c>
      <c r="DD20">
        <v>15</v>
      </c>
      <c r="DE20">
        <v>1608246963.5999999</v>
      </c>
      <c r="DF20" t="s">
        <v>291</v>
      </c>
      <c r="DG20">
        <v>1608246962.5999999</v>
      </c>
      <c r="DH20">
        <v>1608246963.5999999</v>
      </c>
      <c r="DI20">
        <v>32</v>
      </c>
      <c r="DJ20">
        <v>-0.496</v>
      </c>
      <c r="DK20">
        <v>-3.3000000000000002E-2</v>
      </c>
      <c r="DL20">
        <v>3.5009999999999999</v>
      </c>
      <c r="DM20">
        <v>0.125</v>
      </c>
      <c r="DN20">
        <v>407</v>
      </c>
      <c r="DO20">
        <v>20</v>
      </c>
      <c r="DP20">
        <v>0.35</v>
      </c>
      <c r="DQ20">
        <v>0.11</v>
      </c>
      <c r="DR20">
        <v>0.12552120702622899</v>
      </c>
      <c r="DS20">
        <v>-0.15258828085541801</v>
      </c>
      <c r="DT20">
        <v>1.9570770709007899E-2</v>
      </c>
      <c r="DU20">
        <v>1</v>
      </c>
      <c r="DV20">
        <v>-0.22524512903225799</v>
      </c>
      <c r="DW20">
        <v>0.157691274193549</v>
      </c>
      <c r="DX20">
        <v>2.31514134101263E-2</v>
      </c>
      <c r="DY20">
        <v>1</v>
      </c>
      <c r="DZ20">
        <v>0.72953274193548401</v>
      </c>
      <c r="EA20">
        <v>-1.3307903225833299E-3</v>
      </c>
      <c r="EB20">
        <v>8.7361019460190797E-4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3.5009999999999999</v>
      </c>
      <c r="EJ20">
        <v>0.12479999999999999</v>
      </c>
      <c r="EK20">
        <v>3.50140000000005</v>
      </c>
      <c r="EL20">
        <v>0</v>
      </c>
      <c r="EM20">
        <v>0</v>
      </c>
      <c r="EN20">
        <v>0</v>
      </c>
      <c r="EO20">
        <v>0.124825000000001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4.5</v>
      </c>
      <c r="EX20">
        <v>4.5</v>
      </c>
      <c r="EY20">
        <v>2</v>
      </c>
      <c r="EZ20">
        <v>491.97500000000002</v>
      </c>
      <c r="FA20">
        <v>503.25799999999998</v>
      </c>
      <c r="FB20">
        <v>23.969899999999999</v>
      </c>
      <c r="FC20">
        <v>32.962400000000002</v>
      </c>
      <c r="FD20">
        <v>30.0002</v>
      </c>
      <c r="FE20">
        <v>32.712499999999999</v>
      </c>
      <c r="FF20">
        <v>32.744599999999998</v>
      </c>
      <c r="FG20">
        <v>7.4860899999999999</v>
      </c>
      <c r="FH20">
        <v>67.344899999999996</v>
      </c>
      <c r="FI20">
        <v>39.268099999999997</v>
      </c>
      <c r="FJ20">
        <v>23.9892</v>
      </c>
      <c r="FK20">
        <v>100.11199999999999</v>
      </c>
      <c r="FL20">
        <v>20.5015</v>
      </c>
      <c r="FM20">
        <v>100.726</v>
      </c>
      <c r="FN20">
        <v>100.33</v>
      </c>
    </row>
    <row r="21" spans="1:170" x14ac:dyDescent="0.25">
      <c r="A21">
        <v>5</v>
      </c>
      <c r="B21">
        <v>1608247306.5999999</v>
      </c>
      <c r="C21">
        <v>361</v>
      </c>
      <c r="D21" t="s">
        <v>307</v>
      </c>
      <c r="E21" t="s">
        <v>308</v>
      </c>
      <c r="F21" t="s">
        <v>285</v>
      </c>
      <c r="G21" t="s">
        <v>286</v>
      </c>
      <c r="H21">
        <v>1608247298.8499999</v>
      </c>
      <c r="I21">
        <f t="shared" si="0"/>
        <v>6.8231752172786403E-4</v>
      </c>
      <c r="J21">
        <f t="shared" si="1"/>
        <v>1.1447726262207885</v>
      </c>
      <c r="K21">
        <f t="shared" si="2"/>
        <v>149.26193333333299</v>
      </c>
      <c r="L21">
        <f t="shared" si="3"/>
        <v>96.456737979440049</v>
      </c>
      <c r="M21">
        <f t="shared" si="4"/>
        <v>9.8033563702968021</v>
      </c>
      <c r="N21">
        <f t="shared" si="5"/>
        <v>15.170199154962562</v>
      </c>
      <c r="O21">
        <f t="shared" si="6"/>
        <v>3.7450840318562051E-2</v>
      </c>
      <c r="P21">
        <f t="shared" si="7"/>
        <v>2.9573288043844337</v>
      </c>
      <c r="Q21">
        <f t="shared" si="8"/>
        <v>3.7189344447358483E-2</v>
      </c>
      <c r="R21">
        <f t="shared" si="9"/>
        <v>2.3266682291639508E-2</v>
      </c>
      <c r="S21">
        <f t="shared" si="10"/>
        <v>231.29304165780056</v>
      </c>
      <c r="T21">
        <f t="shared" si="11"/>
        <v>29.152480606733096</v>
      </c>
      <c r="U21">
        <f t="shared" si="12"/>
        <v>28.737026666666701</v>
      </c>
      <c r="V21">
        <f t="shared" si="13"/>
        <v>3.9609776458164689</v>
      </c>
      <c r="W21">
        <f t="shared" si="14"/>
        <v>56.793595696001972</v>
      </c>
      <c r="X21">
        <f t="shared" si="15"/>
        <v>2.1523533002053141</v>
      </c>
      <c r="Y21">
        <f t="shared" si="16"/>
        <v>3.7897817065962434</v>
      </c>
      <c r="Z21">
        <f t="shared" si="17"/>
        <v>1.8086243456111548</v>
      </c>
      <c r="AA21">
        <f t="shared" si="18"/>
        <v>-30.090202708198802</v>
      </c>
      <c r="AB21">
        <f t="shared" si="19"/>
        <v>-121.15557588216225</v>
      </c>
      <c r="AC21">
        <f t="shared" si="20"/>
        <v>-8.9618953206369092</v>
      </c>
      <c r="AD21">
        <f t="shared" si="21"/>
        <v>71.085367746802604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53544.562214012556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646.89592307692305</v>
      </c>
      <c r="AR21">
        <v>716.42</v>
      </c>
      <c r="AS21">
        <f t="shared" si="27"/>
        <v>9.7043740994216976E-2</v>
      </c>
      <c r="AT21">
        <v>0.5</v>
      </c>
      <c r="AU21">
        <f t="shared" si="28"/>
        <v>1180.1906318536114</v>
      </c>
      <c r="AV21">
        <f t="shared" si="29"/>
        <v>1.1447726262207885</v>
      </c>
      <c r="AW21">
        <f t="shared" si="30"/>
        <v>57.265057000701574</v>
      </c>
      <c r="AX21">
        <f t="shared" si="31"/>
        <v>0.26530526785963532</v>
      </c>
      <c r="AY21">
        <f t="shared" si="32"/>
        <v>1.45952701160796E-3</v>
      </c>
      <c r="AZ21">
        <f t="shared" si="33"/>
        <v>3.5533067195220682</v>
      </c>
      <c r="BA21" t="s">
        <v>310</v>
      </c>
      <c r="BB21">
        <v>526.35</v>
      </c>
      <c r="BC21">
        <f t="shared" si="34"/>
        <v>190.06999999999994</v>
      </c>
      <c r="BD21">
        <f t="shared" si="35"/>
        <v>0.36578143275149644</v>
      </c>
      <c r="BE21">
        <f t="shared" si="36"/>
        <v>0.93052311448863734</v>
      </c>
      <c r="BF21">
        <f t="shared" si="37"/>
        <v>73.720473083191266</v>
      </c>
      <c r="BG21">
        <f t="shared" si="38"/>
        <v>0.99962967258948865</v>
      </c>
      <c r="BH21">
        <f t="shared" si="39"/>
        <v>1400.0060000000001</v>
      </c>
      <c r="BI21">
        <f t="shared" si="40"/>
        <v>1180.1906318536114</v>
      </c>
      <c r="BJ21">
        <f t="shared" si="41"/>
        <v>0.84298969565388382</v>
      </c>
      <c r="BK21">
        <f t="shared" si="42"/>
        <v>0.19597939130776773</v>
      </c>
      <c r="BL21">
        <v>6</v>
      </c>
      <c r="BM21">
        <v>0.5</v>
      </c>
      <c r="BN21" t="s">
        <v>290</v>
      </c>
      <c r="BO21">
        <v>2</v>
      </c>
      <c r="BP21">
        <v>1608247298.8499999</v>
      </c>
      <c r="BQ21">
        <v>149.26193333333299</v>
      </c>
      <c r="BR21">
        <v>150.757833333333</v>
      </c>
      <c r="BS21">
        <v>21.177336666666701</v>
      </c>
      <c r="BT21">
        <v>20.375916666666701</v>
      </c>
      <c r="BU21">
        <v>145.76050000000001</v>
      </c>
      <c r="BV21">
        <v>21.052513333333302</v>
      </c>
      <c r="BW21">
        <v>500.01336666666703</v>
      </c>
      <c r="BX21">
        <v>101.58710000000001</v>
      </c>
      <c r="BY21">
        <v>4.7649169999999998E-2</v>
      </c>
      <c r="BZ21">
        <v>27.977123333333299</v>
      </c>
      <c r="CA21">
        <v>28.737026666666701</v>
      </c>
      <c r="CB21">
        <v>999.9</v>
      </c>
      <c r="CC21">
        <v>0</v>
      </c>
      <c r="CD21">
        <v>0</v>
      </c>
      <c r="CE21">
        <v>10000.5</v>
      </c>
      <c r="CF21">
        <v>0</v>
      </c>
      <c r="CG21">
        <v>342.0018</v>
      </c>
      <c r="CH21">
        <v>1400.0060000000001</v>
      </c>
      <c r="CI21">
        <v>0.89998746666666596</v>
      </c>
      <c r="CJ21">
        <v>0.100012536666667</v>
      </c>
      <c r="CK21">
        <v>0</v>
      </c>
      <c r="CL21">
        <v>646.91</v>
      </c>
      <c r="CM21">
        <v>4.9993800000000004</v>
      </c>
      <c r="CN21">
        <v>9301.1513333333405</v>
      </c>
      <c r="CO21">
        <v>11164.3533333333</v>
      </c>
      <c r="CP21">
        <v>49.25</v>
      </c>
      <c r="CQ21">
        <v>51.191200000000002</v>
      </c>
      <c r="CR21">
        <v>50.101900000000001</v>
      </c>
      <c r="CS21">
        <v>51.061999999999998</v>
      </c>
      <c r="CT21">
        <v>50.6291333333333</v>
      </c>
      <c r="CU21">
        <v>1255.4863333333301</v>
      </c>
      <c r="CV21">
        <v>139.51966666666701</v>
      </c>
      <c r="CW21">
        <v>0</v>
      </c>
      <c r="CX21">
        <v>75.300000190734906</v>
      </c>
      <c r="CY21">
        <v>0</v>
      </c>
      <c r="CZ21">
        <v>646.89592307692305</v>
      </c>
      <c r="DA21">
        <v>-9.7197948673113999</v>
      </c>
      <c r="DB21">
        <v>-164.31008543936599</v>
      </c>
      <c r="DC21">
        <v>9300.6765384615392</v>
      </c>
      <c r="DD21">
        <v>15</v>
      </c>
      <c r="DE21">
        <v>1608246963.5999999</v>
      </c>
      <c r="DF21" t="s">
        <v>291</v>
      </c>
      <c r="DG21">
        <v>1608246962.5999999</v>
      </c>
      <c r="DH21">
        <v>1608246963.5999999</v>
      </c>
      <c r="DI21">
        <v>32</v>
      </c>
      <c r="DJ21">
        <v>-0.496</v>
      </c>
      <c r="DK21">
        <v>-3.3000000000000002E-2</v>
      </c>
      <c r="DL21">
        <v>3.5009999999999999</v>
      </c>
      <c r="DM21">
        <v>0.125</v>
      </c>
      <c r="DN21">
        <v>407</v>
      </c>
      <c r="DO21">
        <v>20</v>
      </c>
      <c r="DP21">
        <v>0.35</v>
      </c>
      <c r="DQ21">
        <v>0.11</v>
      </c>
      <c r="DR21">
        <v>1.1491850635915899</v>
      </c>
      <c r="DS21">
        <v>-0.118020943890073</v>
      </c>
      <c r="DT21">
        <v>2.04372493374693E-2</v>
      </c>
      <c r="DU21">
        <v>1</v>
      </c>
      <c r="DV21">
        <v>-1.50016774193548</v>
      </c>
      <c r="DW21">
        <v>0.13128290322581301</v>
      </c>
      <c r="DX21">
        <v>2.43057332556476E-2</v>
      </c>
      <c r="DY21">
        <v>1</v>
      </c>
      <c r="DZ21">
        <v>0.80077454838709705</v>
      </c>
      <c r="EA21">
        <v>8.2419096774189807E-2</v>
      </c>
      <c r="EB21">
        <v>7.6231908095381103E-3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3.5019999999999998</v>
      </c>
      <c r="EJ21">
        <v>0.12479999999999999</v>
      </c>
      <c r="EK21">
        <v>3.50140000000005</v>
      </c>
      <c r="EL21">
        <v>0</v>
      </c>
      <c r="EM21">
        <v>0</v>
      </c>
      <c r="EN21">
        <v>0</v>
      </c>
      <c r="EO21">
        <v>0.124825000000001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5.7</v>
      </c>
      <c r="EX21">
        <v>5.7</v>
      </c>
      <c r="EY21">
        <v>2</v>
      </c>
      <c r="EZ21">
        <v>491.88200000000001</v>
      </c>
      <c r="FA21">
        <v>502.988</v>
      </c>
      <c r="FB21">
        <v>24.108899999999998</v>
      </c>
      <c r="FC21">
        <v>32.985999999999997</v>
      </c>
      <c r="FD21">
        <v>30</v>
      </c>
      <c r="FE21">
        <v>32.735799999999998</v>
      </c>
      <c r="FF21">
        <v>32.768000000000001</v>
      </c>
      <c r="FG21">
        <v>9.8264200000000006</v>
      </c>
      <c r="FH21">
        <v>69.452299999999994</v>
      </c>
      <c r="FI21">
        <v>38.8962</v>
      </c>
      <c r="FJ21">
        <v>24.121099999999998</v>
      </c>
      <c r="FK21">
        <v>151.15299999999999</v>
      </c>
      <c r="FL21">
        <v>20.308399999999999</v>
      </c>
      <c r="FM21">
        <v>100.723</v>
      </c>
      <c r="FN21">
        <v>100.32899999999999</v>
      </c>
    </row>
    <row r="22" spans="1:170" x14ac:dyDescent="0.25">
      <c r="A22">
        <v>6</v>
      </c>
      <c r="B22">
        <v>1608247379.5999999</v>
      </c>
      <c r="C22">
        <v>434</v>
      </c>
      <c r="D22" t="s">
        <v>311</v>
      </c>
      <c r="E22" t="s">
        <v>312</v>
      </c>
      <c r="F22" t="s">
        <v>285</v>
      </c>
      <c r="G22" t="s">
        <v>286</v>
      </c>
      <c r="H22">
        <v>1608247371.8499999</v>
      </c>
      <c r="I22">
        <f t="shared" si="0"/>
        <v>6.9537574861398192E-4</v>
      </c>
      <c r="J22">
        <f t="shared" si="1"/>
        <v>2.1490285561207041</v>
      </c>
      <c r="K22">
        <f t="shared" si="2"/>
        <v>199.12133333333301</v>
      </c>
      <c r="L22">
        <f t="shared" si="3"/>
        <v>103.97895278677245</v>
      </c>
      <c r="M22">
        <f t="shared" si="4"/>
        <v>10.568230702278912</v>
      </c>
      <c r="N22">
        <f t="shared" si="5"/>
        <v>20.238328354079623</v>
      </c>
      <c r="O22">
        <f t="shared" si="6"/>
        <v>3.8144794354030696E-2</v>
      </c>
      <c r="P22">
        <f t="shared" si="7"/>
        <v>2.9566644904749069</v>
      </c>
      <c r="Q22">
        <f t="shared" si="8"/>
        <v>3.7873495198280739E-2</v>
      </c>
      <c r="R22">
        <f t="shared" si="9"/>
        <v>2.3695148653552815E-2</v>
      </c>
      <c r="S22">
        <f t="shared" si="10"/>
        <v>231.28759877313024</v>
      </c>
      <c r="T22">
        <f t="shared" si="11"/>
        <v>29.155851467002911</v>
      </c>
      <c r="U22">
        <f t="shared" si="12"/>
        <v>28.716536666666698</v>
      </c>
      <c r="V22">
        <f t="shared" si="13"/>
        <v>3.9562745316672179</v>
      </c>
      <c r="W22">
        <f t="shared" si="14"/>
        <v>56.608900499937384</v>
      </c>
      <c r="X22">
        <f t="shared" si="15"/>
        <v>2.1461702988920908</v>
      </c>
      <c r="Y22">
        <f t="shared" si="16"/>
        <v>3.7912241360251548</v>
      </c>
      <c r="Z22">
        <f t="shared" si="17"/>
        <v>1.8101042327751271</v>
      </c>
      <c r="AA22">
        <f t="shared" si="18"/>
        <v>-30.666070513876601</v>
      </c>
      <c r="AB22">
        <f t="shared" si="19"/>
        <v>-116.8219118768079</v>
      </c>
      <c r="AC22">
        <f t="shared" si="20"/>
        <v>-8.6426734661271105</v>
      </c>
      <c r="AD22">
        <f t="shared" si="21"/>
        <v>75.156942916318613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53524.114564804535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636.60095999999999</v>
      </c>
      <c r="AR22">
        <v>710.92</v>
      </c>
      <c r="AS22">
        <f t="shared" si="27"/>
        <v>0.10453924492207278</v>
      </c>
      <c r="AT22">
        <v>0.5</v>
      </c>
      <c r="AU22">
        <f t="shared" si="28"/>
        <v>1180.1648318535126</v>
      </c>
      <c r="AV22">
        <f t="shared" si="29"/>
        <v>2.1490285561207041</v>
      </c>
      <c r="AW22">
        <f t="shared" si="30"/>
        <v>61.686770202775598</v>
      </c>
      <c r="AX22">
        <f t="shared" si="31"/>
        <v>0.28180385978731781</v>
      </c>
      <c r="AY22">
        <f t="shared" si="32"/>
        <v>2.3105043993340985E-3</v>
      </c>
      <c r="AZ22">
        <f t="shared" si="33"/>
        <v>3.5885331682889778</v>
      </c>
      <c r="BA22" t="s">
        <v>314</v>
      </c>
      <c r="BB22">
        <v>510.58</v>
      </c>
      <c r="BC22">
        <f t="shared" si="34"/>
        <v>200.33999999999997</v>
      </c>
      <c r="BD22">
        <f t="shared" si="35"/>
        <v>0.37096456024757901</v>
      </c>
      <c r="BE22">
        <f t="shared" si="36"/>
        <v>0.92718880610576049</v>
      </c>
      <c r="BF22">
        <f t="shared" si="37"/>
        <v>-16.309039837947605</v>
      </c>
      <c r="BG22">
        <f t="shared" si="38"/>
        <v>1.001789412381622</v>
      </c>
      <c r="BH22">
        <f t="shared" si="39"/>
        <v>1399.9756666666699</v>
      </c>
      <c r="BI22">
        <f t="shared" si="40"/>
        <v>1180.1648318535126</v>
      </c>
      <c r="BJ22">
        <f t="shared" si="41"/>
        <v>0.84298953185627501</v>
      </c>
      <c r="BK22">
        <f t="shared" si="42"/>
        <v>0.19597906371254986</v>
      </c>
      <c r="BL22">
        <v>6</v>
      </c>
      <c r="BM22">
        <v>0.5</v>
      </c>
      <c r="BN22" t="s">
        <v>290</v>
      </c>
      <c r="BO22">
        <v>2</v>
      </c>
      <c r="BP22">
        <v>1608247371.8499999</v>
      </c>
      <c r="BQ22">
        <v>199.12133333333301</v>
      </c>
      <c r="BR22">
        <v>201.86636666666701</v>
      </c>
      <c r="BS22">
        <v>21.115790000000001</v>
      </c>
      <c r="BT22">
        <v>20.298946666666701</v>
      </c>
      <c r="BU22">
        <v>195.61973333333299</v>
      </c>
      <c r="BV22">
        <v>20.990970000000001</v>
      </c>
      <c r="BW22">
        <v>499.99233333333302</v>
      </c>
      <c r="BX22">
        <v>101.59010000000001</v>
      </c>
      <c r="BY22">
        <v>4.8072139999999999E-2</v>
      </c>
      <c r="BZ22">
        <v>27.983650000000001</v>
      </c>
      <c r="CA22">
        <v>28.716536666666698</v>
      </c>
      <c r="CB22">
        <v>999.9</v>
      </c>
      <c r="CC22">
        <v>0</v>
      </c>
      <c r="CD22">
        <v>0</v>
      </c>
      <c r="CE22">
        <v>9996.4366666666592</v>
      </c>
      <c r="CF22">
        <v>0</v>
      </c>
      <c r="CG22">
        <v>342.571233333333</v>
      </c>
      <c r="CH22">
        <v>1399.9756666666699</v>
      </c>
      <c r="CI22">
        <v>0.89999189999999996</v>
      </c>
      <c r="CJ22">
        <v>0.100008183333333</v>
      </c>
      <c r="CK22">
        <v>0</v>
      </c>
      <c r="CL22">
        <v>636.67319999999995</v>
      </c>
      <c r="CM22">
        <v>4.9993800000000004</v>
      </c>
      <c r="CN22">
        <v>9119.9863333333305</v>
      </c>
      <c r="CO22">
        <v>11164.1166666667</v>
      </c>
      <c r="CP22">
        <v>49.343499999999999</v>
      </c>
      <c r="CQ22">
        <v>51.25</v>
      </c>
      <c r="CR22">
        <v>50.1871333333333</v>
      </c>
      <c r="CS22">
        <v>51.125</v>
      </c>
      <c r="CT22">
        <v>50.691200000000002</v>
      </c>
      <c r="CU22">
        <v>1255.4666666666701</v>
      </c>
      <c r="CV22">
        <v>139.50899999999999</v>
      </c>
      <c r="CW22">
        <v>0</v>
      </c>
      <c r="CX22">
        <v>72.300000190734906</v>
      </c>
      <c r="CY22">
        <v>0</v>
      </c>
      <c r="CZ22">
        <v>636.60095999999999</v>
      </c>
      <c r="DA22">
        <v>-8.9745384520058202</v>
      </c>
      <c r="DB22">
        <v>-177.166922751876</v>
      </c>
      <c r="DC22">
        <v>9118.9256000000005</v>
      </c>
      <c r="DD22">
        <v>15</v>
      </c>
      <c r="DE22">
        <v>1608246963.5999999</v>
      </c>
      <c r="DF22" t="s">
        <v>291</v>
      </c>
      <c r="DG22">
        <v>1608246962.5999999</v>
      </c>
      <c r="DH22">
        <v>1608246963.5999999</v>
      </c>
      <c r="DI22">
        <v>32</v>
      </c>
      <c r="DJ22">
        <v>-0.496</v>
      </c>
      <c r="DK22">
        <v>-3.3000000000000002E-2</v>
      </c>
      <c r="DL22">
        <v>3.5009999999999999</v>
      </c>
      <c r="DM22">
        <v>0.125</v>
      </c>
      <c r="DN22">
        <v>407</v>
      </c>
      <c r="DO22">
        <v>20</v>
      </c>
      <c r="DP22">
        <v>0.35</v>
      </c>
      <c r="DQ22">
        <v>0.11</v>
      </c>
      <c r="DR22">
        <v>2.1542418039719999</v>
      </c>
      <c r="DS22">
        <v>-7.6691026630025597E-2</v>
      </c>
      <c r="DT22">
        <v>2.8757342388078901E-2</v>
      </c>
      <c r="DU22">
        <v>1</v>
      </c>
      <c r="DV22">
        <v>-2.7516606451612899</v>
      </c>
      <c r="DW22">
        <v>7.8819193548397407E-2</v>
      </c>
      <c r="DX22">
        <v>3.3533771319948599E-2</v>
      </c>
      <c r="DY22">
        <v>1</v>
      </c>
      <c r="DZ22">
        <v>0.81674519354838704</v>
      </c>
      <c r="EA22">
        <v>-1.5149612903225199E-2</v>
      </c>
      <c r="EB22">
        <v>2.49692239495143E-3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3.5019999999999998</v>
      </c>
      <c r="EJ22">
        <v>0.12479999999999999</v>
      </c>
      <c r="EK22">
        <v>3.50140000000005</v>
      </c>
      <c r="EL22">
        <v>0</v>
      </c>
      <c r="EM22">
        <v>0</v>
      </c>
      <c r="EN22">
        <v>0</v>
      </c>
      <c r="EO22">
        <v>0.124825000000001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</v>
      </c>
      <c r="EX22">
        <v>6.9</v>
      </c>
      <c r="EY22">
        <v>2</v>
      </c>
      <c r="EZ22">
        <v>492.00599999999997</v>
      </c>
      <c r="FA22">
        <v>503.43900000000002</v>
      </c>
      <c r="FB22">
        <v>24.131699999999999</v>
      </c>
      <c r="FC22">
        <v>32.991799999999998</v>
      </c>
      <c r="FD22">
        <v>30.0001</v>
      </c>
      <c r="FE22">
        <v>32.75</v>
      </c>
      <c r="FF22">
        <v>32.7821</v>
      </c>
      <c r="FG22">
        <v>12.1515</v>
      </c>
      <c r="FH22">
        <v>71.381600000000006</v>
      </c>
      <c r="FI22">
        <v>38.116300000000003</v>
      </c>
      <c r="FJ22">
        <v>24.133199999999999</v>
      </c>
      <c r="FK22">
        <v>202.304</v>
      </c>
      <c r="FL22">
        <v>20.244299999999999</v>
      </c>
      <c r="FM22">
        <v>100.721</v>
      </c>
      <c r="FN22">
        <v>100.328</v>
      </c>
    </row>
    <row r="23" spans="1:170" x14ac:dyDescent="0.25">
      <c r="A23">
        <v>7</v>
      </c>
      <c r="B23">
        <v>1608247461.5999999</v>
      </c>
      <c r="C23">
        <v>516</v>
      </c>
      <c r="D23" t="s">
        <v>315</v>
      </c>
      <c r="E23" t="s">
        <v>316</v>
      </c>
      <c r="F23" t="s">
        <v>285</v>
      </c>
      <c r="G23" t="s">
        <v>286</v>
      </c>
      <c r="H23">
        <v>1608247453.8499999</v>
      </c>
      <c r="I23">
        <f t="shared" si="0"/>
        <v>6.986611393332003E-4</v>
      </c>
      <c r="J23">
        <f t="shared" si="1"/>
        <v>3.120588553969859</v>
      </c>
      <c r="K23">
        <f t="shared" si="2"/>
        <v>249.3989</v>
      </c>
      <c r="L23">
        <f t="shared" si="3"/>
        <v>112.7513016636796</v>
      </c>
      <c r="M23">
        <f t="shared" si="4"/>
        <v>11.460321680405873</v>
      </c>
      <c r="N23">
        <f t="shared" si="5"/>
        <v>25.349522165739046</v>
      </c>
      <c r="O23">
        <f t="shared" si="6"/>
        <v>3.8254030532527218E-2</v>
      </c>
      <c r="P23">
        <f t="shared" si="7"/>
        <v>2.9563349196034974</v>
      </c>
      <c r="Q23">
        <f t="shared" si="8"/>
        <v>3.7981151114265477E-2</v>
      </c>
      <c r="R23">
        <f t="shared" si="9"/>
        <v>2.3762574167092702E-2</v>
      </c>
      <c r="S23">
        <f t="shared" si="10"/>
        <v>231.29643515940828</v>
      </c>
      <c r="T23">
        <f t="shared" si="11"/>
        <v>29.15626729911029</v>
      </c>
      <c r="U23">
        <f t="shared" si="12"/>
        <v>28.721640000000001</v>
      </c>
      <c r="V23">
        <f t="shared" si="13"/>
        <v>3.9574454551704989</v>
      </c>
      <c r="W23">
        <f t="shared" si="14"/>
        <v>56.544219152483841</v>
      </c>
      <c r="X23">
        <f t="shared" si="15"/>
        <v>2.1438543232035356</v>
      </c>
      <c r="Y23">
        <f t="shared" si="16"/>
        <v>3.791465078723899</v>
      </c>
      <c r="Z23">
        <f t="shared" si="17"/>
        <v>1.8135911319669633</v>
      </c>
      <c r="AA23">
        <f t="shared" si="18"/>
        <v>-30.810956244594134</v>
      </c>
      <c r="AB23">
        <f t="shared" si="19"/>
        <v>-117.44854288001595</v>
      </c>
      <c r="AC23">
        <f t="shared" si="20"/>
        <v>-8.6902693262297106</v>
      </c>
      <c r="AD23">
        <f t="shared" si="21"/>
        <v>74.346666708568492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53514.418157930086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626.55461538461498</v>
      </c>
      <c r="AR23">
        <v>709.05</v>
      </c>
      <c r="AS23">
        <f t="shared" si="27"/>
        <v>0.11634635726025666</v>
      </c>
      <c r="AT23">
        <v>0.5</v>
      </c>
      <c r="AU23">
        <f t="shared" si="28"/>
        <v>1180.2105599306328</v>
      </c>
      <c r="AV23">
        <f t="shared" si="29"/>
        <v>3.120588553969859</v>
      </c>
      <c r="AW23">
        <f t="shared" si="30"/>
        <v>68.656599724008487</v>
      </c>
      <c r="AX23">
        <f t="shared" si="31"/>
        <v>0.29412594316338758</v>
      </c>
      <c r="AY23">
        <f t="shared" si="32"/>
        <v>3.1336239136882933E-3</v>
      </c>
      <c r="AZ23">
        <f t="shared" si="33"/>
        <v>3.6006346519991537</v>
      </c>
      <c r="BA23" t="s">
        <v>318</v>
      </c>
      <c r="BB23">
        <v>500.5</v>
      </c>
      <c r="BC23">
        <f t="shared" si="34"/>
        <v>208.54999999999995</v>
      </c>
      <c r="BD23">
        <f t="shared" si="35"/>
        <v>0.39556645703852789</v>
      </c>
      <c r="BE23">
        <f t="shared" si="36"/>
        <v>0.92448163732356103</v>
      </c>
      <c r="BF23">
        <f t="shared" si="37"/>
        <v>-12.835906642729109</v>
      </c>
      <c r="BG23">
        <f t="shared" si="38"/>
        <v>1.0025237239109472</v>
      </c>
      <c r="BH23">
        <f t="shared" si="39"/>
        <v>1400.03</v>
      </c>
      <c r="BI23">
        <f t="shared" si="40"/>
        <v>1180.2105599306328</v>
      </c>
      <c r="BJ23">
        <f t="shared" si="41"/>
        <v>0.84298947874733599</v>
      </c>
      <c r="BK23">
        <f t="shared" si="42"/>
        <v>0.19597895749467178</v>
      </c>
      <c r="BL23">
        <v>6</v>
      </c>
      <c r="BM23">
        <v>0.5</v>
      </c>
      <c r="BN23" t="s">
        <v>290</v>
      </c>
      <c r="BO23">
        <v>2</v>
      </c>
      <c r="BP23">
        <v>1608247453.8499999</v>
      </c>
      <c r="BQ23">
        <v>249.3989</v>
      </c>
      <c r="BR23">
        <v>253.35273333333299</v>
      </c>
      <c r="BS23">
        <v>21.092110000000002</v>
      </c>
      <c r="BT23">
        <v>20.2713933333333</v>
      </c>
      <c r="BU23">
        <v>245.897433333333</v>
      </c>
      <c r="BV23">
        <v>20.967286666666698</v>
      </c>
      <c r="BW23">
        <v>499.99586666666698</v>
      </c>
      <c r="BX23">
        <v>101.5946</v>
      </c>
      <c r="BY23">
        <v>4.7877836666666701E-2</v>
      </c>
      <c r="BZ23">
        <v>27.984739999999999</v>
      </c>
      <c r="CA23">
        <v>28.721640000000001</v>
      </c>
      <c r="CB23">
        <v>999.9</v>
      </c>
      <c r="CC23">
        <v>0</v>
      </c>
      <c r="CD23">
        <v>0</v>
      </c>
      <c r="CE23">
        <v>9994.125</v>
      </c>
      <c r="CF23">
        <v>0</v>
      </c>
      <c r="CG23">
        <v>329.49486666666701</v>
      </c>
      <c r="CH23">
        <v>1400.03</v>
      </c>
      <c r="CI23">
        <v>0.89999553333333304</v>
      </c>
      <c r="CJ23">
        <v>0.10000464000000001</v>
      </c>
      <c r="CK23">
        <v>0</v>
      </c>
      <c r="CL23">
        <v>626.61463333333302</v>
      </c>
      <c r="CM23">
        <v>4.9993800000000004</v>
      </c>
      <c r="CN23">
        <v>8933.6486666666697</v>
      </c>
      <c r="CO23">
        <v>11164.56</v>
      </c>
      <c r="CP23">
        <v>49.3915333333333</v>
      </c>
      <c r="CQ23">
        <v>51.311999999999998</v>
      </c>
      <c r="CR23">
        <v>50.233199999999997</v>
      </c>
      <c r="CS23">
        <v>51.186999999999998</v>
      </c>
      <c r="CT23">
        <v>50.75</v>
      </c>
      <c r="CU23">
        <v>1255.5246666666701</v>
      </c>
      <c r="CV23">
        <v>139.512666666667</v>
      </c>
      <c r="CW23">
        <v>0</v>
      </c>
      <c r="CX23">
        <v>81.600000143051105</v>
      </c>
      <c r="CY23">
        <v>0</v>
      </c>
      <c r="CZ23">
        <v>626.55461538461498</v>
      </c>
      <c r="DA23">
        <v>-5.1887179521500704</v>
      </c>
      <c r="DB23">
        <v>-88.021196548646103</v>
      </c>
      <c r="DC23">
        <v>8932.8130769230793</v>
      </c>
      <c r="DD23">
        <v>15</v>
      </c>
      <c r="DE23">
        <v>1608246963.5999999</v>
      </c>
      <c r="DF23" t="s">
        <v>291</v>
      </c>
      <c r="DG23">
        <v>1608246962.5999999</v>
      </c>
      <c r="DH23">
        <v>1608246963.5999999</v>
      </c>
      <c r="DI23">
        <v>32</v>
      </c>
      <c r="DJ23">
        <v>-0.496</v>
      </c>
      <c r="DK23">
        <v>-3.3000000000000002E-2</v>
      </c>
      <c r="DL23">
        <v>3.5009999999999999</v>
      </c>
      <c r="DM23">
        <v>0.125</v>
      </c>
      <c r="DN23">
        <v>407</v>
      </c>
      <c r="DO23">
        <v>20</v>
      </c>
      <c r="DP23">
        <v>0.35</v>
      </c>
      <c r="DQ23">
        <v>0.11</v>
      </c>
      <c r="DR23">
        <v>3.1214776416589198</v>
      </c>
      <c r="DS23">
        <v>-0.184511827247065</v>
      </c>
      <c r="DT23">
        <v>2.2131551898862602E-2</v>
      </c>
      <c r="DU23">
        <v>1</v>
      </c>
      <c r="DV23">
        <v>-3.9553354838709698</v>
      </c>
      <c r="DW23">
        <v>0.196689677419352</v>
      </c>
      <c r="DX23">
        <v>2.6345067584961499E-2</v>
      </c>
      <c r="DY23">
        <v>1</v>
      </c>
      <c r="DZ23">
        <v>0.82087164516128996</v>
      </c>
      <c r="EA23">
        <v>-1.9144935483871701E-2</v>
      </c>
      <c r="EB23">
        <v>1.6968139698514599E-3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3.5019999999999998</v>
      </c>
      <c r="EJ23">
        <v>0.12479999999999999</v>
      </c>
      <c r="EK23">
        <v>3.50140000000005</v>
      </c>
      <c r="EL23">
        <v>0</v>
      </c>
      <c r="EM23">
        <v>0</v>
      </c>
      <c r="EN23">
        <v>0</v>
      </c>
      <c r="EO23">
        <v>0.124825000000001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8.3000000000000007</v>
      </c>
      <c r="EX23">
        <v>8.3000000000000007</v>
      </c>
      <c r="EY23">
        <v>2</v>
      </c>
      <c r="EZ23">
        <v>491.94900000000001</v>
      </c>
      <c r="FA23">
        <v>503.53100000000001</v>
      </c>
      <c r="FB23">
        <v>24.151599999999998</v>
      </c>
      <c r="FC23">
        <v>32.991799999999998</v>
      </c>
      <c r="FD23">
        <v>30.0001</v>
      </c>
      <c r="FE23">
        <v>32.759099999999997</v>
      </c>
      <c r="FF23">
        <v>32.7913</v>
      </c>
      <c r="FG23">
        <v>14.440899999999999</v>
      </c>
      <c r="FH23">
        <v>72.600700000000003</v>
      </c>
      <c r="FI23">
        <v>37.739899999999999</v>
      </c>
      <c r="FJ23">
        <v>24.160699999999999</v>
      </c>
      <c r="FK23">
        <v>253.56800000000001</v>
      </c>
      <c r="FL23">
        <v>20.249600000000001</v>
      </c>
      <c r="FM23">
        <v>100.71899999999999</v>
      </c>
      <c r="FN23">
        <v>100.328</v>
      </c>
    </row>
    <row r="24" spans="1:170" x14ac:dyDescent="0.25">
      <c r="A24">
        <v>8</v>
      </c>
      <c r="B24">
        <v>1608247560.5999999</v>
      </c>
      <c r="C24">
        <v>615</v>
      </c>
      <c r="D24" t="s">
        <v>319</v>
      </c>
      <c r="E24" t="s">
        <v>320</v>
      </c>
      <c r="F24" t="s">
        <v>285</v>
      </c>
      <c r="G24" t="s">
        <v>286</v>
      </c>
      <c r="H24">
        <v>1608247552.8499999</v>
      </c>
      <c r="I24">
        <f t="shared" si="0"/>
        <v>7.0478186415119095E-4</v>
      </c>
      <c r="J24">
        <f t="shared" si="1"/>
        <v>6.3783539008864389</v>
      </c>
      <c r="K24">
        <f t="shared" si="2"/>
        <v>399.24516666666699</v>
      </c>
      <c r="L24">
        <f t="shared" si="3"/>
        <v>125.78165245603083</v>
      </c>
      <c r="M24">
        <f t="shared" si="4"/>
        <v>12.78519491539593</v>
      </c>
      <c r="N24">
        <f t="shared" si="5"/>
        <v>40.581652213922162</v>
      </c>
      <c r="O24">
        <f t="shared" si="6"/>
        <v>3.8639979349505103E-2</v>
      </c>
      <c r="P24">
        <f t="shared" si="7"/>
        <v>2.9574506910437024</v>
      </c>
      <c r="Q24">
        <f t="shared" si="8"/>
        <v>3.8361691774047461E-2</v>
      </c>
      <c r="R24">
        <f t="shared" si="9"/>
        <v>2.4000893172119172E-2</v>
      </c>
      <c r="S24">
        <f t="shared" si="10"/>
        <v>231.29375948776018</v>
      </c>
      <c r="T24">
        <f t="shared" si="11"/>
        <v>29.159409163704289</v>
      </c>
      <c r="U24">
        <f t="shared" si="12"/>
        <v>28.721873333333299</v>
      </c>
      <c r="V24">
        <f t="shared" si="13"/>
        <v>3.9574989990671692</v>
      </c>
      <c r="W24">
        <f t="shared" si="14"/>
        <v>56.587125057246723</v>
      </c>
      <c r="X24">
        <f t="shared" si="15"/>
        <v>2.1461253751036686</v>
      </c>
      <c r="Y24">
        <f t="shared" si="16"/>
        <v>3.7926036583984915</v>
      </c>
      <c r="Z24">
        <f t="shared" si="17"/>
        <v>1.8113736239635005</v>
      </c>
      <c r="AA24">
        <f t="shared" si="18"/>
        <v>-31.080880209067519</v>
      </c>
      <c r="AB24">
        <f t="shared" si="19"/>
        <v>-116.70894640382832</v>
      </c>
      <c r="AC24">
        <f t="shared" si="20"/>
        <v>-8.6325181646009064</v>
      </c>
      <c r="AD24">
        <f t="shared" si="21"/>
        <v>74.871414710263451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53546.074569297634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620.00152000000003</v>
      </c>
      <c r="AR24">
        <v>720.41</v>
      </c>
      <c r="AS24">
        <f t="shared" si="27"/>
        <v>0.13937685484654561</v>
      </c>
      <c r="AT24">
        <v>0.5</v>
      </c>
      <c r="AU24">
        <f t="shared" si="28"/>
        <v>1180.1980618534146</v>
      </c>
      <c r="AV24">
        <f t="shared" si="29"/>
        <v>6.3783539008864389</v>
      </c>
      <c r="AW24">
        <f t="shared" si="30"/>
        <v>82.246146978558912</v>
      </c>
      <c r="AX24">
        <f t="shared" si="31"/>
        <v>0.32659180189059006</v>
      </c>
      <c r="AY24">
        <f t="shared" si="32"/>
        <v>5.8940118659224147E-3</v>
      </c>
      <c r="AZ24">
        <f t="shared" si="33"/>
        <v>3.5280881720131596</v>
      </c>
      <c r="BA24" t="s">
        <v>322</v>
      </c>
      <c r="BB24">
        <v>485.13</v>
      </c>
      <c r="BC24">
        <f t="shared" si="34"/>
        <v>235.27999999999997</v>
      </c>
      <c r="BD24">
        <f t="shared" si="35"/>
        <v>0.4267616456987417</v>
      </c>
      <c r="BE24">
        <f t="shared" si="36"/>
        <v>0.91527395163758807</v>
      </c>
      <c r="BF24">
        <f t="shared" si="37"/>
        <v>20.354128177139813</v>
      </c>
      <c r="BG24">
        <f t="shared" si="38"/>
        <v>0.99806287954028661</v>
      </c>
      <c r="BH24">
        <f t="shared" si="39"/>
        <v>1400.0153333333301</v>
      </c>
      <c r="BI24">
        <f t="shared" si="40"/>
        <v>1180.1980618534146</v>
      </c>
      <c r="BJ24">
        <f t="shared" si="41"/>
        <v>0.84298938286872382</v>
      </c>
      <c r="BK24">
        <f t="shared" si="42"/>
        <v>0.19597876573744771</v>
      </c>
      <c r="BL24">
        <v>6</v>
      </c>
      <c r="BM24">
        <v>0.5</v>
      </c>
      <c r="BN24" t="s">
        <v>290</v>
      </c>
      <c r="BO24">
        <v>2</v>
      </c>
      <c r="BP24">
        <v>1608247552.8499999</v>
      </c>
      <c r="BQ24">
        <v>399.24516666666699</v>
      </c>
      <c r="BR24">
        <v>407.23683333333298</v>
      </c>
      <c r="BS24">
        <v>21.1137333333333</v>
      </c>
      <c r="BT24">
        <v>20.2858533333333</v>
      </c>
      <c r="BU24">
        <v>395.74369999999999</v>
      </c>
      <c r="BV24">
        <v>20.988903333333301</v>
      </c>
      <c r="BW24">
        <v>500.00093333333302</v>
      </c>
      <c r="BX24">
        <v>101.5979</v>
      </c>
      <c r="BY24">
        <v>4.8044903333333298E-2</v>
      </c>
      <c r="BZ24">
        <v>27.989889999999999</v>
      </c>
      <c r="CA24">
        <v>28.721873333333299</v>
      </c>
      <c r="CB24">
        <v>999.9</v>
      </c>
      <c r="CC24">
        <v>0</v>
      </c>
      <c r="CD24">
        <v>0</v>
      </c>
      <c r="CE24">
        <v>10000.128333333299</v>
      </c>
      <c r="CF24">
        <v>0</v>
      </c>
      <c r="CG24">
        <v>293.77480000000003</v>
      </c>
      <c r="CH24">
        <v>1400.0153333333301</v>
      </c>
      <c r="CI24">
        <v>0.89999553333333304</v>
      </c>
      <c r="CJ24">
        <v>0.10000464000000001</v>
      </c>
      <c r="CK24">
        <v>0</v>
      </c>
      <c r="CL24">
        <v>619.98559999999998</v>
      </c>
      <c r="CM24">
        <v>4.9993800000000004</v>
      </c>
      <c r="CN24">
        <v>8836.35566666667</v>
      </c>
      <c r="CO24">
        <v>11164.44</v>
      </c>
      <c r="CP24">
        <v>49.436999999999998</v>
      </c>
      <c r="CQ24">
        <v>51.353999999999999</v>
      </c>
      <c r="CR24">
        <v>50.2582666666667</v>
      </c>
      <c r="CS24">
        <v>51.2164</v>
      </c>
      <c r="CT24">
        <v>50.787199999999999</v>
      </c>
      <c r="CU24">
        <v>1255.50933333333</v>
      </c>
      <c r="CV24">
        <v>139.506</v>
      </c>
      <c r="CW24">
        <v>0</v>
      </c>
      <c r="CX24">
        <v>98.600000143051105</v>
      </c>
      <c r="CY24">
        <v>0</v>
      </c>
      <c r="CZ24">
        <v>620.00152000000003</v>
      </c>
      <c r="DA24">
        <v>0.979999994620531</v>
      </c>
      <c r="DB24">
        <v>8.9369226003379492</v>
      </c>
      <c r="DC24">
        <v>8837.3791999999994</v>
      </c>
      <c r="DD24">
        <v>15</v>
      </c>
      <c r="DE24">
        <v>1608246963.5999999</v>
      </c>
      <c r="DF24" t="s">
        <v>291</v>
      </c>
      <c r="DG24">
        <v>1608246962.5999999</v>
      </c>
      <c r="DH24">
        <v>1608246963.5999999</v>
      </c>
      <c r="DI24">
        <v>32</v>
      </c>
      <c r="DJ24">
        <v>-0.496</v>
      </c>
      <c r="DK24">
        <v>-3.3000000000000002E-2</v>
      </c>
      <c r="DL24">
        <v>3.5009999999999999</v>
      </c>
      <c r="DM24">
        <v>0.125</v>
      </c>
      <c r="DN24">
        <v>407</v>
      </c>
      <c r="DO24">
        <v>20</v>
      </c>
      <c r="DP24">
        <v>0.35</v>
      </c>
      <c r="DQ24">
        <v>0.11</v>
      </c>
      <c r="DR24">
        <v>6.3825874135319696</v>
      </c>
      <c r="DS24">
        <v>-4.02756278864986E-3</v>
      </c>
      <c r="DT24">
        <v>2.8464934295356899E-2</v>
      </c>
      <c r="DU24">
        <v>1</v>
      </c>
      <c r="DV24">
        <v>-7.9967974193548397</v>
      </c>
      <c r="DW24">
        <v>1.6935967741939301E-2</v>
      </c>
      <c r="DX24">
        <v>3.3645245167371399E-2</v>
      </c>
      <c r="DY24">
        <v>1</v>
      </c>
      <c r="DZ24">
        <v>0.828075032258064</v>
      </c>
      <c r="EA24">
        <v>-2.0501322580643799E-2</v>
      </c>
      <c r="EB24">
        <v>1.7708190283644001E-3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3.5019999999999998</v>
      </c>
      <c r="EJ24">
        <v>0.12479999999999999</v>
      </c>
      <c r="EK24">
        <v>3.50140000000005</v>
      </c>
      <c r="EL24">
        <v>0</v>
      </c>
      <c r="EM24">
        <v>0</v>
      </c>
      <c r="EN24">
        <v>0</v>
      </c>
      <c r="EO24">
        <v>0.124825000000001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</v>
      </c>
      <c r="EX24">
        <v>9.9</v>
      </c>
      <c r="EY24">
        <v>2</v>
      </c>
      <c r="EZ24">
        <v>492.27</v>
      </c>
      <c r="FA24">
        <v>503.75200000000001</v>
      </c>
      <c r="FB24">
        <v>24.180499999999999</v>
      </c>
      <c r="FC24">
        <v>32.985999999999997</v>
      </c>
      <c r="FD24">
        <v>30.0001</v>
      </c>
      <c r="FE24">
        <v>32.759099999999997</v>
      </c>
      <c r="FF24">
        <v>32.7913</v>
      </c>
      <c r="FG24">
        <v>21.0181</v>
      </c>
      <c r="FH24">
        <v>73.791499999999999</v>
      </c>
      <c r="FI24">
        <v>37.368899999999996</v>
      </c>
      <c r="FJ24">
        <v>24.186299999999999</v>
      </c>
      <c r="FK24">
        <v>407.46699999999998</v>
      </c>
      <c r="FL24">
        <v>20.390499999999999</v>
      </c>
      <c r="FM24">
        <v>100.724</v>
      </c>
      <c r="FN24">
        <v>100.33</v>
      </c>
    </row>
    <row r="25" spans="1:170" x14ac:dyDescent="0.25">
      <c r="A25">
        <v>9</v>
      </c>
      <c r="B25">
        <v>1608247669.5999999</v>
      </c>
      <c r="C25">
        <v>724</v>
      </c>
      <c r="D25" t="s">
        <v>323</v>
      </c>
      <c r="E25" t="s">
        <v>324</v>
      </c>
      <c r="F25" t="s">
        <v>285</v>
      </c>
      <c r="G25" t="s">
        <v>286</v>
      </c>
      <c r="H25">
        <v>1608247661.8499999</v>
      </c>
      <c r="I25">
        <f t="shared" si="0"/>
        <v>6.9815343069343737E-4</v>
      </c>
      <c r="J25">
        <f t="shared" si="1"/>
        <v>8.2698234704169469</v>
      </c>
      <c r="K25">
        <f t="shared" si="2"/>
        <v>500.18349999999998</v>
      </c>
      <c r="L25">
        <f t="shared" si="3"/>
        <v>145.42315426741965</v>
      </c>
      <c r="M25">
        <f t="shared" si="4"/>
        <v>14.781421044195149</v>
      </c>
      <c r="N25">
        <f t="shared" si="5"/>
        <v>50.840754693460767</v>
      </c>
      <c r="O25">
        <f t="shared" si="6"/>
        <v>3.8551600334074065E-2</v>
      </c>
      <c r="P25">
        <f t="shared" si="7"/>
        <v>2.9562942098822944</v>
      </c>
      <c r="Q25">
        <f t="shared" si="8"/>
        <v>3.8274471872741474E-2</v>
      </c>
      <c r="R25">
        <f t="shared" si="9"/>
        <v>2.394627760087456E-2</v>
      </c>
      <c r="S25">
        <f t="shared" si="10"/>
        <v>231.29450093963561</v>
      </c>
      <c r="T25">
        <f t="shared" si="11"/>
        <v>29.148874564636674</v>
      </c>
      <c r="U25">
        <f t="shared" si="12"/>
        <v>28.690666666666701</v>
      </c>
      <c r="V25">
        <f t="shared" si="13"/>
        <v>3.9503434910680313</v>
      </c>
      <c r="W25">
        <f t="shared" si="14"/>
        <v>56.78231522027022</v>
      </c>
      <c r="X25">
        <f t="shared" si="15"/>
        <v>2.1519362507572897</v>
      </c>
      <c r="Y25">
        <f t="shared" si="16"/>
        <v>3.7898001207056962</v>
      </c>
      <c r="Z25">
        <f t="shared" si="17"/>
        <v>1.7984072403107416</v>
      </c>
      <c r="AA25">
        <f t="shared" si="18"/>
        <v>-30.788566293580587</v>
      </c>
      <c r="AB25">
        <f t="shared" si="19"/>
        <v>-113.71106462236733</v>
      </c>
      <c r="AC25">
        <f t="shared" si="20"/>
        <v>-8.4122278101799193</v>
      </c>
      <c r="AD25">
        <f t="shared" si="21"/>
        <v>78.382642213507751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53514.604780686655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622.52588000000003</v>
      </c>
      <c r="AR25">
        <v>740.1</v>
      </c>
      <c r="AS25">
        <f t="shared" si="27"/>
        <v>0.15886247804350762</v>
      </c>
      <c r="AT25">
        <v>0.5</v>
      </c>
      <c r="AU25">
        <f t="shared" si="28"/>
        <v>1180.2022318533948</v>
      </c>
      <c r="AV25">
        <f t="shared" si="29"/>
        <v>8.2698234704169469</v>
      </c>
      <c r="AW25">
        <f t="shared" si="30"/>
        <v>93.744925572354305</v>
      </c>
      <c r="AX25">
        <f t="shared" si="31"/>
        <v>0.34322388866369413</v>
      </c>
      <c r="AY25">
        <f t="shared" si="32"/>
        <v>7.4966566842861373E-3</v>
      </c>
      <c r="AZ25">
        <f t="shared" si="33"/>
        <v>3.4076205918119173</v>
      </c>
      <c r="BA25" t="s">
        <v>326</v>
      </c>
      <c r="BB25">
        <v>486.08</v>
      </c>
      <c r="BC25">
        <f t="shared" si="34"/>
        <v>254.02000000000004</v>
      </c>
      <c r="BD25">
        <f t="shared" si="35"/>
        <v>0.46285379104007551</v>
      </c>
      <c r="BE25">
        <f t="shared" si="36"/>
        <v>0.90849423631123916</v>
      </c>
      <c r="BF25">
        <f t="shared" si="37"/>
        <v>4.7749564511090004</v>
      </c>
      <c r="BG25">
        <f t="shared" si="38"/>
        <v>0.9903310110844491</v>
      </c>
      <c r="BH25">
        <f t="shared" si="39"/>
        <v>1400.02033333333</v>
      </c>
      <c r="BI25">
        <f t="shared" si="40"/>
        <v>1180.2022318533948</v>
      </c>
      <c r="BJ25">
        <f t="shared" si="41"/>
        <v>0.8429893507642372</v>
      </c>
      <c r="BK25">
        <f t="shared" si="42"/>
        <v>0.19597870152847424</v>
      </c>
      <c r="BL25">
        <v>6</v>
      </c>
      <c r="BM25">
        <v>0.5</v>
      </c>
      <c r="BN25" t="s">
        <v>290</v>
      </c>
      <c r="BO25">
        <v>2</v>
      </c>
      <c r="BP25">
        <v>1608247661.8499999</v>
      </c>
      <c r="BQ25">
        <v>500.18349999999998</v>
      </c>
      <c r="BR25">
        <v>510.52603333333298</v>
      </c>
      <c r="BS25">
        <v>21.1712633333333</v>
      </c>
      <c r="BT25">
        <v>20.351240000000001</v>
      </c>
      <c r="BU25">
        <v>496.17250000000001</v>
      </c>
      <c r="BV25">
        <v>21.042263333333299</v>
      </c>
      <c r="BW25">
        <v>500.01453333333302</v>
      </c>
      <c r="BX25">
        <v>101.596133333333</v>
      </c>
      <c r="BY25">
        <v>4.8072629999999998E-2</v>
      </c>
      <c r="BZ25">
        <v>27.977206666666699</v>
      </c>
      <c r="CA25">
        <v>28.690666666666701</v>
      </c>
      <c r="CB25">
        <v>999.9</v>
      </c>
      <c r="CC25">
        <v>0</v>
      </c>
      <c r="CD25">
        <v>0</v>
      </c>
      <c r="CE25">
        <v>9993.7433333333393</v>
      </c>
      <c r="CF25">
        <v>0</v>
      </c>
      <c r="CG25">
        <v>296.36336666666699</v>
      </c>
      <c r="CH25">
        <v>1400.02033333333</v>
      </c>
      <c r="CI25">
        <v>0.89999700000000005</v>
      </c>
      <c r="CJ25">
        <v>0.1000032</v>
      </c>
      <c r="CK25">
        <v>0</v>
      </c>
      <c r="CL25">
        <v>622.48393333333297</v>
      </c>
      <c r="CM25">
        <v>4.9993800000000004</v>
      </c>
      <c r="CN25">
        <v>8858.018</v>
      </c>
      <c r="CO25">
        <v>11164.48</v>
      </c>
      <c r="CP25">
        <v>49.414266666666698</v>
      </c>
      <c r="CQ25">
        <v>51.311999999999998</v>
      </c>
      <c r="CR25">
        <v>50.249933333333303</v>
      </c>
      <c r="CS25">
        <v>51.235300000000002</v>
      </c>
      <c r="CT25">
        <v>50.780999999999999</v>
      </c>
      <c r="CU25">
        <v>1255.5153333333301</v>
      </c>
      <c r="CV25">
        <v>139.505</v>
      </c>
      <c r="CW25">
        <v>0</v>
      </c>
      <c r="CX25">
        <v>108.59999990463299</v>
      </c>
      <c r="CY25">
        <v>0</v>
      </c>
      <c r="CZ25">
        <v>622.52588000000003</v>
      </c>
      <c r="DA25">
        <v>4.6773077056915602</v>
      </c>
      <c r="DB25">
        <v>50.2600000552615</v>
      </c>
      <c r="DC25">
        <v>8858.7075999999997</v>
      </c>
      <c r="DD25">
        <v>15</v>
      </c>
      <c r="DE25">
        <v>1608247690.0999999</v>
      </c>
      <c r="DF25" t="s">
        <v>327</v>
      </c>
      <c r="DG25">
        <v>1608247690.0999999</v>
      </c>
      <c r="DH25">
        <v>1608247688.5999999</v>
      </c>
      <c r="DI25">
        <v>33</v>
      </c>
      <c r="DJ25">
        <v>0.51</v>
      </c>
      <c r="DK25">
        <v>4.0000000000000001E-3</v>
      </c>
      <c r="DL25">
        <v>4.0110000000000001</v>
      </c>
      <c r="DM25">
        <v>0.129</v>
      </c>
      <c r="DN25">
        <v>511</v>
      </c>
      <c r="DO25">
        <v>20</v>
      </c>
      <c r="DP25">
        <v>0.18</v>
      </c>
      <c r="DQ25">
        <v>7.0000000000000007E-2</v>
      </c>
      <c r="DR25">
        <v>8.7006622952242196</v>
      </c>
      <c r="DS25">
        <v>-0.14539618425100201</v>
      </c>
      <c r="DT25">
        <v>1.8281609209489302E-2</v>
      </c>
      <c r="DU25">
        <v>1</v>
      </c>
      <c r="DV25">
        <v>-10.855703225806501</v>
      </c>
      <c r="DW25">
        <v>0.17775483870970701</v>
      </c>
      <c r="DX25">
        <v>2.21346099431661E-2</v>
      </c>
      <c r="DY25">
        <v>1</v>
      </c>
      <c r="DZ25">
        <v>0.816008774193548</v>
      </c>
      <c r="EA25">
        <v>-5.9037580645175097E-3</v>
      </c>
      <c r="EB25">
        <v>1.3622272253657199E-3</v>
      </c>
      <c r="EC25">
        <v>1</v>
      </c>
      <c r="ED25">
        <v>3</v>
      </c>
      <c r="EE25">
        <v>3</v>
      </c>
      <c r="EF25" t="s">
        <v>302</v>
      </c>
      <c r="EG25">
        <v>100</v>
      </c>
      <c r="EH25">
        <v>100</v>
      </c>
      <c r="EI25">
        <v>4.0110000000000001</v>
      </c>
      <c r="EJ25">
        <v>0.129</v>
      </c>
      <c r="EK25">
        <v>3.50140000000005</v>
      </c>
      <c r="EL25">
        <v>0</v>
      </c>
      <c r="EM25">
        <v>0</v>
      </c>
      <c r="EN25">
        <v>0</v>
      </c>
      <c r="EO25">
        <v>0.124825000000001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11.8</v>
      </c>
      <c r="EX25">
        <v>11.8</v>
      </c>
      <c r="EY25">
        <v>2</v>
      </c>
      <c r="EZ25">
        <v>492.19600000000003</v>
      </c>
      <c r="FA25">
        <v>504.37099999999998</v>
      </c>
      <c r="FB25">
        <v>24.200900000000001</v>
      </c>
      <c r="FC25">
        <v>32.968299999999999</v>
      </c>
      <c r="FD25">
        <v>29.9998</v>
      </c>
      <c r="FE25">
        <v>32.747500000000002</v>
      </c>
      <c r="FF25">
        <v>32.779600000000002</v>
      </c>
      <c r="FG25">
        <v>25.192299999999999</v>
      </c>
      <c r="FH25">
        <v>72.969099999999997</v>
      </c>
      <c r="FI25">
        <v>36.994100000000003</v>
      </c>
      <c r="FJ25">
        <v>24.204599999999999</v>
      </c>
      <c r="FK25">
        <v>510.61</v>
      </c>
      <c r="FL25">
        <v>20.425599999999999</v>
      </c>
      <c r="FM25">
        <v>100.724</v>
      </c>
      <c r="FN25">
        <v>100.334</v>
      </c>
    </row>
    <row r="26" spans="1:170" x14ac:dyDescent="0.25">
      <c r="A26">
        <v>10</v>
      </c>
      <c r="B26">
        <v>1608247785.5999999</v>
      </c>
      <c r="C26">
        <v>840</v>
      </c>
      <c r="D26" t="s">
        <v>328</v>
      </c>
      <c r="E26" t="s">
        <v>329</v>
      </c>
      <c r="F26" t="s">
        <v>285</v>
      </c>
      <c r="G26" t="s">
        <v>286</v>
      </c>
      <c r="H26">
        <v>1608247777.8499999</v>
      </c>
      <c r="I26">
        <f t="shared" si="0"/>
        <v>7.797650488813422E-4</v>
      </c>
      <c r="J26">
        <f t="shared" si="1"/>
        <v>10.630982596515411</v>
      </c>
      <c r="K26">
        <f t="shared" si="2"/>
        <v>599.34529999999995</v>
      </c>
      <c r="L26">
        <f t="shared" si="3"/>
        <v>191.97393867628301</v>
      </c>
      <c r="M26">
        <f t="shared" si="4"/>
        <v>19.513032748793659</v>
      </c>
      <c r="N26">
        <f t="shared" si="5"/>
        <v>60.919958966182307</v>
      </c>
      <c r="O26">
        <f t="shared" si="6"/>
        <v>4.3265230309481664E-2</v>
      </c>
      <c r="P26">
        <f t="shared" si="7"/>
        <v>2.9557259726504728</v>
      </c>
      <c r="Q26">
        <f t="shared" si="8"/>
        <v>4.2916455276570085E-2</v>
      </c>
      <c r="R26">
        <f t="shared" si="9"/>
        <v>2.6853886103780214E-2</v>
      </c>
      <c r="S26">
        <f t="shared" si="10"/>
        <v>231.29202373833576</v>
      </c>
      <c r="T26">
        <f t="shared" si="11"/>
        <v>29.142633212196365</v>
      </c>
      <c r="U26">
        <f t="shared" si="12"/>
        <v>28.671673333333299</v>
      </c>
      <c r="V26">
        <f t="shared" si="13"/>
        <v>3.9459939554687282</v>
      </c>
      <c r="W26">
        <f t="shared" si="14"/>
        <v>56.8043306028896</v>
      </c>
      <c r="X26">
        <f t="shared" si="15"/>
        <v>2.154605124488155</v>
      </c>
      <c r="Y26">
        <f t="shared" si="16"/>
        <v>3.7930296891458339</v>
      </c>
      <c r="Z26">
        <f t="shared" si="17"/>
        <v>1.7913888309805732</v>
      </c>
      <c r="AA26">
        <f t="shared" si="18"/>
        <v>-34.387638655667189</v>
      </c>
      <c r="AB26">
        <f t="shared" si="19"/>
        <v>-108.33454703603971</v>
      </c>
      <c r="AC26">
        <f t="shared" si="20"/>
        <v>-8.0158434013490911</v>
      </c>
      <c r="AD26">
        <f t="shared" si="21"/>
        <v>80.553994645279772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53495.453617767482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630.65596000000005</v>
      </c>
      <c r="AR26">
        <v>767.35</v>
      </c>
      <c r="AS26">
        <f t="shared" si="27"/>
        <v>0.17813779891835535</v>
      </c>
      <c r="AT26">
        <v>0.5</v>
      </c>
      <c r="AU26">
        <f t="shared" si="28"/>
        <v>1180.1873218883807</v>
      </c>
      <c r="AV26">
        <f t="shared" si="29"/>
        <v>10.630982596515411</v>
      </c>
      <c r="AW26">
        <f t="shared" si="30"/>
        <v>105.11798591627233</v>
      </c>
      <c r="AX26">
        <f t="shared" si="31"/>
        <v>0.36297647748745687</v>
      </c>
      <c r="AY26">
        <f t="shared" si="32"/>
        <v>9.497416103739274E-3</v>
      </c>
      <c r="AZ26">
        <f t="shared" si="33"/>
        <v>3.2510979344497297</v>
      </c>
      <c r="BA26" t="s">
        <v>331</v>
      </c>
      <c r="BB26">
        <v>488.82</v>
      </c>
      <c r="BC26">
        <f t="shared" si="34"/>
        <v>278.53000000000003</v>
      </c>
      <c r="BD26">
        <f t="shared" si="35"/>
        <v>0.49076954008544843</v>
      </c>
      <c r="BE26">
        <f t="shared" si="36"/>
        <v>0.89956585390479082</v>
      </c>
      <c r="BF26">
        <f t="shared" si="37"/>
        <v>2.6351635204270702</v>
      </c>
      <c r="BG26">
        <f t="shared" si="38"/>
        <v>0.9796304821143339</v>
      </c>
      <c r="BH26">
        <f t="shared" si="39"/>
        <v>1400.0023333333299</v>
      </c>
      <c r="BI26">
        <f t="shared" si="40"/>
        <v>1180.1873218883807</v>
      </c>
      <c r="BJ26">
        <f t="shared" si="41"/>
        <v>0.84298953922342279</v>
      </c>
      <c r="BK26">
        <f t="shared" si="42"/>
        <v>0.19597907844684576</v>
      </c>
      <c r="BL26">
        <v>6</v>
      </c>
      <c r="BM26">
        <v>0.5</v>
      </c>
      <c r="BN26" t="s">
        <v>290</v>
      </c>
      <c r="BO26">
        <v>2</v>
      </c>
      <c r="BP26">
        <v>1608247777.8499999</v>
      </c>
      <c r="BQ26">
        <v>599.34529999999995</v>
      </c>
      <c r="BR26">
        <v>612.66330000000005</v>
      </c>
      <c r="BS26">
        <v>21.1975266666667</v>
      </c>
      <c r="BT26">
        <v>20.281643333333299</v>
      </c>
      <c r="BU26">
        <v>595.33393333333299</v>
      </c>
      <c r="BV26">
        <v>21.06842</v>
      </c>
      <c r="BW26">
        <v>499.99990000000003</v>
      </c>
      <c r="BX26">
        <v>101.5959</v>
      </c>
      <c r="BY26">
        <v>4.8275680000000001E-2</v>
      </c>
      <c r="BZ26">
        <v>27.991816666666701</v>
      </c>
      <c r="CA26">
        <v>28.671673333333299</v>
      </c>
      <c r="CB26">
        <v>999.9</v>
      </c>
      <c r="CC26">
        <v>0</v>
      </c>
      <c r="CD26">
        <v>0</v>
      </c>
      <c r="CE26">
        <v>9990.5446666666594</v>
      </c>
      <c r="CF26">
        <v>0</v>
      </c>
      <c r="CG26">
        <v>368.2824</v>
      </c>
      <c r="CH26">
        <v>1400.0023333333299</v>
      </c>
      <c r="CI26">
        <v>0.89999260000000003</v>
      </c>
      <c r="CJ26">
        <v>0.10000752</v>
      </c>
      <c r="CK26">
        <v>0</v>
      </c>
      <c r="CL26">
        <v>630.57280000000003</v>
      </c>
      <c r="CM26">
        <v>4.9993800000000004</v>
      </c>
      <c r="CN26">
        <v>8961.8736666666591</v>
      </c>
      <c r="CO26">
        <v>11164.34</v>
      </c>
      <c r="CP26">
        <v>49.345599999999997</v>
      </c>
      <c r="CQ26">
        <v>51.25</v>
      </c>
      <c r="CR26">
        <v>50.170466666666698</v>
      </c>
      <c r="CS26">
        <v>51.186999999999998</v>
      </c>
      <c r="CT26">
        <v>50.737400000000001</v>
      </c>
      <c r="CU26">
        <v>1255.4933333333299</v>
      </c>
      <c r="CV26">
        <v>139.512333333333</v>
      </c>
      <c r="CW26">
        <v>0</v>
      </c>
      <c r="CX26">
        <v>115.299999952316</v>
      </c>
      <c r="CY26">
        <v>0</v>
      </c>
      <c r="CZ26">
        <v>630.65596000000005</v>
      </c>
      <c r="DA26">
        <v>7.7537692107204599</v>
      </c>
      <c r="DB26">
        <v>85.064615174880103</v>
      </c>
      <c r="DC26">
        <v>8962.7716</v>
      </c>
      <c r="DD26">
        <v>15</v>
      </c>
      <c r="DE26">
        <v>1608247690.0999999</v>
      </c>
      <c r="DF26" t="s">
        <v>327</v>
      </c>
      <c r="DG26">
        <v>1608247690.0999999</v>
      </c>
      <c r="DH26">
        <v>1608247688.5999999</v>
      </c>
      <c r="DI26">
        <v>33</v>
      </c>
      <c r="DJ26">
        <v>0.51</v>
      </c>
      <c r="DK26">
        <v>4.0000000000000001E-3</v>
      </c>
      <c r="DL26">
        <v>4.0110000000000001</v>
      </c>
      <c r="DM26">
        <v>0.129</v>
      </c>
      <c r="DN26">
        <v>511</v>
      </c>
      <c r="DO26">
        <v>20</v>
      </c>
      <c r="DP26">
        <v>0.18</v>
      </c>
      <c r="DQ26">
        <v>7.0000000000000007E-2</v>
      </c>
      <c r="DR26">
        <v>10.6361482668307</v>
      </c>
      <c r="DS26">
        <v>-0.25665246162196997</v>
      </c>
      <c r="DT26">
        <v>6.0043949757062301E-2</v>
      </c>
      <c r="DU26">
        <v>1</v>
      </c>
      <c r="DV26">
        <v>-13.324970967741899</v>
      </c>
      <c r="DW26">
        <v>0.16177741935484</v>
      </c>
      <c r="DX26">
        <v>6.9725730861890198E-2</v>
      </c>
      <c r="DY26">
        <v>1</v>
      </c>
      <c r="DZ26">
        <v>0.91451709677419302</v>
      </c>
      <c r="EA26">
        <v>0.103462741935481</v>
      </c>
      <c r="EB26">
        <v>7.73854350451556E-3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4.0119999999999996</v>
      </c>
      <c r="EJ26">
        <v>0.12909999999999999</v>
      </c>
      <c r="EK26">
        <v>4.0114761904761203</v>
      </c>
      <c r="EL26">
        <v>0</v>
      </c>
      <c r="EM26">
        <v>0</v>
      </c>
      <c r="EN26">
        <v>0</v>
      </c>
      <c r="EO26">
        <v>0.129109999999997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1.6</v>
      </c>
      <c r="EX26">
        <v>1.6</v>
      </c>
      <c r="EY26">
        <v>2</v>
      </c>
      <c r="EZ26">
        <v>492.113</v>
      </c>
      <c r="FA26">
        <v>504.77600000000001</v>
      </c>
      <c r="FB26">
        <v>24.357500000000002</v>
      </c>
      <c r="FC26">
        <v>32.924700000000001</v>
      </c>
      <c r="FD26">
        <v>29.9999</v>
      </c>
      <c r="FE26">
        <v>32.7136</v>
      </c>
      <c r="FF26">
        <v>32.747500000000002</v>
      </c>
      <c r="FG26">
        <v>29.1968</v>
      </c>
      <c r="FH26">
        <v>77.292299999999997</v>
      </c>
      <c r="FI26">
        <v>36.2502</v>
      </c>
      <c r="FJ26">
        <v>24.358499999999999</v>
      </c>
      <c r="FK26">
        <v>612.95799999999997</v>
      </c>
      <c r="FL26">
        <v>20.13</v>
      </c>
      <c r="FM26">
        <v>100.733</v>
      </c>
      <c r="FN26">
        <v>100.342</v>
      </c>
    </row>
    <row r="27" spans="1:170" x14ac:dyDescent="0.25">
      <c r="A27">
        <v>11</v>
      </c>
      <c r="B27">
        <v>1608247894.5999999</v>
      </c>
      <c r="C27">
        <v>949</v>
      </c>
      <c r="D27" t="s">
        <v>332</v>
      </c>
      <c r="E27" t="s">
        <v>333</v>
      </c>
      <c r="F27" t="s">
        <v>285</v>
      </c>
      <c r="G27" t="s">
        <v>286</v>
      </c>
      <c r="H27">
        <v>1608247886.8499999</v>
      </c>
      <c r="I27">
        <f t="shared" si="0"/>
        <v>7.5452791092866307E-4</v>
      </c>
      <c r="J27">
        <f t="shared" si="1"/>
        <v>12.595395379893061</v>
      </c>
      <c r="K27">
        <f t="shared" si="2"/>
        <v>699.66436666666698</v>
      </c>
      <c r="L27">
        <f t="shared" si="3"/>
        <v>196.52713034707773</v>
      </c>
      <c r="M27">
        <f t="shared" si="4"/>
        <v>19.975540375150434</v>
      </c>
      <c r="N27">
        <f t="shared" si="5"/>
        <v>71.115747636071276</v>
      </c>
      <c r="O27">
        <f t="shared" si="6"/>
        <v>4.1403034030656434E-2</v>
      </c>
      <c r="P27">
        <f t="shared" si="7"/>
        <v>2.9557759310135316</v>
      </c>
      <c r="Q27">
        <f t="shared" si="8"/>
        <v>4.1083522128813998E-2</v>
      </c>
      <c r="R27">
        <f t="shared" si="9"/>
        <v>2.5705702530620697E-2</v>
      </c>
      <c r="S27">
        <f t="shared" si="10"/>
        <v>231.29895195695059</v>
      </c>
      <c r="T27">
        <f t="shared" si="11"/>
        <v>29.143038404902267</v>
      </c>
      <c r="U27">
        <f t="shared" si="12"/>
        <v>28.645723333333301</v>
      </c>
      <c r="V27">
        <f t="shared" si="13"/>
        <v>3.9400580722186707</v>
      </c>
      <c r="W27">
        <f t="shared" si="14"/>
        <v>56.150658610380454</v>
      </c>
      <c r="X27">
        <f t="shared" si="15"/>
        <v>2.1290505329019069</v>
      </c>
      <c r="Y27">
        <f t="shared" si="16"/>
        <v>3.7916750855497781</v>
      </c>
      <c r="Z27">
        <f t="shared" si="17"/>
        <v>1.8110075393167637</v>
      </c>
      <c r="AA27">
        <f t="shared" si="18"/>
        <v>-33.27468087195404</v>
      </c>
      <c r="AB27">
        <f t="shared" si="19"/>
        <v>-105.17749444164332</v>
      </c>
      <c r="AC27">
        <f t="shared" si="20"/>
        <v>-7.7808734753432889</v>
      </c>
      <c r="AD27">
        <f t="shared" si="21"/>
        <v>85.065903168009925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53497.960293126162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642.59795999999994</v>
      </c>
      <c r="AR27">
        <v>800.03</v>
      </c>
      <c r="AS27">
        <f t="shared" si="27"/>
        <v>0.19678267064985067</v>
      </c>
      <c r="AT27">
        <v>0.5</v>
      </c>
      <c r="AU27">
        <f t="shared" si="28"/>
        <v>1180.222721853509</v>
      </c>
      <c r="AV27">
        <f t="shared" si="29"/>
        <v>12.595395379893061</v>
      </c>
      <c r="AW27">
        <f t="shared" si="30"/>
        <v>116.12368958398469</v>
      </c>
      <c r="AX27">
        <f t="shared" si="31"/>
        <v>0.38409809632138792</v>
      </c>
      <c r="AY27">
        <f t="shared" si="32"/>
        <v>1.1161573672316023E-2</v>
      </c>
      <c r="AZ27">
        <f t="shared" si="33"/>
        <v>3.0774470957339104</v>
      </c>
      <c r="BA27" t="s">
        <v>335</v>
      </c>
      <c r="BB27">
        <v>492.74</v>
      </c>
      <c r="BC27">
        <f t="shared" si="34"/>
        <v>307.28999999999996</v>
      </c>
      <c r="BD27">
        <f t="shared" si="35"/>
        <v>0.51232399362166048</v>
      </c>
      <c r="BE27">
        <f t="shared" si="36"/>
        <v>0.88903854347967393</v>
      </c>
      <c r="BF27">
        <f t="shared" si="37"/>
        <v>1.8619315314003932</v>
      </c>
      <c r="BG27">
        <f t="shared" si="38"/>
        <v>0.96679770094943984</v>
      </c>
      <c r="BH27">
        <f t="shared" si="39"/>
        <v>1400.0443333333301</v>
      </c>
      <c r="BI27">
        <f t="shared" si="40"/>
        <v>1180.222721853509</v>
      </c>
      <c r="BJ27">
        <f t="shared" si="41"/>
        <v>0.84298953522675002</v>
      </c>
      <c r="BK27">
        <f t="shared" si="42"/>
        <v>0.19597907045350019</v>
      </c>
      <c r="BL27">
        <v>6</v>
      </c>
      <c r="BM27">
        <v>0.5</v>
      </c>
      <c r="BN27" t="s">
        <v>290</v>
      </c>
      <c r="BO27">
        <v>2</v>
      </c>
      <c r="BP27">
        <v>1608247886.8499999</v>
      </c>
      <c r="BQ27">
        <v>699.66436666666698</v>
      </c>
      <c r="BR27">
        <v>715.41273333333299</v>
      </c>
      <c r="BS27">
        <v>20.946426666666699</v>
      </c>
      <c r="BT27">
        <v>20.059936666666701</v>
      </c>
      <c r="BU27">
        <v>695.65309999999999</v>
      </c>
      <c r="BV27">
        <v>20.817316666666699</v>
      </c>
      <c r="BW27">
        <v>499.98753333333298</v>
      </c>
      <c r="BX27">
        <v>101.59416666666699</v>
      </c>
      <c r="BY27">
        <v>4.8493763333333301E-2</v>
      </c>
      <c r="BZ27">
        <v>27.985690000000002</v>
      </c>
      <c r="CA27">
        <v>28.645723333333301</v>
      </c>
      <c r="CB27">
        <v>999.9</v>
      </c>
      <c r="CC27">
        <v>0</v>
      </c>
      <c r="CD27">
        <v>0</v>
      </c>
      <c r="CE27">
        <v>9990.9983333333294</v>
      </c>
      <c r="CF27">
        <v>0</v>
      </c>
      <c r="CG27">
        <v>327.07036666666698</v>
      </c>
      <c r="CH27">
        <v>1400.0443333333301</v>
      </c>
      <c r="CI27">
        <v>0.89999260000000003</v>
      </c>
      <c r="CJ27">
        <v>0.100007496666667</v>
      </c>
      <c r="CK27">
        <v>0</v>
      </c>
      <c r="CL27">
        <v>642.48979999999995</v>
      </c>
      <c r="CM27">
        <v>4.9993800000000004</v>
      </c>
      <c r="CN27">
        <v>9116.2636666666695</v>
      </c>
      <c r="CO27">
        <v>11164.6733333333</v>
      </c>
      <c r="CP27">
        <v>49.311999999999998</v>
      </c>
      <c r="CQ27">
        <v>51.186999999999998</v>
      </c>
      <c r="CR27">
        <v>50.158133333333303</v>
      </c>
      <c r="CS27">
        <v>51.125</v>
      </c>
      <c r="CT27">
        <v>50.691200000000002</v>
      </c>
      <c r="CU27">
        <v>1255.52833333333</v>
      </c>
      <c r="CV27">
        <v>139.51599999999999</v>
      </c>
      <c r="CW27">
        <v>0</v>
      </c>
      <c r="CX27">
        <v>108.5</v>
      </c>
      <c r="CY27">
        <v>0</v>
      </c>
      <c r="CZ27">
        <v>642.59795999999994</v>
      </c>
      <c r="DA27">
        <v>8.0904615195896401</v>
      </c>
      <c r="DB27">
        <v>90.201538427961296</v>
      </c>
      <c r="DC27">
        <v>9117.5244000000002</v>
      </c>
      <c r="DD27">
        <v>15</v>
      </c>
      <c r="DE27">
        <v>1608247690.0999999</v>
      </c>
      <c r="DF27" t="s">
        <v>327</v>
      </c>
      <c r="DG27">
        <v>1608247690.0999999</v>
      </c>
      <c r="DH27">
        <v>1608247688.5999999</v>
      </c>
      <c r="DI27">
        <v>33</v>
      </c>
      <c r="DJ27">
        <v>0.51</v>
      </c>
      <c r="DK27">
        <v>4.0000000000000001E-3</v>
      </c>
      <c r="DL27">
        <v>4.0110000000000001</v>
      </c>
      <c r="DM27">
        <v>0.129</v>
      </c>
      <c r="DN27">
        <v>511</v>
      </c>
      <c r="DO27">
        <v>20</v>
      </c>
      <c r="DP27">
        <v>0.18</v>
      </c>
      <c r="DQ27">
        <v>7.0000000000000007E-2</v>
      </c>
      <c r="DR27">
        <v>12.595464665609599</v>
      </c>
      <c r="DS27">
        <v>-0.107825893506114</v>
      </c>
      <c r="DT27">
        <v>3.5397567959367403E-2</v>
      </c>
      <c r="DU27">
        <v>1</v>
      </c>
      <c r="DV27">
        <v>-15.750077419354801</v>
      </c>
      <c r="DW27">
        <v>0.103519354838705</v>
      </c>
      <c r="DX27">
        <v>4.2407696423183698E-2</v>
      </c>
      <c r="DY27">
        <v>1</v>
      </c>
      <c r="DZ27">
        <v>0.886867903225806</v>
      </c>
      <c r="EA27">
        <v>-1.8286548387096799E-2</v>
      </c>
      <c r="EB27">
        <v>1.86232604045514E-3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4.0119999999999996</v>
      </c>
      <c r="EJ27">
        <v>0.12920000000000001</v>
      </c>
      <c r="EK27">
        <v>4.0114761904761203</v>
      </c>
      <c r="EL27">
        <v>0</v>
      </c>
      <c r="EM27">
        <v>0</v>
      </c>
      <c r="EN27">
        <v>0</v>
      </c>
      <c r="EO27">
        <v>0.129109999999997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3.4</v>
      </c>
      <c r="EX27">
        <v>3.4</v>
      </c>
      <c r="EY27">
        <v>2</v>
      </c>
      <c r="EZ27">
        <v>492.32299999999998</v>
      </c>
      <c r="FA27">
        <v>504.92200000000003</v>
      </c>
      <c r="FB27">
        <v>24.354399999999998</v>
      </c>
      <c r="FC27">
        <v>32.870600000000003</v>
      </c>
      <c r="FD27">
        <v>29.9999</v>
      </c>
      <c r="FE27">
        <v>32.670099999999998</v>
      </c>
      <c r="FF27">
        <v>32.704500000000003</v>
      </c>
      <c r="FG27">
        <v>33.102899999999998</v>
      </c>
      <c r="FH27">
        <v>83.331999999999994</v>
      </c>
      <c r="FI27">
        <v>35.878799999999998</v>
      </c>
      <c r="FJ27">
        <v>24.357399999999998</v>
      </c>
      <c r="FK27">
        <v>715.38900000000001</v>
      </c>
      <c r="FL27">
        <v>19.972100000000001</v>
      </c>
      <c r="FM27">
        <v>100.741</v>
      </c>
      <c r="FN27">
        <v>100.349</v>
      </c>
    </row>
    <row r="28" spans="1:170" x14ac:dyDescent="0.25">
      <c r="A28">
        <v>12</v>
      </c>
      <c r="B28">
        <v>1608247992.5999999</v>
      </c>
      <c r="C28">
        <v>1047</v>
      </c>
      <c r="D28" t="s">
        <v>336</v>
      </c>
      <c r="E28" t="s">
        <v>337</v>
      </c>
      <c r="F28" t="s">
        <v>285</v>
      </c>
      <c r="G28" t="s">
        <v>286</v>
      </c>
      <c r="H28">
        <v>1608247984.8499999</v>
      </c>
      <c r="I28">
        <f t="shared" si="0"/>
        <v>7.2099972623325143E-4</v>
      </c>
      <c r="J28">
        <f t="shared" si="1"/>
        <v>14.545083032217493</v>
      </c>
      <c r="K28">
        <f t="shared" si="2"/>
        <v>799.40613333333295</v>
      </c>
      <c r="L28">
        <f t="shared" si="3"/>
        <v>191.31308856738264</v>
      </c>
      <c r="M28">
        <f t="shared" si="4"/>
        <v>19.445432746217051</v>
      </c>
      <c r="N28">
        <f t="shared" si="5"/>
        <v>81.253187218143168</v>
      </c>
      <c r="O28">
        <f t="shared" si="6"/>
        <v>3.9459201430777878E-2</v>
      </c>
      <c r="P28">
        <f t="shared" si="7"/>
        <v>2.956842994224921</v>
      </c>
      <c r="Q28">
        <f t="shared" si="8"/>
        <v>3.9168977238392681E-2</v>
      </c>
      <c r="R28">
        <f t="shared" si="9"/>
        <v>2.4506508180562159E-2</v>
      </c>
      <c r="S28">
        <f t="shared" si="10"/>
        <v>231.29144583659229</v>
      </c>
      <c r="T28">
        <f t="shared" si="11"/>
        <v>29.157505926985397</v>
      </c>
      <c r="U28">
        <f t="shared" si="12"/>
        <v>28.637883333333299</v>
      </c>
      <c r="V28">
        <f t="shared" si="13"/>
        <v>3.9382662588606521</v>
      </c>
      <c r="W28">
        <f t="shared" si="14"/>
        <v>55.97294145810281</v>
      </c>
      <c r="X28">
        <f t="shared" si="15"/>
        <v>2.123087615989093</v>
      </c>
      <c r="Y28">
        <f t="shared" si="16"/>
        <v>3.7930606480245084</v>
      </c>
      <c r="Z28">
        <f t="shared" si="17"/>
        <v>1.8151786428715591</v>
      </c>
      <c r="AA28">
        <f t="shared" si="18"/>
        <v>-31.79608792688639</v>
      </c>
      <c r="AB28">
        <f t="shared" si="19"/>
        <v>-102.9667303832322</v>
      </c>
      <c r="AC28">
        <f t="shared" si="20"/>
        <v>-7.6145155021930018</v>
      </c>
      <c r="AD28">
        <f t="shared" si="21"/>
        <v>88.914112024280683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53527.917004567782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655.32511538461495</v>
      </c>
      <c r="AR28">
        <v>830.78</v>
      </c>
      <c r="AS28">
        <f t="shared" si="27"/>
        <v>0.21119295675796845</v>
      </c>
      <c r="AT28">
        <v>0.5</v>
      </c>
      <c r="AU28">
        <f t="shared" si="28"/>
        <v>1180.1822318536244</v>
      </c>
      <c r="AV28">
        <f t="shared" si="29"/>
        <v>14.545083032217493</v>
      </c>
      <c r="AW28">
        <f t="shared" si="30"/>
        <v>124.6230875291926</v>
      </c>
      <c r="AX28">
        <f t="shared" si="31"/>
        <v>0.4056067791713811</v>
      </c>
      <c r="AY28">
        <f t="shared" si="32"/>
        <v>1.2813979149882141E-2</v>
      </c>
      <c r="AZ28">
        <f t="shared" si="33"/>
        <v>2.9265268783552809</v>
      </c>
      <c r="BA28" t="s">
        <v>339</v>
      </c>
      <c r="BB28">
        <v>493.81</v>
      </c>
      <c r="BC28">
        <f t="shared" si="34"/>
        <v>336.96999999999997</v>
      </c>
      <c r="BD28">
        <f t="shared" si="35"/>
        <v>0.5206839914989021</v>
      </c>
      <c r="BE28">
        <f t="shared" si="36"/>
        <v>0.8782741567838398</v>
      </c>
      <c r="BF28">
        <f t="shared" si="37"/>
        <v>1.5216843235886717</v>
      </c>
      <c r="BG28">
        <f t="shared" si="38"/>
        <v>0.95472279211160327</v>
      </c>
      <c r="BH28">
        <f t="shared" si="39"/>
        <v>1399.9960000000001</v>
      </c>
      <c r="BI28">
        <f t="shared" si="40"/>
        <v>1180.1822318536244</v>
      </c>
      <c r="BJ28">
        <f t="shared" si="41"/>
        <v>0.84298971700892322</v>
      </c>
      <c r="BK28">
        <f t="shared" si="42"/>
        <v>0.19597943401784657</v>
      </c>
      <c r="BL28">
        <v>6</v>
      </c>
      <c r="BM28">
        <v>0.5</v>
      </c>
      <c r="BN28" t="s">
        <v>290</v>
      </c>
      <c r="BO28">
        <v>2</v>
      </c>
      <c r="BP28">
        <v>1608247984.8499999</v>
      </c>
      <c r="BQ28">
        <v>799.40613333333295</v>
      </c>
      <c r="BR28">
        <v>817.55193333333295</v>
      </c>
      <c r="BS28">
        <v>20.887910000000002</v>
      </c>
      <c r="BT28">
        <v>20.040780000000002</v>
      </c>
      <c r="BU28">
        <v>795.39469999999994</v>
      </c>
      <c r="BV28">
        <v>20.758800000000001</v>
      </c>
      <c r="BW28">
        <v>499.99849999999998</v>
      </c>
      <c r="BX28">
        <v>101.593833333333</v>
      </c>
      <c r="BY28">
        <v>4.8102886666666698E-2</v>
      </c>
      <c r="BZ28">
        <v>27.991956666666699</v>
      </c>
      <c r="CA28">
        <v>28.637883333333299</v>
      </c>
      <c r="CB28">
        <v>999.9</v>
      </c>
      <c r="CC28">
        <v>0</v>
      </c>
      <c r="CD28">
        <v>0</v>
      </c>
      <c r="CE28">
        <v>9997.0816666666706</v>
      </c>
      <c r="CF28">
        <v>0</v>
      </c>
      <c r="CG28">
        <v>310.85910000000001</v>
      </c>
      <c r="CH28">
        <v>1399.9960000000001</v>
      </c>
      <c r="CI28">
        <v>0.89998746666666596</v>
      </c>
      <c r="CJ28">
        <v>0.100012536666667</v>
      </c>
      <c r="CK28">
        <v>0</v>
      </c>
      <c r="CL28">
        <v>655.28679999999997</v>
      </c>
      <c r="CM28">
        <v>4.9993800000000004</v>
      </c>
      <c r="CN28">
        <v>9285.6893333333301</v>
      </c>
      <c r="CO28">
        <v>11164.256666666701</v>
      </c>
      <c r="CP28">
        <v>49.25</v>
      </c>
      <c r="CQ28">
        <v>51.125</v>
      </c>
      <c r="CR28">
        <v>50.125</v>
      </c>
      <c r="CS28">
        <v>51.061999999999998</v>
      </c>
      <c r="CT28">
        <v>50.643599999999999</v>
      </c>
      <c r="CU28">
        <v>1255.4763333333301</v>
      </c>
      <c r="CV28">
        <v>139.51966666666701</v>
      </c>
      <c r="CW28">
        <v>0</v>
      </c>
      <c r="CX28">
        <v>97.300000190734906</v>
      </c>
      <c r="CY28">
        <v>0</v>
      </c>
      <c r="CZ28">
        <v>655.32511538461495</v>
      </c>
      <c r="DA28">
        <v>8.1458119570948693</v>
      </c>
      <c r="DB28">
        <v>99.742906010886401</v>
      </c>
      <c r="DC28">
        <v>9286.0015384615399</v>
      </c>
      <c r="DD28">
        <v>15</v>
      </c>
      <c r="DE28">
        <v>1608247690.0999999</v>
      </c>
      <c r="DF28" t="s">
        <v>327</v>
      </c>
      <c r="DG28">
        <v>1608247690.0999999</v>
      </c>
      <c r="DH28">
        <v>1608247688.5999999</v>
      </c>
      <c r="DI28">
        <v>33</v>
      </c>
      <c r="DJ28">
        <v>0.51</v>
      </c>
      <c r="DK28">
        <v>4.0000000000000001E-3</v>
      </c>
      <c r="DL28">
        <v>4.0110000000000001</v>
      </c>
      <c r="DM28">
        <v>0.129</v>
      </c>
      <c r="DN28">
        <v>511</v>
      </c>
      <c r="DO28">
        <v>20</v>
      </c>
      <c r="DP28">
        <v>0.18</v>
      </c>
      <c r="DQ28">
        <v>7.0000000000000007E-2</v>
      </c>
      <c r="DR28">
        <v>14.541395460952799</v>
      </c>
      <c r="DS28">
        <v>0.131051209051645</v>
      </c>
      <c r="DT28">
        <v>8.19611555502026E-2</v>
      </c>
      <c r="DU28">
        <v>1</v>
      </c>
      <c r="DV28">
        <v>-18.141290322580598</v>
      </c>
      <c r="DW28">
        <v>-0.15086612903223701</v>
      </c>
      <c r="DX28">
        <v>9.6720339639064401E-2</v>
      </c>
      <c r="DY28">
        <v>1</v>
      </c>
      <c r="DZ28">
        <v>0.84710238709677399</v>
      </c>
      <c r="EA28">
        <v>1.09061612903194E-2</v>
      </c>
      <c r="EB28">
        <v>1.2719871595370199E-3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4.0110000000000001</v>
      </c>
      <c r="EJ28">
        <v>0.12909999999999999</v>
      </c>
      <c r="EK28">
        <v>4.0114761904761203</v>
      </c>
      <c r="EL28">
        <v>0</v>
      </c>
      <c r="EM28">
        <v>0</v>
      </c>
      <c r="EN28">
        <v>0</v>
      </c>
      <c r="EO28">
        <v>0.129109999999997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</v>
      </c>
      <c r="EX28">
        <v>5.0999999999999996</v>
      </c>
      <c r="EY28">
        <v>2</v>
      </c>
      <c r="EZ28">
        <v>492.12599999999998</v>
      </c>
      <c r="FA28">
        <v>505.52300000000002</v>
      </c>
      <c r="FB28">
        <v>24.331199999999999</v>
      </c>
      <c r="FC28">
        <v>32.817300000000003</v>
      </c>
      <c r="FD28">
        <v>29.9999</v>
      </c>
      <c r="FE28">
        <v>32.625900000000001</v>
      </c>
      <c r="FF28">
        <v>32.6631</v>
      </c>
      <c r="FG28">
        <v>36.896999999999998</v>
      </c>
      <c r="FH28">
        <v>85.668800000000005</v>
      </c>
      <c r="FI28">
        <v>35.1357</v>
      </c>
      <c r="FJ28">
        <v>24.335000000000001</v>
      </c>
      <c r="FK28">
        <v>817.774</v>
      </c>
      <c r="FL28">
        <v>20.089400000000001</v>
      </c>
      <c r="FM28">
        <v>100.75</v>
      </c>
      <c r="FN28">
        <v>100.355</v>
      </c>
    </row>
    <row r="29" spans="1:170" x14ac:dyDescent="0.25">
      <c r="A29">
        <v>13</v>
      </c>
      <c r="B29">
        <v>1608248090.5999999</v>
      </c>
      <c r="C29">
        <v>1145</v>
      </c>
      <c r="D29" t="s">
        <v>340</v>
      </c>
      <c r="E29" t="s">
        <v>341</v>
      </c>
      <c r="F29" t="s">
        <v>285</v>
      </c>
      <c r="G29" t="s">
        <v>286</v>
      </c>
      <c r="H29">
        <v>1608248082.8499999</v>
      </c>
      <c r="I29">
        <f t="shared" si="0"/>
        <v>6.9897427497804185E-4</v>
      </c>
      <c r="J29">
        <f t="shared" si="1"/>
        <v>16.234748070788861</v>
      </c>
      <c r="K29">
        <f t="shared" si="2"/>
        <v>899.43903333333299</v>
      </c>
      <c r="L29">
        <f t="shared" si="3"/>
        <v>201.223428217085</v>
      </c>
      <c r="M29">
        <f t="shared" si="4"/>
        <v>20.4526307850733</v>
      </c>
      <c r="N29">
        <f t="shared" si="5"/>
        <v>91.420241795125037</v>
      </c>
      <c r="O29">
        <f t="shared" si="6"/>
        <v>3.8318675837856447E-2</v>
      </c>
      <c r="P29">
        <f t="shared" si="7"/>
        <v>2.9606783044577822</v>
      </c>
      <c r="Q29">
        <f t="shared" si="8"/>
        <v>3.804527550357948E-2</v>
      </c>
      <c r="R29">
        <f t="shared" si="9"/>
        <v>2.3802698367147955E-2</v>
      </c>
      <c r="S29">
        <f t="shared" si="10"/>
        <v>231.29192054936181</v>
      </c>
      <c r="T29">
        <f t="shared" si="11"/>
        <v>29.153783507407134</v>
      </c>
      <c r="U29">
        <f t="shared" si="12"/>
        <v>28.640726666666701</v>
      </c>
      <c r="V29">
        <f t="shared" si="13"/>
        <v>3.9389160137827104</v>
      </c>
      <c r="W29">
        <f t="shared" si="14"/>
        <v>56.10927957515387</v>
      </c>
      <c r="X29">
        <f t="shared" si="15"/>
        <v>2.127267411341121</v>
      </c>
      <c r="Y29">
        <f t="shared" si="16"/>
        <v>3.7912933964725339</v>
      </c>
      <c r="Z29">
        <f t="shared" si="17"/>
        <v>1.8116486024415894</v>
      </c>
      <c r="AA29">
        <f t="shared" si="18"/>
        <v>-30.824765526531646</v>
      </c>
      <c r="AB29">
        <f t="shared" si="19"/>
        <v>-104.82999450104275</v>
      </c>
      <c r="AC29">
        <f t="shared" si="20"/>
        <v>-7.7420655075761804</v>
      </c>
      <c r="AD29">
        <f t="shared" si="21"/>
        <v>87.895095014211236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53641.104173744345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669.87957692307702</v>
      </c>
      <c r="AR29">
        <v>861.65</v>
      </c>
      <c r="AS29">
        <f t="shared" si="27"/>
        <v>0.22256185583116461</v>
      </c>
      <c r="AT29">
        <v>0.5</v>
      </c>
      <c r="AU29">
        <f t="shared" si="28"/>
        <v>1180.1865118535261</v>
      </c>
      <c r="AV29">
        <f t="shared" si="29"/>
        <v>16.234748070788861</v>
      </c>
      <c r="AW29">
        <f t="shared" si="30"/>
        <v>131.33225015251477</v>
      </c>
      <c r="AX29">
        <f t="shared" si="31"/>
        <v>0.42014739163233328</v>
      </c>
      <c r="AY29">
        <f t="shared" si="32"/>
        <v>1.4245625908908623E-2</v>
      </c>
      <c r="AZ29">
        <f t="shared" si="33"/>
        <v>2.7858527244240698</v>
      </c>
      <c r="BA29" t="s">
        <v>343</v>
      </c>
      <c r="BB29">
        <v>499.63</v>
      </c>
      <c r="BC29">
        <f t="shared" si="34"/>
        <v>362.02</v>
      </c>
      <c r="BD29">
        <f t="shared" si="35"/>
        <v>0.52972328345650233</v>
      </c>
      <c r="BE29">
        <f t="shared" si="36"/>
        <v>0.86894966424731668</v>
      </c>
      <c r="BF29">
        <f t="shared" si="37"/>
        <v>1.3119407972635162</v>
      </c>
      <c r="BG29">
        <f t="shared" si="38"/>
        <v>0.94260076167830198</v>
      </c>
      <c r="BH29">
        <f t="shared" si="39"/>
        <v>1400.00133333333</v>
      </c>
      <c r="BI29">
        <f t="shared" si="40"/>
        <v>1180.1865118535261</v>
      </c>
      <c r="BJ29">
        <f t="shared" si="41"/>
        <v>0.84298956276246095</v>
      </c>
      <c r="BK29">
        <f t="shared" si="42"/>
        <v>0.1959791255249218</v>
      </c>
      <c r="BL29">
        <v>6</v>
      </c>
      <c r="BM29">
        <v>0.5</v>
      </c>
      <c r="BN29" t="s">
        <v>290</v>
      </c>
      <c r="BO29">
        <v>2</v>
      </c>
      <c r="BP29">
        <v>1608248082.8499999</v>
      </c>
      <c r="BQ29">
        <v>899.43903333333299</v>
      </c>
      <c r="BR29">
        <v>919.67463333333296</v>
      </c>
      <c r="BS29">
        <v>20.9291433333333</v>
      </c>
      <c r="BT29">
        <v>20.107949999999999</v>
      </c>
      <c r="BU29">
        <v>895.42763333333301</v>
      </c>
      <c r="BV29">
        <v>20.8000233333333</v>
      </c>
      <c r="BW29">
        <v>500.01283333333299</v>
      </c>
      <c r="BX29">
        <v>101.59373333333301</v>
      </c>
      <c r="BY29">
        <v>4.76658133333333E-2</v>
      </c>
      <c r="BZ29">
        <v>27.9839633333333</v>
      </c>
      <c r="CA29">
        <v>28.640726666666701</v>
      </c>
      <c r="CB29">
        <v>999.9</v>
      </c>
      <c r="CC29">
        <v>0</v>
      </c>
      <c r="CD29">
        <v>0</v>
      </c>
      <c r="CE29">
        <v>10018.86</v>
      </c>
      <c r="CF29">
        <v>0</v>
      </c>
      <c r="CG29">
        <v>280.73166666666702</v>
      </c>
      <c r="CH29">
        <v>1400.00133333333</v>
      </c>
      <c r="CI29">
        <v>0.89999123333333297</v>
      </c>
      <c r="CJ29">
        <v>0.100008743333333</v>
      </c>
      <c r="CK29">
        <v>0</v>
      </c>
      <c r="CL29">
        <v>669.86783333333301</v>
      </c>
      <c r="CM29">
        <v>4.9993800000000004</v>
      </c>
      <c r="CN29">
        <v>9482.241</v>
      </c>
      <c r="CO29">
        <v>11164.333333333299</v>
      </c>
      <c r="CP29">
        <v>49.231099999999998</v>
      </c>
      <c r="CQ29">
        <v>51.066200000000002</v>
      </c>
      <c r="CR29">
        <v>50.061999999999998</v>
      </c>
      <c r="CS29">
        <v>51</v>
      </c>
      <c r="CT29">
        <v>50.622900000000001</v>
      </c>
      <c r="CU29">
        <v>1255.48833333333</v>
      </c>
      <c r="CV29">
        <v>139.51300000000001</v>
      </c>
      <c r="CW29">
        <v>0</v>
      </c>
      <c r="CX29">
        <v>97.099999904632597</v>
      </c>
      <c r="CY29">
        <v>0</v>
      </c>
      <c r="CZ29">
        <v>669.87957692307702</v>
      </c>
      <c r="DA29">
        <v>7.5763760668282902</v>
      </c>
      <c r="DB29">
        <v>97.177094087468603</v>
      </c>
      <c r="DC29">
        <v>9482.2503846153795</v>
      </c>
      <c r="DD29">
        <v>15</v>
      </c>
      <c r="DE29">
        <v>1608247690.0999999</v>
      </c>
      <c r="DF29" t="s">
        <v>327</v>
      </c>
      <c r="DG29">
        <v>1608247690.0999999</v>
      </c>
      <c r="DH29">
        <v>1608247688.5999999</v>
      </c>
      <c r="DI29">
        <v>33</v>
      </c>
      <c r="DJ29">
        <v>0.51</v>
      </c>
      <c r="DK29">
        <v>4.0000000000000001E-3</v>
      </c>
      <c r="DL29">
        <v>4.0110000000000001</v>
      </c>
      <c r="DM29">
        <v>0.129</v>
      </c>
      <c r="DN29">
        <v>511</v>
      </c>
      <c r="DO29">
        <v>20</v>
      </c>
      <c r="DP29">
        <v>0.18</v>
      </c>
      <c r="DQ29">
        <v>7.0000000000000007E-2</v>
      </c>
      <c r="DR29">
        <v>16.2399625001398</v>
      </c>
      <c r="DS29">
        <v>-0.24649444595186601</v>
      </c>
      <c r="DT29">
        <v>5.6448133952781199E-2</v>
      </c>
      <c r="DU29">
        <v>1</v>
      </c>
      <c r="DV29">
        <v>-20.238912903225799</v>
      </c>
      <c r="DW29">
        <v>0.17165806451620899</v>
      </c>
      <c r="DX29">
        <v>6.5065727274540505E-2</v>
      </c>
      <c r="DY29">
        <v>1</v>
      </c>
      <c r="DZ29">
        <v>0.82086938709677404</v>
      </c>
      <c r="EA29">
        <v>1.6982274193546601E-2</v>
      </c>
      <c r="EB29">
        <v>1.7619123898511199E-3</v>
      </c>
      <c r="EC29">
        <v>1</v>
      </c>
      <c r="ED29">
        <v>3</v>
      </c>
      <c r="EE29">
        <v>3</v>
      </c>
      <c r="EF29" t="s">
        <v>302</v>
      </c>
      <c r="EG29">
        <v>100</v>
      </c>
      <c r="EH29">
        <v>100</v>
      </c>
      <c r="EI29">
        <v>4.0119999999999996</v>
      </c>
      <c r="EJ29">
        <v>0.12909999999999999</v>
      </c>
      <c r="EK29">
        <v>4.0114761904761203</v>
      </c>
      <c r="EL29">
        <v>0</v>
      </c>
      <c r="EM29">
        <v>0</v>
      </c>
      <c r="EN29">
        <v>0</v>
      </c>
      <c r="EO29">
        <v>0.129109999999997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6.7</v>
      </c>
      <c r="EX29">
        <v>6.7</v>
      </c>
      <c r="EY29">
        <v>2</v>
      </c>
      <c r="EZ29">
        <v>492.346</v>
      </c>
      <c r="FA29">
        <v>505.8</v>
      </c>
      <c r="FB29">
        <v>24.407699999999998</v>
      </c>
      <c r="FC29">
        <v>32.770000000000003</v>
      </c>
      <c r="FD29">
        <v>29.9999</v>
      </c>
      <c r="FE29">
        <v>32.581699999999998</v>
      </c>
      <c r="FF29">
        <v>32.617400000000004</v>
      </c>
      <c r="FG29">
        <v>40.605400000000003</v>
      </c>
      <c r="FH29">
        <v>85.668800000000005</v>
      </c>
      <c r="FI29">
        <v>34.7654</v>
      </c>
      <c r="FJ29">
        <v>24.415400000000002</v>
      </c>
      <c r="FK29">
        <v>919.78</v>
      </c>
      <c r="FL29">
        <v>20.088899999999999</v>
      </c>
      <c r="FM29">
        <v>100.75700000000001</v>
      </c>
      <c r="FN29">
        <v>100.36199999999999</v>
      </c>
    </row>
    <row r="30" spans="1:170" x14ac:dyDescent="0.25">
      <c r="A30">
        <v>14</v>
      </c>
      <c r="B30">
        <v>1608248211.0999999</v>
      </c>
      <c r="C30">
        <v>1265.5</v>
      </c>
      <c r="D30" t="s">
        <v>344</v>
      </c>
      <c r="E30" t="s">
        <v>345</v>
      </c>
      <c r="F30" t="s">
        <v>285</v>
      </c>
      <c r="G30" t="s">
        <v>286</v>
      </c>
      <c r="H30">
        <v>1608248203.0999999</v>
      </c>
      <c r="I30">
        <f t="shared" si="0"/>
        <v>6.9343773204916237E-4</v>
      </c>
      <c r="J30">
        <f t="shared" si="1"/>
        <v>20.749001990224127</v>
      </c>
      <c r="K30">
        <f t="shared" si="2"/>
        <v>1199.55741935484</v>
      </c>
      <c r="L30">
        <f t="shared" si="3"/>
        <v>298.52024569649586</v>
      </c>
      <c r="M30">
        <f t="shared" si="4"/>
        <v>30.343107099620894</v>
      </c>
      <c r="N30">
        <f t="shared" si="5"/>
        <v>121.92908110036444</v>
      </c>
      <c r="O30">
        <f t="shared" si="6"/>
        <v>3.7997593104777461E-2</v>
      </c>
      <c r="P30">
        <f t="shared" si="7"/>
        <v>2.9588324844088847</v>
      </c>
      <c r="Q30">
        <f t="shared" si="8"/>
        <v>3.7728571582001699E-2</v>
      </c>
      <c r="R30">
        <f t="shared" si="9"/>
        <v>2.3604368833213145E-2</v>
      </c>
      <c r="S30">
        <f t="shared" si="10"/>
        <v>231.29066628536285</v>
      </c>
      <c r="T30">
        <f t="shared" si="11"/>
        <v>29.157433068109636</v>
      </c>
      <c r="U30">
        <f t="shared" si="12"/>
        <v>28.625299999999999</v>
      </c>
      <c r="V30">
        <f t="shared" si="13"/>
        <v>3.9353918536395378</v>
      </c>
      <c r="W30">
        <f t="shared" si="14"/>
        <v>55.988122612491509</v>
      </c>
      <c r="X30">
        <f t="shared" si="15"/>
        <v>2.1228661760101115</v>
      </c>
      <c r="Y30">
        <f t="shared" si="16"/>
        <v>3.7916366489068145</v>
      </c>
      <c r="Z30">
        <f t="shared" si="17"/>
        <v>1.8125256776294263</v>
      </c>
      <c r="AA30">
        <f t="shared" si="18"/>
        <v>-30.580603983368061</v>
      </c>
      <c r="AB30">
        <f t="shared" si="19"/>
        <v>-102.05613305224823</v>
      </c>
      <c r="AC30">
        <f t="shared" si="20"/>
        <v>-7.5413866595595573</v>
      </c>
      <c r="AD30">
        <f t="shared" si="21"/>
        <v>91.112542590187005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53587.103297561647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710.63648000000001</v>
      </c>
      <c r="AR30">
        <v>933.64</v>
      </c>
      <c r="AS30">
        <f t="shared" si="27"/>
        <v>0.23885386230238637</v>
      </c>
      <c r="AT30">
        <v>0.5</v>
      </c>
      <c r="AU30">
        <f t="shared" si="28"/>
        <v>1180.1831331471403</v>
      </c>
      <c r="AV30">
        <f t="shared" si="29"/>
        <v>20.749001990224127</v>
      </c>
      <c r="AW30">
        <f t="shared" si="30"/>
        <v>140.945649788163</v>
      </c>
      <c r="AX30">
        <f t="shared" si="31"/>
        <v>0.45788526626965426</v>
      </c>
      <c r="AY30">
        <f t="shared" si="32"/>
        <v>1.8070711969225731E-2</v>
      </c>
      <c r="AZ30">
        <f t="shared" si="33"/>
        <v>2.4939377061822543</v>
      </c>
      <c r="BA30" t="s">
        <v>347</v>
      </c>
      <c r="BB30">
        <v>506.14</v>
      </c>
      <c r="BC30">
        <f t="shared" si="34"/>
        <v>427.5</v>
      </c>
      <c r="BD30">
        <f t="shared" si="35"/>
        <v>0.52164566081871344</v>
      </c>
      <c r="BE30">
        <f t="shared" si="36"/>
        <v>0.84488051263815611</v>
      </c>
      <c r="BF30">
        <f t="shared" si="37"/>
        <v>1.0221872699321604</v>
      </c>
      <c r="BG30">
        <f t="shared" si="38"/>
        <v>0.91433173119908751</v>
      </c>
      <c r="BH30">
        <f t="shared" si="39"/>
        <v>1399.99774193548</v>
      </c>
      <c r="BI30">
        <f t="shared" si="40"/>
        <v>1180.1831331471403</v>
      </c>
      <c r="BJ30">
        <f t="shared" si="41"/>
        <v>0.84298931190814019</v>
      </c>
      <c r="BK30">
        <f t="shared" si="42"/>
        <v>0.19597862381628062</v>
      </c>
      <c r="BL30">
        <v>6</v>
      </c>
      <c r="BM30">
        <v>0.5</v>
      </c>
      <c r="BN30" t="s">
        <v>290</v>
      </c>
      <c r="BO30">
        <v>2</v>
      </c>
      <c r="BP30">
        <v>1608248203.0999999</v>
      </c>
      <c r="BQ30">
        <v>1199.55741935484</v>
      </c>
      <c r="BR30">
        <v>1225.4535483871</v>
      </c>
      <c r="BS30">
        <v>20.885090322580599</v>
      </c>
      <c r="BT30">
        <v>20.070370967741901</v>
      </c>
      <c r="BU30">
        <v>1195.5464516129</v>
      </c>
      <c r="BV30">
        <v>20.7559838709677</v>
      </c>
      <c r="BW30">
        <v>500.01651612903203</v>
      </c>
      <c r="BX30">
        <v>101.59735483871</v>
      </c>
      <c r="BY30">
        <v>4.7701190322580599E-2</v>
      </c>
      <c r="BZ30">
        <v>27.985516129032298</v>
      </c>
      <c r="CA30">
        <v>28.625299999999999</v>
      </c>
      <c r="CB30">
        <v>999.9</v>
      </c>
      <c r="CC30">
        <v>0</v>
      </c>
      <c r="CD30">
        <v>0</v>
      </c>
      <c r="CE30">
        <v>10008.0225806452</v>
      </c>
      <c r="CF30">
        <v>0</v>
      </c>
      <c r="CG30">
        <v>298.60851612903201</v>
      </c>
      <c r="CH30">
        <v>1399.99774193548</v>
      </c>
      <c r="CI30">
        <v>0.90000122580645103</v>
      </c>
      <c r="CJ30">
        <v>9.9998570967741895E-2</v>
      </c>
      <c r="CK30">
        <v>0</v>
      </c>
      <c r="CL30">
        <v>710.59170967741898</v>
      </c>
      <c r="CM30">
        <v>4.9993800000000004</v>
      </c>
      <c r="CN30">
        <v>10037.6903225806</v>
      </c>
      <c r="CO30">
        <v>11164.325806451599</v>
      </c>
      <c r="CP30">
        <v>49.125</v>
      </c>
      <c r="CQ30">
        <v>50.936999999999998</v>
      </c>
      <c r="CR30">
        <v>49.953258064516099</v>
      </c>
      <c r="CS30">
        <v>50.878999999999998</v>
      </c>
      <c r="CT30">
        <v>50.508000000000003</v>
      </c>
      <c r="CU30">
        <v>1255.4970967741899</v>
      </c>
      <c r="CV30">
        <v>139.500967741935</v>
      </c>
      <c r="CW30">
        <v>0</v>
      </c>
      <c r="CX30">
        <v>119.700000047684</v>
      </c>
      <c r="CY30">
        <v>0</v>
      </c>
      <c r="CZ30">
        <v>710.63648000000001</v>
      </c>
      <c r="DA30">
        <v>1.86969230774615</v>
      </c>
      <c r="DB30">
        <v>27.6384614640024</v>
      </c>
      <c r="DC30">
        <v>10037.868</v>
      </c>
      <c r="DD30">
        <v>15</v>
      </c>
      <c r="DE30">
        <v>1608247690.0999999</v>
      </c>
      <c r="DF30" t="s">
        <v>327</v>
      </c>
      <c r="DG30">
        <v>1608247690.0999999</v>
      </c>
      <c r="DH30">
        <v>1608247688.5999999</v>
      </c>
      <c r="DI30">
        <v>33</v>
      </c>
      <c r="DJ30">
        <v>0.51</v>
      </c>
      <c r="DK30">
        <v>4.0000000000000001E-3</v>
      </c>
      <c r="DL30">
        <v>4.0110000000000001</v>
      </c>
      <c r="DM30">
        <v>0.129</v>
      </c>
      <c r="DN30">
        <v>511</v>
      </c>
      <c r="DO30">
        <v>20</v>
      </c>
      <c r="DP30">
        <v>0.18</v>
      </c>
      <c r="DQ30">
        <v>7.0000000000000007E-2</v>
      </c>
      <c r="DR30">
        <v>20.748861027361201</v>
      </c>
      <c r="DS30">
        <v>-0.63214604117338702</v>
      </c>
      <c r="DT30">
        <v>0.119326168849336</v>
      </c>
      <c r="DU30">
        <v>0</v>
      </c>
      <c r="DV30">
        <v>-25.896161290322599</v>
      </c>
      <c r="DW30">
        <v>0.69861774193546899</v>
      </c>
      <c r="DX30">
        <v>0.14143393916144101</v>
      </c>
      <c r="DY30">
        <v>0</v>
      </c>
      <c r="DZ30">
        <v>0.81472325806451595</v>
      </c>
      <c r="EA30">
        <v>-2.1609677419439101E-4</v>
      </c>
      <c r="EB30">
        <v>8.6374596652778496E-4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4.0199999999999996</v>
      </c>
      <c r="EJ30">
        <v>0.12909999999999999</v>
      </c>
      <c r="EK30">
        <v>4.0114761904761203</v>
      </c>
      <c r="EL30">
        <v>0</v>
      </c>
      <c r="EM30">
        <v>0</v>
      </c>
      <c r="EN30">
        <v>0</v>
      </c>
      <c r="EO30">
        <v>0.129109999999997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8.6999999999999993</v>
      </c>
      <c r="EX30">
        <v>8.6999999999999993</v>
      </c>
      <c r="EY30">
        <v>2</v>
      </c>
      <c r="EZ30">
        <v>492.39499999999998</v>
      </c>
      <c r="FA30">
        <v>506.64800000000002</v>
      </c>
      <c r="FB30">
        <v>24.4255</v>
      </c>
      <c r="FC30">
        <v>32.715000000000003</v>
      </c>
      <c r="FD30">
        <v>29.9999</v>
      </c>
      <c r="FE30">
        <v>32.527799999999999</v>
      </c>
      <c r="FF30">
        <v>32.564599999999999</v>
      </c>
      <c r="FG30">
        <v>51.3093</v>
      </c>
      <c r="FH30">
        <v>88.075199999999995</v>
      </c>
      <c r="FI30">
        <v>34.393999999999998</v>
      </c>
      <c r="FJ30">
        <v>24.4297</v>
      </c>
      <c r="FK30">
        <v>1225.77</v>
      </c>
      <c r="FL30">
        <v>20.034500000000001</v>
      </c>
      <c r="FM30">
        <v>100.76300000000001</v>
      </c>
      <c r="FN30">
        <v>100.37</v>
      </c>
    </row>
    <row r="31" spans="1:170" x14ac:dyDescent="0.25">
      <c r="A31">
        <v>15</v>
      </c>
      <c r="B31">
        <v>1608248331.5999999</v>
      </c>
      <c r="C31">
        <v>1386</v>
      </c>
      <c r="D31" t="s">
        <v>348</v>
      </c>
      <c r="E31" t="s">
        <v>349</v>
      </c>
      <c r="F31" t="s">
        <v>285</v>
      </c>
      <c r="G31" t="s">
        <v>286</v>
      </c>
      <c r="H31">
        <v>1608248323.5999999</v>
      </c>
      <c r="I31">
        <f t="shared" si="0"/>
        <v>6.2432927170719284E-4</v>
      </c>
      <c r="J31">
        <f t="shared" si="1"/>
        <v>20.599446894866222</v>
      </c>
      <c r="K31">
        <f t="shared" si="2"/>
        <v>1401.92635483871</v>
      </c>
      <c r="L31">
        <f t="shared" si="3"/>
        <v>406.50373392756001</v>
      </c>
      <c r="M31">
        <f t="shared" si="4"/>
        <v>41.319826462724023</v>
      </c>
      <c r="N31">
        <f t="shared" si="5"/>
        <v>142.50140616365789</v>
      </c>
      <c r="O31">
        <f t="shared" si="6"/>
        <v>3.4205179038209597E-2</v>
      </c>
      <c r="P31">
        <f t="shared" si="7"/>
        <v>2.9570060945900796</v>
      </c>
      <c r="Q31">
        <f t="shared" si="8"/>
        <v>3.3986877788167787E-2</v>
      </c>
      <c r="R31">
        <f t="shared" si="9"/>
        <v>2.1261295825907994E-2</v>
      </c>
      <c r="S31">
        <f t="shared" si="10"/>
        <v>231.29204081385487</v>
      </c>
      <c r="T31">
        <f t="shared" si="11"/>
        <v>29.1911628727288</v>
      </c>
      <c r="U31">
        <f t="shared" si="12"/>
        <v>28.659806451612901</v>
      </c>
      <c r="V31">
        <f t="shared" si="13"/>
        <v>3.9432785211637928</v>
      </c>
      <c r="W31">
        <f t="shared" si="14"/>
        <v>56.175182687914258</v>
      </c>
      <c r="X31">
        <f t="shared" si="15"/>
        <v>2.1318539359510678</v>
      </c>
      <c r="Y31">
        <f t="shared" si="16"/>
        <v>3.7950102410787938</v>
      </c>
      <c r="Z31">
        <f t="shared" si="17"/>
        <v>1.8114245852127251</v>
      </c>
      <c r="AA31">
        <f t="shared" si="18"/>
        <v>-27.532920882287204</v>
      </c>
      <c r="AB31">
        <f t="shared" si="19"/>
        <v>-105.06219295638687</v>
      </c>
      <c r="AC31">
        <f t="shared" si="20"/>
        <v>-7.7702381940250209</v>
      </c>
      <c r="AD31">
        <f t="shared" si="21"/>
        <v>90.926688781155775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53531.212789661047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735.7944</v>
      </c>
      <c r="AR31">
        <v>962.69</v>
      </c>
      <c r="AS31">
        <f t="shared" si="27"/>
        <v>0.23568916265879991</v>
      </c>
      <c r="AT31">
        <v>0.5</v>
      </c>
      <c r="AU31">
        <f t="shared" si="28"/>
        <v>1180.1872741183306</v>
      </c>
      <c r="AV31">
        <f t="shared" si="29"/>
        <v>20.599446894866222</v>
      </c>
      <c r="AW31">
        <f t="shared" si="30"/>
        <v>139.07867520876044</v>
      </c>
      <c r="AX31">
        <f t="shared" si="31"/>
        <v>0.47294560034902206</v>
      </c>
      <c r="AY31">
        <f t="shared" si="32"/>
        <v>1.7943927069119653E-2</v>
      </c>
      <c r="AZ31">
        <f t="shared" si="33"/>
        <v>2.3885051262607897</v>
      </c>
      <c r="BA31" t="s">
        <v>351</v>
      </c>
      <c r="BB31">
        <v>507.39</v>
      </c>
      <c r="BC31">
        <f t="shared" si="34"/>
        <v>455.30000000000007</v>
      </c>
      <c r="BD31">
        <f t="shared" si="35"/>
        <v>0.49834307050296511</v>
      </c>
      <c r="BE31">
        <f t="shared" si="36"/>
        <v>0.83471824415814477</v>
      </c>
      <c r="BF31">
        <f t="shared" si="37"/>
        <v>0.9178139070313055</v>
      </c>
      <c r="BG31">
        <f t="shared" si="38"/>
        <v>0.90292437829700134</v>
      </c>
      <c r="BH31">
        <f t="shared" si="39"/>
        <v>1400.00225806452</v>
      </c>
      <c r="BI31">
        <f t="shared" si="40"/>
        <v>1180.1872741183306</v>
      </c>
      <c r="BJ31">
        <f t="shared" si="41"/>
        <v>0.84298955042395429</v>
      </c>
      <c r="BK31">
        <f t="shared" si="42"/>
        <v>0.19597910084790876</v>
      </c>
      <c r="BL31">
        <v>6</v>
      </c>
      <c r="BM31">
        <v>0.5</v>
      </c>
      <c r="BN31" t="s">
        <v>290</v>
      </c>
      <c r="BO31">
        <v>2</v>
      </c>
      <c r="BP31">
        <v>1608248323.5999999</v>
      </c>
      <c r="BQ31">
        <v>1401.92635483871</v>
      </c>
      <c r="BR31">
        <v>1427.6951612903199</v>
      </c>
      <c r="BS31">
        <v>20.973141935483898</v>
      </c>
      <c r="BT31">
        <v>20.239683870967699</v>
      </c>
      <c r="BU31">
        <v>1395.7593548387099</v>
      </c>
      <c r="BV31">
        <v>20.842141935483902</v>
      </c>
      <c r="BW31">
        <v>500.016419354839</v>
      </c>
      <c r="BX31">
        <v>101.599064516129</v>
      </c>
      <c r="BY31">
        <v>4.7791377419354797E-2</v>
      </c>
      <c r="BZ31">
        <v>28.0007709677419</v>
      </c>
      <c r="CA31">
        <v>28.659806451612901</v>
      </c>
      <c r="CB31">
        <v>999.9</v>
      </c>
      <c r="CC31">
        <v>0</v>
      </c>
      <c r="CD31">
        <v>0</v>
      </c>
      <c r="CE31">
        <v>9997.4919354838694</v>
      </c>
      <c r="CF31">
        <v>0</v>
      </c>
      <c r="CG31">
        <v>276.731032258065</v>
      </c>
      <c r="CH31">
        <v>1400.00225806452</v>
      </c>
      <c r="CI31">
        <v>0.89999309677419304</v>
      </c>
      <c r="CJ31">
        <v>0.10000681612903201</v>
      </c>
      <c r="CK31">
        <v>0</v>
      </c>
      <c r="CL31">
        <v>735.82306451612897</v>
      </c>
      <c r="CM31">
        <v>4.9993800000000004</v>
      </c>
      <c r="CN31">
        <v>10383</v>
      </c>
      <c r="CO31">
        <v>11164.325806451599</v>
      </c>
      <c r="CP31">
        <v>49.008000000000003</v>
      </c>
      <c r="CQ31">
        <v>50.811999999999998</v>
      </c>
      <c r="CR31">
        <v>49.832322580645098</v>
      </c>
      <c r="CS31">
        <v>50.781999999999996</v>
      </c>
      <c r="CT31">
        <v>50.436999999999998</v>
      </c>
      <c r="CU31">
        <v>1255.4903225806499</v>
      </c>
      <c r="CV31">
        <v>139.51258064516099</v>
      </c>
      <c r="CW31">
        <v>0</v>
      </c>
      <c r="CX31">
        <v>119.700000047684</v>
      </c>
      <c r="CY31">
        <v>0</v>
      </c>
      <c r="CZ31">
        <v>735.7944</v>
      </c>
      <c r="DA31">
        <v>-0.685692321018328</v>
      </c>
      <c r="DB31">
        <v>-19.907692328776701</v>
      </c>
      <c r="DC31">
        <v>10382.752</v>
      </c>
      <c r="DD31">
        <v>15</v>
      </c>
      <c r="DE31">
        <v>1608248358.5999999</v>
      </c>
      <c r="DF31" t="s">
        <v>352</v>
      </c>
      <c r="DG31">
        <v>1608248358.5999999</v>
      </c>
      <c r="DH31">
        <v>1608248349.5999999</v>
      </c>
      <c r="DI31">
        <v>34</v>
      </c>
      <c r="DJ31">
        <v>2.1549999999999998</v>
      </c>
      <c r="DK31">
        <v>2E-3</v>
      </c>
      <c r="DL31">
        <v>6.1669999999999998</v>
      </c>
      <c r="DM31">
        <v>0.13100000000000001</v>
      </c>
      <c r="DN31">
        <v>1428</v>
      </c>
      <c r="DO31">
        <v>20</v>
      </c>
      <c r="DP31">
        <v>7.0000000000000007E-2</v>
      </c>
      <c r="DQ31">
        <v>0.14000000000000001</v>
      </c>
      <c r="DR31">
        <v>22.419617115746998</v>
      </c>
      <c r="DS31">
        <v>-1.0909579050389799</v>
      </c>
      <c r="DT31">
        <v>0.146094263232247</v>
      </c>
      <c r="DU31">
        <v>0</v>
      </c>
      <c r="DV31">
        <v>-27.9355774193548</v>
      </c>
      <c r="DW31">
        <v>1.0341387096775001</v>
      </c>
      <c r="DX31">
        <v>0.16178447971672399</v>
      </c>
      <c r="DY31">
        <v>0</v>
      </c>
      <c r="DZ31">
        <v>0.73144912903225801</v>
      </c>
      <c r="EA31">
        <v>2.17825161290299E-2</v>
      </c>
      <c r="EB31">
        <v>2.1905546615608902E-3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6.1669999999999998</v>
      </c>
      <c r="EJ31">
        <v>0.13100000000000001</v>
      </c>
      <c r="EK31">
        <v>4.0114761904761203</v>
      </c>
      <c r="EL31">
        <v>0</v>
      </c>
      <c r="EM31">
        <v>0</v>
      </c>
      <c r="EN31">
        <v>0</v>
      </c>
      <c r="EO31">
        <v>0.129109999999997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10.7</v>
      </c>
      <c r="EX31">
        <v>10.7</v>
      </c>
      <c r="EY31">
        <v>2</v>
      </c>
      <c r="EZ31">
        <v>492.42099999999999</v>
      </c>
      <c r="FA31">
        <v>507.48899999999998</v>
      </c>
      <c r="FB31">
        <v>24.378</v>
      </c>
      <c r="FC31">
        <v>32.669699999999999</v>
      </c>
      <c r="FD31">
        <v>30.0002</v>
      </c>
      <c r="FE31">
        <v>32.483400000000003</v>
      </c>
      <c r="FF31">
        <v>32.5212</v>
      </c>
      <c r="FG31">
        <v>58.099600000000002</v>
      </c>
      <c r="FH31">
        <v>80.439499999999995</v>
      </c>
      <c r="FI31">
        <v>34.393999999999998</v>
      </c>
      <c r="FJ31">
        <v>24.319500000000001</v>
      </c>
      <c r="FK31">
        <v>1427.67</v>
      </c>
      <c r="FL31">
        <v>20.374400000000001</v>
      </c>
      <c r="FM31">
        <v>100.767</v>
      </c>
      <c r="FN31">
        <v>100.375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2020-12-17T15:43:44Z</dcterms:created>
  <dcterms:modified xsi:type="dcterms:W3CDTF">2021-05-04T23:50:07Z</dcterms:modified>
</cp:coreProperties>
</file>