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D8B84B6-9616-4D26-A93F-A7973133EDB8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BA30" i="1"/>
  <c r="AU30" i="1"/>
  <c r="AY30" i="1" s="1"/>
  <c r="AO30" i="1"/>
  <c r="AJ30" i="1"/>
  <c r="AH30" i="1" s="1"/>
  <c r="Z30" i="1"/>
  <c r="Y30" i="1"/>
  <c r="X30" i="1" s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M28" i="1"/>
  <c r="AW28" i="1" s="1"/>
  <c r="BL28" i="1"/>
  <c r="BI28" i="1"/>
  <c r="BH28" i="1"/>
  <c r="BG28" i="1"/>
  <c r="BF28" i="1"/>
  <c r="BJ28" i="1" s="1"/>
  <c r="BK28" i="1" s="1"/>
  <c r="BE28" i="1"/>
  <c r="BA28" i="1"/>
  <c r="AU28" i="1"/>
  <c r="AY28" i="1" s="1"/>
  <c r="AO28" i="1"/>
  <c r="AJ28" i="1"/>
  <c r="AH28" i="1" s="1"/>
  <c r="Z28" i="1"/>
  <c r="Y28" i="1"/>
  <c r="X28" i="1" s="1"/>
  <c r="Q28" i="1"/>
  <c r="BO27" i="1"/>
  <c r="BN27" i="1"/>
  <c r="BL27" i="1"/>
  <c r="BM27" i="1" s="1"/>
  <c r="BJ27" i="1"/>
  <c r="BK27" i="1" s="1"/>
  <c r="BI27" i="1"/>
  <c r="BH27" i="1"/>
  <c r="BG27" i="1"/>
  <c r="BF27" i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M26" i="1"/>
  <c r="AW26" i="1" s="1"/>
  <c r="BL26" i="1"/>
  <c r="BI26" i="1"/>
  <c r="BH26" i="1"/>
  <c r="BG26" i="1"/>
  <c r="BF26" i="1"/>
  <c r="BJ26" i="1" s="1"/>
  <c r="BK26" i="1" s="1"/>
  <c r="BE26" i="1"/>
  <c r="BA26" i="1"/>
  <c r="AU26" i="1"/>
  <c r="AY26" i="1" s="1"/>
  <c r="AO26" i="1"/>
  <c r="AJ26" i="1"/>
  <c r="AH26" i="1" s="1"/>
  <c r="Z26" i="1"/>
  <c r="Y26" i="1"/>
  <c r="X26" i="1" s="1"/>
  <c r="Q26" i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M24" i="1"/>
  <c r="AW24" i="1" s="1"/>
  <c r="BL24" i="1"/>
  <c r="BI24" i="1"/>
  <c r="BH24" i="1"/>
  <c r="BG24" i="1"/>
  <c r="BF24" i="1"/>
  <c r="BJ24" i="1" s="1"/>
  <c r="BK24" i="1" s="1"/>
  <c r="BE24" i="1"/>
  <c r="BA24" i="1"/>
  <c r="AU24" i="1"/>
  <c r="AY24" i="1" s="1"/>
  <c r="AO24" i="1"/>
  <c r="AJ24" i="1"/>
  <c r="AH24" i="1" s="1"/>
  <c r="Z24" i="1"/>
  <c r="Y24" i="1"/>
  <c r="X24" i="1" s="1"/>
  <c r="Q24" i="1"/>
  <c r="BO23" i="1"/>
  <c r="BN23" i="1"/>
  <c r="BL23" i="1"/>
  <c r="BM23" i="1" s="1"/>
  <c r="BJ23" i="1"/>
  <c r="BK23" i="1" s="1"/>
  <c r="BI23" i="1"/>
  <c r="BH23" i="1"/>
  <c r="BG23" i="1"/>
  <c r="BF23" i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BA22" i="1"/>
  <c r="AU22" i="1"/>
  <c r="AY22" i="1" s="1"/>
  <c r="AO22" i="1"/>
  <c r="AJ22" i="1"/>
  <c r="AH22" i="1" s="1"/>
  <c r="Z22" i="1"/>
  <c r="Y22" i="1"/>
  <c r="X22" i="1" s="1"/>
  <c r="Q22" i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M20" i="1"/>
  <c r="AW20" i="1" s="1"/>
  <c r="BL20" i="1"/>
  <c r="BI20" i="1"/>
  <c r="BH20" i="1"/>
  <c r="BG20" i="1"/>
  <c r="BF20" i="1"/>
  <c r="BJ20" i="1" s="1"/>
  <c r="BK20" i="1" s="1"/>
  <c r="BE20" i="1"/>
  <c r="BA20" i="1"/>
  <c r="AU20" i="1"/>
  <c r="AY20" i="1" s="1"/>
  <c r="AO20" i="1"/>
  <c r="AJ20" i="1"/>
  <c r="AH20" i="1" s="1"/>
  <c r="Z20" i="1"/>
  <c r="Y20" i="1"/>
  <c r="X20" i="1" s="1"/>
  <c r="Q20" i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X19" i="1"/>
  <c r="AU19" i="1"/>
  <c r="AO19" i="1"/>
  <c r="AJ19" i="1"/>
  <c r="AI19" i="1"/>
  <c r="AH19" i="1"/>
  <c r="J19" i="1" s="1"/>
  <c r="I19" i="1" s="1"/>
  <c r="Z19" i="1"/>
  <c r="Y19" i="1"/>
  <c r="X19" i="1" s="1"/>
  <c r="Q19" i="1"/>
  <c r="O19" i="1"/>
  <c r="L19" i="1"/>
  <c r="K19" i="1"/>
  <c r="BO18" i="1"/>
  <c r="BN18" i="1"/>
  <c r="BM18" i="1"/>
  <c r="AW18" i="1" s="1"/>
  <c r="BL18" i="1"/>
  <c r="BI18" i="1"/>
  <c r="BH18" i="1"/>
  <c r="BG18" i="1"/>
  <c r="BF18" i="1"/>
  <c r="BJ18" i="1" s="1"/>
  <c r="BK18" i="1" s="1"/>
  <c r="BE18" i="1"/>
  <c r="BA18" i="1"/>
  <c r="AU18" i="1"/>
  <c r="AY18" i="1" s="1"/>
  <c r="AO18" i="1"/>
  <c r="AJ18" i="1"/>
  <c r="AH18" i="1" s="1"/>
  <c r="Z18" i="1"/>
  <c r="Y18" i="1"/>
  <c r="X18" i="1" s="1"/>
  <c r="Q18" i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X17" i="1"/>
  <c r="AU17" i="1"/>
  <c r="AO17" i="1"/>
  <c r="AJ17" i="1"/>
  <c r="AI17" i="1"/>
  <c r="AH17" i="1"/>
  <c r="J17" i="1" s="1"/>
  <c r="I17" i="1" s="1"/>
  <c r="Z17" i="1"/>
  <c r="Y17" i="1"/>
  <c r="X17" i="1" s="1"/>
  <c r="Q17" i="1"/>
  <c r="O17" i="1"/>
  <c r="L17" i="1"/>
  <c r="K17" i="1"/>
  <c r="T17" i="1" l="1"/>
  <c r="AW17" i="1"/>
  <c r="AY17" i="1" s="1"/>
  <c r="AB17" i="1"/>
  <c r="O20" i="1"/>
  <c r="L20" i="1"/>
  <c r="K20" i="1"/>
  <c r="AX20" i="1" s="1"/>
  <c r="AZ20" i="1" s="1"/>
  <c r="AI20" i="1"/>
  <c r="J20" i="1"/>
  <c r="I20" i="1" s="1"/>
  <c r="L21" i="1"/>
  <c r="K21" i="1"/>
  <c r="AX21" i="1" s="1"/>
  <c r="J21" i="1"/>
  <c r="I21" i="1" s="1"/>
  <c r="AI21" i="1"/>
  <c r="O21" i="1"/>
  <c r="O22" i="1"/>
  <c r="L22" i="1"/>
  <c r="K22" i="1"/>
  <c r="AX22" i="1" s="1"/>
  <c r="AZ22" i="1" s="1"/>
  <c r="AI22" i="1"/>
  <c r="J22" i="1"/>
  <c r="I22" i="1" s="1"/>
  <c r="L23" i="1"/>
  <c r="K23" i="1"/>
  <c r="AX23" i="1" s="1"/>
  <c r="J23" i="1"/>
  <c r="I23" i="1" s="1"/>
  <c r="AI23" i="1"/>
  <c r="O23" i="1"/>
  <c r="O24" i="1"/>
  <c r="L24" i="1"/>
  <c r="K24" i="1"/>
  <c r="AX24" i="1" s="1"/>
  <c r="AZ24" i="1" s="1"/>
  <c r="AI24" i="1"/>
  <c r="J24" i="1"/>
  <c r="I24" i="1" s="1"/>
  <c r="L25" i="1"/>
  <c r="K25" i="1"/>
  <c r="AX25" i="1" s="1"/>
  <c r="J25" i="1"/>
  <c r="I25" i="1" s="1"/>
  <c r="AI25" i="1"/>
  <c r="O25" i="1"/>
  <c r="J26" i="1"/>
  <c r="I26" i="1" s="1"/>
  <c r="O26" i="1"/>
  <c r="L26" i="1"/>
  <c r="K26" i="1"/>
  <c r="AX26" i="1" s="1"/>
  <c r="AZ26" i="1" s="1"/>
  <c r="AI26" i="1"/>
  <c r="L27" i="1"/>
  <c r="K27" i="1"/>
  <c r="AX27" i="1" s="1"/>
  <c r="J27" i="1"/>
  <c r="I27" i="1" s="1"/>
  <c r="AI27" i="1"/>
  <c r="O27" i="1"/>
  <c r="O28" i="1"/>
  <c r="L28" i="1"/>
  <c r="K28" i="1"/>
  <c r="AX28" i="1" s="1"/>
  <c r="AZ28" i="1" s="1"/>
  <c r="J28" i="1"/>
  <c r="I28" i="1" s="1"/>
  <c r="AI28" i="1"/>
  <c r="L29" i="1"/>
  <c r="K29" i="1"/>
  <c r="AX29" i="1" s="1"/>
  <c r="AZ29" i="1" s="1"/>
  <c r="J29" i="1"/>
  <c r="I29" i="1" s="1"/>
  <c r="AI29" i="1"/>
  <c r="O29" i="1"/>
  <c r="O30" i="1"/>
  <c r="L30" i="1"/>
  <c r="J30" i="1"/>
  <c r="I30" i="1" s="1"/>
  <c r="K30" i="1"/>
  <c r="AX30" i="1" s="1"/>
  <c r="AZ30" i="1" s="1"/>
  <c r="AI30" i="1"/>
  <c r="L31" i="1"/>
  <c r="K31" i="1"/>
  <c r="AX31" i="1" s="1"/>
  <c r="AZ31" i="1" s="1"/>
  <c r="J31" i="1"/>
  <c r="I31" i="1" s="1"/>
  <c r="AI31" i="1"/>
  <c r="O31" i="1"/>
  <c r="T31" i="1"/>
  <c r="AW31" i="1"/>
  <c r="AY31" i="1" s="1"/>
  <c r="AB19" i="1"/>
  <c r="O18" i="1"/>
  <c r="L18" i="1"/>
  <c r="K18" i="1"/>
  <c r="AX18" i="1" s="1"/>
  <c r="AZ18" i="1" s="1"/>
  <c r="J18" i="1"/>
  <c r="I18" i="1" s="1"/>
  <c r="AI18" i="1"/>
  <c r="AZ19" i="1"/>
  <c r="T19" i="1"/>
  <c r="AW19" i="1"/>
  <c r="AY19" i="1" s="1"/>
  <c r="T21" i="1"/>
  <c r="AW21" i="1"/>
  <c r="AY21" i="1" s="1"/>
  <c r="T23" i="1"/>
  <c r="AW23" i="1"/>
  <c r="AY23" i="1" s="1"/>
  <c r="T25" i="1"/>
  <c r="AW25" i="1"/>
  <c r="AY25" i="1" s="1"/>
  <c r="T27" i="1"/>
  <c r="AW27" i="1"/>
  <c r="AY27" i="1" s="1"/>
  <c r="T29" i="1"/>
  <c r="AW29" i="1"/>
  <c r="AY29" i="1" s="1"/>
  <c r="T18" i="1"/>
  <c r="T20" i="1"/>
  <c r="T22" i="1"/>
  <c r="T24" i="1"/>
  <c r="T26" i="1"/>
  <c r="T28" i="1"/>
  <c r="T30" i="1"/>
  <c r="U18" i="1" l="1"/>
  <c r="V18" i="1" s="1"/>
  <c r="AZ25" i="1"/>
  <c r="AB31" i="1"/>
  <c r="AB24" i="1"/>
  <c r="AZ23" i="1"/>
  <c r="U28" i="1"/>
  <c r="V28" i="1" s="1"/>
  <c r="U25" i="1"/>
  <c r="V25" i="1" s="1"/>
  <c r="AB29" i="1"/>
  <c r="AB21" i="1"/>
  <c r="R21" i="1"/>
  <c r="P21" i="1" s="1"/>
  <c r="S21" i="1" s="1"/>
  <c r="M21" i="1" s="1"/>
  <c r="N21" i="1" s="1"/>
  <c r="U17" i="1"/>
  <c r="V17" i="1" s="1"/>
  <c r="U26" i="1"/>
  <c r="V26" i="1" s="1"/>
  <c r="R26" i="1"/>
  <c r="P26" i="1" s="1"/>
  <c r="S26" i="1" s="1"/>
  <c r="M26" i="1" s="1"/>
  <c r="N26" i="1" s="1"/>
  <c r="AB26" i="1"/>
  <c r="AB22" i="1"/>
  <c r="AZ21" i="1"/>
  <c r="AZ17" i="1"/>
  <c r="U30" i="1"/>
  <c r="V30" i="1" s="1"/>
  <c r="U24" i="1"/>
  <c r="V24" i="1" s="1"/>
  <c r="U23" i="1"/>
  <c r="V23" i="1" s="1"/>
  <c r="AB18" i="1"/>
  <c r="U31" i="1"/>
  <c r="V31" i="1" s="1"/>
  <c r="R31" i="1" s="1"/>
  <c r="P31" i="1" s="1"/>
  <c r="S31" i="1" s="1"/>
  <c r="M31" i="1" s="1"/>
  <c r="N31" i="1" s="1"/>
  <c r="AB27" i="1"/>
  <c r="U27" i="1"/>
  <c r="V27" i="1" s="1"/>
  <c r="AB23" i="1"/>
  <c r="U22" i="1"/>
  <c r="V22" i="1" s="1"/>
  <c r="R22" i="1" s="1"/>
  <c r="P22" i="1" s="1"/>
  <c r="S22" i="1" s="1"/>
  <c r="M22" i="1" s="1"/>
  <c r="N22" i="1" s="1"/>
  <c r="R30" i="1"/>
  <c r="P30" i="1" s="1"/>
  <c r="S30" i="1" s="1"/>
  <c r="M30" i="1" s="1"/>
  <c r="N30" i="1" s="1"/>
  <c r="AB30" i="1"/>
  <c r="AZ27" i="1"/>
  <c r="AB20" i="1"/>
  <c r="U19" i="1"/>
  <c r="V19" i="1" s="1"/>
  <c r="U20" i="1"/>
  <c r="V20" i="1" s="1"/>
  <c r="U29" i="1"/>
  <c r="V29" i="1" s="1"/>
  <c r="U21" i="1"/>
  <c r="V21" i="1" s="1"/>
  <c r="AB28" i="1"/>
  <c r="R28" i="1"/>
  <c r="P28" i="1" s="1"/>
  <c r="S28" i="1" s="1"/>
  <c r="M28" i="1" s="1"/>
  <c r="N28" i="1" s="1"/>
  <c r="AB25" i="1"/>
  <c r="R25" i="1"/>
  <c r="P25" i="1" s="1"/>
  <c r="S25" i="1" s="1"/>
  <c r="M25" i="1" s="1"/>
  <c r="N25" i="1" s="1"/>
  <c r="W27" i="1" l="1"/>
  <c r="AA27" i="1" s="1"/>
  <c r="AD27" i="1"/>
  <c r="AE27" i="1" s="1"/>
  <c r="AC27" i="1"/>
  <c r="AD23" i="1"/>
  <c r="W23" i="1"/>
  <c r="AA23" i="1" s="1"/>
  <c r="AC23" i="1"/>
  <c r="W29" i="1"/>
  <c r="AA29" i="1" s="1"/>
  <c r="AD29" i="1"/>
  <c r="AE29" i="1" s="1"/>
  <c r="AC29" i="1"/>
  <c r="R27" i="1"/>
  <c r="P27" i="1" s="1"/>
  <c r="S27" i="1" s="1"/>
  <c r="M27" i="1" s="1"/>
  <c r="N27" i="1" s="1"/>
  <c r="W24" i="1"/>
  <c r="AA24" i="1" s="1"/>
  <c r="AD24" i="1"/>
  <c r="AE24" i="1" s="1"/>
  <c r="AC24" i="1"/>
  <c r="R29" i="1"/>
  <c r="P29" i="1" s="1"/>
  <c r="S29" i="1" s="1"/>
  <c r="M29" i="1" s="1"/>
  <c r="N29" i="1" s="1"/>
  <c r="R24" i="1"/>
  <c r="P24" i="1" s="1"/>
  <c r="S24" i="1" s="1"/>
  <c r="M24" i="1" s="1"/>
  <c r="N24" i="1" s="1"/>
  <c r="W30" i="1"/>
  <c r="AA30" i="1" s="1"/>
  <c r="AD30" i="1"/>
  <c r="AC30" i="1"/>
  <c r="W26" i="1"/>
  <c r="AA26" i="1" s="1"/>
  <c r="AD26" i="1"/>
  <c r="AE26" i="1" s="1"/>
  <c r="AC26" i="1"/>
  <c r="AD25" i="1"/>
  <c r="AE25" i="1" s="1"/>
  <c r="W25" i="1"/>
  <c r="AA25" i="1" s="1"/>
  <c r="AC25" i="1"/>
  <c r="W20" i="1"/>
  <c r="AA20" i="1" s="1"/>
  <c r="AD20" i="1"/>
  <c r="AE20" i="1" s="1"/>
  <c r="AC20" i="1"/>
  <c r="AD19" i="1"/>
  <c r="W19" i="1"/>
  <c r="AA19" i="1" s="1"/>
  <c r="AC19" i="1"/>
  <c r="R19" i="1"/>
  <c r="P19" i="1" s="1"/>
  <c r="S19" i="1" s="1"/>
  <c r="M19" i="1" s="1"/>
  <c r="N19" i="1" s="1"/>
  <c r="R20" i="1"/>
  <c r="P20" i="1" s="1"/>
  <c r="S20" i="1" s="1"/>
  <c r="M20" i="1" s="1"/>
  <c r="N20" i="1" s="1"/>
  <c r="W22" i="1"/>
  <c r="AA22" i="1" s="1"/>
  <c r="AD22" i="1"/>
  <c r="AE22" i="1" s="1"/>
  <c r="AC22" i="1"/>
  <c r="AD17" i="1"/>
  <c r="W17" i="1"/>
  <c r="AA17" i="1" s="1"/>
  <c r="AC17" i="1"/>
  <c r="R17" i="1"/>
  <c r="P17" i="1" s="1"/>
  <c r="S17" i="1" s="1"/>
  <c r="M17" i="1" s="1"/>
  <c r="N17" i="1" s="1"/>
  <c r="W28" i="1"/>
  <c r="AA28" i="1" s="1"/>
  <c r="AD28" i="1"/>
  <c r="AC28" i="1"/>
  <c r="W18" i="1"/>
  <c r="AA18" i="1" s="1"/>
  <c r="AD18" i="1"/>
  <c r="AE18" i="1" s="1"/>
  <c r="AC18" i="1"/>
  <c r="W31" i="1"/>
  <c r="AA31" i="1" s="1"/>
  <c r="AD31" i="1"/>
  <c r="AE31" i="1" s="1"/>
  <c r="AC31" i="1"/>
  <c r="R23" i="1"/>
  <c r="P23" i="1" s="1"/>
  <c r="S23" i="1" s="1"/>
  <c r="M23" i="1" s="1"/>
  <c r="N23" i="1" s="1"/>
  <c r="AD21" i="1"/>
  <c r="AE21" i="1" s="1"/>
  <c r="W21" i="1"/>
  <c r="AA21" i="1" s="1"/>
  <c r="AC21" i="1"/>
  <c r="R18" i="1"/>
  <c r="P18" i="1" s="1"/>
  <c r="S18" i="1" s="1"/>
  <c r="M18" i="1" s="1"/>
  <c r="N18" i="1" s="1"/>
  <c r="AE17" i="1" l="1"/>
  <c r="AE19" i="1"/>
  <c r="AE23" i="1"/>
  <c r="AE28" i="1"/>
  <c r="AE30" i="1"/>
</calcChain>
</file>

<file path=xl/sharedStrings.xml><?xml version="1.0" encoding="utf-8"?>
<sst xmlns="http://schemas.openxmlformats.org/spreadsheetml/2006/main" count="702" uniqueCount="359">
  <si>
    <t>File opened</t>
  </si>
  <si>
    <t>2020-12-17 15:13:53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</si>
  <si>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</si>
  <si>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</si>
  <si>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</si>
  <si>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</si>
  <si>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</si>
  <si>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</si>
  <si>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</si>
  <si>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</si>
  <si>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</si>
  <si>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</si>
  <si>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</si>
  <si>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</si>
  <si>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</si>
  <si>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</si>
  <si>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</si>
  <si>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</si>
  <si>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</si>
  <si>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</si>
  <si>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</si>
  <si>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</si>
  <si>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</si>
  <si>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</si>
  <si>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15:13:53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</si>
  <si>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</si>
  <si>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</si>
  <si>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</si>
  <si>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</si>
  <si>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</si>
  <si>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</si>
  <si>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</si>
  <si>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</si>
  <si>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</si>
  <si>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</si>
  <si>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</si>
  <si>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</si>
  <si>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</si>
  <si>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</si>
  <si>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</si>
  <si>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</si>
  <si>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</si>
  <si>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</si>
  <si>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</si>
  <si>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</si>
  <si>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</si>
  <si>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</si>
  <si>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</si>
  <si>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</si>
  <si>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</si>
  <si>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</si>
  <si>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</si>
  <si>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</si>
  <si>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</si>
  <si>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</si>
  <si>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</si>
  <si>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</si>
  <si>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</si>
  <si>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</si>
  <si>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</si>
  <si>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</si>
  <si>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</si>
  <si>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</si>
  <si>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</si>
  <si>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</si>
  <si>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</si>
  <si>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</si>
  <si>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</si>
  <si>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</si>
  <si>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</si>
  <si>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</si>
  <si>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</si>
  <si>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</si>
  <si>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</si>
  <si>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</si>
  <si>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</si>
  <si>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</si>
  <si>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</si>
  <si>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</si>
  <si>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</si>
  <si>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</si>
  <si>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</si>
  <si>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</si>
  <si>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</si>
  <si>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</si>
  <si>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</si>
  <si>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</si>
  <si>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</si>
  <si>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</si>
  <si>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</si>
  <si>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</si>
  <si>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</si>
  <si>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</si>
  <si>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</si>
  <si>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</si>
  <si>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</si>
  <si>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</si>
  <si>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</si>
  <si>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</si>
  <si>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</si>
  <si>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</si>
  <si>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</si>
  <si>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</si>
  <si>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</si>
  <si>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</si>
  <si>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</si>
  <si>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</si>
  <si>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</si>
  <si>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</si>
  <si>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</si>
  <si>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</si>
  <si>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</si>
  <si>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</si>
  <si>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</si>
  <si>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</si>
  <si>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</si>
  <si>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</si>
  <si>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</si>
  <si>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</si>
  <si>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</si>
  <si>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</si>
  <si>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</si>
  <si>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</si>
  <si>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</si>
  <si>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</si>
  <si>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</si>
  <si>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</si>
  <si>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</si>
  <si>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</si>
  <si>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</si>
  <si>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</si>
  <si>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</si>
  <si>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</si>
  <si>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</si>
  <si>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</si>
  <si>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</si>
  <si>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</si>
  <si>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</si>
  <si>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</si>
  <si>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</si>
  <si>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</si>
  <si>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</si>
  <si>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</si>
  <si>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</si>
  <si>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</si>
  <si>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</si>
  <si>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</si>
  <si>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</si>
  <si>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</si>
  <si>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</si>
  <si>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</si>
  <si>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</si>
  <si>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</si>
  <si>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</si>
  <si>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</si>
  <si>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</si>
  <si>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</si>
  <si>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</si>
  <si>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</si>
  <si>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</si>
  <si>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</si>
  <si>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</si>
  <si>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</si>
  <si>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</si>
  <si>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</si>
  <si>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</si>
  <si>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</si>
  <si>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</si>
  <si>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</si>
  <si>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</si>
  <si>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</si>
  <si>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</si>
  <si>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</si>
  <si>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</si>
  <si>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</si>
  <si>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</si>
  <si>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</si>
  <si>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</si>
  <si>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</si>
  <si>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</si>
  <si>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</si>
  <si>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</si>
  <si>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</si>
  <si>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</si>
  <si>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</si>
  <si>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</si>
  <si>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</si>
  <si>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</si>
  <si>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</si>
  <si>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</si>
  <si>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</si>
  <si>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</si>
  <si>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</si>
  <si>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</si>
  <si>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</si>
  <si>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</si>
  <si>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</si>
  <si>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</si>
  <si>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</si>
  <si>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</si>
  <si>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</si>
  <si>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</si>
  <si>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</si>
  <si>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</si>
  <si>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</si>
  <si>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</si>
  <si>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</si>
  <si>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</si>
  <si>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</si>
  <si>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</si>
  <si>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</si>
  <si>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</si>
  <si>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</si>
  <si>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</si>
  <si>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</si>
  <si>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</si>
  <si>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</si>
  <si>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</si>
  <si>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</si>
  <si>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</si>
  <si>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</si>
  <si>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</si>
  <si>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</si>
  <si>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</si>
  <si>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</si>
  <si>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</si>
  <si>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</si>
  <si>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</si>
  <si>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</si>
  <si>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</si>
  <si>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</si>
  <si>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</si>
  <si>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</si>
  <si>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</si>
  <si>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</si>
  <si>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</si>
  <si>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</si>
  <si>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</si>
  <si>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</si>
  <si>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</si>
  <si>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</si>
  <si>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</si>
  <si>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</si>
  <si>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</si>
  <si>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</si>
  <si>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</si>
  <si>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</si>
  <si>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</si>
  <si>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</si>
  <si>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</si>
  <si>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</si>
  <si>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</si>
  <si>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</si>
  <si>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</si>
  <si>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</si>
  <si>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</si>
  <si>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</si>
  <si>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</si>
  <si>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</si>
  <si>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</si>
  <si>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</si>
  <si>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</si>
  <si>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</si>
  <si>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</si>
  <si>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</si>
  <si>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</si>
  <si>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</si>
  <si>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</si>
  <si>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</si>
  <si>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</si>
  <si>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</si>
  <si>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</si>
  <si>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</si>
  <si>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</si>
  <si>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</si>
  <si>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</si>
  <si>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</si>
  <si>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</si>
  <si>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</si>
  <si>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</si>
  <si>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</si>
  <si>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</si>
  <si>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</si>
  <si>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</si>
  <si>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</si>
  <si>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</si>
  <si>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</si>
  <si>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</si>
  <si>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</si>
  <si>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15:22:27</t>
  </si>
  <si>
    <t>15:22:27</t>
  </si>
  <si>
    <t>1149</t>
  </si>
  <si>
    <t>_1</t>
  </si>
  <si>
    <t>-</t>
  </si>
  <si>
    <t>RECT-3136-20201217-15_22_23</t>
  </si>
  <si>
    <t>DARK-3137-20201217-15_22_31</t>
  </si>
  <si>
    <t>0: Broadleaf</t>
  </si>
  <si>
    <t>15:22:46</t>
  </si>
  <si>
    <t>1/3</t>
  </si>
  <si>
    <t>20201217 15:24:47</t>
  </si>
  <si>
    <t>15:24:47</t>
  </si>
  <si>
    <t>RECT-3138-20201217-15_24_43</t>
  </si>
  <si>
    <t>DARK-3139-20201217-15_24_50</t>
  </si>
  <si>
    <t>2/3</t>
  </si>
  <si>
    <t>20201217 15:26:01</t>
  </si>
  <si>
    <t>15:26:01</t>
  </si>
  <si>
    <t>RECT-3140-20201217-15_25_57</t>
  </si>
  <si>
    <t>DARK-3141-20201217-15_26_05</t>
  </si>
  <si>
    <t>3/3</t>
  </si>
  <si>
    <t>20201217 15:27:10</t>
  </si>
  <si>
    <t>15:27:10</t>
  </si>
  <si>
    <t>RECT-3142-20201217-15_27_06</t>
  </si>
  <si>
    <t>DARK-3143-20201217-15_27_14</t>
  </si>
  <si>
    <t>20201217 15:28:35</t>
  </si>
  <si>
    <t>15:28:35</t>
  </si>
  <si>
    <t>RECT-3144-20201217-15_28_31</t>
  </si>
  <si>
    <t>DARK-3145-20201217-15_28_39</t>
  </si>
  <si>
    <t>20201217 15:29:44</t>
  </si>
  <si>
    <t>15:29:44</t>
  </si>
  <si>
    <t>RECT-3146-20201217-15_29_40</t>
  </si>
  <si>
    <t>DARK-3147-20201217-15_29_48</t>
  </si>
  <si>
    <t>20201217 15:31:01</t>
  </si>
  <si>
    <t>15:31:01</t>
  </si>
  <si>
    <t>RECT-3148-20201217-15_30_57</t>
  </si>
  <si>
    <t>DARK-3149-20201217-15_31_05</t>
  </si>
  <si>
    <t>20201217 15:32:42</t>
  </si>
  <si>
    <t>15:32:42</t>
  </si>
  <si>
    <t>RECT-3150-20201217-15_32_38</t>
  </si>
  <si>
    <t>DARK-3151-20201217-15_32_46</t>
  </si>
  <si>
    <t>20201217 15:34:14</t>
  </si>
  <si>
    <t>15:34:14</t>
  </si>
  <si>
    <t>RECT-3152-20201217-15_34_10</t>
  </si>
  <si>
    <t>DARK-3153-20201217-15_34_18</t>
  </si>
  <si>
    <t>15:34:39</t>
  </si>
  <si>
    <t>20201217 15:36:40</t>
  </si>
  <si>
    <t>15:36:40</t>
  </si>
  <si>
    <t>RECT-3154-20201217-15_36_36</t>
  </si>
  <si>
    <t>DARK-3155-20201217-15_36_44</t>
  </si>
  <si>
    <t>20201217 15:38:40</t>
  </si>
  <si>
    <t>15:38:40</t>
  </si>
  <si>
    <t>RECT-3156-20201217-15_38_36</t>
  </si>
  <si>
    <t>DARK-3157-20201217-15_38_44</t>
  </si>
  <si>
    <t>20201217 15:40:41</t>
  </si>
  <si>
    <t>15:40:41</t>
  </si>
  <si>
    <t>RECT-3158-20201217-15_40_37</t>
  </si>
  <si>
    <t>DARK-3159-20201217-15_40_45</t>
  </si>
  <si>
    <t>20201217 15:42:41</t>
  </si>
  <si>
    <t>15:42:41</t>
  </si>
  <si>
    <t>RECT-3160-20201217-15_42_37</t>
  </si>
  <si>
    <t>DARK-3161-20201217-15_42_45</t>
  </si>
  <si>
    <t>20201217 15:44:42</t>
  </si>
  <si>
    <t>15:44:42</t>
  </si>
  <si>
    <t>RECT-3162-20201217-15_44_38</t>
  </si>
  <si>
    <t>DARK-3163-20201217-15_44_46</t>
  </si>
  <si>
    <t>15:45:00</t>
  </si>
  <si>
    <t>20201217 15:46:46</t>
  </si>
  <si>
    <t>15:46:46</t>
  </si>
  <si>
    <t>RECT-3164-20201217-15_46_42</t>
  </si>
  <si>
    <t>DARK-3165-20201217-15_46_50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</si>
</sst>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1608240147.5999999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1608240139.5999999</v>
      </c>
      <c r="I17">
        <f t="shared" ref="I17:I31" si="0">(J17)/1000</f>
        <v>2.9906386550276702E-4</v>
      </c>
      <c r="J17">
        <f t="shared" ref="J17:J31" si="1">1000*CA17*AH17*(BW17-BX17)/(100*BP17*(1000-AH17*BW17))</f>
        <v>0.29906386550276703</v>
      </c>
      <c r="K17">
        <f t="shared" ref="K17:K31" si="2">CA17*AH17*(BV17-BU17*(1000-AH17*BX17)/(1000-AH17*BW17))/(100*BP17)</f>
        <v>2.0193378451631672</v>
      </c>
      <c r="L17">
        <f t="shared" ref="L17:L31" si="3">BU17 - IF(AH17&gt;1, K17*BP17*100/(AJ17*CI17), 0)</f>
        <v>401.34670967741903</v>
      </c>
      <c r="M17">
        <f t="shared" ref="M17:M31" si="4">((S17-I17/2)*L17-K17)/(S17+I17/2)</f>
        <v>196.87574357679148</v>
      </c>
      <c r="N17">
        <f t="shared" ref="N17:N31" si="5">M17*(CB17+CC17)/1000</f>
        <v>20.038406821593458</v>
      </c>
      <c r="O17">
        <f t="shared" ref="O17:O31" si="6">(BU17 - IF(AH17&gt;1, K17*BP17*100/(AJ17*CI17), 0))*(CB17+CC17)/1000</f>
        <v>40.849870577820376</v>
      </c>
      <c r="P17">
        <f t="shared" ref="P17:P31" si="7">2/((1/R17-1/Q17)+SIGN(R17)*SQRT((1/R17-1/Q17)*(1/R17-1/Q17) + 4*BQ17/((BQ17+1)*(BQ17+1))*(2*1/R17*1/Q17-1/Q17*1/Q17)))</f>
        <v>1.6545312865967336E-2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2.9598066654894302</v>
      </c>
      <c r="R17">
        <f t="shared" ref="R17:R31" si="9">I17*(1000-(1000*0.61365*EXP(17.502*V17/(240.97+V17))/(CB17+CC17)+BW17)/2)/(1000*0.61365*EXP(17.502*V17/(240.97+V17))/(CB17+CC17)-BW17)</f>
        <v>1.6494102229558313E-2</v>
      </c>
      <c r="S17">
        <f t="shared" ref="S17:S31" si="10">1/((BQ17+1)/(P17/1.6)+1/(Q17/1.37)) + BQ17/((BQ17+1)/(P17/1.6) + BQ17/(Q17/1.37))</f>
        <v>1.0313401677653006E-2</v>
      </c>
      <c r="T17">
        <f t="shared" ref="T17:T31" si="11">(BM17*BO17)</f>
        <v>231.28546508955264</v>
      </c>
      <c r="U17">
        <f t="shared" ref="U17:U31" si="12">(CD17+(T17+2*0.95*0.0000000567*(((CD17+$B$7)+273)^4-(CD17+273)^4)-44100*I17)/(1.84*29.3*Q17+8*0.95*0.0000000567*(CD17+273)^3))</f>
        <v>29.257526436631153</v>
      </c>
      <c r="V17">
        <f t="shared" ref="V17:V31" si="13">($C$7*CE17+$D$7*CF17+$E$7*U17)</f>
        <v>28.930170967741901</v>
      </c>
      <c r="W17">
        <f t="shared" ref="W17:W31" si="14">0.61365*EXP(17.502*V17/(240.97+V17))</f>
        <v>4.0055506297667511</v>
      </c>
      <c r="X17">
        <f t="shared" ref="X17:X31" si="15">(Y17/Z17*100)</f>
        <v>58.46091072639058</v>
      </c>
      <c r="Y17">
        <f t="shared" ref="Y17:Y31" si="16">BW17*(CB17+CC17)/1000</f>
        <v>2.2164914985711293</v>
      </c>
      <c r="Z17">
        <f t="shared" ref="Z17:Z31" si="17">0.61365*EXP(17.502*CD17/(240.97+CD17))</f>
        <v>3.7914077475542216</v>
      </c>
      <c r="AA17">
        <f t="shared" ref="AA17:AA31" si="18">(W17-BW17*(CB17+CC17)/1000)</f>
        <v>1.7890591311956219</v>
      </c>
      <c r="AB17">
        <f t="shared" ref="AB17:AB31" si="19">(-I17*44100)</f>
        <v>-13.188716468672025</v>
      </c>
      <c r="AC17">
        <f t="shared" ref="AC17:AC31" si="20">2*29.3*Q17*0.92*(CD17-V17)</f>
        <v>-150.90295076841389</v>
      </c>
      <c r="AD17">
        <f t="shared" ref="AD17:AD31" si="21">2*0.95*0.0000000567*(((CD17+$B$7)+273)^4-(V17+273)^4)</f>
        <v>-11.164112167626914</v>
      </c>
      <c r="AE17">
        <f t="shared" ref="AE17:AE31" si="22">T17+AD17+AB17+AC17</f>
        <v>56.029685684839819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53617.516060940361</v>
      </c>
      <c r="AK17" t="s">
        <v>293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294</v>
      </c>
      <c r="AR17">
        <v>15384.9</v>
      </c>
      <c r="AS17">
        <v>942.17576923076899</v>
      </c>
      <c r="AT17">
        <v>1048.68</v>
      </c>
      <c r="AU17">
        <f t="shared" ref="AU17:AU31" si="27">1-AS17/AT17</f>
        <v>0.10156027650878352</v>
      </c>
      <c r="AV17">
        <v>0.5</v>
      </c>
      <c r="AW17">
        <f t="shared" ref="AW17:AW31" si="28">BM17</f>
        <v>1180.1560080060822</v>
      </c>
      <c r="AX17">
        <f t="shared" ref="AX17:AX31" si="29">K17</f>
        <v>2.0193378451631672</v>
      </c>
      <c r="AY17">
        <f t="shared" ref="AY17:AY31" si="30">AU17*AV17*AW17</f>
        <v>59.928485248299921</v>
      </c>
      <c r="AZ17">
        <f t="shared" ref="AZ17:AZ31" si="31">(AX17-AP17)/AW17</f>
        <v>2.5584226362279439E-3</v>
      </c>
      <c r="BA17">
        <f t="shared" ref="BA17:BA31" si="32">(AN17-AT17)/AT17</f>
        <v>-1</v>
      </c>
      <c r="BB17" t="s">
        <v>295</v>
      </c>
      <c r="BC17">
        <v>942.17576923076899</v>
      </c>
      <c r="BD17">
        <v>776.97</v>
      </c>
      <c r="BE17">
        <f t="shared" ref="BE17:BE31" si="33">1-BD17/AT17</f>
        <v>0.25909715070374184</v>
      </c>
      <c r="BF17">
        <f t="shared" ref="BF17:BF31" si="34">(AT17-BC17)/(AT17-BD17)</f>
        <v>0.39197758922833559</v>
      </c>
      <c r="BG17">
        <f t="shared" ref="BG17:BG31" si="35">(AN17-AT17)/(AN17-BD17)</f>
        <v>1.3497046218000694</v>
      </c>
      <c r="BH17">
        <f t="shared" ref="BH17:BH31" si="36">(AT17-BC17)/(AT17-AM17)</f>
        <v>0.10156027650878348</v>
      </c>
      <c r="BI17" t="e">
        <f t="shared" ref="BI17:BI31" si="37">(AN17-AT17)/(AN17-AM17)</f>
        <v>#DIV/0!</v>
      </c>
      <c r="BJ17">
        <f t="shared" ref="BJ17:BJ31" si="38">(BF17*BD17/BC17)</f>
        <v>0.32324629591290699</v>
      </c>
      <c r="BK17">
        <f t="shared" ref="BK17:BK31" si="39">(1-BJ17)</f>
        <v>0.67675370408709301</v>
      </c>
      <c r="BL17">
        <f t="shared" ref="BL17:BL31" si="40">$B$11*CJ17+$C$11*CK17+$F$11*CL17*(1-CO17)</f>
        <v>1399.96548387097</v>
      </c>
      <c r="BM17">
        <f t="shared" ref="BM17:BM31" si="41">BL17*BN17</f>
        <v>1180.1560080060822</v>
      </c>
      <c r="BN17">
        <f t="shared" ref="BN17:BN31" si="42">($B$11*$D$9+$C$11*$D$9+$F$11*((CY17+CQ17)/MAX(CY17+CQ17+CZ17, 0.1)*$I$9+CZ17/MAX(CY17+CQ17+CZ17, 0.1)*$J$9))/($B$11+$C$11+$F$11)</f>
        <v>0.8429893605254436</v>
      </c>
      <c r="BO17">
        <f t="shared" ref="BO17:BO31" si="43">($B$11*$K$9+$C$11*$K$9+$F$11*((CY17+CQ17)/MAX(CY17+CQ17+CZ17, 0.1)*$P$9+CZ17/MAX(CY17+CQ17+CZ17, 0.1)*$Q$9))/($B$11+$C$11+$F$11)</f>
        <v>0.19597872105088726</v>
      </c>
      <c r="BP17">
        <v>6</v>
      </c>
      <c r="BQ17">
        <v>0.5</v>
      </c>
      <c r="BR17" t="s">
        <v>296</v>
      </c>
      <c r="BS17">
        <v>2</v>
      </c>
      <c r="BT17">
        <v>1608240139.5999999</v>
      </c>
      <c r="BU17">
        <v>401.34670967741903</v>
      </c>
      <c r="BV17">
        <v>403.91380645161303</v>
      </c>
      <c r="BW17">
        <v>21.776851612903201</v>
      </c>
      <c r="BX17">
        <v>21.425809677419402</v>
      </c>
      <c r="BY17">
        <v>400.60670967741902</v>
      </c>
      <c r="BZ17">
        <v>21.474851612903201</v>
      </c>
      <c r="CA17">
        <v>500.027774193548</v>
      </c>
      <c r="CB17">
        <v>101.682</v>
      </c>
      <c r="CC17">
        <v>9.9999435483870996E-2</v>
      </c>
      <c r="CD17">
        <v>27.984480645161302</v>
      </c>
      <c r="CE17">
        <v>28.930170967741901</v>
      </c>
      <c r="CF17">
        <v>999.9</v>
      </c>
      <c r="CG17">
        <v>0</v>
      </c>
      <c r="CH17">
        <v>0</v>
      </c>
      <c r="CI17">
        <v>10005.2170967742</v>
      </c>
      <c r="CJ17">
        <v>0</v>
      </c>
      <c r="CK17">
        <v>278.84790322580602</v>
      </c>
      <c r="CL17">
        <v>1399.96548387097</v>
      </c>
      <c r="CM17">
        <v>0.89999806451612896</v>
      </c>
      <c r="CN17">
        <v>0.100001880645161</v>
      </c>
      <c r="CO17">
        <v>0</v>
      </c>
      <c r="CP17">
        <v>942.57819354838705</v>
      </c>
      <c r="CQ17">
        <v>4.9994800000000001</v>
      </c>
      <c r="CR17">
        <v>13337.4741935484</v>
      </c>
      <c r="CS17">
        <v>11417.2870967742</v>
      </c>
      <c r="CT17">
        <v>49.657096774193498</v>
      </c>
      <c r="CU17">
        <v>51.320129032258002</v>
      </c>
      <c r="CV17">
        <v>50.743741935483897</v>
      </c>
      <c r="CW17">
        <v>50.840387096774201</v>
      </c>
      <c r="CX17">
        <v>51.402967741935498</v>
      </c>
      <c r="CY17">
        <v>1255.46548387097</v>
      </c>
      <c r="CZ17">
        <v>139.5</v>
      </c>
      <c r="DA17">
        <v>0</v>
      </c>
      <c r="DB17">
        <v>586.79999995231606</v>
      </c>
      <c r="DC17">
        <v>0</v>
      </c>
      <c r="DD17">
        <v>942.17576923076899</v>
      </c>
      <c r="DE17">
        <v>-41.859692331436598</v>
      </c>
      <c r="DF17">
        <v>-592.59829097830197</v>
      </c>
      <c r="DG17">
        <v>13332.0884615385</v>
      </c>
      <c r="DH17">
        <v>15</v>
      </c>
      <c r="DI17">
        <v>1608240166.0999999</v>
      </c>
      <c r="DJ17" t="s">
        <v>297</v>
      </c>
      <c r="DK17">
        <v>1608240165.5999999</v>
      </c>
      <c r="DL17">
        <v>1608240166.0999999</v>
      </c>
      <c r="DM17">
        <v>31</v>
      </c>
      <c r="DN17">
        <v>-0.40400000000000003</v>
      </c>
      <c r="DO17">
        <v>1E-3</v>
      </c>
      <c r="DP17">
        <v>0.74</v>
      </c>
      <c r="DQ17">
        <v>0.30199999999999999</v>
      </c>
      <c r="DR17">
        <v>403</v>
      </c>
      <c r="DS17">
        <v>21</v>
      </c>
      <c r="DT17">
        <v>0.34</v>
      </c>
      <c r="DU17">
        <v>0.19</v>
      </c>
      <c r="DV17">
        <v>1.6684048197383201</v>
      </c>
      <c r="DW17">
        <v>2.3079742610916201</v>
      </c>
      <c r="DX17">
        <v>0.16816206192427999</v>
      </c>
      <c r="DY17">
        <v>0</v>
      </c>
      <c r="DZ17">
        <v>-2.1736663333333301</v>
      </c>
      <c r="EA17">
        <v>-2.7392219799777502</v>
      </c>
      <c r="EB17">
        <v>0.19977999967436399</v>
      </c>
      <c r="EC17">
        <v>0</v>
      </c>
      <c r="ED17">
        <v>0.36575410000000003</v>
      </c>
      <c r="EE17">
        <v>4.2389312569520998E-2</v>
      </c>
      <c r="EF17">
        <v>3.19127743858161E-3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0.74</v>
      </c>
      <c r="EN17">
        <v>0.30199999999999999</v>
      </c>
      <c r="EO17">
        <v>1.3131230612281399</v>
      </c>
      <c r="EP17">
        <v>-1.6043650578588901E-5</v>
      </c>
      <c r="EQ17">
        <v>-1.15305589960158E-6</v>
      </c>
      <c r="ER17">
        <v>3.6581349982770798E-10</v>
      </c>
      <c r="ES17">
        <v>-0.101625175474781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11.6</v>
      </c>
      <c r="FB17">
        <v>11.9</v>
      </c>
      <c r="FC17">
        <v>2</v>
      </c>
      <c r="FD17">
        <v>508.17099999999999</v>
      </c>
      <c r="FE17">
        <v>479.6</v>
      </c>
      <c r="FF17">
        <v>23.279199999999999</v>
      </c>
      <c r="FG17">
        <v>34.299999999999997</v>
      </c>
      <c r="FH17">
        <v>30.0001</v>
      </c>
      <c r="FI17">
        <v>34.279299999999999</v>
      </c>
      <c r="FJ17">
        <v>34.311</v>
      </c>
      <c r="FK17">
        <v>19.2592</v>
      </c>
      <c r="FL17">
        <v>18.538499999999999</v>
      </c>
      <c r="FM17">
        <v>45.461300000000001</v>
      </c>
      <c r="FN17">
        <v>23.294499999999999</v>
      </c>
      <c r="FO17">
        <v>403.39699999999999</v>
      </c>
      <c r="FP17">
        <v>21.4086</v>
      </c>
      <c r="FQ17">
        <v>97.863100000000003</v>
      </c>
      <c r="FR17">
        <v>101.69199999999999</v>
      </c>
    </row>
    <row r="18" spans="1:174" x14ac:dyDescent="0.25">
      <c r="A18">
        <v>2</v>
      </c>
      <c r="B18">
        <v>1608240287.0999999</v>
      </c>
      <c r="C18">
        <v>139.5</v>
      </c>
      <c r="D18" t="s">
        <v>299</v>
      </c>
      <c r="E18" t="s">
        <v>300</v>
      </c>
      <c r="F18" t="s">
        <v>291</v>
      </c>
      <c r="G18" t="s">
        <v>292</v>
      </c>
      <c r="H18">
        <v>1608240279.0999999</v>
      </c>
      <c r="I18">
        <f t="shared" si="0"/>
        <v>3.6816329025000694E-4</v>
      </c>
      <c r="J18">
        <f t="shared" si="1"/>
        <v>0.36816329025000694</v>
      </c>
      <c r="K18">
        <f t="shared" si="2"/>
        <v>-0.60842426911189729</v>
      </c>
      <c r="L18">
        <f t="shared" si="3"/>
        <v>49.5722064516129</v>
      </c>
      <c r="M18">
        <f t="shared" si="4"/>
        <v>95.94237910916118</v>
      </c>
      <c r="N18">
        <f t="shared" si="5"/>
        <v>9.7657752985064903</v>
      </c>
      <c r="O18">
        <f t="shared" si="6"/>
        <v>5.0458518305744136</v>
      </c>
      <c r="P18">
        <f t="shared" si="7"/>
        <v>2.0134335587416365E-2</v>
      </c>
      <c r="Q18">
        <f t="shared" si="8"/>
        <v>2.9582096386703762</v>
      </c>
      <c r="R18">
        <f t="shared" si="9"/>
        <v>2.0058512132768491E-2</v>
      </c>
      <c r="S18">
        <f t="shared" si="10"/>
        <v>1.2543358617783929E-2</v>
      </c>
      <c r="T18">
        <f t="shared" si="11"/>
        <v>231.29113251241301</v>
      </c>
      <c r="U18">
        <f t="shared" si="12"/>
        <v>29.255790261238971</v>
      </c>
      <c r="V18">
        <f t="shared" si="13"/>
        <v>28.9175419354839</v>
      </c>
      <c r="W18">
        <f t="shared" si="14"/>
        <v>4.0026228514513891</v>
      </c>
      <c r="X18">
        <f t="shared" si="15"/>
        <v>57.742025159191293</v>
      </c>
      <c r="Y18">
        <f t="shared" si="16"/>
        <v>2.1912020361126792</v>
      </c>
      <c r="Z18">
        <f t="shared" si="17"/>
        <v>3.7948132752040942</v>
      </c>
      <c r="AA18">
        <f t="shared" si="18"/>
        <v>1.8114208153387099</v>
      </c>
      <c r="AB18">
        <f t="shared" si="19"/>
        <v>-16.236001100025305</v>
      </c>
      <c r="AC18">
        <f t="shared" si="20"/>
        <v>-146.35137376590043</v>
      </c>
      <c r="AD18">
        <f t="shared" si="21"/>
        <v>-10.833370201391174</v>
      </c>
      <c r="AE18">
        <f t="shared" si="22"/>
        <v>57.8703874450961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53568.347431893628</v>
      </c>
      <c r="AK18" t="s">
        <v>293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301</v>
      </c>
      <c r="AR18">
        <v>15383.5</v>
      </c>
      <c r="AS18">
        <v>865.31815384615402</v>
      </c>
      <c r="AT18">
        <v>923.53</v>
      </c>
      <c r="AU18">
        <f t="shared" si="27"/>
        <v>6.3031895178116581E-2</v>
      </c>
      <c r="AV18">
        <v>0.5</v>
      </c>
      <c r="AW18">
        <f t="shared" si="28"/>
        <v>1180.1882531672297</v>
      </c>
      <c r="AX18">
        <f t="shared" si="29"/>
        <v>-0.60842426911189729</v>
      </c>
      <c r="AY18">
        <f t="shared" si="30"/>
        <v>37.194751132040672</v>
      </c>
      <c r="AZ18">
        <f t="shared" si="31"/>
        <v>3.31790906948315E-4</v>
      </c>
      <c r="BA18">
        <f t="shared" si="32"/>
        <v>-1</v>
      </c>
      <c r="BB18" t="s">
        <v>302</v>
      </c>
      <c r="BC18">
        <v>865.31815384615402</v>
      </c>
      <c r="BD18">
        <v>743.43</v>
      </c>
      <c r="BE18">
        <f t="shared" si="33"/>
        <v>0.19501261464164676</v>
      </c>
      <c r="BF18">
        <f t="shared" si="34"/>
        <v>0.32321957886644059</v>
      </c>
      <c r="BG18">
        <f t="shared" si="35"/>
        <v>1.2422554914383332</v>
      </c>
      <c r="BH18">
        <f t="shared" si="36"/>
        <v>6.3031895178116526E-2</v>
      </c>
      <c r="BI18" t="e">
        <f t="shared" si="37"/>
        <v>#DIV/0!</v>
      </c>
      <c r="BJ18">
        <f t="shared" si="38"/>
        <v>0.27769107864966808</v>
      </c>
      <c r="BK18">
        <f t="shared" si="39"/>
        <v>0.72230892135033198</v>
      </c>
      <c r="BL18">
        <f t="shared" si="40"/>
        <v>1400.00419354839</v>
      </c>
      <c r="BM18">
        <f t="shared" si="41"/>
        <v>1180.1882531672297</v>
      </c>
      <c r="BN18">
        <f t="shared" si="42"/>
        <v>0.84298908432265163</v>
      </c>
      <c r="BO18">
        <f t="shared" si="43"/>
        <v>0.1959781686453031</v>
      </c>
      <c r="BP18">
        <v>6</v>
      </c>
      <c r="BQ18">
        <v>0.5</v>
      </c>
      <c r="BR18" t="s">
        <v>296</v>
      </c>
      <c r="BS18">
        <v>2</v>
      </c>
      <c r="BT18">
        <v>1608240279.0999999</v>
      </c>
      <c r="BU18">
        <v>49.5722064516129</v>
      </c>
      <c r="BV18">
        <v>48.864032258064498</v>
      </c>
      <c r="BW18">
        <v>21.527132258064501</v>
      </c>
      <c r="BX18">
        <v>21.094867741935499</v>
      </c>
      <c r="BY18">
        <v>48.666070967741902</v>
      </c>
      <c r="BZ18">
        <v>21.221154838709701</v>
      </c>
      <c r="CA18">
        <v>500.02409677419399</v>
      </c>
      <c r="CB18">
        <v>101.687903225806</v>
      </c>
      <c r="CC18">
        <v>0.100017703225806</v>
      </c>
      <c r="CD18">
        <v>27.999880645161301</v>
      </c>
      <c r="CE18">
        <v>28.9175419354839</v>
      </c>
      <c r="CF18">
        <v>999.9</v>
      </c>
      <c r="CG18">
        <v>0</v>
      </c>
      <c r="CH18">
        <v>0</v>
      </c>
      <c r="CI18">
        <v>9995.5793548387101</v>
      </c>
      <c r="CJ18">
        <v>0</v>
      </c>
      <c r="CK18">
        <v>276.83119354838698</v>
      </c>
      <c r="CL18">
        <v>1400.00419354839</v>
      </c>
      <c r="CM18">
        <v>0.90000658064516104</v>
      </c>
      <c r="CN18">
        <v>9.9993325806451594E-2</v>
      </c>
      <c r="CO18">
        <v>0</v>
      </c>
      <c r="CP18">
        <v>865.39483870967695</v>
      </c>
      <c r="CQ18">
        <v>4.9994800000000001</v>
      </c>
      <c r="CR18">
        <v>12268.941935483899</v>
      </c>
      <c r="CS18">
        <v>11417.625806451601</v>
      </c>
      <c r="CT18">
        <v>49.668999999999997</v>
      </c>
      <c r="CU18">
        <v>51.3445161290323</v>
      </c>
      <c r="CV18">
        <v>50.749935483870999</v>
      </c>
      <c r="CW18">
        <v>50.811999999999998</v>
      </c>
      <c r="CX18">
        <v>51.390999999999998</v>
      </c>
      <c r="CY18">
        <v>1255.51322580645</v>
      </c>
      <c r="CZ18">
        <v>139.49096774193501</v>
      </c>
      <c r="DA18">
        <v>0</v>
      </c>
      <c r="DB18">
        <v>138.89999985694899</v>
      </c>
      <c r="DC18">
        <v>0</v>
      </c>
      <c r="DD18">
        <v>865.31815384615402</v>
      </c>
      <c r="DE18">
        <v>-8.9009230953839094</v>
      </c>
      <c r="DF18">
        <v>-125.10769240863399</v>
      </c>
      <c r="DG18">
        <v>12267.807692307701</v>
      </c>
      <c r="DH18">
        <v>15</v>
      </c>
      <c r="DI18">
        <v>1608240166.0999999</v>
      </c>
      <c r="DJ18" t="s">
        <v>297</v>
      </c>
      <c r="DK18">
        <v>1608240165.5999999</v>
      </c>
      <c r="DL18">
        <v>1608240166.0999999</v>
      </c>
      <c r="DM18">
        <v>31</v>
      </c>
      <c r="DN18">
        <v>-0.40400000000000003</v>
      </c>
      <c r="DO18">
        <v>1E-3</v>
      </c>
      <c r="DP18">
        <v>0.74</v>
      </c>
      <c r="DQ18">
        <v>0.30199999999999999</v>
      </c>
      <c r="DR18">
        <v>403</v>
      </c>
      <c r="DS18">
        <v>21</v>
      </c>
      <c r="DT18">
        <v>0.34</v>
      </c>
      <c r="DU18">
        <v>0.19</v>
      </c>
      <c r="DV18">
        <v>-0.60126840382538105</v>
      </c>
      <c r="DW18">
        <v>-0.313197733112065</v>
      </c>
      <c r="DX18">
        <v>2.66394438522214E-2</v>
      </c>
      <c r="DY18">
        <v>1</v>
      </c>
      <c r="DZ18">
        <v>0.70529819999999999</v>
      </c>
      <c r="EA18">
        <v>0.409404867630701</v>
      </c>
      <c r="EB18">
        <v>3.3868070909929299E-2</v>
      </c>
      <c r="EC18">
        <v>0</v>
      </c>
      <c r="ED18">
        <v>0.43259453333333298</v>
      </c>
      <c r="EE18">
        <v>-0.100673939933258</v>
      </c>
      <c r="EF18">
        <v>7.3800369950894496E-3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0.90600000000000003</v>
      </c>
      <c r="EN18">
        <v>0.30580000000000002</v>
      </c>
      <c r="EO18">
        <v>0.90960741915140597</v>
      </c>
      <c r="EP18">
        <v>-1.6043650578588901E-5</v>
      </c>
      <c r="EQ18">
        <v>-1.15305589960158E-6</v>
      </c>
      <c r="ER18">
        <v>3.6581349982770798E-10</v>
      </c>
      <c r="ES18">
        <v>-0.101094485370506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508.16300000000001</v>
      </c>
      <c r="FE18">
        <v>478.59899999999999</v>
      </c>
      <c r="FF18">
        <v>23.309200000000001</v>
      </c>
      <c r="FG18">
        <v>34.290700000000001</v>
      </c>
      <c r="FH18">
        <v>30</v>
      </c>
      <c r="FI18">
        <v>34.291800000000002</v>
      </c>
      <c r="FJ18">
        <v>34.323399999999999</v>
      </c>
      <c r="FK18">
        <v>5.0477400000000001</v>
      </c>
      <c r="FL18">
        <v>19.721499999999999</v>
      </c>
      <c r="FM18">
        <v>45.091099999999997</v>
      </c>
      <c r="FN18">
        <v>23.3156</v>
      </c>
      <c r="FO18">
        <v>49.006100000000004</v>
      </c>
      <c r="FP18">
        <v>21.1204</v>
      </c>
      <c r="FQ18">
        <v>97.863500000000002</v>
      </c>
      <c r="FR18">
        <v>101.691</v>
      </c>
    </row>
    <row r="19" spans="1:174" x14ac:dyDescent="0.25">
      <c r="A19">
        <v>3</v>
      </c>
      <c r="B19">
        <v>1608240361.0999999</v>
      </c>
      <c r="C19">
        <v>213.5</v>
      </c>
      <c r="D19" t="s">
        <v>304</v>
      </c>
      <c r="E19" t="s">
        <v>305</v>
      </c>
      <c r="F19" t="s">
        <v>291</v>
      </c>
      <c r="G19" t="s">
        <v>292</v>
      </c>
      <c r="H19">
        <v>1608240353.3499999</v>
      </c>
      <c r="I19">
        <f t="shared" si="0"/>
        <v>4.0440596410491004E-4</v>
      </c>
      <c r="J19">
        <f t="shared" si="1"/>
        <v>0.40440596410491003</v>
      </c>
      <c r="K19">
        <f t="shared" si="2"/>
        <v>-0.14814655942203639</v>
      </c>
      <c r="L19">
        <f t="shared" si="3"/>
        <v>79.450506666666698</v>
      </c>
      <c r="M19">
        <f t="shared" si="4"/>
        <v>87.745381124160161</v>
      </c>
      <c r="N19">
        <f t="shared" si="5"/>
        <v>8.9317402683754921</v>
      </c>
      <c r="O19">
        <f t="shared" si="6"/>
        <v>8.0873919589382215</v>
      </c>
      <c r="P19">
        <f t="shared" si="7"/>
        <v>2.2133354164973199E-2</v>
      </c>
      <c r="Q19">
        <f t="shared" si="8"/>
        <v>2.9583213750496498</v>
      </c>
      <c r="R19">
        <f t="shared" si="9"/>
        <v>2.2041767585778749E-2</v>
      </c>
      <c r="S19">
        <f t="shared" si="10"/>
        <v>1.3784301728705669E-2</v>
      </c>
      <c r="T19">
        <f t="shared" si="11"/>
        <v>231.29121962890076</v>
      </c>
      <c r="U19">
        <f t="shared" si="12"/>
        <v>29.237789639512567</v>
      </c>
      <c r="V19">
        <f t="shared" si="13"/>
        <v>28.896513333333299</v>
      </c>
      <c r="W19">
        <f t="shared" si="14"/>
        <v>3.9977519481312465</v>
      </c>
      <c r="X19">
        <f t="shared" si="15"/>
        <v>57.657437865094863</v>
      </c>
      <c r="Y19">
        <f t="shared" si="16"/>
        <v>2.1868914871328009</v>
      </c>
      <c r="Z19">
        <f t="shared" si="17"/>
        <v>3.7929043816508528</v>
      </c>
      <c r="AA19">
        <f t="shared" si="18"/>
        <v>1.8108604609984456</v>
      </c>
      <c r="AB19">
        <f t="shared" si="19"/>
        <v>-17.834303017026532</v>
      </c>
      <c r="AC19">
        <f t="shared" si="20"/>
        <v>-144.37956366014774</v>
      </c>
      <c r="AD19">
        <f t="shared" si="21"/>
        <v>-10.68542944463328</v>
      </c>
      <c r="AE19">
        <f t="shared" si="22"/>
        <v>58.391923507093196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53573.218063774722</v>
      </c>
      <c r="AK19" t="s">
        <v>293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306</v>
      </c>
      <c r="AR19">
        <v>15383</v>
      </c>
      <c r="AS19">
        <v>858.12788461538503</v>
      </c>
      <c r="AT19">
        <v>906.2</v>
      </c>
      <c r="AU19">
        <f t="shared" si="27"/>
        <v>5.3048019625485554E-2</v>
      </c>
      <c r="AV19">
        <v>0.5</v>
      </c>
      <c r="AW19">
        <f t="shared" si="28"/>
        <v>1180.1879015543609</v>
      </c>
      <c r="AX19">
        <f t="shared" si="29"/>
        <v>-0.14814655942203639</v>
      </c>
      <c r="AY19">
        <f t="shared" si="30"/>
        <v>31.303315481708175</v>
      </c>
      <c r="AZ19">
        <f t="shared" si="31"/>
        <v>7.2179475781444129E-4</v>
      </c>
      <c r="BA19">
        <f t="shared" si="32"/>
        <v>-1</v>
      </c>
      <c r="BB19" t="s">
        <v>307</v>
      </c>
      <c r="BC19">
        <v>858.12788461538503</v>
      </c>
      <c r="BD19">
        <v>728.71</v>
      </c>
      <c r="BE19">
        <f t="shared" si="33"/>
        <v>0.19586184065327739</v>
      </c>
      <c r="BF19">
        <f t="shared" si="34"/>
        <v>0.27084407788954318</v>
      </c>
      <c r="BG19">
        <f t="shared" si="35"/>
        <v>1.2435673999258965</v>
      </c>
      <c r="BH19">
        <f t="shared" si="36"/>
        <v>5.3048019625485561E-2</v>
      </c>
      <c r="BI19" t="e">
        <f t="shared" si="37"/>
        <v>#DIV/0!</v>
      </c>
      <c r="BJ19">
        <f t="shared" si="38"/>
        <v>0.22999694047624297</v>
      </c>
      <c r="BK19">
        <f t="shared" si="39"/>
        <v>0.77000305952375703</v>
      </c>
      <c r="BL19">
        <f t="shared" si="40"/>
        <v>1400.0036666666699</v>
      </c>
      <c r="BM19">
        <f t="shared" si="41"/>
        <v>1180.1879015543609</v>
      </c>
      <c r="BN19">
        <f t="shared" si="42"/>
        <v>0.84298915042438571</v>
      </c>
      <c r="BO19">
        <f t="shared" si="43"/>
        <v>0.19597830084877141</v>
      </c>
      <c r="BP19">
        <v>6</v>
      </c>
      <c r="BQ19">
        <v>0.5</v>
      </c>
      <c r="BR19" t="s">
        <v>296</v>
      </c>
      <c r="BS19">
        <v>2</v>
      </c>
      <c r="BT19">
        <v>1608240353.3499999</v>
      </c>
      <c r="BU19">
        <v>79.450506666666698</v>
      </c>
      <c r="BV19">
        <v>79.311293333333296</v>
      </c>
      <c r="BW19">
        <v>21.484013333333301</v>
      </c>
      <c r="BX19">
        <v>21.009173333333301</v>
      </c>
      <c r="BY19">
        <v>78.549103333333306</v>
      </c>
      <c r="BZ19">
        <v>21.179836666666699</v>
      </c>
      <c r="CA19">
        <v>500.02236666666698</v>
      </c>
      <c r="CB19">
        <v>101.691533333333</v>
      </c>
      <c r="CC19">
        <v>0.10003853</v>
      </c>
      <c r="CD19">
        <v>27.991250000000001</v>
      </c>
      <c r="CE19">
        <v>28.896513333333299</v>
      </c>
      <c r="CF19">
        <v>999.9</v>
      </c>
      <c r="CG19">
        <v>0</v>
      </c>
      <c r="CH19">
        <v>0</v>
      </c>
      <c r="CI19">
        <v>9995.8559999999998</v>
      </c>
      <c r="CJ19">
        <v>0</v>
      </c>
      <c r="CK19">
        <v>278.8322</v>
      </c>
      <c r="CL19">
        <v>1400.0036666666699</v>
      </c>
      <c r="CM19">
        <v>0.90000496666666696</v>
      </c>
      <c r="CN19">
        <v>9.9994946666666695E-2</v>
      </c>
      <c r="CO19">
        <v>0</v>
      </c>
      <c r="CP19">
        <v>858.14400000000001</v>
      </c>
      <c r="CQ19">
        <v>4.9994800000000001</v>
      </c>
      <c r="CR19">
        <v>12173.393333333301</v>
      </c>
      <c r="CS19">
        <v>11417.6366666667</v>
      </c>
      <c r="CT19">
        <v>49.749933333333303</v>
      </c>
      <c r="CU19">
        <v>51.3414</v>
      </c>
      <c r="CV19">
        <v>50.770666666666699</v>
      </c>
      <c r="CW19">
        <v>50.8162666666666</v>
      </c>
      <c r="CX19">
        <v>51.441200000000002</v>
      </c>
      <c r="CY19">
        <v>1255.50966666667</v>
      </c>
      <c r="CZ19">
        <v>139.494</v>
      </c>
      <c r="DA19">
        <v>0</v>
      </c>
      <c r="DB19">
        <v>73.199999809265094</v>
      </c>
      <c r="DC19">
        <v>0</v>
      </c>
      <c r="DD19">
        <v>858.12788461538503</v>
      </c>
      <c r="DE19">
        <v>-7.8494017181725297</v>
      </c>
      <c r="DF19">
        <v>-107.323076899656</v>
      </c>
      <c r="DG19">
        <v>12173.2076923077</v>
      </c>
      <c r="DH19">
        <v>15</v>
      </c>
      <c r="DI19">
        <v>1608240166.0999999</v>
      </c>
      <c r="DJ19" t="s">
        <v>297</v>
      </c>
      <c r="DK19">
        <v>1608240165.5999999</v>
      </c>
      <c r="DL19">
        <v>1608240166.0999999</v>
      </c>
      <c r="DM19">
        <v>31</v>
      </c>
      <c r="DN19">
        <v>-0.40400000000000003</v>
      </c>
      <c r="DO19">
        <v>1E-3</v>
      </c>
      <c r="DP19">
        <v>0.74</v>
      </c>
      <c r="DQ19">
        <v>0.30199999999999999</v>
      </c>
      <c r="DR19">
        <v>403</v>
      </c>
      <c r="DS19">
        <v>21</v>
      </c>
      <c r="DT19">
        <v>0.34</v>
      </c>
      <c r="DU19">
        <v>0.19</v>
      </c>
      <c r="DV19">
        <v>-0.14528962605887899</v>
      </c>
      <c r="DW19">
        <v>-0.17598774776685899</v>
      </c>
      <c r="DX19">
        <v>1.6301606821167498E-2</v>
      </c>
      <c r="DY19">
        <v>1</v>
      </c>
      <c r="DZ19">
        <v>0.137926733333333</v>
      </c>
      <c r="EA19">
        <v>0.158380671857619</v>
      </c>
      <c r="EB19">
        <v>1.63783167550542E-2</v>
      </c>
      <c r="EC19">
        <v>1</v>
      </c>
      <c r="ED19">
        <v>0.473731333333333</v>
      </c>
      <c r="EE19">
        <v>0.198771470522803</v>
      </c>
      <c r="EF19">
        <v>1.52936622436296E-2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0.90100000000000002</v>
      </c>
      <c r="EN19">
        <v>0.30570000000000003</v>
      </c>
      <c r="EO19">
        <v>0.90960741915140597</v>
      </c>
      <c r="EP19">
        <v>-1.6043650578588901E-5</v>
      </c>
      <c r="EQ19">
        <v>-1.15305589960158E-6</v>
      </c>
      <c r="ER19">
        <v>3.6581349982770798E-10</v>
      </c>
      <c r="ES19">
        <v>-0.101094485370506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508.25700000000001</v>
      </c>
      <c r="FE19">
        <v>478.85899999999998</v>
      </c>
      <c r="FF19">
        <v>23.3095</v>
      </c>
      <c r="FG19">
        <v>34.281100000000002</v>
      </c>
      <c r="FH19">
        <v>29.9999</v>
      </c>
      <c r="FI19">
        <v>34.288600000000002</v>
      </c>
      <c r="FJ19">
        <v>34.323399999999999</v>
      </c>
      <c r="FK19">
        <v>6.3126600000000002</v>
      </c>
      <c r="FL19">
        <v>19.3079</v>
      </c>
      <c r="FM19">
        <v>44.720199999999998</v>
      </c>
      <c r="FN19">
        <v>23.313199999999998</v>
      </c>
      <c r="FO19">
        <v>79.565899999999999</v>
      </c>
      <c r="FP19">
        <v>21.005099999999999</v>
      </c>
      <c r="FQ19">
        <v>97.867999999999995</v>
      </c>
      <c r="FR19">
        <v>101.69499999999999</v>
      </c>
    </row>
    <row r="20" spans="1:174" x14ac:dyDescent="0.25">
      <c r="A20">
        <v>4</v>
      </c>
      <c r="B20">
        <v>1608240430.0999999</v>
      </c>
      <c r="C20">
        <v>282.5</v>
      </c>
      <c r="D20" t="s">
        <v>309</v>
      </c>
      <c r="E20" t="s">
        <v>310</v>
      </c>
      <c r="F20" t="s">
        <v>291</v>
      </c>
      <c r="G20" t="s">
        <v>292</v>
      </c>
      <c r="H20">
        <v>1608240422.3499999</v>
      </c>
      <c r="I20">
        <f t="shared" si="0"/>
        <v>5.3093181717485014E-4</v>
      </c>
      <c r="J20">
        <f t="shared" si="1"/>
        <v>0.53093181717485016</v>
      </c>
      <c r="K20">
        <f t="shared" si="2"/>
        <v>0.14077447019804962</v>
      </c>
      <c r="L20">
        <f t="shared" si="3"/>
        <v>99.539060000000006</v>
      </c>
      <c r="M20">
        <f t="shared" si="4"/>
        <v>89.027329044316886</v>
      </c>
      <c r="N20">
        <f t="shared" si="5"/>
        <v>9.0624915484127531</v>
      </c>
      <c r="O20">
        <f t="shared" si="6"/>
        <v>10.132527839152715</v>
      </c>
      <c r="P20">
        <f t="shared" si="7"/>
        <v>2.918299183554823E-2</v>
      </c>
      <c r="Q20">
        <f t="shared" si="8"/>
        <v>2.9590887964084049</v>
      </c>
      <c r="R20">
        <f t="shared" si="9"/>
        <v>2.902403925101156E-2</v>
      </c>
      <c r="S20">
        <f t="shared" si="10"/>
        <v>1.8154233474894654E-2</v>
      </c>
      <c r="T20">
        <f t="shared" si="11"/>
        <v>231.29130950324836</v>
      </c>
      <c r="U20">
        <f t="shared" si="12"/>
        <v>29.198504220218631</v>
      </c>
      <c r="V20">
        <f t="shared" si="13"/>
        <v>28.872576666666699</v>
      </c>
      <c r="W20">
        <f t="shared" si="14"/>
        <v>3.9922137344932991</v>
      </c>
      <c r="X20">
        <f t="shared" si="15"/>
        <v>57.67180303571007</v>
      </c>
      <c r="Y20">
        <f t="shared" si="16"/>
        <v>2.1866185960561819</v>
      </c>
      <c r="Z20">
        <f t="shared" si="17"/>
        <v>3.791486447375747</v>
      </c>
      <c r="AA20">
        <f t="shared" si="18"/>
        <v>1.8055951384371172</v>
      </c>
      <c r="AB20">
        <f t="shared" si="19"/>
        <v>-23.414093137410891</v>
      </c>
      <c r="AC20">
        <f t="shared" si="20"/>
        <v>-141.62151302771952</v>
      </c>
      <c r="AD20">
        <f t="shared" si="21"/>
        <v>-10.477006471455695</v>
      </c>
      <c r="AE20">
        <f t="shared" si="22"/>
        <v>55.778696866662244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53596.792734260889</v>
      </c>
      <c r="AK20" t="s">
        <v>293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311</v>
      </c>
      <c r="AR20">
        <v>15382.7</v>
      </c>
      <c r="AS20">
        <v>852.56050000000005</v>
      </c>
      <c r="AT20">
        <v>900.13</v>
      </c>
      <c r="AU20">
        <f t="shared" si="27"/>
        <v>5.2847366491506675E-2</v>
      </c>
      <c r="AV20">
        <v>0.5</v>
      </c>
      <c r="AW20">
        <f t="shared" si="28"/>
        <v>1180.1839215545469</v>
      </c>
      <c r="AX20">
        <f t="shared" si="29"/>
        <v>0.14077447019804962</v>
      </c>
      <c r="AY20">
        <f t="shared" si="30"/>
        <v>31.184806114888353</v>
      </c>
      <c r="AZ20">
        <f t="shared" si="31"/>
        <v>9.66607364634669E-4</v>
      </c>
      <c r="BA20">
        <f t="shared" si="32"/>
        <v>-1</v>
      </c>
      <c r="BB20" t="s">
        <v>312</v>
      </c>
      <c r="BC20">
        <v>852.56050000000005</v>
      </c>
      <c r="BD20">
        <v>710.79</v>
      </c>
      <c r="BE20">
        <f t="shared" si="33"/>
        <v>0.21034739426527282</v>
      </c>
      <c r="BF20">
        <f t="shared" si="34"/>
        <v>0.25123851272842473</v>
      </c>
      <c r="BG20">
        <f t="shared" si="35"/>
        <v>1.2663796620661518</v>
      </c>
      <c r="BH20">
        <f t="shared" si="36"/>
        <v>5.2847366491506724E-2</v>
      </c>
      <c r="BI20" t="e">
        <f t="shared" si="37"/>
        <v>#DIV/0!</v>
      </c>
      <c r="BJ20">
        <f t="shared" si="38"/>
        <v>0.20946058662374928</v>
      </c>
      <c r="BK20">
        <f t="shared" si="39"/>
        <v>0.79053941337625067</v>
      </c>
      <c r="BL20">
        <f t="shared" si="40"/>
        <v>1399.99833333333</v>
      </c>
      <c r="BM20">
        <f t="shared" si="41"/>
        <v>1180.1839215545469</v>
      </c>
      <c r="BN20">
        <f t="shared" si="42"/>
        <v>0.84298951895505814</v>
      </c>
      <c r="BO20">
        <f t="shared" si="43"/>
        <v>0.19597903791011637</v>
      </c>
      <c r="BP20">
        <v>6</v>
      </c>
      <c r="BQ20">
        <v>0.5</v>
      </c>
      <c r="BR20" t="s">
        <v>296</v>
      </c>
      <c r="BS20">
        <v>2</v>
      </c>
      <c r="BT20">
        <v>1608240422.3499999</v>
      </c>
      <c r="BU20">
        <v>99.539060000000006</v>
      </c>
      <c r="BV20">
        <v>99.771396666666703</v>
      </c>
      <c r="BW20">
        <v>21.480716666666702</v>
      </c>
      <c r="BX20">
        <v>20.857313333333298</v>
      </c>
      <c r="BY20">
        <v>98.641906666666699</v>
      </c>
      <c r="BZ20">
        <v>21.176683333333301</v>
      </c>
      <c r="CA20">
        <v>500.02333333333303</v>
      </c>
      <c r="CB20">
        <v>101.694466666667</v>
      </c>
      <c r="CC20">
        <v>0.100023246666667</v>
      </c>
      <c r="CD20">
        <v>27.984836666666698</v>
      </c>
      <c r="CE20">
        <v>28.872576666666699</v>
      </c>
      <c r="CF20">
        <v>999.9</v>
      </c>
      <c r="CG20">
        <v>0</v>
      </c>
      <c r="CH20">
        <v>0</v>
      </c>
      <c r="CI20">
        <v>9999.9189999999999</v>
      </c>
      <c r="CJ20">
        <v>0</v>
      </c>
      <c r="CK20">
        <v>276.29956666666698</v>
      </c>
      <c r="CL20">
        <v>1399.99833333333</v>
      </c>
      <c r="CM20">
        <v>0.89999183333333299</v>
      </c>
      <c r="CN20">
        <v>0.100008126666667</v>
      </c>
      <c r="CO20">
        <v>0</v>
      </c>
      <c r="CP20">
        <v>852.565333333333</v>
      </c>
      <c r="CQ20">
        <v>4.9994800000000001</v>
      </c>
      <c r="CR20">
        <v>12095.1933333333</v>
      </c>
      <c r="CS20">
        <v>11417.53</v>
      </c>
      <c r="CT20">
        <v>49.807866666666598</v>
      </c>
      <c r="CU20">
        <v>51.332999999999998</v>
      </c>
      <c r="CV20">
        <v>50.8162666666666</v>
      </c>
      <c r="CW20">
        <v>50.816200000000002</v>
      </c>
      <c r="CX20">
        <v>51.4895</v>
      </c>
      <c r="CY20">
        <v>1255.4876666666701</v>
      </c>
      <c r="CZ20">
        <v>139.51066666666699</v>
      </c>
      <c r="DA20">
        <v>0</v>
      </c>
      <c r="DB20">
        <v>68</v>
      </c>
      <c r="DC20">
        <v>0</v>
      </c>
      <c r="DD20">
        <v>852.56050000000005</v>
      </c>
      <c r="DE20">
        <v>-7.8831794621659803</v>
      </c>
      <c r="DF20">
        <v>-109.55555553338</v>
      </c>
      <c r="DG20">
        <v>12095.211538461501</v>
      </c>
      <c r="DH20">
        <v>15</v>
      </c>
      <c r="DI20">
        <v>1608240166.0999999</v>
      </c>
      <c r="DJ20" t="s">
        <v>297</v>
      </c>
      <c r="DK20">
        <v>1608240165.5999999</v>
      </c>
      <c r="DL20">
        <v>1608240166.0999999</v>
      </c>
      <c r="DM20">
        <v>31</v>
      </c>
      <c r="DN20">
        <v>-0.40400000000000003</v>
      </c>
      <c r="DO20">
        <v>1E-3</v>
      </c>
      <c r="DP20">
        <v>0.74</v>
      </c>
      <c r="DQ20">
        <v>0.30199999999999999</v>
      </c>
      <c r="DR20">
        <v>403</v>
      </c>
      <c r="DS20">
        <v>21</v>
      </c>
      <c r="DT20">
        <v>0.34</v>
      </c>
      <c r="DU20">
        <v>0.19</v>
      </c>
      <c r="DV20">
        <v>0.14436725428236499</v>
      </c>
      <c r="DW20">
        <v>-0.18810490865698401</v>
      </c>
      <c r="DX20">
        <v>2.2471405625792001E-2</v>
      </c>
      <c r="DY20">
        <v>1</v>
      </c>
      <c r="DZ20">
        <v>-0.23414940000000001</v>
      </c>
      <c r="EA20">
        <v>0.19282699888765201</v>
      </c>
      <c r="EB20">
        <v>2.5712601528692799E-2</v>
      </c>
      <c r="EC20">
        <v>1</v>
      </c>
      <c r="ED20">
        <v>0.62323313333333297</v>
      </c>
      <c r="EE20">
        <v>-3.24959466073401E-2</v>
      </c>
      <c r="EF20">
        <v>9.8798745799506694E-3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0.89700000000000002</v>
      </c>
      <c r="EN20">
        <v>0.30549999999999999</v>
      </c>
      <c r="EO20">
        <v>0.90960741915140597</v>
      </c>
      <c r="EP20">
        <v>-1.6043650578588901E-5</v>
      </c>
      <c r="EQ20">
        <v>-1.15305589960158E-6</v>
      </c>
      <c r="ER20">
        <v>3.6581349982770798E-10</v>
      </c>
      <c r="ES20">
        <v>-0.101094485370506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4.4000000000000004</v>
      </c>
      <c r="FB20">
        <v>4.4000000000000004</v>
      </c>
      <c r="FC20">
        <v>2</v>
      </c>
      <c r="FD20">
        <v>508.411</v>
      </c>
      <c r="FE20">
        <v>478.73700000000002</v>
      </c>
      <c r="FF20">
        <v>23.3428</v>
      </c>
      <c r="FG20">
        <v>34.267899999999997</v>
      </c>
      <c r="FH20">
        <v>30</v>
      </c>
      <c r="FI20">
        <v>34.282400000000003</v>
      </c>
      <c r="FJ20">
        <v>34.3172</v>
      </c>
      <c r="FK20">
        <v>7.1665700000000001</v>
      </c>
      <c r="FL20">
        <v>19.733899999999998</v>
      </c>
      <c r="FM20">
        <v>44.347200000000001</v>
      </c>
      <c r="FN20">
        <v>23.349900000000002</v>
      </c>
      <c r="FO20">
        <v>99.986000000000004</v>
      </c>
      <c r="FP20">
        <v>20.8934</v>
      </c>
      <c r="FQ20">
        <v>97.872900000000001</v>
      </c>
      <c r="FR20">
        <v>101.697</v>
      </c>
    </row>
    <row r="21" spans="1:174" x14ac:dyDescent="0.25">
      <c r="A21">
        <v>5</v>
      </c>
      <c r="B21">
        <v>1608240515.0999999</v>
      </c>
      <c r="C21">
        <v>367.5</v>
      </c>
      <c r="D21" t="s">
        <v>313</v>
      </c>
      <c r="E21" t="s">
        <v>314</v>
      </c>
      <c r="F21" t="s">
        <v>291</v>
      </c>
      <c r="G21" t="s">
        <v>292</v>
      </c>
      <c r="H21">
        <v>1608240507.3499999</v>
      </c>
      <c r="I21">
        <f t="shared" si="0"/>
        <v>7.1014406008575236E-4</v>
      </c>
      <c r="J21">
        <f t="shared" si="1"/>
        <v>0.71014406008575237</v>
      </c>
      <c r="K21">
        <f t="shared" si="2"/>
        <v>1.0349376518848052</v>
      </c>
      <c r="L21">
        <f t="shared" si="3"/>
        <v>149.43983333333301</v>
      </c>
      <c r="M21">
        <f t="shared" si="4"/>
        <v>103.36458296291225</v>
      </c>
      <c r="N21">
        <f t="shared" si="5"/>
        <v>10.522053202960427</v>
      </c>
      <c r="O21">
        <f t="shared" si="6"/>
        <v>15.21230804500086</v>
      </c>
      <c r="P21">
        <f t="shared" si="7"/>
        <v>3.9302766026734284E-2</v>
      </c>
      <c r="Q21">
        <f t="shared" si="8"/>
        <v>2.9594850986734711</v>
      </c>
      <c r="R21">
        <f t="shared" si="9"/>
        <v>3.9015084418414739E-2</v>
      </c>
      <c r="S21">
        <f t="shared" si="10"/>
        <v>2.4410099134370616E-2</v>
      </c>
      <c r="T21">
        <f t="shared" si="11"/>
        <v>231.29038777428468</v>
      </c>
      <c r="U21">
        <f t="shared" si="12"/>
        <v>29.147108343004408</v>
      </c>
      <c r="V21">
        <f t="shared" si="13"/>
        <v>28.835560000000001</v>
      </c>
      <c r="W21">
        <f t="shared" si="14"/>
        <v>3.9836623815285472</v>
      </c>
      <c r="X21">
        <f t="shared" si="15"/>
        <v>57.697994046475642</v>
      </c>
      <c r="Y21">
        <f t="shared" si="16"/>
        <v>2.1869603813817071</v>
      </c>
      <c r="Z21">
        <f t="shared" si="17"/>
        <v>3.7903577369086938</v>
      </c>
      <c r="AA21">
        <f t="shared" si="18"/>
        <v>1.7967020001468401</v>
      </c>
      <c r="AB21">
        <f t="shared" si="19"/>
        <v>-31.31735304978168</v>
      </c>
      <c r="AC21">
        <f t="shared" si="20"/>
        <v>-136.54918330826106</v>
      </c>
      <c r="AD21">
        <f t="shared" si="21"/>
        <v>-10.098289655781242</v>
      </c>
      <c r="AE21">
        <f t="shared" si="22"/>
        <v>53.325561760460715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53609.27897695994</v>
      </c>
      <c r="AK21" t="s">
        <v>293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315</v>
      </c>
      <c r="AR21">
        <v>15382.5</v>
      </c>
      <c r="AS21">
        <v>843.23404000000005</v>
      </c>
      <c r="AT21">
        <v>893.46</v>
      </c>
      <c r="AU21">
        <f t="shared" si="27"/>
        <v>5.6215118751818727E-2</v>
      </c>
      <c r="AV21">
        <v>0.5</v>
      </c>
      <c r="AW21">
        <f t="shared" si="28"/>
        <v>1180.1789005580456</v>
      </c>
      <c r="AX21">
        <f t="shared" si="29"/>
        <v>1.0349376518848052</v>
      </c>
      <c r="AY21">
        <f t="shared" si="30"/>
        <v>33.171948521630696</v>
      </c>
      <c r="AZ21">
        <f t="shared" si="31"/>
        <v>1.7242620173285492E-3</v>
      </c>
      <c r="BA21">
        <f t="shared" si="32"/>
        <v>-1</v>
      </c>
      <c r="BB21" t="s">
        <v>316</v>
      </c>
      <c r="BC21">
        <v>843.23404000000005</v>
      </c>
      <c r="BD21">
        <v>686.45</v>
      </c>
      <c r="BE21">
        <f t="shared" si="33"/>
        <v>0.23169475969825171</v>
      </c>
      <c r="BF21">
        <f t="shared" si="34"/>
        <v>0.24262576687116558</v>
      </c>
      <c r="BG21">
        <f t="shared" si="35"/>
        <v>1.3015660281156676</v>
      </c>
      <c r="BH21">
        <f t="shared" si="36"/>
        <v>5.6215118751818755E-2</v>
      </c>
      <c r="BI21" t="e">
        <f t="shared" si="37"/>
        <v>#DIV/0!</v>
      </c>
      <c r="BJ21">
        <f t="shared" si="38"/>
        <v>0.19751391638401081</v>
      </c>
      <c r="BK21">
        <f t="shared" si="39"/>
        <v>0.80248608361598917</v>
      </c>
      <c r="BL21">
        <f t="shared" si="40"/>
        <v>1399.99233333333</v>
      </c>
      <c r="BM21">
        <f t="shared" si="41"/>
        <v>1180.1789005580456</v>
      </c>
      <c r="BN21">
        <f t="shared" si="42"/>
        <v>0.8429895453413544</v>
      </c>
      <c r="BO21">
        <f t="shared" si="43"/>
        <v>0.19597909068270872</v>
      </c>
      <c r="BP21">
        <v>6</v>
      </c>
      <c r="BQ21">
        <v>0.5</v>
      </c>
      <c r="BR21" t="s">
        <v>296</v>
      </c>
      <c r="BS21">
        <v>2</v>
      </c>
      <c r="BT21">
        <v>1608240507.3499999</v>
      </c>
      <c r="BU21">
        <v>149.43983333333301</v>
      </c>
      <c r="BV21">
        <v>150.80903333333299</v>
      </c>
      <c r="BW21">
        <v>21.4838533333333</v>
      </c>
      <c r="BX21">
        <v>20.650033333333301</v>
      </c>
      <c r="BY21">
        <v>148.556833333333</v>
      </c>
      <c r="BZ21">
        <v>21.179690000000001</v>
      </c>
      <c r="CA21">
        <v>500.02693333333298</v>
      </c>
      <c r="CB21">
        <v>101.695533333333</v>
      </c>
      <c r="CC21">
        <v>0.10000341</v>
      </c>
      <c r="CD21">
        <v>27.97973</v>
      </c>
      <c r="CE21">
        <v>28.835560000000001</v>
      </c>
      <c r="CF21">
        <v>999.9</v>
      </c>
      <c r="CG21">
        <v>0</v>
      </c>
      <c r="CH21">
        <v>0</v>
      </c>
      <c r="CI21">
        <v>10002.061666666699</v>
      </c>
      <c r="CJ21">
        <v>0</v>
      </c>
      <c r="CK21">
        <v>275.84699999999998</v>
      </c>
      <c r="CL21">
        <v>1399.99233333333</v>
      </c>
      <c r="CM21">
        <v>0.89999176666666703</v>
      </c>
      <c r="CN21">
        <v>0.10000818</v>
      </c>
      <c r="CO21">
        <v>0</v>
      </c>
      <c r="CP21">
        <v>843.271166666667</v>
      </c>
      <c r="CQ21">
        <v>4.9994800000000001</v>
      </c>
      <c r="CR21">
        <v>11961.026666666699</v>
      </c>
      <c r="CS21">
        <v>11417.4866666667</v>
      </c>
      <c r="CT21">
        <v>49.828800000000001</v>
      </c>
      <c r="CU21">
        <v>51.343499999999999</v>
      </c>
      <c r="CV21">
        <v>50.833066666666703</v>
      </c>
      <c r="CW21">
        <v>50.8414</v>
      </c>
      <c r="CX21">
        <v>51.520666666666699</v>
      </c>
      <c r="CY21">
        <v>1255.48133333333</v>
      </c>
      <c r="CZ21">
        <v>139.511333333333</v>
      </c>
      <c r="DA21">
        <v>0</v>
      </c>
      <c r="DB21">
        <v>84.199999809265094</v>
      </c>
      <c r="DC21">
        <v>0</v>
      </c>
      <c r="DD21">
        <v>843.23404000000005</v>
      </c>
      <c r="DE21">
        <v>-6.6603077002229396</v>
      </c>
      <c r="DF21">
        <v>-87.269230922879501</v>
      </c>
      <c r="DG21">
        <v>11960.48</v>
      </c>
      <c r="DH21">
        <v>15</v>
      </c>
      <c r="DI21">
        <v>1608240166.0999999</v>
      </c>
      <c r="DJ21" t="s">
        <v>297</v>
      </c>
      <c r="DK21">
        <v>1608240165.5999999</v>
      </c>
      <c r="DL21">
        <v>1608240166.0999999</v>
      </c>
      <c r="DM21">
        <v>31</v>
      </c>
      <c r="DN21">
        <v>-0.40400000000000003</v>
      </c>
      <c r="DO21">
        <v>1E-3</v>
      </c>
      <c r="DP21">
        <v>0.74</v>
      </c>
      <c r="DQ21">
        <v>0.30199999999999999</v>
      </c>
      <c r="DR21">
        <v>403</v>
      </c>
      <c r="DS21">
        <v>21</v>
      </c>
      <c r="DT21">
        <v>0.34</v>
      </c>
      <c r="DU21">
        <v>0.19</v>
      </c>
      <c r="DV21">
        <v>1.0380250666347799</v>
      </c>
      <c r="DW21">
        <v>-0.15392632563804801</v>
      </c>
      <c r="DX21">
        <v>1.75126406929236E-2</v>
      </c>
      <c r="DY21">
        <v>1</v>
      </c>
      <c r="DZ21">
        <v>-1.3702226666666699</v>
      </c>
      <c r="EA21">
        <v>0.10651621802002401</v>
      </c>
      <c r="EB21">
        <v>1.60689381381873E-2</v>
      </c>
      <c r="EC21">
        <v>1</v>
      </c>
      <c r="ED21">
        <v>0.832260633333333</v>
      </c>
      <c r="EE21">
        <v>0.16826661624026701</v>
      </c>
      <c r="EF21">
        <v>1.21437458429798E-2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0.88300000000000001</v>
      </c>
      <c r="EN21">
        <v>0.30509999999999998</v>
      </c>
      <c r="EO21">
        <v>0.90960741915140597</v>
      </c>
      <c r="EP21">
        <v>-1.6043650578588901E-5</v>
      </c>
      <c r="EQ21">
        <v>-1.15305589960158E-6</v>
      </c>
      <c r="ER21">
        <v>3.6581349982770798E-10</v>
      </c>
      <c r="ES21">
        <v>-0.101094485370506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5.8</v>
      </c>
      <c r="FB21">
        <v>5.8</v>
      </c>
      <c r="FC21">
        <v>2</v>
      </c>
      <c r="FD21">
        <v>508.40100000000001</v>
      </c>
      <c r="FE21">
        <v>479.01799999999997</v>
      </c>
      <c r="FF21">
        <v>23.4343</v>
      </c>
      <c r="FG21">
        <v>34.250100000000003</v>
      </c>
      <c r="FH21">
        <v>29.9999</v>
      </c>
      <c r="FI21">
        <v>34.270000000000003</v>
      </c>
      <c r="FJ21">
        <v>34.307899999999997</v>
      </c>
      <c r="FK21">
        <v>9.2841900000000006</v>
      </c>
      <c r="FL21">
        <v>20.724599999999999</v>
      </c>
      <c r="FM21">
        <v>43.602800000000002</v>
      </c>
      <c r="FN21">
        <v>23.441700000000001</v>
      </c>
      <c r="FO21">
        <v>151.04</v>
      </c>
      <c r="FP21">
        <v>20.6449</v>
      </c>
      <c r="FQ21">
        <v>97.875600000000006</v>
      </c>
      <c r="FR21">
        <v>101.70099999999999</v>
      </c>
    </row>
    <row r="22" spans="1:174" x14ac:dyDescent="0.25">
      <c r="A22">
        <v>6</v>
      </c>
      <c r="B22">
        <v>1608240584.0999999</v>
      </c>
      <c r="C22">
        <v>436.5</v>
      </c>
      <c r="D22" t="s">
        <v>317</v>
      </c>
      <c r="E22" t="s">
        <v>318</v>
      </c>
      <c r="F22" t="s">
        <v>291</v>
      </c>
      <c r="G22" t="s">
        <v>292</v>
      </c>
      <c r="H22">
        <v>1608240576.3499999</v>
      </c>
      <c r="I22">
        <f t="shared" si="0"/>
        <v>8.5644121097966245E-4</v>
      </c>
      <c r="J22">
        <f t="shared" si="1"/>
        <v>0.85644121097966242</v>
      </c>
      <c r="K22">
        <f t="shared" si="2"/>
        <v>2.415896084848701</v>
      </c>
      <c r="L22">
        <f t="shared" si="3"/>
        <v>198.7526</v>
      </c>
      <c r="M22">
        <f t="shared" si="4"/>
        <v>111.75969786337687</v>
      </c>
      <c r="N22">
        <f t="shared" si="5"/>
        <v>11.37655807058206</v>
      </c>
      <c r="O22">
        <f t="shared" si="6"/>
        <v>20.23198468506353</v>
      </c>
      <c r="P22">
        <f t="shared" si="7"/>
        <v>4.7235266443795609E-2</v>
      </c>
      <c r="Q22">
        <f t="shared" si="8"/>
        <v>2.9588811980495642</v>
      </c>
      <c r="R22">
        <f t="shared" si="9"/>
        <v>4.6820317542214294E-2</v>
      </c>
      <c r="S22">
        <f t="shared" si="10"/>
        <v>2.9299676024703507E-2</v>
      </c>
      <c r="T22">
        <f t="shared" si="11"/>
        <v>231.29052465154757</v>
      </c>
      <c r="U22">
        <f t="shared" si="12"/>
        <v>29.115642960420633</v>
      </c>
      <c r="V22">
        <f t="shared" si="13"/>
        <v>28.816369999999999</v>
      </c>
      <c r="W22">
        <f t="shared" si="14"/>
        <v>3.9792355210037988</v>
      </c>
      <c r="X22">
        <f t="shared" si="15"/>
        <v>57.322042847342125</v>
      </c>
      <c r="Y22">
        <f t="shared" si="16"/>
        <v>2.1734689963481904</v>
      </c>
      <c r="Z22">
        <f t="shared" si="17"/>
        <v>3.791680980624661</v>
      </c>
      <c r="AA22">
        <f t="shared" si="18"/>
        <v>1.8057665246556085</v>
      </c>
      <c r="AB22">
        <f t="shared" si="19"/>
        <v>-37.769057404203117</v>
      </c>
      <c r="AC22">
        <f t="shared" si="20"/>
        <v>-132.50515782659457</v>
      </c>
      <c r="AD22">
        <f t="shared" si="21"/>
        <v>-9.8005746735864925</v>
      </c>
      <c r="AE22">
        <f t="shared" si="22"/>
        <v>51.215734747163395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53590.591391751477</v>
      </c>
      <c r="AK22" t="s">
        <v>293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319</v>
      </c>
      <c r="AR22">
        <v>15382.4</v>
      </c>
      <c r="AS22">
        <v>835.56738461538498</v>
      </c>
      <c r="AT22">
        <v>893.5</v>
      </c>
      <c r="AU22">
        <f t="shared" si="27"/>
        <v>6.4837845981661979E-2</v>
      </c>
      <c r="AV22">
        <v>0.5</v>
      </c>
      <c r="AW22">
        <f t="shared" si="28"/>
        <v>1180.1787215546015</v>
      </c>
      <c r="AX22">
        <f t="shared" si="29"/>
        <v>2.415896084848701</v>
      </c>
      <c r="AY22">
        <f t="shared" si="30"/>
        <v>38.260123089495991</v>
      </c>
      <c r="AZ22">
        <f t="shared" si="31"/>
        <v>2.8943888094754666E-3</v>
      </c>
      <c r="BA22">
        <f t="shared" si="32"/>
        <v>-1</v>
      </c>
      <c r="BB22" t="s">
        <v>320</v>
      </c>
      <c r="BC22">
        <v>835.56738461538498</v>
      </c>
      <c r="BD22">
        <v>659.49</v>
      </c>
      <c r="BE22">
        <f t="shared" si="33"/>
        <v>0.26190263010632342</v>
      </c>
      <c r="BF22">
        <f t="shared" si="34"/>
        <v>0.24756469973340892</v>
      </c>
      <c r="BG22">
        <f t="shared" si="35"/>
        <v>1.3548347965852401</v>
      </c>
      <c r="BH22">
        <f t="shared" si="36"/>
        <v>6.4837845981662021E-2</v>
      </c>
      <c r="BI22" t="e">
        <f t="shared" si="37"/>
        <v>#DIV/0!</v>
      </c>
      <c r="BJ22">
        <f t="shared" si="38"/>
        <v>0.1953959032308783</v>
      </c>
      <c r="BK22">
        <f t="shared" si="39"/>
        <v>0.8046040967691217</v>
      </c>
      <c r="BL22">
        <f t="shared" si="40"/>
        <v>1399.992</v>
      </c>
      <c r="BM22">
        <f t="shared" si="41"/>
        <v>1180.1787215546015</v>
      </c>
      <c r="BN22">
        <f t="shared" si="42"/>
        <v>0.84298961819396223</v>
      </c>
      <c r="BO22">
        <f t="shared" si="43"/>
        <v>0.19597923638792433</v>
      </c>
      <c r="BP22">
        <v>6</v>
      </c>
      <c r="BQ22">
        <v>0.5</v>
      </c>
      <c r="BR22" t="s">
        <v>296</v>
      </c>
      <c r="BS22">
        <v>2</v>
      </c>
      <c r="BT22">
        <v>1608240576.3499999</v>
      </c>
      <c r="BU22">
        <v>198.7526</v>
      </c>
      <c r="BV22">
        <v>201.85576666666699</v>
      </c>
      <c r="BW22">
        <v>21.351469999999999</v>
      </c>
      <c r="BX22">
        <v>20.345739999999999</v>
      </c>
      <c r="BY22">
        <v>197.88843333333301</v>
      </c>
      <c r="BZ22">
        <v>21.052796666666701</v>
      </c>
      <c r="CA22">
        <v>500.02780000000001</v>
      </c>
      <c r="CB22">
        <v>101.6948</v>
      </c>
      <c r="CC22">
        <v>0.100017703333333</v>
      </c>
      <c r="CD22">
        <v>27.985716666666701</v>
      </c>
      <c r="CE22">
        <v>28.816369999999999</v>
      </c>
      <c r="CF22">
        <v>999.9</v>
      </c>
      <c r="CG22">
        <v>0</v>
      </c>
      <c r="CH22">
        <v>0</v>
      </c>
      <c r="CI22">
        <v>9998.7090000000007</v>
      </c>
      <c r="CJ22">
        <v>0</v>
      </c>
      <c r="CK22">
        <v>273.6678</v>
      </c>
      <c r="CL22">
        <v>1399.992</v>
      </c>
      <c r="CM22">
        <v>0.89998880000000003</v>
      </c>
      <c r="CN22">
        <v>0.10001117</v>
      </c>
      <c r="CO22">
        <v>0</v>
      </c>
      <c r="CP22">
        <v>835.54806666666695</v>
      </c>
      <c r="CQ22">
        <v>4.9994800000000001</v>
      </c>
      <c r="CR22">
        <v>11856.85</v>
      </c>
      <c r="CS22">
        <v>11417.496666666701</v>
      </c>
      <c r="CT22">
        <v>49.866599999999998</v>
      </c>
      <c r="CU22">
        <v>51.3791333333333</v>
      </c>
      <c r="CV22">
        <v>50.8748</v>
      </c>
      <c r="CW22">
        <v>50.870800000000003</v>
      </c>
      <c r="CX22">
        <v>51.549599999999998</v>
      </c>
      <c r="CY22">
        <v>1255.4773333333301</v>
      </c>
      <c r="CZ22">
        <v>139.51466666666701</v>
      </c>
      <c r="DA22">
        <v>0</v>
      </c>
      <c r="DB22">
        <v>68</v>
      </c>
      <c r="DC22">
        <v>0</v>
      </c>
      <c r="DD22">
        <v>835.56738461538498</v>
      </c>
      <c r="DE22">
        <v>-8.6303589833651309</v>
      </c>
      <c r="DF22">
        <v>-124.034188055299</v>
      </c>
      <c r="DG22">
        <v>11856.8923076923</v>
      </c>
      <c r="DH22">
        <v>15</v>
      </c>
      <c r="DI22">
        <v>1608240166.0999999</v>
      </c>
      <c r="DJ22" t="s">
        <v>297</v>
      </c>
      <c r="DK22">
        <v>1608240165.5999999</v>
      </c>
      <c r="DL22">
        <v>1608240166.0999999</v>
      </c>
      <c r="DM22">
        <v>31</v>
      </c>
      <c r="DN22">
        <v>-0.40400000000000003</v>
      </c>
      <c r="DO22">
        <v>1E-3</v>
      </c>
      <c r="DP22">
        <v>0.74</v>
      </c>
      <c r="DQ22">
        <v>0.30199999999999999</v>
      </c>
      <c r="DR22">
        <v>403</v>
      </c>
      <c r="DS22">
        <v>21</v>
      </c>
      <c r="DT22">
        <v>0.34</v>
      </c>
      <c r="DU22">
        <v>0.19</v>
      </c>
      <c r="DV22">
        <v>2.4218922526193101</v>
      </c>
      <c r="DW22">
        <v>-0.18061239834793499</v>
      </c>
      <c r="DX22">
        <v>3.3002879631533498E-2</v>
      </c>
      <c r="DY22">
        <v>1</v>
      </c>
      <c r="DZ22">
        <v>-3.10686666666667</v>
      </c>
      <c r="EA22">
        <v>0.10101196885428999</v>
      </c>
      <c r="EB22">
        <v>3.5243906266032597E-2</v>
      </c>
      <c r="EC22">
        <v>1</v>
      </c>
      <c r="ED22">
        <v>1.00567553333333</v>
      </c>
      <c r="EE22">
        <v>0.10597364182425</v>
      </c>
      <c r="EF22">
        <v>1.26122068323598E-2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0.86399999999999999</v>
      </c>
      <c r="EN22">
        <v>0.3</v>
      </c>
      <c r="EO22">
        <v>0.90960741915140597</v>
      </c>
      <c r="EP22">
        <v>-1.6043650578588901E-5</v>
      </c>
      <c r="EQ22">
        <v>-1.15305589960158E-6</v>
      </c>
      <c r="ER22">
        <v>3.6581349982770798E-10</v>
      </c>
      <c r="ES22">
        <v>-0.101094485370506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</v>
      </c>
      <c r="FB22">
        <v>7</v>
      </c>
      <c r="FC22">
        <v>2</v>
      </c>
      <c r="FD22">
        <v>508.69200000000001</v>
      </c>
      <c r="FE22">
        <v>478.75400000000002</v>
      </c>
      <c r="FF22">
        <v>23.4466</v>
      </c>
      <c r="FG22">
        <v>34.228700000000003</v>
      </c>
      <c r="FH22">
        <v>29.9998</v>
      </c>
      <c r="FI22">
        <v>34.2577</v>
      </c>
      <c r="FJ22">
        <v>34.295499999999997</v>
      </c>
      <c r="FK22">
        <v>11.3809</v>
      </c>
      <c r="FL22">
        <v>21.228100000000001</v>
      </c>
      <c r="FM22">
        <v>43.232199999999999</v>
      </c>
      <c r="FN22">
        <v>23.4541</v>
      </c>
      <c r="FO22">
        <v>202.416</v>
      </c>
      <c r="FP22">
        <v>20.383299999999998</v>
      </c>
      <c r="FQ22">
        <v>97.879000000000005</v>
      </c>
      <c r="FR22">
        <v>101.703</v>
      </c>
    </row>
    <row r="23" spans="1:174" x14ac:dyDescent="0.25">
      <c r="A23">
        <v>7</v>
      </c>
      <c r="B23">
        <v>1608240661.0999999</v>
      </c>
      <c r="C23">
        <v>513.5</v>
      </c>
      <c r="D23" t="s">
        <v>321</v>
      </c>
      <c r="E23" t="s">
        <v>322</v>
      </c>
      <c r="F23" t="s">
        <v>291</v>
      </c>
      <c r="G23" t="s">
        <v>292</v>
      </c>
      <c r="H23">
        <v>1608240653.3499999</v>
      </c>
      <c r="I23">
        <f t="shared" si="0"/>
        <v>1.067253717149774E-3</v>
      </c>
      <c r="J23">
        <f t="shared" si="1"/>
        <v>1.067253717149774</v>
      </c>
      <c r="K23">
        <f t="shared" si="2"/>
        <v>3.6828501738347255</v>
      </c>
      <c r="L23">
        <f t="shared" si="3"/>
        <v>249.05586666666699</v>
      </c>
      <c r="M23">
        <f t="shared" si="4"/>
        <v>142.21690421959312</v>
      </c>
      <c r="N23">
        <f t="shared" si="5"/>
        <v>14.476712070847325</v>
      </c>
      <c r="O23">
        <f t="shared" si="6"/>
        <v>25.352190663083999</v>
      </c>
      <c r="P23">
        <f t="shared" si="7"/>
        <v>5.8831160111450537E-2</v>
      </c>
      <c r="Q23">
        <f t="shared" si="8"/>
        <v>2.9598094464937259</v>
      </c>
      <c r="R23">
        <f t="shared" si="9"/>
        <v>5.8189163401187675E-2</v>
      </c>
      <c r="S23">
        <f t="shared" si="10"/>
        <v>3.6425324097812205E-2</v>
      </c>
      <c r="T23">
        <f t="shared" si="11"/>
        <v>231.29257137415846</v>
      </c>
      <c r="U23">
        <f t="shared" si="12"/>
        <v>29.060582375617976</v>
      </c>
      <c r="V23">
        <f t="shared" si="13"/>
        <v>28.776666666666699</v>
      </c>
      <c r="W23">
        <f t="shared" si="14"/>
        <v>3.9700901434847449</v>
      </c>
      <c r="X23">
        <f t="shared" si="15"/>
        <v>56.949944816111987</v>
      </c>
      <c r="Y23">
        <f t="shared" si="16"/>
        <v>2.1593002160568053</v>
      </c>
      <c r="Z23">
        <f t="shared" si="17"/>
        <v>3.7915756073672386</v>
      </c>
      <c r="AA23">
        <f t="shared" si="18"/>
        <v>1.8107899274279395</v>
      </c>
      <c r="AB23">
        <f t="shared" si="19"/>
        <v>-47.065888926305036</v>
      </c>
      <c r="AC23">
        <f t="shared" si="20"/>
        <v>-126.28735716025506</v>
      </c>
      <c r="AD23">
        <f t="shared" si="21"/>
        <v>-9.3358848473314566</v>
      </c>
      <c r="AE23">
        <f t="shared" si="22"/>
        <v>48.603440440266922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53617.704632532477</v>
      </c>
      <c r="AK23" t="s">
        <v>293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323</v>
      </c>
      <c r="AR23">
        <v>15382.4</v>
      </c>
      <c r="AS23">
        <v>829.569769230769</v>
      </c>
      <c r="AT23">
        <v>900.08</v>
      </c>
      <c r="AU23">
        <f t="shared" si="27"/>
        <v>7.8337737500256743E-2</v>
      </c>
      <c r="AV23">
        <v>0.5</v>
      </c>
      <c r="AW23">
        <f t="shared" si="28"/>
        <v>1180.1888715546138</v>
      </c>
      <c r="AX23">
        <f t="shared" si="29"/>
        <v>3.6828501738347255</v>
      </c>
      <c r="AY23">
        <f t="shared" si="30"/>
        <v>46.226663010284781</v>
      </c>
      <c r="AZ23">
        <f t="shared" si="31"/>
        <v>3.967881994740555E-3</v>
      </c>
      <c r="BA23">
        <f t="shared" si="32"/>
        <v>-1</v>
      </c>
      <c r="BB23" t="s">
        <v>324</v>
      </c>
      <c r="BC23">
        <v>829.569769230769</v>
      </c>
      <c r="BD23">
        <v>641.48</v>
      </c>
      <c r="BE23">
        <f t="shared" si="33"/>
        <v>0.28730779486267888</v>
      </c>
      <c r="BF23">
        <f t="shared" si="34"/>
        <v>0.27266137188411071</v>
      </c>
      <c r="BG23">
        <f t="shared" si="35"/>
        <v>1.4031302612708112</v>
      </c>
      <c r="BH23">
        <f t="shared" si="36"/>
        <v>7.8337737500256688E-2</v>
      </c>
      <c r="BI23" t="e">
        <f t="shared" si="37"/>
        <v>#DIV/0!</v>
      </c>
      <c r="BJ23">
        <f t="shared" si="38"/>
        <v>0.21084039380847294</v>
      </c>
      <c r="BK23">
        <f t="shared" si="39"/>
        <v>0.78915960619152703</v>
      </c>
      <c r="BL23">
        <f t="shared" si="40"/>
        <v>1400.0039999999999</v>
      </c>
      <c r="BM23">
        <f t="shared" si="41"/>
        <v>1180.1888715546138</v>
      </c>
      <c r="BN23">
        <f t="shared" si="42"/>
        <v>0.84298964256860265</v>
      </c>
      <c r="BO23">
        <f t="shared" si="43"/>
        <v>0.1959792851372055</v>
      </c>
      <c r="BP23">
        <v>6</v>
      </c>
      <c r="BQ23">
        <v>0.5</v>
      </c>
      <c r="BR23" t="s">
        <v>296</v>
      </c>
      <c r="BS23">
        <v>2</v>
      </c>
      <c r="BT23">
        <v>1608240653.3499999</v>
      </c>
      <c r="BU23">
        <v>249.05586666666699</v>
      </c>
      <c r="BV23">
        <v>253.79409999999999</v>
      </c>
      <c r="BW23">
        <v>21.212620000000001</v>
      </c>
      <c r="BX23">
        <v>19.959123333333299</v>
      </c>
      <c r="BY23">
        <v>248.21559999999999</v>
      </c>
      <c r="BZ23">
        <v>20.919693333333299</v>
      </c>
      <c r="CA23">
        <v>500.01623333333299</v>
      </c>
      <c r="CB23">
        <v>101.693233333333</v>
      </c>
      <c r="CC23">
        <v>9.9954686666666695E-2</v>
      </c>
      <c r="CD23">
        <v>27.985240000000001</v>
      </c>
      <c r="CE23">
        <v>28.776666666666699</v>
      </c>
      <c r="CF23">
        <v>999.9</v>
      </c>
      <c r="CG23">
        <v>0</v>
      </c>
      <c r="CH23">
        <v>0</v>
      </c>
      <c r="CI23">
        <v>10004.1276666667</v>
      </c>
      <c r="CJ23">
        <v>0</v>
      </c>
      <c r="CK23">
        <v>270.23506666666702</v>
      </c>
      <c r="CL23">
        <v>1400.0039999999999</v>
      </c>
      <c r="CM23">
        <v>0.89998806666666697</v>
      </c>
      <c r="CN23">
        <v>0.100011906666667</v>
      </c>
      <c r="CO23">
        <v>0</v>
      </c>
      <c r="CP23">
        <v>829.58916666666698</v>
      </c>
      <c r="CQ23">
        <v>4.9994800000000001</v>
      </c>
      <c r="CR23">
        <v>11775.25</v>
      </c>
      <c r="CS23">
        <v>11417.573333333299</v>
      </c>
      <c r="CT23">
        <v>49.866466666666703</v>
      </c>
      <c r="CU23">
        <v>51.377000000000002</v>
      </c>
      <c r="CV23">
        <v>50.889333333333298</v>
      </c>
      <c r="CW23">
        <v>50.839300000000001</v>
      </c>
      <c r="CX23">
        <v>51.551733333333303</v>
      </c>
      <c r="CY23">
        <v>1255.4870000000001</v>
      </c>
      <c r="CZ23">
        <v>139.517</v>
      </c>
      <c r="DA23">
        <v>0</v>
      </c>
      <c r="DB23">
        <v>76.399999856948895</v>
      </c>
      <c r="DC23">
        <v>0</v>
      </c>
      <c r="DD23">
        <v>829.569769230769</v>
      </c>
      <c r="DE23">
        <v>-4.9228034271100896</v>
      </c>
      <c r="DF23">
        <v>-56.895726545834101</v>
      </c>
      <c r="DG23">
        <v>11774.907692307699</v>
      </c>
      <c r="DH23">
        <v>15</v>
      </c>
      <c r="DI23">
        <v>1608240166.0999999</v>
      </c>
      <c r="DJ23" t="s">
        <v>297</v>
      </c>
      <c r="DK23">
        <v>1608240165.5999999</v>
      </c>
      <c r="DL23">
        <v>1608240166.0999999</v>
      </c>
      <c r="DM23">
        <v>31</v>
      </c>
      <c r="DN23">
        <v>-0.40400000000000003</v>
      </c>
      <c r="DO23">
        <v>1E-3</v>
      </c>
      <c r="DP23">
        <v>0.74</v>
      </c>
      <c r="DQ23">
        <v>0.30199999999999999</v>
      </c>
      <c r="DR23">
        <v>403</v>
      </c>
      <c r="DS23">
        <v>21</v>
      </c>
      <c r="DT23">
        <v>0.34</v>
      </c>
      <c r="DU23">
        <v>0.19</v>
      </c>
      <c r="DV23">
        <v>3.68197928714982</v>
      </c>
      <c r="DW23">
        <v>-0.16881903231731399</v>
      </c>
      <c r="DX23">
        <v>2.5393514605015599E-2</v>
      </c>
      <c r="DY23">
        <v>1</v>
      </c>
      <c r="DZ23">
        <v>-4.7375449999999999</v>
      </c>
      <c r="EA23">
        <v>0.17865850945494699</v>
      </c>
      <c r="EB23">
        <v>3.1504642805994902E-2</v>
      </c>
      <c r="EC23">
        <v>1</v>
      </c>
      <c r="ED23">
        <v>1.253952</v>
      </c>
      <c r="EE23">
        <v>-0.110331657397105</v>
      </c>
      <c r="EF23">
        <v>9.0046178523392698E-3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0.84</v>
      </c>
      <c r="EN23">
        <v>0.29380000000000001</v>
      </c>
      <c r="EO23">
        <v>0.90960741915140597</v>
      </c>
      <c r="EP23">
        <v>-1.6043650578588901E-5</v>
      </c>
      <c r="EQ23">
        <v>-1.15305589960158E-6</v>
      </c>
      <c r="ER23">
        <v>3.6581349982770798E-10</v>
      </c>
      <c r="ES23">
        <v>-0.101094485370506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8.3000000000000007</v>
      </c>
      <c r="FB23">
        <v>8.1999999999999993</v>
      </c>
      <c r="FC23">
        <v>2</v>
      </c>
      <c r="FD23">
        <v>508.90800000000002</v>
      </c>
      <c r="FE23">
        <v>478.93900000000002</v>
      </c>
      <c r="FF23">
        <v>23.490400000000001</v>
      </c>
      <c r="FG23">
        <v>34.197400000000002</v>
      </c>
      <c r="FH23">
        <v>29.9998</v>
      </c>
      <c r="FI23">
        <v>34.235199999999999</v>
      </c>
      <c r="FJ23">
        <v>34.273899999999998</v>
      </c>
      <c r="FK23">
        <v>13.4611</v>
      </c>
      <c r="FL23">
        <v>21.7988</v>
      </c>
      <c r="FM23">
        <v>42.4298</v>
      </c>
      <c r="FN23">
        <v>23.4937</v>
      </c>
      <c r="FO23">
        <v>254.17400000000001</v>
      </c>
      <c r="FP23">
        <v>20.042100000000001</v>
      </c>
      <c r="FQ23">
        <v>97.886600000000001</v>
      </c>
      <c r="FR23">
        <v>101.71</v>
      </c>
    </row>
    <row r="24" spans="1:174" x14ac:dyDescent="0.25">
      <c r="A24">
        <v>8</v>
      </c>
      <c r="B24">
        <v>1608240762.0999999</v>
      </c>
      <c r="C24">
        <v>614.5</v>
      </c>
      <c r="D24" t="s">
        <v>325</v>
      </c>
      <c r="E24" t="s">
        <v>326</v>
      </c>
      <c r="F24" t="s">
        <v>291</v>
      </c>
      <c r="G24" t="s">
        <v>292</v>
      </c>
      <c r="H24">
        <v>1608240754.3499999</v>
      </c>
      <c r="I24">
        <f t="shared" si="0"/>
        <v>1.2674095491962611E-3</v>
      </c>
      <c r="J24">
        <f t="shared" si="1"/>
        <v>1.2674095491962611</v>
      </c>
      <c r="K24">
        <f t="shared" si="2"/>
        <v>7.689006032983178</v>
      </c>
      <c r="L24">
        <f t="shared" si="3"/>
        <v>399.12040000000002</v>
      </c>
      <c r="M24">
        <f t="shared" si="4"/>
        <v>213.3497647003816</v>
      </c>
      <c r="N24">
        <f t="shared" si="5"/>
        <v>21.717617283186229</v>
      </c>
      <c r="O24">
        <f t="shared" si="6"/>
        <v>40.627858714937211</v>
      </c>
      <c r="P24">
        <f t="shared" si="7"/>
        <v>7.0352584760298362E-2</v>
      </c>
      <c r="Q24">
        <f t="shared" si="8"/>
        <v>2.9589718238240819</v>
      </c>
      <c r="R24">
        <f t="shared" si="9"/>
        <v>6.9436365658888582E-2</v>
      </c>
      <c r="S24">
        <f t="shared" si="10"/>
        <v>4.3479053014086888E-2</v>
      </c>
      <c r="T24">
        <f t="shared" si="11"/>
        <v>231.29204269849117</v>
      </c>
      <c r="U24">
        <f t="shared" si="12"/>
        <v>29.014752434597874</v>
      </c>
      <c r="V24">
        <f t="shared" si="13"/>
        <v>28.7271033333333</v>
      </c>
      <c r="W24">
        <f t="shared" si="14"/>
        <v>3.9586993130640895</v>
      </c>
      <c r="X24">
        <f t="shared" si="15"/>
        <v>56.857842784316169</v>
      </c>
      <c r="Y24">
        <f t="shared" si="16"/>
        <v>2.1564906888633151</v>
      </c>
      <c r="Z24">
        <f t="shared" si="17"/>
        <v>3.7927761294844053</v>
      </c>
      <c r="AA24">
        <f t="shared" si="18"/>
        <v>1.8022086242007744</v>
      </c>
      <c r="AB24">
        <f t="shared" si="19"/>
        <v>-55.892761119555118</v>
      </c>
      <c r="AC24">
        <f t="shared" si="20"/>
        <v>-117.47885658419194</v>
      </c>
      <c r="AD24">
        <f t="shared" si="21"/>
        <v>-8.6852584343660517</v>
      </c>
      <c r="AE24">
        <f t="shared" si="22"/>
        <v>49.235166560378033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53592.322561502559</v>
      </c>
      <c r="AK24" t="s">
        <v>293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327</v>
      </c>
      <c r="AR24">
        <v>15383</v>
      </c>
      <c r="AS24">
        <v>845.58924000000002</v>
      </c>
      <c r="AT24">
        <v>946.94</v>
      </c>
      <c r="AU24">
        <f t="shared" si="27"/>
        <v>0.10702975901324274</v>
      </c>
      <c r="AV24">
        <v>0.5</v>
      </c>
      <c r="AW24">
        <f t="shared" si="28"/>
        <v>1180.1858215546265</v>
      </c>
      <c r="AX24">
        <f t="shared" si="29"/>
        <v>7.689006032983178</v>
      </c>
      <c r="AY24">
        <f t="shared" si="30"/>
        <v>63.157502035918789</v>
      </c>
      <c r="AZ24">
        <f t="shared" si="31"/>
        <v>7.3624050334187103E-3</v>
      </c>
      <c r="BA24">
        <f t="shared" si="32"/>
        <v>-1</v>
      </c>
      <c r="BB24" t="s">
        <v>328</v>
      </c>
      <c r="BC24">
        <v>845.58924000000002</v>
      </c>
      <c r="BD24">
        <v>634.13</v>
      </c>
      <c r="BE24">
        <f t="shared" si="33"/>
        <v>0.33033771939088019</v>
      </c>
      <c r="BF24">
        <f t="shared" si="34"/>
        <v>0.32400102298519873</v>
      </c>
      <c r="BG24">
        <f t="shared" si="35"/>
        <v>1.4932900193966538</v>
      </c>
      <c r="BH24">
        <f t="shared" si="36"/>
        <v>0.10702975901324269</v>
      </c>
      <c r="BI24" t="e">
        <f t="shared" si="37"/>
        <v>#DIV/0!</v>
      </c>
      <c r="BJ24">
        <f t="shared" si="38"/>
        <v>0.24297703777025836</v>
      </c>
      <c r="BK24">
        <f t="shared" si="39"/>
        <v>0.75702296222974164</v>
      </c>
      <c r="BL24">
        <f t="shared" si="40"/>
        <v>1400.00033333333</v>
      </c>
      <c r="BM24">
        <f t="shared" si="41"/>
        <v>1180.1858215546265</v>
      </c>
      <c r="BN24">
        <f t="shared" si="42"/>
        <v>0.84298967182719431</v>
      </c>
      <c r="BO24">
        <f t="shared" si="43"/>
        <v>0.19597934365438868</v>
      </c>
      <c r="BP24">
        <v>6</v>
      </c>
      <c r="BQ24">
        <v>0.5</v>
      </c>
      <c r="BR24" t="s">
        <v>296</v>
      </c>
      <c r="BS24">
        <v>2</v>
      </c>
      <c r="BT24">
        <v>1608240754.3499999</v>
      </c>
      <c r="BU24">
        <v>399.12040000000002</v>
      </c>
      <c r="BV24">
        <v>408.95359999999999</v>
      </c>
      <c r="BW24">
        <v>21.1849566666667</v>
      </c>
      <c r="BX24">
        <v>19.696380000000001</v>
      </c>
      <c r="BY24">
        <v>398.37703333333297</v>
      </c>
      <c r="BZ24">
        <v>20.893170000000001</v>
      </c>
      <c r="CA24">
        <v>500.031833333333</v>
      </c>
      <c r="CB24">
        <v>101.69346666666701</v>
      </c>
      <c r="CC24">
        <v>0.100024006666667</v>
      </c>
      <c r="CD24">
        <v>27.990670000000001</v>
      </c>
      <c r="CE24">
        <v>28.7271033333333</v>
      </c>
      <c r="CF24">
        <v>999.9</v>
      </c>
      <c r="CG24">
        <v>0</v>
      </c>
      <c r="CH24">
        <v>0</v>
      </c>
      <c r="CI24">
        <v>9999.3539999999994</v>
      </c>
      <c r="CJ24">
        <v>0</v>
      </c>
      <c r="CK24">
        <v>268.73626666666701</v>
      </c>
      <c r="CL24">
        <v>1400.00033333333</v>
      </c>
      <c r="CM24">
        <v>0.89998653333333301</v>
      </c>
      <c r="CN24">
        <v>0.10001347333333301</v>
      </c>
      <c r="CO24">
        <v>0</v>
      </c>
      <c r="CP24">
        <v>845.50260000000003</v>
      </c>
      <c r="CQ24">
        <v>4.9994800000000001</v>
      </c>
      <c r="CR24">
        <v>12005.4</v>
      </c>
      <c r="CS24">
        <v>11417.54</v>
      </c>
      <c r="CT24">
        <v>49.812066666666603</v>
      </c>
      <c r="CU24">
        <v>51.349800000000002</v>
      </c>
      <c r="CV24">
        <v>50.8686333333333</v>
      </c>
      <c r="CW24">
        <v>50.8226333333333</v>
      </c>
      <c r="CX24">
        <v>51.5124</v>
      </c>
      <c r="CY24">
        <v>1255.48233333333</v>
      </c>
      <c r="CZ24">
        <v>139.518</v>
      </c>
      <c r="DA24">
        <v>0</v>
      </c>
      <c r="DB24">
        <v>100.299999952316</v>
      </c>
      <c r="DC24">
        <v>0</v>
      </c>
      <c r="DD24">
        <v>845.58924000000002</v>
      </c>
      <c r="DE24">
        <v>11.933076929955501</v>
      </c>
      <c r="DF24">
        <v>165.41538462277401</v>
      </c>
      <c r="DG24">
        <v>12006.808000000001</v>
      </c>
      <c r="DH24">
        <v>15</v>
      </c>
      <c r="DI24">
        <v>1608240166.0999999</v>
      </c>
      <c r="DJ24" t="s">
        <v>297</v>
      </c>
      <c r="DK24">
        <v>1608240165.5999999</v>
      </c>
      <c r="DL24">
        <v>1608240166.0999999</v>
      </c>
      <c r="DM24">
        <v>31</v>
      </c>
      <c r="DN24">
        <v>-0.40400000000000003</v>
      </c>
      <c r="DO24">
        <v>1E-3</v>
      </c>
      <c r="DP24">
        <v>0.74</v>
      </c>
      <c r="DQ24">
        <v>0.30199999999999999</v>
      </c>
      <c r="DR24">
        <v>403</v>
      </c>
      <c r="DS24">
        <v>21</v>
      </c>
      <c r="DT24">
        <v>0.34</v>
      </c>
      <c r="DU24">
        <v>0.19</v>
      </c>
      <c r="DV24">
        <v>7.6942110736231903</v>
      </c>
      <c r="DW24">
        <v>-0.13272914871515301</v>
      </c>
      <c r="DX24">
        <v>4.2433075231489203E-2</v>
      </c>
      <c r="DY24">
        <v>1</v>
      </c>
      <c r="DZ24">
        <v>-9.8361660000000004</v>
      </c>
      <c r="EA24">
        <v>2.9326985539499601E-2</v>
      </c>
      <c r="EB24">
        <v>4.6797131151385798E-2</v>
      </c>
      <c r="EC24">
        <v>1</v>
      </c>
      <c r="ED24">
        <v>1.4882356666666701</v>
      </c>
      <c r="EE24">
        <v>3.9828520578420699E-2</v>
      </c>
      <c r="EF24">
        <v>3.0414269494578902E-3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0.74299999999999999</v>
      </c>
      <c r="EN24">
        <v>0.29220000000000002</v>
      </c>
      <c r="EO24">
        <v>0.90960741915140597</v>
      </c>
      <c r="EP24">
        <v>-1.6043650578588901E-5</v>
      </c>
      <c r="EQ24">
        <v>-1.15305589960158E-6</v>
      </c>
      <c r="ER24">
        <v>3.6581349982770798E-10</v>
      </c>
      <c r="ES24">
        <v>-0.101094485370506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9.9</v>
      </c>
      <c r="FB24">
        <v>9.9</v>
      </c>
      <c r="FC24">
        <v>2</v>
      </c>
      <c r="FD24">
        <v>508.87200000000001</v>
      </c>
      <c r="FE24">
        <v>478.80700000000002</v>
      </c>
      <c r="FF24">
        <v>23.5962</v>
      </c>
      <c r="FG24">
        <v>34.142200000000003</v>
      </c>
      <c r="FH24">
        <v>29.9998</v>
      </c>
      <c r="FI24">
        <v>34.192599999999999</v>
      </c>
      <c r="FJ24">
        <v>34.232999999999997</v>
      </c>
      <c r="FK24">
        <v>19.4603</v>
      </c>
      <c r="FL24">
        <v>22.786000000000001</v>
      </c>
      <c r="FM24">
        <v>40.931199999999997</v>
      </c>
      <c r="FN24">
        <v>23.601600000000001</v>
      </c>
      <c r="FO24">
        <v>409.25</v>
      </c>
      <c r="FP24">
        <v>19.687200000000001</v>
      </c>
      <c r="FQ24">
        <v>97.898099999999999</v>
      </c>
      <c r="FR24">
        <v>101.71899999999999</v>
      </c>
    </row>
    <row r="25" spans="1:174" x14ac:dyDescent="0.25">
      <c r="A25">
        <v>9</v>
      </c>
      <c r="B25">
        <v>1608240854.5</v>
      </c>
      <c r="C25">
        <v>706.90000009536698</v>
      </c>
      <c r="D25" t="s">
        <v>329</v>
      </c>
      <c r="E25" t="s">
        <v>330</v>
      </c>
      <c r="F25" t="s">
        <v>291</v>
      </c>
      <c r="G25" t="s">
        <v>292</v>
      </c>
      <c r="H25">
        <v>1608240846.75</v>
      </c>
      <c r="I25">
        <f t="shared" si="0"/>
        <v>1.3401848623600594E-3</v>
      </c>
      <c r="J25">
        <f t="shared" si="1"/>
        <v>1.3401848623600594</v>
      </c>
      <c r="K25">
        <f t="shared" si="2"/>
        <v>10.43156856955493</v>
      </c>
      <c r="L25">
        <f t="shared" si="3"/>
        <v>499.10520000000002</v>
      </c>
      <c r="M25">
        <f t="shared" si="4"/>
        <v>261.45071070495925</v>
      </c>
      <c r="N25">
        <f t="shared" si="5"/>
        <v>26.613891828974655</v>
      </c>
      <c r="O25">
        <f t="shared" si="6"/>
        <v>50.805491284620956</v>
      </c>
      <c r="P25">
        <f t="shared" si="7"/>
        <v>7.4543529995841323E-2</v>
      </c>
      <c r="Q25">
        <f t="shared" si="8"/>
        <v>2.9578883595651098</v>
      </c>
      <c r="R25">
        <f t="shared" si="9"/>
        <v>7.3515389150891494E-2</v>
      </c>
      <c r="S25">
        <f t="shared" si="10"/>
        <v>4.6038311168716775E-2</v>
      </c>
      <c r="T25">
        <f t="shared" si="11"/>
        <v>231.29046185361466</v>
      </c>
      <c r="U25">
        <f t="shared" si="12"/>
        <v>28.991697767913138</v>
      </c>
      <c r="V25">
        <f t="shared" si="13"/>
        <v>28.677420000000001</v>
      </c>
      <c r="W25">
        <f t="shared" si="14"/>
        <v>3.9473095200783548</v>
      </c>
      <c r="X25">
        <f t="shared" si="15"/>
        <v>56.627520654054329</v>
      </c>
      <c r="Y25">
        <f t="shared" si="16"/>
        <v>2.147172485891959</v>
      </c>
      <c r="Z25">
        <f t="shared" si="17"/>
        <v>3.7917473007680216</v>
      </c>
      <c r="AA25">
        <f t="shared" si="18"/>
        <v>1.8001370341863958</v>
      </c>
      <c r="AB25">
        <f t="shared" si="19"/>
        <v>-59.102152430078618</v>
      </c>
      <c r="AC25">
        <f t="shared" si="20"/>
        <v>-110.25510079659284</v>
      </c>
      <c r="AD25">
        <f t="shared" si="21"/>
        <v>-8.1519824532538347</v>
      </c>
      <c r="AE25">
        <f t="shared" si="22"/>
        <v>53.78122617368939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53561.562769818549</v>
      </c>
      <c r="AK25" t="s">
        <v>293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331</v>
      </c>
      <c r="AR25">
        <v>15383.6</v>
      </c>
      <c r="AS25">
        <v>872.79423076923104</v>
      </c>
      <c r="AT25">
        <v>995.68</v>
      </c>
      <c r="AU25">
        <f t="shared" si="27"/>
        <v>0.12341893904745393</v>
      </c>
      <c r="AV25">
        <v>0.5</v>
      </c>
      <c r="AW25">
        <f t="shared" si="28"/>
        <v>1180.1849815543144</v>
      </c>
      <c r="AX25">
        <f t="shared" si="29"/>
        <v>10.43156856955493</v>
      </c>
      <c r="AY25">
        <f t="shared" si="30"/>
        <v>72.828589151586243</v>
      </c>
      <c r="AZ25">
        <f t="shared" si="31"/>
        <v>9.6862515183843891E-3</v>
      </c>
      <c r="BA25">
        <f t="shared" si="32"/>
        <v>-1</v>
      </c>
      <c r="BB25" t="s">
        <v>332</v>
      </c>
      <c r="BC25">
        <v>872.79423076923104</v>
      </c>
      <c r="BD25">
        <v>636.07000000000005</v>
      </c>
      <c r="BE25">
        <f t="shared" si="33"/>
        <v>0.36117025550377624</v>
      </c>
      <c r="BF25">
        <f t="shared" si="34"/>
        <v>0.3417195551591139</v>
      </c>
      <c r="BG25">
        <f t="shared" si="35"/>
        <v>1.5653623028911909</v>
      </c>
      <c r="BH25">
        <f t="shared" si="36"/>
        <v>0.12341893904745392</v>
      </c>
      <c r="BI25" t="e">
        <f t="shared" si="37"/>
        <v>#DIV/0!</v>
      </c>
      <c r="BJ25">
        <f t="shared" si="38"/>
        <v>0.24903642781700222</v>
      </c>
      <c r="BK25">
        <f t="shared" si="39"/>
        <v>0.75096357218299781</v>
      </c>
      <c r="BL25">
        <f t="shared" si="40"/>
        <v>1400.00033333333</v>
      </c>
      <c r="BM25">
        <f t="shared" si="41"/>
        <v>1180.1849815543144</v>
      </c>
      <c r="BN25">
        <f t="shared" si="42"/>
        <v>0.84298907182711424</v>
      </c>
      <c r="BO25">
        <f t="shared" si="43"/>
        <v>0.19597814365422869</v>
      </c>
      <c r="BP25">
        <v>6</v>
      </c>
      <c r="BQ25">
        <v>0.5</v>
      </c>
      <c r="BR25" t="s">
        <v>296</v>
      </c>
      <c r="BS25">
        <v>2</v>
      </c>
      <c r="BT25">
        <v>1608240846.75</v>
      </c>
      <c r="BU25">
        <v>499.10520000000002</v>
      </c>
      <c r="BV25">
        <v>512.42483333333303</v>
      </c>
      <c r="BW25">
        <v>21.093486666666699</v>
      </c>
      <c r="BX25">
        <v>19.519296666666701</v>
      </c>
      <c r="BY25">
        <v>498.44619999999998</v>
      </c>
      <c r="BZ25">
        <v>20.837486666666699</v>
      </c>
      <c r="CA25">
        <v>500.03456666666699</v>
      </c>
      <c r="CB25">
        <v>101.6931</v>
      </c>
      <c r="CC25">
        <v>0.10005159333333299</v>
      </c>
      <c r="CD25">
        <v>27.9860166666667</v>
      </c>
      <c r="CE25">
        <v>28.677420000000001</v>
      </c>
      <c r="CF25">
        <v>999.9</v>
      </c>
      <c r="CG25">
        <v>0</v>
      </c>
      <c r="CH25">
        <v>0</v>
      </c>
      <c r="CI25">
        <v>9993.2473333333292</v>
      </c>
      <c r="CJ25">
        <v>0</v>
      </c>
      <c r="CK25">
        <v>266.69363333333303</v>
      </c>
      <c r="CL25">
        <v>1400.00033333333</v>
      </c>
      <c r="CM25">
        <v>0.90000800000000003</v>
      </c>
      <c r="CN25">
        <v>9.9991899999999995E-2</v>
      </c>
      <c r="CO25">
        <v>0</v>
      </c>
      <c r="CP25">
        <v>872.76136666666696</v>
      </c>
      <c r="CQ25">
        <v>4.9994800000000001</v>
      </c>
      <c r="CR25">
        <v>12378.246666666701</v>
      </c>
      <c r="CS25">
        <v>11417.6166666667</v>
      </c>
      <c r="CT25">
        <v>49.793466666666703</v>
      </c>
      <c r="CU25">
        <v>51.3162666666666</v>
      </c>
      <c r="CV25">
        <v>50.8162666666666</v>
      </c>
      <c r="CW25">
        <v>50.7624</v>
      </c>
      <c r="CX25">
        <v>51.487333333333297</v>
      </c>
      <c r="CY25">
        <v>1255.51033333333</v>
      </c>
      <c r="CZ25">
        <v>139.49</v>
      </c>
      <c r="DA25">
        <v>0</v>
      </c>
      <c r="DB25">
        <v>92</v>
      </c>
      <c r="DC25">
        <v>0</v>
      </c>
      <c r="DD25">
        <v>872.79423076923104</v>
      </c>
      <c r="DE25">
        <v>8.6702905967165602</v>
      </c>
      <c r="DF25">
        <v>131.95213673781299</v>
      </c>
      <c r="DG25">
        <v>12379.169230769199</v>
      </c>
      <c r="DH25">
        <v>15</v>
      </c>
      <c r="DI25">
        <v>1608240879</v>
      </c>
      <c r="DJ25" t="s">
        <v>333</v>
      </c>
      <c r="DK25">
        <v>1608240879</v>
      </c>
      <c r="DL25">
        <v>1608240878.5</v>
      </c>
      <c r="DM25">
        <v>32</v>
      </c>
      <c r="DN25">
        <v>1.0999999999999999E-2</v>
      </c>
      <c r="DO25">
        <v>3.2000000000000001E-2</v>
      </c>
      <c r="DP25">
        <v>0.65900000000000003</v>
      </c>
      <c r="DQ25">
        <v>0.25600000000000001</v>
      </c>
      <c r="DR25">
        <v>513</v>
      </c>
      <c r="DS25">
        <v>20</v>
      </c>
      <c r="DT25">
        <v>0.14000000000000001</v>
      </c>
      <c r="DU25">
        <v>0.03</v>
      </c>
      <c r="DV25">
        <v>10.424863983612999</v>
      </c>
      <c r="DW25">
        <v>-0.145541944895965</v>
      </c>
      <c r="DX25">
        <v>4.0545591099006802E-2</v>
      </c>
      <c r="DY25">
        <v>1</v>
      </c>
      <c r="DZ25">
        <v>-13.3261419354839</v>
      </c>
      <c r="EA25">
        <v>0.14611451612905599</v>
      </c>
      <c r="EB25">
        <v>4.7999245788386102E-2</v>
      </c>
      <c r="EC25">
        <v>1</v>
      </c>
      <c r="ED25">
        <v>1.6063261290322599</v>
      </c>
      <c r="EE25">
        <v>9.9804677419355795E-2</v>
      </c>
      <c r="EF25">
        <v>7.5117227427531899E-3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0.65900000000000003</v>
      </c>
      <c r="EN25">
        <v>0.25600000000000001</v>
      </c>
      <c r="EO25">
        <v>0.90960741915140597</v>
      </c>
      <c r="EP25">
        <v>-1.6043650578588901E-5</v>
      </c>
      <c r="EQ25">
        <v>-1.15305589960158E-6</v>
      </c>
      <c r="ER25">
        <v>3.6581349982770798E-10</v>
      </c>
      <c r="ES25">
        <v>-0.101094485370506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11.5</v>
      </c>
      <c r="FB25">
        <v>11.5</v>
      </c>
      <c r="FC25">
        <v>2</v>
      </c>
      <c r="FD25">
        <v>508.98</v>
      </c>
      <c r="FE25">
        <v>479.31099999999998</v>
      </c>
      <c r="FF25">
        <v>23.531099999999999</v>
      </c>
      <c r="FG25">
        <v>34.089799999999997</v>
      </c>
      <c r="FH25">
        <v>29.9998</v>
      </c>
      <c r="FI25">
        <v>34.149000000000001</v>
      </c>
      <c r="FJ25">
        <v>34.190399999999997</v>
      </c>
      <c r="FK25">
        <v>23.287500000000001</v>
      </c>
      <c r="FL25">
        <v>22.026800000000001</v>
      </c>
      <c r="FM25">
        <v>40.183</v>
      </c>
      <c r="FN25">
        <v>23.537400000000002</v>
      </c>
      <c r="FO25">
        <v>512.76499999999999</v>
      </c>
      <c r="FP25">
        <v>19.574300000000001</v>
      </c>
      <c r="FQ25">
        <v>97.909000000000006</v>
      </c>
      <c r="FR25">
        <v>101.726</v>
      </c>
    </row>
    <row r="26" spans="1:174" x14ac:dyDescent="0.25">
      <c r="A26">
        <v>10</v>
      </c>
      <c r="B26">
        <v>1608241000</v>
      </c>
      <c r="C26">
        <v>852.40000009536698</v>
      </c>
      <c r="D26" t="s">
        <v>334</v>
      </c>
      <c r="E26" t="s">
        <v>335</v>
      </c>
      <c r="F26" t="s">
        <v>291</v>
      </c>
      <c r="G26" t="s">
        <v>292</v>
      </c>
      <c r="H26">
        <v>1608240992</v>
      </c>
      <c r="I26">
        <f t="shared" si="0"/>
        <v>1.3670176085537993E-3</v>
      </c>
      <c r="J26">
        <f t="shared" si="1"/>
        <v>1.3670176085537993</v>
      </c>
      <c r="K26">
        <f t="shared" si="2"/>
        <v>12.931337056111726</v>
      </c>
      <c r="L26">
        <f t="shared" si="3"/>
        <v>599.81487096774197</v>
      </c>
      <c r="M26">
        <f t="shared" si="4"/>
        <v>310.81698957957042</v>
      </c>
      <c r="N26">
        <f t="shared" si="5"/>
        <v>31.638398884470654</v>
      </c>
      <c r="O26">
        <f t="shared" si="6"/>
        <v>61.055807052839626</v>
      </c>
      <c r="P26">
        <f t="shared" si="7"/>
        <v>7.5953849491204317E-2</v>
      </c>
      <c r="Q26">
        <f t="shared" si="8"/>
        <v>2.9596515070837666</v>
      </c>
      <c r="R26">
        <f t="shared" si="9"/>
        <v>7.4887363367529089E-2</v>
      </c>
      <c r="S26">
        <f t="shared" si="10"/>
        <v>4.6899174087874876E-2</v>
      </c>
      <c r="T26">
        <f t="shared" si="11"/>
        <v>231.29171215276583</v>
      </c>
      <c r="U26">
        <f t="shared" si="12"/>
        <v>28.99678208133583</v>
      </c>
      <c r="V26">
        <f t="shared" si="13"/>
        <v>28.679190322580599</v>
      </c>
      <c r="W26">
        <f t="shared" si="14"/>
        <v>3.9477148709919421</v>
      </c>
      <c r="X26">
        <f t="shared" si="15"/>
        <v>56.53409628672663</v>
      </c>
      <c r="Y26">
        <f t="shared" si="16"/>
        <v>2.1451991949566342</v>
      </c>
      <c r="Z26">
        <f t="shared" si="17"/>
        <v>3.7945228381766758</v>
      </c>
      <c r="AA26">
        <f t="shared" si="18"/>
        <v>1.8025156760353078</v>
      </c>
      <c r="AB26">
        <f t="shared" si="19"/>
        <v>-60.28547653722255</v>
      </c>
      <c r="AC26">
        <f t="shared" si="20"/>
        <v>-108.60063721742421</v>
      </c>
      <c r="AD26">
        <f t="shared" si="21"/>
        <v>-8.0254439056050781</v>
      </c>
      <c r="AE26">
        <f t="shared" si="22"/>
        <v>54.380154492514009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53610.679635194989</v>
      </c>
      <c r="AK26" t="s">
        <v>293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336</v>
      </c>
      <c r="AR26">
        <v>15384.8</v>
      </c>
      <c r="AS26">
        <v>917.73288000000002</v>
      </c>
      <c r="AT26">
        <v>1075.1400000000001</v>
      </c>
      <c r="AU26">
        <f t="shared" si="27"/>
        <v>0.14640616105809479</v>
      </c>
      <c r="AV26">
        <v>0.5</v>
      </c>
      <c r="AW26">
        <f t="shared" si="28"/>
        <v>1180.1888047802322</v>
      </c>
      <c r="AX26">
        <f t="shared" si="29"/>
        <v>12.931337056111726</v>
      </c>
      <c r="AY26">
        <f t="shared" si="30"/>
        <v>86.393456115807524</v>
      </c>
      <c r="AZ26">
        <f t="shared" si="31"/>
        <v>1.1804329103686031E-2</v>
      </c>
      <c r="BA26">
        <f t="shared" si="32"/>
        <v>-1</v>
      </c>
      <c r="BB26" t="s">
        <v>337</v>
      </c>
      <c r="BC26">
        <v>917.73288000000002</v>
      </c>
      <c r="BD26">
        <v>649.42999999999995</v>
      </c>
      <c r="BE26">
        <f t="shared" si="33"/>
        <v>0.39595773573674131</v>
      </c>
      <c r="BF26">
        <f t="shared" si="34"/>
        <v>0.36975199079185367</v>
      </c>
      <c r="BG26">
        <f t="shared" si="35"/>
        <v>1.6555132962751955</v>
      </c>
      <c r="BH26">
        <f t="shared" si="36"/>
        <v>0.14640616105809481</v>
      </c>
      <c r="BI26" t="e">
        <f t="shared" si="37"/>
        <v>#DIV/0!</v>
      </c>
      <c r="BJ26">
        <f t="shared" si="38"/>
        <v>0.26165351663106318</v>
      </c>
      <c r="BK26">
        <f t="shared" si="39"/>
        <v>0.73834648336893682</v>
      </c>
      <c r="BL26">
        <f t="shared" si="40"/>
        <v>1400.00451612903</v>
      </c>
      <c r="BM26">
        <f t="shared" si="41"/>
        <v>1180.1888047802322</v>
      </c>
      <c r="BN26">
        <f t="shared" si="42"/>
        <v>0.84298928409418172</v>
      </c>
      <c r="BO26">
        <f t="shared" si="43"/>
        <v>0.1959785681883634</v>
      </c>
      <c r="BP26">
        <v>6</v>
      </c>
      <c r="BQ26">
        <v>0.5</v>
      </c>
      <c r="BR26" t="s">
        <v>296</v>
      </c>
      <c r="BS26">
        <v>2</v>
      </c>
      <c r="BT26">
        <v>1608240992</v>
      </c>
      <c r="BU26">
        <v>599.81487096774197</v>
      </c>
      <c r="BV26">
        <v>616.31564516129004</v>
      </c>
      <c r="BW26">
        <v>21.074529032258098</v>
      </c>
      <c r="BX26">
        <v>19.4687548387097</v>
      </c>
      <c r="BY26">
        <v>599.23961290322598</v>
      </c>
      <c r="BZ26">
        <v>20.756190322580601</v>
      </c>
      <c r="CA26">
        <v>500.02361290322602</v>
      </c>
      <c r="CB26">
        <v>101.691096774193</v>
      </c>
      <c r="CC26">
        <v>9.9989122580645101E-2</v>
      </c>
      <c r="CD26">
        <v>27.998567741935499</v>
      </c>
      <c r="CE26">
        <v>28.679190322580599</v>
      </c>
      <c r="CF26">
        <v>999.9</v>
      </c>
      <c r="CG26">
        <v>0</v>
      </c>
      <c r="CH26">
        <v>0</v>
      </c>
      <c r="CI26">
        <v>10003.441935483899</v>
      </c>
      <c r="CJ26">
        <v>0</v>
      </c>
      <c r="CK26">
        <v>262.80045161290298</v>
      </c>
      <c r="CL26">
        <v>1400.00451612903</v>
      </c>
      <c r="CM26">
        <v>0.90000232258064505</v>
      </c>
      <c r="CN26">
        <v>9.9997603225806406E-2</v>
      </c>
      <c r="CO26">
        <v>0</v>
      </c>
      <c r="CP26">
        <v>917.58438709677398</v>
      </c>
      <c r="CQ26">
        <v>4.9994800000000001</v>
      </c>
      <c r="CR26">
        <v>13011.745161290301</v>
      </c>
      <c r="CS26">
        <v>11417.632258064499</v>
      </c>
      <c r="CT26">
        <v>49.703258064516099</v>
      </c>
      <c r="CU26">
        <v>51.286000000000001</v>
      </c>
      <c r="CV26">
        <v>50.761935483871</v>
      </c>
      <c r="CW26">
        <v>50.745935483871001</v>
      </c>
      <c r="CX26">
        <v>51.412999999999997</v>
      </c>
      <c r="CY26">
        <v>1255.50419354839</v>
      </c>
      <c r="CZ26">
        <v>139.50032258064499</v>
      </c>
      <c r="DA26">
        <v>0</v>
      </c>
      <c r="DB26">
        <v>144.59999990463299</v>
      </c>
      <c r="DC26">
        <v>0</v>
      </c>
      <c r="DD26">
        <v>917.73288000000002</v>
      </c>
      <c r="DE26">
        <v>13.7684615194709</v>
      </c>
      <c r="DF26">
        <v>197.869230447436</v>
      </c>
      <c r="DG26">
        <v>13013.964</v>
      </c>
      <c r="DH26">
        <v>15</v>
      </c>
      <c r="DI26">
        <v>1608240879</v>
      </c>
      <c r="DJ26" t="s">
        <v>333</v>
      </c>
      <c r="DK26">
        <v>1608240879</v>
      </c>
      <c r="DL26">
        <v>1608240878.5</v>
      </c>
      <c r="DM26">
        <v>32</v>
      </c>
      <c r="DN26">
        <v>1.0999999999999999E-2</v>
      </c>
      <c r="DO26">
        <v>3.2000000000000001E-2</v>
      </c>
      <c r="DP26">
        <v>0.65900000000000003</v>
      </c>
      <c r="DQ26">
        <v>0.25600000000000001</v>
      </c>
      <c r="DR26">
        <v>513</v>
      </c>
      <c r="DS26">
        <v>20</v>
      </c>
      <c r="DT26">
        <v>0.14000000000000001</v>
      </c>
      <c r="DU26">
        <v>0.03</v>
      </c>
      <c r="DV26">
        <v>12.934460317807901</v>
      </c>
      <c r="DW26">
        <v>-0.46448380875735301</v>
      </c>
      <c r="DX26">
        <v>4.3751702302036802E-2</v>
      </c>
      <c r="DY26">
        <v>1</v>
      </c>
      <c r="DZ26">
        <v>-16.5006967741935</v>
      </c>
      <c r="EA26">
        <v>0.47418870967748</v>
      </c>
      <c r="EB26">
        <v>4.5833172124712399E-2</v>
      </c>
      <c r="EC26">
        <v>0</v>
      </c>
      <c r="ED26">
        <v>1.60576129032258</v>
      </c>
      <c r="EE26">
        <v>0.100100806451609</v>
      </c>
      <c r="EF26">
        <v>1.1464811730355099E-2</v>
      </c>
      <c r="EG26">
        <v>1</v>
      </c>
      <c r="EH26">
        <v>2</v>
      </c>
      <c r="EI26">
        <v>3</v>
      </c>
      <c r="EJ26" t="s">
        <v>303</v>
      </c>
      <c r="EK26">
        <v>100</v>
      </c>
      <c r="EL26">
        <v>100</v>
      </c>
      <c r="EM26">
        <v>0.57499999999999996</v>
      </c>
      <c r="EN26">
        <v>0.31859999999999999</v>
      </c>
      <c r="EO26">
        <v>0.92028329253825003</v>
      </c>
      <c r="EP26">
        <v>-1.6043650578588901E-5</v>
      </c>
      <c r="EQ26">
        <v>-1.15305589960158E-6</v>
      </c>
      <c r="ER26">
        <v>3.6581349982770798E-10</v>
      </c>
      <c r="ES26">
        <v>-6.8654673403431801E-2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2</v>
      </c>
      <c r="FC26">
        <v>2</v>
      </c>
      <c r="FD26">
        <v>508.61</v>
      </c>
      <c r="FE26">
        <v>479.63200000000001</v>
      </c>
      <c r="FF26">
        <v>23.4937</v>
      </c>
      <c r="FG26">
        <v>34.021099999999997</v>
      </c>
      <c r="FH26">
        <v>29.999600000000001</v>
      </c>
      <c r="FI26">
        <v>34.0839</v>
      </c>
      <c r="FJ26">
        <v>34.1267</v>
      </c>
      <c r="FK26">
        <v>27.004999999999999</v>
      </c>
      <c r="FL26">
        <v>21.099699999999999</v>
      </c>
      <c r="FM26">
        <v>38.691000000000003</v>
      </c>
      <c r="FN26">
        <v>23.501799999999999</v>
      </c>
      <c r="FO26">
        <v>616.39499999999998</v>
      </c>
      <c r="FP26">
        <v>19.564499999999999</v>
      </c>
      <c r="FQ26">
        <v>97.918999999999997</v>
      </c>
      <c r="FR26">
        <v>101.739</v>
      </c>
    </row>
    <row r="27" spans="1:174" x14ac:dyDescent="0.25">
      <c r="A27">
        <v>11</v>
      </c>
      <c r="B27">
        <v>1608241120.5</v>
      </c>
      <c r="C27">
        <v>972.90000009536698</v>
      </c>
      <c r="D27" t="s">
        <v>338</v>
      </c>
      <c r="E27" t="s">
        <v>339</v>
      </c>
      <c r="F27" t="s">
        <v>291</v>
      </c>
      <c r="G27" t="s">
        <v>292</v>
      </c>
      <c r="H27">
        <v>1608241112.5</v>
      </c>
      <c r="I27">
        <f t="shared" si="0"/>
        <v>1.3179285716158236E-3</v>
      </c>
      <c r="J27">
        <f t="shared" si="1"/>
        <v>1.3179285716158236</v>
      </c>
      <c r="K27">
        <f t="shared" si="2"/>
        <v>14.626168737978276</v>
      </c>
      <c r="L27">
        <f t="shared" si="3"/>
        <v>699.86787096774196</v>
      </c>
      <c r="M27">
        <f t="shared" si="4"/>
        <v>359.65046811462605</v>
      </c>
      <c r="N27">
        <f t="shared" si="5"/>
        <v>36.61099952326925</v>
      </c>
      <c r="O27">
        <f t="shared" si="6"/>
        <v>71.243789629060259</v>
      </c>
      <c r="P27">
        <f t="shared" si="7"/>
        <v>7.2912459059787577E-2</v>
      </c>
      <c r="Q27">
        <f t="shared" si="8"/>
        <v>2.9591163282637343</v>
      </c>
      <c r="R27">
        <f t="shared" si="9"/>
        <v>7.1928901172968435E-2</v>
      </c>
      <c r="S27">
        <f t="shared" si="10"/>
        <v>4.5042826601695458E-2</v>
      </c>
      <c r="T27">
        <f t="shared" si="11"/>
        <v>231.29330239906398</v>
      </c>
      <c r="U27">
        <f t="shared" si="12"/>
        <v>28.995624176585299</v>
      </c>
      <c r="V27">
        <f t="shared" si="13"/>
        <v>28.675335483870999</v>
      </c>
      <c r="W27">
        <f t="shared" si="14"/>
        <v>3.946832274775685</v>
      </c>
      <c r="X27">
        <f t="shared" si="15"/>
        <v>56.374438353038173</v>
      </c>
      <c r="Y27">
        <f t="shared" si="16"/>
        <v>2.1373976870374873</v>
      </c>
      <c r="Z27">
        <f t="shared" si="17"/>
        <v>3.7914305658395926</v>
      </c>
      <c r="AA27">
        <f t="shared" si="18"/>
        <v>1.8094345877381977</v>
      </c>
      <c r="AB27">
        <f t="shared" si="19"/>
        <v>-58.120650008257819</v>
      </c>
      <c r="AC27">
        <f t="shared" si="20"/>
        <v>-110.19690306676623</v>
      </c>
      <c r="AD27">
        <f t="shared" si="21"/>
        <v>-8.1441557351539675</v>
      </c>
      <c r="AE27">
        <f t="shared" si="22"/>
        <v>54.831593588885966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53597.67548625655</v>
      </c>
      <c r="AK27" t="s">
        <v>293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340</v>
      </c>
      <c r="AR27">
        <v>15385.7</v>
      </c>
      <c r="AS27">
        <v>955.78150000000005</v>
      </c>
      <c r="AT27">
        <v>1135.1099999999999</v>
      </c>
      <c r="AU27">
        <f t="shared" si="27"/>
        <v>0.15798336725075091</v>
      </c>
      <c r="AV27">
        <v>0.5</v>
      </c>
      <c r="AW27">
        <f t="shared" si="28"/>
        <v>1180.1962273609079</v>
      </c>
      <c r="AX27">
        <f t="shared" si="29"/>
        <v>14.626168737978276</v>
      </c>
      <c r="AY27">
        <f t="shared" si="30"/>
        <v>93.225687007554512</v>
      </c>
      <c r="AZ27">
        <f t="shared" si="31"/>
        <v>1.3240314089904087E-2</v>
      </c>
      <c r="BA27">
        <f t="shared" si="32"/>
        <v>-1</v>
      </c>
      <c r="BB27" t="s">
        <v>341</v>
      </c>
      <c r="BC27">
        <v>955.78150000000005</v>
      </c>
      <c r="BD27">
        <v>663.67</v>
      </c>
      <c r="BE27">
        <f t="shared" si="33"/>
        <v>0.41532538696690191</v>
      </c>
      <c r="BF27">
        <f t="shared" si="34"/>
        <v>0.38038456643475282</v>
      </c>
      <c r="BG27">
        <f t="shared" si="35"/>
        <v>1.7103530369008693</v>
      </c>
      <c r="BH27">
        <f t="shared" si="36"/>
        <v>0.15798336725075091</v>
      </c>
      <c r="BI27" t="e">
        <f t="shared" si="37"/>
        <v>#DIV/0!</v>
      </c>
      <c r="BJ27">
        <f t="shared" si="38"/>
        <v>0.26412922326468175</v>
      </c>
      <c r="BK27">
        <f t="shared" si="39"/>
        <v>0.73587077673531831</v>
      </c>
      <c r="BL27">
        <f t="shared" si="40"/>
        <v>1400.01322580645</v>
      </c>
      <c r="BM27">
        <f t="shared" si="41"/>
        <v>1180.1962273609079</v>
      </c>
      <c r="BN27">
        <f t="shared" si="42"/>
        <v>0.84298934153359806</v>
      </c>
      <c r="BO27">
        <f t="shared" si="43"/>
        <v>0.19597868306719618</v>
      </c>
      <c r="BP27">
        <v>6</v>
      </c>
      <c r="BQ27">
        <v>0.5</v>
      </c>
      <c r="BR27" t="s">
        <v>296</v>
      </c>
      <c r="BS27">
        <v>2</v>
      </c>
      <c r="BT27">
        <v>1608241112.5</v>
      </c>
      <c r="BU27">
        <v>699.86787096774196</v>
      </c>
      <c r="BV27">
        <v>718.525451612903</v>
      </c>
      <c r="BW27">
        <v>20.996861290322599</v>
      </c>
      <c r="BX27">
        <v>19.448609677419402</v>
      </c>
      <c r="BY27">
        <v>699.39770967741902</v>
      </c>
      <c r="BZ27">
        <v>20.681709677419398</v>
      </c>
      <c r="CA27">
        <v>500.01803225806498</v>
      </c>
      <c r="CB27">
        <v>101.696096774194</v>
      </c>
      <c r="CC27">
        <v>9.9960145161290301E-2</v>
      </c>
      <c r="CD27">
        <v>27.9845838709677</v>
      </c>
      <c r="CE27">
        <v>28.675335483870999</v>
      </c>
      <c r="CF27">
        <v>999.9</v>
      </c>
      <c r="CG27">
        <v>0</v>
      </c>
      <c r="CH27">
        <v>0</v>
      </c>
      <c r="CI27">
        <v>9999.9148387096793</v>
      </c>
      <c r="CJ27">
        <v>0</v>
      </c>
      <c r="CK27">
        <v>259.68900000000002</v>
      </c>
      <c r="CL27">
        <v>1400.01322580645</v>
      </c>
      <c r="CM27">
        <v>0.89999664516128997</v>
      </c>
      <c r="CN27">
        <v>0.100003306451613</v>
      </c>
      <c r="CO27">
        <v>0</v>
      </c>
      <c r="CP27">
        <v>955.72951612903205</v>
      </c>
      <c r="CQ27">
        <v>4.9994800000000001</v>
      </c>
      <c r="CR27">
        <v>13503.554838709701</v>
      </c>
      <c r="CS27">
        <v>11417.6612903226</v>
      </c>
      <c r="CT27">
        <v>49.652999999999999</v>
      </c>
      <c r="CU27">
        <v>51.203258064516099</v>
      </c>
      <c r="CV27">
        <v>50.6991935483871</v>
      </c>
      <c r="CW27">
        <v>50.677</v>
      </c>
      <c r="CX27">
        <v>51.366870967741903</v>
      </c>
      <c r="CY27">
        <v>1255.5093548387099</v>
      </c>
      <c r="CZ27">
        <v>139.50387096774199</v>
      </c>
      <c r="DA27">
        <v>0</v>
      </c>
      <c r="DB27">
        <v>119.69999980926499</v>
      </c>
      <c r="DC27">
        <v>0</v>
      </c>
      <c r="DD27">
        <v>955.78150000000005</v>
      </c>
      <c r="DE27">
        <v>11.2847521489289</v>
      </c>
      <c r="DF27">
        <v>122.147008581709</v>
      </c>
      <c r="DG27">
        <v>13504.146153846201</v>
      </c>
      <c r="DH27">
        <v>15</v>
      </c>
      <c r="DI27">
        <v>1608240879</v>
      </c>
      <c r="DJ27" t="s">
        <v>333</v>
      </c>
      <c r="DK27">
        <v>1608240879</v>
      </c>
      <c r="DL27">
        <v>1608240878.5</v>
      </c>
      <c r="DM27">
        <v>32</v>
      </c>
      <c r="DN27">
        <v>1.0999999999999999E-2</v>
      </c>
      <c r="DO27">
        <v>3.2000000000000001E-2</v>
      </c>
      <c r="DP27">
        <v>0.65900000000000003</v>
      </c>
      <c r="DQ27">
        <v>0.25600000000000001</v>
      </c>
      <c r="DR27">
        <v>513</v>
      </c>
      <c r="DS27">
        <v>20</v>
      </c>
      <c r="DT27">
        <v>0.14000000000000001</v>
      </c>
      <c r="DU27">
        <v>0.03</v>
      </c>
      <c r="DV27">
        <v>14.6353540212321</v>
      </c>
      <c r="DW27">
        <v>-0.40579352021703002</v>
      </c>
      <c r="DX27">
        <v>4.8254753176359397E-2</v>
      </c>
      <c r="DY27">
        <v>1</v>
      </c>
      <c r="DZ27">
        <v>-18.665170967741901</v>
      </c>
      <c r="EA27">
        <v>0.79464677419354601</v>
      </c>
      <c r="EB27">
        <v>7.7712278240867599E-2</v>
      </c>
      <c r="EC27">
        <v>0</v>
      </c>
      <c r="ED27">
        <v>1.5507793548387101</v>
      </c>
      <c r="EE27">
        <v>-0.44842935483871199</v>
      </c>
      <c r="EF27">
        <v>3.7430808074795201E-2</v>
      </c>
      <c r="EG27">
        <v>0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0.47099999999999997</v>
      </c>
      <c r="EN27">
        <v>0.31559999999999999</v>
      </c>
      <c r="EO27">
        <v>0.92028329253825003</v>
      </c>
      <c r="EP27">
        <v>-1.6043650578588901E-5</v>
      </c>
      <c r="EQ27">
        <v>-1.15305589960158E-6</v>
      </c>
      <c r="ER27">
        <v>3.6581349982770798E-10</v>
      </c>
      <c r="ES27">
        <v>-6.8654673403431801E-2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4</v>
      </c>
      <c r="FB27">
        <v>4</v>
      </c>
      <c r="FC27">
        <v>2</v>
      </c>
      <c r="FD27">
        <v>508.55599999999998</v>
      </c>
      <c r="FE27">
        <v>480.07600000000002</v>
      </c>
      <c r="FF27">
        <v>23.520900000000001</v>
      </c>
      <c r="FG27">
        <v>33.973100000000002</v>
      </c>
      <c r="FH27">
        <v>29.9999</v>
      </c>
      <c r="FI27">
        <v>34.032400000000003</v>
      </c>
      <c r="FJ27">
        <v>34.076500000000003</v>
      </c>
      <c r="FK27">
        <v>30.567</v>
      </c>
      <c r="FL27">
        <v>20.617699999999999</v>
      </c>
      <c r="FM27">
        <v>37.558399999999999</v>
      </c>
      <c r="FN27">
        <v>23.5244</v>
      </c>
      <c r="FO27">
        <v>718.52099999999996</v>
      </c>
      <c r="FP27">
        <v>19.494700000000002</v>
      </c>
      <c r="FQ27">
        <v>97.929100000000005</v>
      </c>
      <c r="FR27">
        <v>101.749</v>
      </c>
    </row>
    <row r="28" spans="1:174" x14ac:dyDescent="0.25">
      <c r="A28">
        <v>12</v>
      </c>
      <c r="B28">
        <v>1608241241</v>
      </c>
      <c r="C28">
        <v>1093.4000000953699</v>
      </c>
      <c r="D28" t="s">
        <v>342</v>
      </c>
      <c r="E28" t="s">
        <v>343</v>
      </c>
      <c r="F28" t="s">
        <v>291</v>
      </c>
      <c r="G28" t="s">
        <v>292</v>
      </c>
      <c r="H28">
        <v>1608241233</v>
      </c>
      <c r="I28">
        <f t="shared" si="0"/>
        <v>1.2108030613679618E-3</v>
      </c>
      <c r="J28">
        <f t="shared" si="1"/>
        <v>1.2108030613679619</v>
      </c>
      <c r="K28">
        <f t="shared" si="2"/>
        <v>15.80445879086539</v>
      </c>
      <c r="L28">
        <f t="shared" si="3"/>
        <v>799.88370967741901</v>
      </c>
      <c r="M28">
        <f t="shared" si="4"/>
        <v>399.08059265038503</v>
      </c>
      <c r="N28">
        <f t="shared" si="5"/>
        <v>40.625172182065619</v>
      </c>
      <c r="O28">
        <f t="shared" si="6"/>
        <v>81.425692027430088</v>
      </c>
      <c r="P28">
        <f t="shared" si="7"/>
        <v>6.6695484942464175E-2</v>
      </c>
      <c r="Q28">
        <f t="shared" si="8"/>
        <v>2.9598952716082434</v>
      </c>
      <c r="R28">
        <f t="shared" si="9"/>
        <v>6.5871696677883368E-2</v>
      </c>
      <c r="S28">
        <f t="shared" si="10"/>
        <v>4.1242976694752437E-2</v>
      </c>
      <c r="T28">
        <f t="shared" si="11"/>
        <v>231.29159879061481</v>
      </c>
      <c r="U28">
        <f t="shared" si="12"/>
        <v>29.039513423819255</v>
      </c>
      <c r="V28">
        <f t="shared" si="13"/>
        <v>28.706258064516099</v>
      </c>
      <c r="W28">
        <f t="shared" si="14"/>
        <v>3.9539170966507657</v>
      </c>
      <c r="X28">
        <f t="shared" si="15"/>
        <v>56.355848709419554</v>
      </c>
      <c r="Y28">
        <f t="shared" si="16"/>
        <v>2.138759699777709</v>
      </c>
      <c r="Z28">
        <f t="shared" si="17"/>
        <v>3.7950980222221866</v>
      </c>
      <c r="AA28">
        <f t="shared" si="18"/>
        <v>1.8151573968730568</v>
      </c>
      <c r="AB28">
        <f t="shared" si="19"/>
        <v>-53.396415006327118</v>
      </c>
      <c r="AC28">
        <f t="shared" si="20"/>
        <v>-112.51399421156052</v>
      </c>
      <c r="AD28">
        <f t="shared" si="21"/>
        <v>-8.3151797061573873</v>
      </c>
      <c r="AE28">
        <f t="shared" si="22"/>
        <v>57.0660098665698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53617.449693811417</v>
      </c>
      <c r="AK28" t="s">
        <v>293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344</v>
      </c>
      <c r="AR28">
        <v>15386.5</v>
      </c>
      <c r="AS28">
        <v>986.55984615384602</v>
      </c>
      <c r="AT28">
        <v>1179.6500000000001</v>
      </c>
      <c r="AU28">
        <f t="shared" si="27"/>
        <v>0.16368427401869545</v>
      </c>
      <c r="AV28">
        <v>0.5</v>
      </c>
      <c r="AW28">
        <f t="shared" si="28"/>
        <v>1180.1848467158641</v>
      </c>
      <c r="AX28">
        <f t="shared" si="29"/>
        <v>15.80445879086539</v>
      </c>
      <c r="AY28">
        <f t="shared" si="30"/>
        <v>96.588849921275795</v>
      </c>
      <c r="AZ28">
        <f t="shared" si="31"/>
        <v>1.4238836261648048E-2</v>
      </c>
      <c r="BA28">
        <f t="shared" si="32"/>
        <v>-1</v>
      </c>
      <c r="BB28" t="s">
        <v>345</v>
      </c>
      <c r="BC28">
        <v>986.55984615384602</v>
      </c>
      <c r="BD28">
        <v>672.67</v>
      </c>
      <c r="BE28">
        <f t="shared" si="33"/>
        <v>0.42977154240664617</v>
      </c>
      <c r="BF28">
        <f t="shared" si="34"/>
        <v>0.38086345387619636</v>
      </c>
      <c r="BG28">
        <f t="shared" si="35"/>
        <v>1.7536830838301101</v>
      </c>
      <c r="BH28">
        <f t="shared" si="36"/>
        <v>0.16368427401869542</v>
      </c>
      <c r="BI28" t="e">
        <f t="shared" si="37"/>
        <v>#DIV/0!</v>
      </c>
      <c r="BJ28">
        <f t="shared" si="38"/>
        <v>0.25968563439683046</v>
      </c>
      <c r="BK28">
        <f t="shared" si="39"/>
        <v>0.74031436560316954</v>
      </c>
      <c r="BL28">
        <f t="shared" si="40"/>
        <v>1399.9993548387099</v>
      </c>
      <c r="BM28">
        <f t="shared" si="41"/>
        <v>1180.1848467158641</v>
      </c>
      <c r="BN28">
        <f t="shared" si="42"/>
        <v>0.84298956470007091</v>
      </c>
      <c r="BO28">
        <f t="shared" si="43"/>
        <v>0.19597912940014178</v>
      </c>
      <c r="BP28">
        <v>6</v>
      </c>
      <c r="BQ28">
        <v>0.5</v>
      </c>
      <c r="BR28" t="s">
        <v>296</v>
      </c>
      <c r="BS28">
        <v>2</v>
      </c>
      <c r="BT28">
        <v>1608241233</v>
      </c>
      <c r="BU28">
        <v>799.88370967741901</v>
      </c>
      <c r="BV28">
        <v>820.01019354838695</v>
      </c>
      <c r="BW28">
        <v>21.010064516128999</v>
      </c>
      <c r="BX28">
        <v>19.5877032258065</v>
      </c>
      <c r="BY28">
        <v>799.52638709677399</v>
      </c>
      <c r="BZ28">
        <v>20.6943709677419</v>
      </c>
      <c r="CA28">
        <v>500.02654838709702</v>
      </c>
      <c r="CB28">
        <v>101.696935483871</v>
      </c>
      <c r="CC28">
        <v>9.9977045161290301E-2</v>
      </c>
      <c r="CD28">
        <v>28.0011677419355</v>
      </c>
      <c r="CE28">
        <v>28.706258064516099</v>
      </c>
      <c r="CF28">
        <v>999.9</v>
      </c>
      <c r="CG28">
        <v>0</v>
      </c>
      <c r="CH28">
        <v>0</v>
      </c>
      <c r="CI28">
        <v>10004.250322580599</v>
      </c>
      <c r="CJ28">
        <v>0</v>
      </c>
      <c r="CK28">
        <v>259.00141935483902</v>
      </c>
      <c r="CL28">
        <v>1399.9993548387099</v>
      </c>
      <c r="CM28">
        <v>0.89999238709677398</v>
      </c>
      <c r="CN28">
        <v>0.100007583870968</v>
      </c>
      <c r="CO28">
        <v>0</v>
      </c>
      <c r="CP28">
        <v>986.51945161290303</v>
      </c>
      <c r="CQ28">
        <v>4.9994800000000001</v>
      </c>
      <c r="CR28">
        <v>13879.7838709677</v>
      </c>
      <c r="CS28">
        <v>11417.5419354839</v>
      </c>
      <c r="CT28">
        <v>49.596548387096803</v>
      </c>
      <c r="CU28">
        <v>51.120870967741901</v>
      </c>
      <c r="CV28">
        <v>50.673129032257997</v>
      </c>
      <c r="CW28">
        <v>50.620870967741901</v>
      </c>
      <c r="CX28">
        <v>51.304064516129003</v>
      </c>
      <c r="CY28">
        <v>1255.4864516129001</v>
      </c>
      <c r="CZ28">
        <v>139.51290322580601</v>
      </c>
      <c r="DA28">
        <v>0</v>
      </c>
      <c r="DB28">
        <v>119.59999990463299</v>
      </c>
      <c r="DC28">
        <v>0</v>
      </c>
      <c r="DD28">
        <v>986.55984615384602</v>
      </c>
      <c r="DE28">
        <v>7.0555213683563203</v>
      </c>
      <c r="DF28">
        <v>73.124786213625796</v>
      </c>
      <c r="DG28">
        <v>13880.0884615385</v>
      </c>
      <c r="DH28">
        <v>15</v>
      </c>
      <c r="DI28">
        <v>1608240879</v>
      </c>
      <c r="DJ28" t="s">
        <v>333</v>
      </c>
      <c r="DK28">
        <v>1608240879</v>
      </c>
      <c r="DL28">
        <v>1608240878.5</v>
      </c>
      <c r="DM28">
        <v>32</v>
      </c>
      <c r="DN28">
        <v>1.0999999999999999E-2</v>
      </c>
      <c r="DO28">
        <v>3.2000000000000001E-2</v>
      </c>
      <c r="DP28">
        <v>0.65900000000000003</v>
      </c>
      <c r="DQ28">
        <v>0.25600000000000001</v>
      </c>
      <c r="DR28">
        <v>513</v>
      </c>
      <c r="DS28">
        <v>20</v>
      </c>
      <c r="DT28">
        <v>0.14000000000000001</v>
      </c>
      <c r="DU28">
        <v>0.03</v>
      </c>
      <c r="DV28">
        <v>15.8099407961576</v>
      </c>
      <c r="DW28">
        <v>-1.7482130321668501</v>
      </c>
      <c r="DX28">
        <v>0.14703014878929399</v>
      </c>
      <c r="DY28">
        <v>0</v>
      </c>
      <c r="DZ28">
        <v>-20.126380645161301</v>
      </c>
      <c r="EA28">
        <v>1.97443064516135</v>
      </c>
      <c r="EB28">
        <v>0.17252962610361999</v>
      </c>
      <c r="EC28">
        <v>0</v>
      </c>
      <c r="ED28">
        <v>1.42236387096774</v>
      </c>
      <c r="EE28">
        <v>8.8856612903219695E-2</v>
      </c>
      <c r="EF28">
        <v>6.7464287697003604E-3</v>
      </c>
      <c r="EG28">
        <v>1</v>
      </c>
      <c r="EH28">
        <v>1</v>
      </c>
      <c r="EI28">
        <v>3</v>
      </c>
      <c r="EJ28" t="s">
        <v>298</v>
      </c>
      <c r="EK28">
        <v>100</v>
      </c>
      <c r="EL28">
        <v>100</v>
      </c>
      <c r="EM28">
        <v>0.35699999999999998</v>
      </c>
      <c r="EN28">
        <v>0.31630000000000003</v>
      </c>
      <c r="EO28">
        <v>0.92028329253825003</v>
      </c>
      <c r="EP28">
        <v>-1.6043650578588901E-5</v>
      </c>
      <c r="EQ28">
        <v>-1.15305589960158E-6</v>
      </c>
      <c r="ER28">
        <v>3.6581349982770798E-10</v>
      </c>
      <c r="ES28">
        <v>-6.8654673403431801E-2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6</v>
      </c>
      <c r="FB28">
        <v>6</v>
      </c>
      <c r="FC28">
        <v>2</v>
      </c>
      <c r="FD28">
        <v>508.56099999999998</v>
      </c>
      <c r="FE28">
        <v>480.73500000000001</v>
      </c>
      <c r="FF28">
        <v>23.507300000000001</v>
      </c>
      <c r="FG28">
        <v>33.930199999999999</v>
      </c>
      <c r="FH28">
        <v>30.0001</v>
      </c>
      <c r="FI28">
        <v>33.986400000000003</v>
      </c>
      <c r="FJ28">
        <v>34.03</v>
      </c>
      <c r="FK28">
        <v>34.035899999999998</v>
      </c>
      <c r="FL28">
        <v>19.2484</v>
      </c>
      <c r="FM28">
        <v>36.799199999999999</v>
      </c>
      <c r="FN28">
        <v>23.508299999999998</v>
      </c>
      <c r="FO28">
        <v>819.98900000000003</v>
      </c>
      <c r="FP28">
        <v>19.588100000000001</v>
      </c>
      <c r="FQ28">
        <v>97.936099999999996</v>
      </c>
      <c r="FR28">
        <v>101.755</v>
      </c>
    </row>
    <row r="29" spans="1:174" x14ac:dyDescent="0.25">
      <c r="A29">
        <v>13</v>
      </c>
      <c r="B29">
        <v>1608241361.5</v>
      </c>
      <c r="C29">
        <v>1213.9000000953699</v>
      </c>
      <c r="D29" t="s">
        <v>346</v>
      </c>
      <c r="E29" t="s">
        <v>347</v>
      </c>
      <c r="F29" t="s">
        <v>291</v>
      </c>
      <c r="G29" t="s">
        <v>292</v>
      </c>
      <c r="H29">
        <v>1608241353.5</v>
      </c>
      <c r="I29">
        <f t="shared" si="0"/>
        <v>1.1562411131035072E-3</v>
      </c>
      <c r="J29">
        <f t="shared" si="1"/>
        <v>1.1562411131035071</v>
      </c>
      <c r="K29">
        <f t="shared" si="2"/>
        <v>16.373059271857365</v>
      </c>
      <c r="L29">
        <f t="shared" si="3"/>
        <v>899.88396774193495</v>
      </c>
      <c r="M29">
        <f t="shared" si="4"/>
        <v>465.8569185095011</v>
      </c>
      <c r="N29">
        <f t="shared" si="5"/>
        <v>47.423286602521294</v>
      </c>
      <c r="O29">
        <f t="shared" si="6"/>
        <v>91.606357264756284</v>
      </c>
      <c r="P29">
        <f t="shared" si="7"/>
        <v>6.3917858771780439E-2</v>
      </c>
      <c r="Q29">
        <f t="shared" si="8"/>
        <v>2.9595727939580248</v>
      </c>
      <c r="R29">
        <f t="shared" si="9"/>
        <v>6.3160755875740646E-2</v>
      </c>
      <c r="S29">
        <f t="shared" si="10"/>
        <v>3.9542747816004101E-2</v>
      </c>
      <c r="T29">
        <f t="shared" si="11"/>
        <v>231.29092325643552</v>
      </c>
      <c r="U29">
        <f t="shared" si="12"/>
        <v>29.049502485924183</v>
      </c>
      <c r="V29">
        <f t="shared" si="13"/>
        <v>28.726003225806501</v>
      </c>
      <c r="W29">
        <f t="shared" si="14"/>
        <v>3.9584468059226636</v>
      </c>
      <c r="X29">
        <f t="shared" si="15"/>
        <v>56.687374593933541</v>
      </c>
      <c r="Y29">
        <f t="shared" si="16"/>
        <v>2.1508196001930515</v>
      </c>
      <c r="Z29">
        <f t="shared" si="17"/>
        <v>3.7941774788476867</v>
      </c>
      <c r="AA29">
        <f t="shared" si="18"/>
        <v>1.8076272057296121</v>
      </c>
      <c r="AB29">
        <f t="shared" si="19"/>
        <v>-50.990233087864667</v>
      </c>
      <c r="AC29">
        <f t="shared" si="20"/>
        <v>-116.31616539473201</v>
      </c>
      <c r="AD29">
        <f t="shared" si="21"/>
        <v>-8.5977778695816625</v>
      </c>
      <c r="AE29">
        <f t="shared" si="22"/>
        <v>55.38674690425718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53608.811853214029</v>
      </c>
      <c r="AK29" t="s">
        <v>293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348</v>
      </c>
      <c r="AR29">
        <v>15387</v>
      </c>
      <c r="AS29">
        <v>1008.36307692308</v>
      </c>
      <c r="AT29">
        <v>1210.19</v>
      </c>
      <c r="AU29">
        <f t="shared" si="27"/>
        <v>0.16677292249722775</v>
      </c>
      <c r="AV29">
        <v>0.5</v>
      </c>
      <c r="AW29">
        <f t="shared" si="28"/>
        <v>1180.1818080061664</v>
      </c>
      <c r="AX29">
        <f t="shared" si="29"/>
        <v>16.373059271857365</v>
      </c>
      <c r="AY29">
        <f t="shared" si="30"/>
        <v>98.411184599625258</v>
      </c>
      <c r="AZ29">
        <f t="shared" si="31"/>
        <v>1.4720663506250717E-2</v>
      </c>
      <c r="BA29">
        <f t="shared" si="32"/>
        <v>-1</v>
      </c>
      <c r="BB29" t="s">
        <v>349</v>
      </c>
      <c r="BC29">
        <v>1008.36307692308</v>
      </c>
      <c r="BD29">
        <v>678.04</v>
      </c>
      <c r="BE29">
        <f t="shared" si="33"/>
        <v>0.43972434080598921</v>
      </c>
      <c r="BF29">
        <f t="shared" si="34"/>
        <v>0.37926697937972376</v>
      </c>
      <c r="BG29">
        <f t="shared" si="35"/>
        <v>1.7848357029083832</v>
      </c>
      <c r="BH29">
        <f t="shared" si="36"/>
        <v>0.16677292249722772</v>
      </c>
      <c r="BI29" t="e">
        <f t="shared" si="37"/>
        <v>#DIV/0!</v>
      </c>
      <c r="BJ29">
        <f t="shared" si="38"/>
        <v>0.25502538578001144</v>
      </c>
      <c r="BK29">
        <f t="shared" si="39"/>
        <v>0.74497461421998856</v>
      </c>
      <c r="BL29">
        <f t="shared" si="40"/>
        <v>1399.99580645161</v>
      </c>
      <c r="BM29">
        <f t="shared" si="41"/>
        <v>1180.1818080061664</v>
      </c>
      <c r="BN29">
        <f t="shared" si="42"/>
        <v>0.84298953080254013</v>
      </c>
      <c r="BO29">
        <f t="shared" si="43"/>
        <v>0.19597906160508027</v>
      </c>
      <c r="BP29">
        <v>6</v>
      </c>
      <c r="BQ29">
        <v>0.5</v>
      </c>
      <c r="BR29" t="s">
        <v>296</v>
      </c>
      <c r="BS29">
        <v>2</v>
      </c>
      <c r="BT29">
        <v>1608241353.5</v>
      </c>
      <c r="BU29">
        <v>899.88396774193495</v>
      </c>
      <c r="BV29">
        <v>920.77912903225797</v>
      </c>
      <c r="BW29">
        <v>21.128316129032299</v>
      </c>
      <c r="BX29">
        <v>19.770212903225801</v>
      </c>
      <c r="BY29">
        <v>899.64499999999998</v>
      </c>
      <c r="BZ29">
        <v>20.807770967741899</v>
      </c>
      <c r="CA29">
        <v>500.026064516129</v>
      </c>
      <c r="CB29">
        <v>101.69799999999999</v>
      </c>
      <c r="CC29">
        <v>9.9965680645161301E-2</v>
      </c>
      <c r="CD29">
        <v>27.997006451612901</v>
      </c>
      <c r="CE29">
        <v>28.726003225806501</v>
      </c>
      <c r="CF29">
        <v>999.9</v>
      </c>
      <c r="CG29">
        <v>0</v>
      </c>
      <c r="CH29">
        <v>0</v>
      </c>
      <c r="CI29">
        <v>10002.3164516129</v>
      </c>
      <c r="CJ29">
        <v>0</v>
      </c>
      <c r="CK29">
        <v>258.04158064516099</v>
      </c>
      <c r="CL29">
        <v>1399.99580645161</v>
      </c>
      <c r="CM29">
        <v>0.89999309677419304</v>
      </c>
      <c r="CN29">
        <v>0.100006870967742</v>
      </c>
      <c r="CO29">
        <v>0</v>
      </c>
      <c r="CP29">
        <v>1008.32129032258</v>
      </c>
      <c r="CQ29">
        <v>4.9994800000000001</v>
      </c>
      <c r="CR29">
        <v>14153.0709677419</v>
      </c>
      <c r="CS29">
        <v>11417.5193548387</v>
      </c>
      <c r="CT29">
        <v>49.5842903225806</v>
      </c>
      <c r="CU29">
        <v>51.080290322580602</v>
      </c>
      <c r="CV29">
        <v>50.6106129032258</v>
      </c>
      <c r="CW29">
        <v>50.578322580645199</v>
      </c>
      <c r="CX29">
        <v>51.2780967741935</v>
      </c>
      <c r="CY29">
        <v>1255.4848387096799</v>
      </c>
      <c r="CZ29">
        <v>139.51096774193601</v>
      </c>
      <c r="DA29">
        <v>0</v>
      </c>
      <c r="DB29">
        <v>119.59999990463299</v>
      </c>
      <c r="DC29">
        <v>0</v>
      </c>
      <c r="DD29">
        <v>1008.36307692308</v>
      </c>
      <c r="DE29">
        <v>1.2082051285120501</v>
      </c>
      <c r="DF29">
        <v>17.941880370356099</v>
      </c>
      <c r="DG29">
        <v>14153</v>
      </c>
      <c r="DH29">
        <v>15</v>
      </c>
      <c r="DI29">
        <v>1608240879</v>
      </c>
      <c r="DJ29" t="s">
        <v>333</v>
      </c>
      <c r="DK29">
        <v>1608240879</v>
      </c>
      <c r="DL29">
        <v>1608240878.5</v>
      </c>
      <c r="DM29">
        <v>32</v>
      </c>
      <c r="DN29">
        <v>1.0999999999999999E-2</v>
      </c>
      <c r="DO29">
        <v>3.2000000000000001E-2</v>
      </c>
      <c r="DP29">
        <v>0.65900000000000003</v>
      </c>
      <c r="DQ29">
        <v>0.25600000000000001</v>
      </c>
      <c r="DR29">
        <v>513</v>
      </c>
      <c r="DS29">
        <v>20</v>
      </c>
      <c r="DT29">
        <v>0.14000000000000001</v>
      </c>
      <c r="DU29">
        <v>0.03</v>
      </c>
      <c r="DV29">
        <v>16.381745350980999</v>
      </c>
      <c r="DW29">
        <v>-0.47532833625321502</v>
      </c>
      <c r="DX29">
        <v>4.8106442246507397E-2</v>
      </c>
      <c r="DY29">
        <v>1</v>
      </c>
      <c r="DZ29">
        <v>-20.900174193548398</v>
      </c>
      <c r="EA29">
        <v>0.63446129032260701</v>
      </c>
      <c r="EB29">
        <v>6.0447972658668803E-2</v>
      </c>
      <c r="EC29">
        <v>0</v>
      </c>
      <c r="ED29">
        <v>1.3581538709677401</v>
      </c>
      <c r="EE29">
        <v>-4.4222903225811301E-2</v>
      </c>
      <c r="EF29">
        <v>5.4585822792626096E-3</v>
      </c>
      <c r="EG29">
        <v>1</v>
      </c>
      <c r="EH29">
        <v>2</v>
      </c>
      <c r="EI29">
        <v>3</v>
      </c>
      <c r="EJ29" t="s">
        <v>303</v>
      </c>
      <c r="EK29">
        <v>100</v>
      </c>
      <c r="EL29">
        <v>100</v>
      </c>
      <c r="EM29">
        <v>0.23899999999999999</v>
      </c>
      <c r="EN29">
        <v>0.32</v>
      </c>
      <c r="EO29">
        <v>0.92028329253825003</v>
      </c>
      <c r="EP29">
        <v>-1.6043650578588901E-5</v>
      </c>
      <c r="EQ29">
        <v>-1.15305589960158E-6</v>
      </c>
      <c r="ER29">
        <v>3.6581349982770798E-10</v>
      </c>
      <c r="ES29">
        <v>-6.8654673403431801E-2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8</v>
      </c>
      <c r="FB29">
        <v>8.1</v>
      </c>
      <c r="FC29">
        <v>2</v>
      </c>
      <c r="FD29">
        <v>508.399</v>
      </c>
      <c r="FE29">
        <v>481.08600000000001</v>
      </c>
      <c r="FF29">
        <v>23.533300000000001</v>
      </c>
      <c r="FG29">
        <v>33.924100000000003</v>
      </c>
      <c r="FH29">
        <v>30.000299999999999</v>
      </c>
      <c r="FI29">
        <v>33.9649</v>
      </c>
      <c r="FJ29">
        <v>34.006</v>
      </c>
      <c r="FK29">
        <v>37.412700000000001</v>
      </c>
      <c r="FL29">
        <v>17.898199999999999</v>
      </c>
      <c r="FM29">
        <v>36.051699999999997</v>
      </c>
      <c r="FN29">
        <v>23.5334</v>
      </c>
      <c r="FO29">
        <v>920.72</v>
      </c>
      <c r="FP29">
        <v>19.829599999999999</v>
      </c>
      <c r="FQ29">
        <v>97.935900000000004</v>
      </c>
      <c r="FR29">
        <v>101.755</v>
      </c>
    </row>
    <row r="30" spans="1:174" x14ac:dyDescent="0.25">
      <c r="A30">
        <v>14</v>
      </c>
      <c r="B30">
        <v>1608241482</v>
      </c>
      <c r="C30">
        <v>1334.4000000953699</v>
      </c>
      <c r="D30" t="s">
        <v>350</v>
      </c>
      <c r="E30" t="s">
        <v>351</v>
      </c>
      <c r="F30" t="s">
        <v>291</v>
      </c>
      <c r="G30" t="s">
        <v>292</v>
      </c>
      <c r="H30">
        <v>1608241474</v>
      </c>
      <c r="I30">
        <f t="shared" si="0"/>
        <v>9.2083593682410045E-4</v>
      </c>
      <c r="J30">
        <f t="shared" si="1"/>
        <v>0.92083593682410048</v>
      </c>
      <c r="K30">
        <f t="shared" si="2"/>
        <v>18.725510294706829</v>
      </c>
      <c r="L30">
        <f t="shared" si="3"/>
        <v>1200.0519032258101</v>
      </c>
      <c r="M30">
        <f t="shared" si="4"/>
        <v>575.42994613334281</v>
      </c>
      <c r="N30">
        <f t="shared" si="5"/>
        <v>58.579385505356399</v>
      </c>
      <c r="O30">
        <f t="shared" si="6"/>
        <v>122.16657047113662</v>
      </c>
      <c r="P30">
        <f t="shared" si="7"/>
        <v>5.0466335840217688E-2</v>
      </c>
      <c r="Q30">
        <f t="shared" si="8"/>
        <v>2.9578190660611887</v>
      </c>
      <c r="R30">
        <f t="shared" si="9"/>
        <v>4.9992815881939177E-2</v>
      </c>
      <c r="S30">
        <f t="shared" si="10"/>
        <v>3.1287683404072453E-2</v>
      </c>
      <c r="T30">
        <f t="shared" si="11"/>
        <v>231.28997843805391</v>
      </c>
      <c r="U30">
        <f t="shared" si="12"/>
        <v>29.113458637719074</v>
      </c>
      <c r="V30">
        <f t="shared" si="13"/>
        <v>28.765261290322599</v>
      </c>
      <c r="W30">
        <f t="shared" si="14"/>
        <v>3.9674663884369141</v>
      </c>
      <c r="X30">
        <f t="shared" si="15"/>
        <v>56.621990385371234</v>
      </c>
      <c r="Y30">
        <f t="shared" si="16"/>
        <v>2.148683049127571</v>
      </c>
      <c r="Z30">
        <f t="shared" si="17"/>
        <v>3.7947854437888169</v>
      </c>
      <c r="AA30">
        <f t="shared" si="18"/>
        <v>1.8187833393093431</v>
      </c>
      <c r="AB30">
        <f t="shared" si="19"/>
        <v>-40.60886481394283</v>
      </c>
      <c r="AC30">
        <f t="shared" si="20"/>
        <v>-122.06914499692402</v>
      </c>
      <c r="AD30">
        <f t="shared" si="21"/>
        <v>-9.0302616683493699</v>
      </c>
      <c r="AE30">
        <f t="shared" si="22"/>
        <v>59.581706958837685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53557.268724996735</v>
      </c>
      <c r="AK30" t="s">
        <v>293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352</v>
      </c>
      <c r="AR30">
        <v>15387.6</v>
      </c>
      <c r="AS30">
        <v>1044.07</v>
      </c>
      <c r="AT30">
        <v>1256.82</v>
      </c>
      <c r="AU30">
        <f t="shared" si="27"/>
        <v>0.1692764278098694</v>
      </c>
      <c r="AV30">
        <v>0.5</v>
      </c>
      <c r="AW30">
        <f t="shared" si="28"/>
        <v>1180.1769209093975</v>
      </c>
      <c r="AX30">
        <f t="shared" si="29"/>
        <v>18.725510294706829</v>
      </c>
      <c r="AY30">
        <f t="shared" si="30"/>
        <v>99.888066677596782</v>
      </c>
      <c r="AZ30">
        <f t="shared" si="31"/>
        <v>1.6714028164105374E-2</v>
      </c>
      <c r="BA30">
        <f t="shared" si="32"/>
        <v>-1</v>
      </c>
      <c r="BB30" t="s">
        <v>353</v>
      </c>
      <c r="BC30">
        <v>1044.07</v>
      </c>
      <c r="BD30">
        <v>685.2</v>
      </c>
      <c r="BE30">
        <f t="shared" si="33"/>
        <v>0.45481453191387777</v>
      </c>
      <c r="BF30">
        <f t="shared" si="34"/>
        <v>0.37218781708127785</v>
      </c>
      <c r="BG30">
        <f t="shared" si="35"/>
        <v>1.8342381786339752</v>
      </c>
      <c r="BH30">
        <f t="shared" si="36"/>
        <v>0.16927642780986937</v>
      </c>
      <c r="BI30" t="e">
        <f t="shared" si="37"/>
        <v>#DIV/0!</v>
      </c>
      <c r="BJ30">
        <f t="shared" si="38"/>
        <v>0.24425861509677665</v>
      </c>
      <c r="BK30">
        <f t="shared" si="39"/>
        <v>0.75574138490322329</v>
      </c>
      <c r="BL30">
        <f t="shared" si="40"/>
        <v>1399.99</v>
      </c>
      <c r="BM30">
        <f t="shared" si="41"/>
        <v>1180.1769209093975</v>
      </c>
      <c r="BN30">
        <f t="shared" si="42"/>
        <v>0.84298953628911455</v>
      </c>
      <c r="BO30">
        <f t="shared" si="43"/>
        <v>0.19597907257822922</v>
      </c>
      <c r="BP30">
        <v>6</v>
      </c>
      <c r="BQ30">
        <v>0.5</v>
      </c>
      <c r="BR30" t="s">
        <v>296</v>
      </c>
      <c r="BS30">
        <v>2</v>
      </c>
      <c r="BT30">
        <v>1608241474</v>
      </c>
      <c r="BU30">
        <v>1200.0519032258101</v>
      </c>
      <c r="BV30">
        <v>1223.84709677419</v>
      </c>
      <c r="BW30">
        <v>21.1066838709677</v>
      </c>
      <c r="BX30">
        <v>20.0250709677419</v>
      </c>
      <c r="BY30">
        <v>1199.61290322581</v>
      </c>
      <c r="BZ30">
        <v>20.841683870967699</v>
      </c>
      <c r="CA30">
        <v>500.031096774194</v>
      </c>
      <c r="CB30">
        <v>101.701032258065</v>
      </c>
      <c r="CC30">
        <v>0.100039964516129</v>
      </c>
      <c r="CD30">
        <v>27.999754838709698</v>
      </c>
      <c r="CE30">
        <v>28.765261290322599</v>
      </c>
      <c r="CF30">
        <v>999.9</v>
      </c>
      <c r="CG30">
        <v>0</v>
      </c>
      <c r="CH30">
        <v>0</v>
      </c>
      <c r="CI30">
        <v>9992.0751612903205</v>
      </c>
      <c r="CJ30">
        <v>0</v>
      </c>
      <c r="CK30">
        <v>256.75358064516098</v>
      </c>
      <c r="CL30">
        <v>1399.99</v>
      </c>
      <c r="CM30">
        <v>0.89999180645161303</v>
      </c>
      <c r="CN30">
        <v>0.100008232258064</v>
      </c>
      <c r="CO30">
        <v>0</v>
      </c>
      <c r="CP30">
        <v>1044.0803225806501</v>
      </c>
      <c r="CQ30">
        <v>4.9994800000000001</v>
      </c>
      <c r="CR30">
        <v>14632.135483870999</v>
      </c>
      <c r="CS30">
        <v>11417.461290322601</v>
      </c>
      <c r="CT30">
        <v>49.545999999999999</v>
      </c>
      <c r="CU30">
        <v>51.116870967741903</v>
      </c>
      <c r="CV30">
        <v>50.590451612903202</v>
      </c>
      <c r="CW30">
        <v>50.578258064516099</v>
      </c>
      <c r="CX30">
        <v>51.262064516129001</v>
      </c>
      <c r="CY30">
        <v>1255.4793548387099</v>
      </c>
      <c r="CZ30">
        <v>139.51064516129</v>
      </c>
      <c r="DA30">
        <v>0</v>
      </c>
      <c r="DB30">
        <v>119.59999990463299</v>
      </c>
      <c r="DC30">
        <v>0</v>
      </c>
      <c r="DD30">
        <v>1044.07</v>
      </c>
      <c r="DE30">
        <v>-2.63863248569811</v>
      </c>
      <c r="DF30">
        <v>-17.9247862635758</v>
      </c>
      <c r="DG30">
        <v>14632.1423076923</v>
      </c>
      <c r="DH30">
        <v>15</v>
      </c>
      <c r="DI30">
        <v>1608241500.5</v>
      </c>
      <c r="DJ30" t="s">
        <v>354</v>
      </c>
      <c r="DK30">
        <v>1608241500</v>
      </c>
      <c r="DL30">
        <v>1608241500.5</v>
      </c>
      <c r="DM30">
        <v>33</v>
      </c>
      <c r="DN30">
        <v>0.59499999999999997</v>
      </c>
      <c r="DO30">
        <v>-1.2999999999999999E-2</v>
      </c>
      <c r="DP30">
        <v>0.439</v>
      </c>
      <c r="DQ30">
        <v>0.26500000000000001</v>
      </c>
      <c r="DR30">
        <v>1224</v>
      </c>
      <c r="DS30">
        <v>20</v>
      </c>
      <c r="DT30">
        <v>0.15</v>
      </c>
      <c r="DU30">
        <v>0.06</v>
      </c>
      <c r="DV30">
        <v>19.152584928404199</v>
      </c>
      <c r="DW30">
        <v>-1.3392076362933201</v>
      </c>
      <c r="DX30">
        <v>0.128580512159645</v>
      </c>
      <c r="DY30">
        <v>0</v>
      </c>
      <c r="DZ30">
        <v>-24.361235483870999</v>
      </c>
      <c r="EA30">
        <v>1.8850741935483899</v>
      </c>
      <c r="EB30">
        <v>0.176379057619382</v>
      </c>
      <c r="EC30">
        <v>0</v>
      </c>
      <c r="ED30">
        <v>1.1386048387096801</v>
      </c>
      <c r="EE30">
        <v>-3.4188870967742001E-2</v>
      </c>
      <c r="EF30">
        <v>1.08389780112714E-2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0.439</v>
      </c>
      <c r="EN30">
        <v>0.26500000000000001</v>
      </c>
      <c r="EO30">
        <v>0.92028329253825003</v>
      </c>
      <c r="EP30">
        <v>-1.6043650578588901E-5</v>
      </c>
      <c r="EQ30">
        <v>-1.15305589960158E-6</v>
      </c>
      <c r="ER30">
        <v>3.6581349982770798E-10</v>
      </c>
      <c r="ES30">
        <v>-6.8654673403431801E-2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10.1</v>
      </c>
      <c r="FB30">
        <v>10.1</v>
      </c>
      <c r="FC30">
        <v>2</v>
      </c>
      <c r="FD30">
        <v>508.24200000000002</v>
      </c>
      <c r="FE30">
        <v>482.221</v>
      </c>
      <c r="FF30">
        <v>23.393899999999999</v>
      </c>
      <c r="FG30">
        <v>33.958799999999997</v>
      </c>
      <c r="FH30">
        <v>30.0001</v>
      </c>
      <c r="FI30">
        <v>33.977200000000003</v>
      </c>
      <c r="FJ30">
        <v>34.0152</v>
      </c>
      <c r="FK30">
        <v>47.1783</v>
      </c>
      <c r="FL30">
        <v>16.051100000000002</v>
      </c>
      <c r="FM30">
        <v>36.051699999999997</v>
      </c>
      <c r="FN30">
        <v>23.395</v>
      </c>
      <c r="FO30">
        <v>1223.9100000000001</v>
      </c>
      <c r="FP30">
        <v>20.133700000000001</v>
      </c>
      <c r="FQ30">
        <v>97.927099999999996</v>
      </c>
      <c r="FR30">
        <v>101.744</v>
      </c>
    </row>
    <row r="31" spans="1:174" x14ac:dyDescent="0.25">
      <c r="A31">
        <v>15</v>
      </c>
      <c r="B31">
        <v>1608241606.5</v>
      </c>
      <c r="C31">
        <v>1458.9000000953699</v>
      </c>
      <c r="D31" t="s">
        <v>355</v>
      </c>
      <c r="E31" t="s">
        <v>356</v>
      </c>
      <c r="F31" t="s">
        <v>291</v>
      </c>
      <c r="G31" t="s">
        <v>292</v>
      </c>
      <c r="H31">
        <v>1608241598.5</v>
      </c>
      <c r="I31">
        <f t="shared" si="0"/>
        <v>9.2288439429439825E-4</v>
      </c>
      <c r="J31">
        <f t="shared" si="1"/>
        <v>0.92288439429439828</v>
      </c>
      <c r="K31">
        <f t="shared" si="2"/>
        <v>19.428116716057819</v>
      </c>
      <c r="L31">
        <f t="shared" si="3"/>
        <v>1399.23096774194</v>
      </c>
      <c r="M31">
        <f t="shared" si="4"/>
        <v>752.44417649408877</v>
      </c>
      <c r="N31">
        <f t="shared" si="5"/>
        <v>76.601571770565798</v>
      </c>
      <c r="O31">
        <f t="shared" si="6"/>
        <v>142.44683492466967</v>
      </c>
      <c r="P31">
        <f t="shared" si="7"/>
        <v>5.093019584343271E-2</v>
      </c>
      <c r="Q31">
        <f t="shared" si="8"/>
        <v>2.9584686792862684</v>
      </c>
      <c r="R31">
        <f t="shared" si="9"/>
        <v>5.0448080861059175E-2</v>
      </c>
      <c r="S31">
        <f t="shared" si="10"/>
        <v>3.1572986181060879E-2</v>
      </c>
      <c r="T31">
        <f t="shared" si="11"/>
        <v>231.29541448915103</v>
      </c>
      <c r="U31">
        <f t="shared" si="12"/>
        <v>29.106974970458108</v>
      </c>
      <c r="V31">
        <f t="shared" si="13"/>
        <v>28.783006451612899</v>
      </c>
      <c r="W31">
        <f t="shared" si="14"/>
        <v>3.9715492364544858</v>
      </c>
      <c r="X31">
        <f t="shared" si="15"/>
        <v>57.079373982611713</v>
      </c>
      <c r="Y31">
        <f t="shared" si="16"/>
        <v>2.1653119797669302</v>
      </c>
      <c r="Z31">
        <f t="shared" si="17"/>
        <v>3.7935103850763268</v>
      </c>
      <c r="AA31">
        <f t="shared" si="18"/>
        <v>1.8062372566875555</v>
      </c>
      <c r="AB31">
        <f t="shared" si="19"/>
        <v>-40.699201788382965</v>
      </c>
      <c r="AC31">
        <f t="shared" si="20"/>
        <v>-125.84567668400527</v>
      </c>
      <c r="AD31">
        <f t="shared" si="21"/>
        <v>-9.3081484412304203</v>
      </c>
      <c r="AE31">
        <f t="shared" si="22"/>
        <v>55.442387575532365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53577.283929051911</v>
      </c>
      <c r="AK31" t="s">
        <v>293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357</v>
      </c>
      <c r="AR31">
        <v>15388</v>
      </c>
      <c r="AS31">
        <v>1052.454</v>
      </c>
      <c r="AT31">
        <v>1268.6300000000001</v>
      </c>
      <c r="AU31">
        <f t="shared" si="27"/>
        <v>0.17040114138874229</v>
      </c>
      <c r="AV31">
        <v>0.5</v>
      </c>
      <c r="AW31">
        <f t="shared" si="28"/>
        <v>1180.204414457794</v>
      </c>
      <c r="AX31">
        <f t="shared" si="29"/>
        <v>19.428116716057819</v>
      </c>
      <c r="AY31">
        <f t="shared" si="30"/>
        <v>100.55408964782018</v>
      </c>
      <c r="AZ31">
        <f t="shared" si="31"/>
        <v>1.7308964841859911E-2</v>
      </c>
      <c r="BA31">
        <f t="shared" si="32"/>
        <v>-1</v>
      </c>
      <c r="BB31" t="s">
        <v>358</v>
      </c>
      <c r="BC31">
        <v>1052.454</v>
      </c>
      <c r="BD31">
        <v>689.35</v>
      </c>
      <c r="BE31">
        <f t="shared" si="33"/>
        <v>0.45661855702608334</v>
      </c>
      <c r="BF31">
        <f t="shared" si="34"/>
        <v>0.37318049993094898</v>
      </c>
      <c r="BG31">
        <f t="shared" si="35"/>
        <v>1.8403278450714442</v>
      </c>
      <c r="BH31">
        <f t="shared" si="36"/>
        <v>0.17040114138874229</v>
      </c>
      <c r="BI31" t="e">
        <f t="shared" si="37"/>
        <v>#DIV/0!</v>
      </c>
      <c r="BJ31">
        <f t="shared" si="38"/>
        <v>0.24443061419064369</v>
      </c>
      <c r="BK31">
        <f t="shared" si="39"/>
        <v>0.75556938580935629</v>
      </c>
      <c r="BL31">
        <f t="shared" si="40"/>
        <v>1400.0225806451599</v>
      </c>
      <c r="BM31">
        <f t="shared" si="41"/>
        <v>1180.204414457794</v>
      </c>
      <c r="BN31">
        <f t="shared" si="42"/>
        <v>0.84298955657838814</v>
      </c>
      <c r="BO31">
        <f t="shared" si="43"/>
        <v>0.19597911315677638</v>
      </c>
      <c r="BP31">
        <v>6</v>
      </c>
      <c r="BQ31">
        <v>0.5</v>
      </c>
      <c r="BR31" t="s">
        <v>296</v>
      </c>
      <c r="BS31">
        <v>2</v>
      </c>
      <c r="BT31">
        <v>1608241598.5</v>
      </c>
      <c r="BU31">
        <v>1399.23096774194</v>
      </c>
      <c r="BV31">
        <v>1424.09290322581</v>
      </c>
      <c r="BW31">
        <v>21.269490322580602</v>
      </c>
      <c r="BX31">
        <v>20.185645161290299</v>
      </c>
      <c r="BY31">
        <v>1398.99322580645</v>
      </c>
      <c r="BZ31">
        <v>20.955912903225801</v>
      </c>
      <c r="CA31">
        <v>500.02812903225799</v>
      </c>
      <c r="CB31">
        <v>101.70364516129</v>
      </c>
      <c r="CC31">
        <v>0.100015712903226</v>
      </c>
      <c r="CD31">
        <v>27.993990322580601</v>
      </c>
      <c r="CE31">
        <v>28.783006451612899</v>
      </c>
      <c r="CF31">
        <v>999.9</v>
      </c>
      <c r="CG31">
        <v>0</v>
      </c>
      <c r="CH31">
        <v>0</v>
      </c>
      <c r="CI31">
        <v>9995.5006451612899</v>
      </c>
      <c r="CJ31">
        <v>0</v>
      </c>
      <c r="CK31">
        <v>254.94200000000001</v>
      </c>
      <c r="CL31">
        <v>1400.0225806451599</v>
      </c>
      <c r="CM31">
        <v>0.89999251612903197</v>
      </c>
      <c r="CN31">
        <v>0.100007512903226</v>
      </c>
      <c r="CO31">
        <v>0</v>
      </c>
      <c r="CP31">
        <v>1052.4980645161299</v>
      </c>
      <c r="CQ31">
        <v>4.9994800000000001</v>
      </c>
      <c r="CR31">
        <v>14737.509677419401</v>
      </c>
      <c r="CS31">
        <v>11417.735483871</v>
      </c>
      <c r="CT31">
        <v>49.495935483871001</v>
      </c>
      <c r="CU31">
        <v>51.045999999999999</v>
      </c>
      <c r="CV31">
        <v>50.562129032257999</v>
      </c>
      <c r="CW31">
        <v>50.526000000000003</v>
      </c>
      <c r="CX31">
        <v>51.227645161290297</v>
      </c>
      <c r="CY31">
        <v>1255.50774193548</v>
      </c>
      <c r="CZ31">
        <v>139.51483870967701</v>
      </c>
      <c r="DA31">
        <v>0</v>
      </c>
      <c r="DB31">
        <v>123.89999985694899</v>
      </c>
      <c r="DC31">
        <v>0</v>
      </c>
      <c r="DD31">
        <v>1052.454</v>
      </c>
      <c r="DE31">
        <v>-4.8469230888644903</v>
      </c>
      <c r="DF31">
        <v>-84.876923152303902</v>
      </c>
      <c r="DG31">
        <v>14736.404</v>
      </c>
      <c r="DH31">
        <v>15</v>
      </c>
      <c r="DI31">
        <v>1608241500.5</v>
      </c>
      <c r="DJ31" t="s">
        <v>354</v>
      </c>
      <c r="DK31">
        <v>1608241500</v>
      </c>
      <c r="DL31">
        <v>1608241500.5</v>
      </c>
      <c r="DM31">
        <v>33</v>
      </c>
      <c r="DN31">
        <v>0.59499999999999997</v>
      </c>
      <c r="DO31">
        <v>-1.2999999999999999E-2</v>
      </c>
      <c r="DP31">
        <v>0.439</v>
      </c>
      <c r="DQ31">
        <v>0.26500000000000001</v>
      </c>
      <c r="DR31">
        <v>1224</v>
      </c>
      <c r="DS31">
        <v>20</v>
      </c>
      <c r="DT31">
        <v>0.15</v>
      </c>
      <c r="DU31">
        <v>0.06</v>
      </c>
      <c r="DV31">
        <v>19.431804582895602</v>
      </c>
      <c r="DW31">
        <v>-6.5395755234271297E-2</v>
      </c>
      <c r="DX31">
        <v>4.4618962064983697E-2</v>
      </c>
      <c r="DY31">
        <v>1</v>
      </c>
      <c r="DZ31">
        <v>-24.867312903225798</v>
      </c>
      <c r="EA31">
        <v>0.18123387096780799</v>
      </c>
      <c r="EB31">
        <v>5.4194498839591397E-2</v>
      </c>
      <c r="EC31">
        <v>1</v>
      </c>
      <c r="ED31">
        <v>1.08462967741935</v>
      </c>
      <c r="EE31">
        <v>-9.3012580645160603E-2</v>
      </c>
      <c r="EF31">
        <v>7.04869582257366E-3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0.24</v>
      </c>
      <c r="EN31">
        <v>0.31319999999999998</v>
      </c>
      <c r="EO31">
        <v>1.5150981428800001</v>
      </c>
      <c r="EP31">
        <v>-1.6043650578588901E-5</v>
      </c>
      <c r="EQ31">
        <v>-1.15305589960158E-6</v>
      </c>
      <c r="ER31">
        <v>3.6581349982770798E-10</v>
      </c>
      <c r="ES31">
        <v>-8.1991075177558506E-2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1.8</v>
      </c>
      <c r="FC31">
        <v>2</v>
      </c>
      <c r="FD31">
        <v>508.12700000000001</v>
      </c>
      <c r="FE31">
        <v>482.68299999999999</v>
      </c>
      <c r="FF31">
        <v>23.486899999999999</v>
      </c>
      <c r="FG31">
        <v>33.994500000000002</v>
      </c>
      <c r="FH31">
        <v>30.0001</v>
      </c>
      <c r="FI31">
        <v>33.999600000000001</v>
      </c>
      <c r="FJ31">
        <v>34.033499999999997</v>
      </c>
      <c r="FK31">
        <v>53.3489</v>
      </c>
      <c r="FL31">
        <v>15.1393</v>
      </c>
      <c r="FM31">
        <v>35.850999999999999</v>
      </c>
      <c r="FN31">
        <v>23.488299999999999</v>
      </c>
      <c r="FO31">
        <v>1424.3</v>
      </c>
      <c r="FP31">
        <v>20.1755</v>
      </c>
      <c r="FQ31">
        <v>97.921199999999999</v>
      </c>
      <c r="FR31">
        <v>101.738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2020-12-17T16:03:19Z</dcterms:created>
  <dcterms:modified xsi:type="dcterms:W3CDTF">2021-05-04T23:50:56Z</dcterms:modified>
</cp:coreProperties>
</file>