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979CB3C-7CD3-4A45-B757-4DC00F5F34C5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K28" i="1"/>
  <c r="AX28" i="1" s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L26" i="1"/>
  <c r="K26" i="1"/>
  <c r="AX26" i="1" s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L24" i="1"/>
  <c r="K24" i="1"/>
  <c r="AX24" i="1" s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L22" i="1"/>
  <c r="K22" i="1"/>
  <c r="AX22" i="1" s="1"/>
  <c r="J22" i="1"/>
  <c r="I22" i="1"/>
  <c r="AB22" i="1" s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T24" i="1" l="1"/>
  <c r="AW24" i="1"/>
  <c r="T17" i="1"/>
  <c r="AW17" i="1"/>
  <c r="AY17" i="1" s="1"/>
  <c r="AY18" i="1"/>
  <c r="O20" i="1"/>
  <c r="L20" i="1"/>
  <c r="K20" i="1"/>
  <c r="AX20" i="1" s="1"/>
  <c r="AI20" i="1"/>
  <c r="J20" i="1"/>
  <c r="I20" i="1" s="1"/>
  <c r="AY24" i="1"/>
  <c r="T27" i="1"/>
  <c r="AW27" i="1"/>
  <c r="AY27" i="1" s="1"/>
  <c r="T20" i="1"/>
  <c r="AW20" i="1"/>
  <c r="T22" i="1"/>
  <c r="AW22" i="1"/>
  <c r="AZ22" i="1" s="1"/>
  <c r="AZ24" i="1"/>
  <c r="T19" i="1"/>
  <c r="AW19" i="1"/>
  <c r="AY19" i="1" s="1"/>
  <c r="AY20" i="1"/>
  <c r="T25" i="1"/>
  <c r="AW25" i="1"/>
  <c r="AY25" i="1" s="1"/>
  <c r="O30" i="1"/>
  <c r="L30" i="1"/>
  <c r="K30" i="1"/>
  <c r="AX30" i="1" s="1"/>
  <c r="AZ30" i="1" s="1"/>
  <c r="AI30" i="1"/>
  <c r="J30" i="1"/>
  <c r="I30" i="1" s="1"/>
  <c r="T28" i="1"/>
  <c r="AW28" i="1"/>
  <c r="AZ28" i="1" s="1"/>
  <c r="T30" i="1"/>
  <c r="AW30" i="1"/>
  <c r="T21" i="1"/>
  <c r="AW21" i="1"/>
  <c r="AY21" i="1" s="1"/>
  <c r="T23" i="1"/>
  <c r="AW23" i="1"/>
  <c r="AY23" i="1" s="1"/>
  <c r="T29" i="1"/>
  <c r="AW29" i="1"/>
  <c r="AY29" i="1" s="1"/>
  <c r="AY30" i="1"/>
  <c r="T31" i="1"/>
  <c r="AW31" i="1"/>
  <c r="AY31" i="1" s="1"/>
  <c r="T26" i="1"/>
  <c r="AW26" i="1"/>
  <c r="AY26" i="1" s="1"/>
  <c r="AW18" i="1"/>
  <c r="T18" i="1"/>
  <c r="O18" i="1"/>
  <c r="L18" i="1"/>
  <c r="K18" i="1"/>
  <c r="AX18" i="1" s="1"/>
  <c r="AZ18" i="1" s="1"/>
  <c r="AI18" i="1"/>
  <c r="J18" i="1"/>
  <c r="I18" i="1" s="1"/>
  <c r="J24" i="1"/>
  <c r="I24" i="1" s="1"/>
  <c r="J26" i="1"/>
  <c r="I26" i="1" s="1"/>
  <c r="J28" i="1"/>
  <c r="I28" i="1" s="1"/>
  <c r="O17" i="1"/>
  <c r="O19" i="1"/>
  <c r="O21" i="1"/>
  <c r="O23" i="1"/>
  <c r="O25" i="1"/>
  <c r="O27" i="1"/>
  <c r="O29" i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K31" i="1"/>
  <c r="AX31" i="1" s="1"/>
  <c r="AZ31" i="1" s="1"/>
  <c r="AB17" i="1" l="1"/>
  <c r="U29" i="1"/>
  <c r="V29" i="1" s="1"/>
  <c r="U19" i="1"/>
  <c r="V19" i="1" s="1"/>
  <c r="U30" i="1"/>
  <c r="V30" i="1" s="1"/>
  <c r="AB31" i="1"/>
  <c r="AB28" i="1"/>
  <c r="R28" i="1"/>
  <c r="P28" i="1" s="1"/>
  <c r="S28" i="1" s="1"/>
  <c r="M28" i="1" s="1"/>
  <c r="N28" i="1" s="1"/>
  <c r="U26" i="1"/>
  <c r="V26" i="1" s="1"/>
  <c r="AY28" i="1"/>
  <c r="U28" i="1"/>
  <c r="V28" i="1" s="1"/>
  <c r="AB19" i="1"/>
  <c r="AZ29" i="1"/>
  <c r="AB29" i="1"/>
  <c r="R29" i="1"/>
  <c r="P29" i="1" s="1"/>
  <c r="S29" i="1" s="1"/>
  <c r="M29" i="1" s="1"/>
  <c r="N29" i="1" s="1"/>
  <c r="AB26" i="1"/>
  <c r="R26" i="1"/>
  <c r="P26" i="1" s="1"/>
  <c r="S26" i="1" s="1"/>
  <c r="M26" i="1" s="1"/>
  <c r="N26" i="1" s="1"/>
  <c r="AZ26" i="1"/>
  <c r="U27" i="1"/>
  <c r="V27" i="1" s="1"/>
  <c r="R27" i="1" s="1"/>
  <c r="P27" i="1" s="1"/>
  <c r="S27" i="1" s="1"/>
  <c r="M27" i="1" s="1"/>
  <c r="N27" i="1" s="1"/>
  <c r="AB27" i="1"/>
  <c r="AB24" i="1"/>
  <c r="U18" i="1"/>
  <c r="V18" i="1" s="1"/>
  <c r="R18" i="1" s="1"/>
  <c r="P18" i="1" s="1"/>
  <c r="S18" i="1" s="1"/>
  <c r="M18" i="1" s="1"/>
  <c r="N18" i="1" s="1"/>
  <c r="U23" i="1"/>
  <c r="V23" i="1" s="1"/>
  <c r="R23" i="1" s="1"/>
  <c r="P23" i="1" s="1"/>
  <c r="S23" i="1" s="1"/>
  <c r="M23" i="1" s="1"/>
  <c r="N23" i="1" s="1"/>
  <c r="U17" i="1"/>
  <c r="V17" i="1" s="1"/>
  <c r="AB25" i="1"/>
  <c r="U25" i="1"/>
  <c r="V25" i="1" s="1"/>
  <c r="R25" i="1" s="1"/>
  <c r="P25" i="1" s="1"/>
  <c r="S25" i="1" s="1"/>
  <c r="M25" i="1" s="1"/>
  <c r="N25" i="1" s="1"/>
  <c r="U22" i="1"/>
  <c r="V22" i="1" s="1"/>
  <c r="AB20" i="1"/>
  <c r="AB23" i="1"/>
  <c r="U31" i="1"/>
  <c r="V31" i="1" s="1"/>
  <c r="R31" i="1" s="1"/>
  <c r="P31" i="1" s="1"/>
  <c r="S31" i="1" s="1"/>
  <c r="M31" i="1" s="1"/>
  <c r="N31" i="1" s="1"/>
  <c r="U21" i="1"/>
  <c r="V21" i="1" s="1"/>
  <c r="AY22" i="1"/>
  <c r="U20" i="1"/>
  <c r="V20" i="1" s="1"/>
  <c r="AB21" i="1"/>
  <c r="R21" i="1"/>
  <c r="P21" i="1" s="1"/>
  <c r="S21" i="1" s="1"/>
  <c r="M21" i="1" s="1"/>
  <c r="N21" i="1" s="1"/>
  <c r="AB18" i="1"/>
  <c r="AB30" i="1"/>
  <c r="AZ20" i="1"/>
  <c r="U24" i="1"/>
  <c r="V24" i="1" s="1"/>
  <c r="W30" i="1" l="1"/>
  <c r="AA30" i="1" s="1"/>
  <c r="AD30" i="1"/>
  <c r="AE30" i="1" s="1"/>
  <c r="AC30" i="1"/>
  <c r="W24" i="1"/>
  <c r="AA24" i="1" s="1"/>
  <c r="AD24" i="1"/>
  <c r="AE24" i="1" s="1"/>
  <c r="AC24" i="1"/>
  <c r="R24" i="1"/>
  <c r="P24" i="1" s="1"/>
  <c r="S24" i="1" s="1"/>
  <c r="M24" i="1" s="1"/>
  <c r="N24" i="1" s="1"/>
  <c r="W26" i="1"/>
  <c r="AA26" i="1" s="1"/>
  <c r="AD26" i="1"/>
  <c r="AC26" i="1"/>
  <c r="W19" i="1"/>
  <c r="AA19" i="1" s="1"/>
  <c r="AC19" i="1"/>
  <c r="AD19" i="1"/>
  <c r="AE19" i="1" s="1"/>
  <c r="W20" i="1"/>
  <c r="AA20" i="1" s="1"/>
  <c r="AD20" i="1"/>
  <c r="AC20" i="1"/>
  <c r="R20" i="1"/>
  <c r="P20" i="1" s="1"/>
  <c r="S20" i="1" s="1"/>
  <c r="M20" i="1" s="1"/>
  <c r="N20" i="1" s="1"/>
  <c r="AC17" i="1"/>
  <c r="W17" i="1"/>
  <c r="AA17" i="1" s="1"/>
  <c r="AD17" i="1"/>
  <c r="AE17" i="1" s="1"/>
  <c r="W29" i="1"/>
  <c r="AA29" i="1" s="1"/>
  <c r="AD29" i="1"/>
  <c r="AC29" i="1"/>
  <c r="W22" i="1"/>
  <c r="AA22" i="1" s="1"/>
  <c r="AD22" i="1"/>
  <c r="AE22" i="1" s="1"/>
  <c r="R22" i="1"/>
  <c r="P22" i="1" s="1"/>
  <c r="S22" i="1" s="1"/>
  <c r="M22" i="1" s="1"/>
  <c r="N22" i="1" s="1"/>
  <c r="AC22" i="1"/>
  <c r="W23" i="1"/>
  <c r="AA23" i="1" s="1"/>
  <c r="AC23" i="1"/>
  <c r="AD23" i="1"/>
  <c r="AE23" i="1" s="1"/>
  <c r="W27" i="1"/>
  <c r="AA27" i="1" s="1"/>
  <c r="AC27" i="1"/>
  <c r="AD27" i="1"/>
  <c r="R19" i="1"/>
  <c r="P19" i="1" s="1"/>
  <c r="S19" i="1" s="1"/>
  <c r="M19" i="1" s="1"/>
  <c r="N19" i="1" s="1"/>
  <c r="R30" i="1"/>
  <c r="P30" i="1" s="1"/>
  <c r="S30" i="1" s="1"/>
  <c r="M30" i="1" s="1"/>
  <c r="N30" i="1" s="1"/>
  <c r="W21" i="1"/>
  <c r="AA21" i="1" s="1"/>
  <c r="AC21" i="1"/>
  <c r="AD21" i="1"/>
  <c r="AE21" i="1" s="1"/>
  <c r="R17" i="1"/>
  <c r="P17" i="1" s="1"/>
  <c r="S17" i="1" s="1"/>
  <c r="M17" i="1" s="1"/>
  <c r="N17" i="1" s="1"/>
  <c r="W31" i="1"/>
  <c r="AA31" i="1" s="1"/>
  <c r="AD31" i="1"/>
  <c r="AC31" i="1"/>
  <c r="W25" i="1"/>
  <c r="AA25" i="1" s="1"/>
  <c r="AC25" i="1"/>
  <c r="AD25" i="1"/>
  <c r="AE25" i="1" s="1"/>
  <c r="W18" i="1"/>
  <c r="AA18" i="1" s="1"/>
  <c r="AD18" i="1"/>
  <c r="AC18" i="1"/>
  <c r="W28" i="1"/>
  <c r="AA28" i="1" s="1"/>
  <c r="AD28" i="1"/>
  <c r="AE28" i="1" s="1"/>
  <c r="AC28" i="1"/>
  <c r="AE20" i="1" l="1"/>
  <c r="AE29" i="1"/>
  <c r="AE18" i="1"/>
  <c r="AE31" i="1"/>
  <c r="AE27" i="1"/>
  <c r="AE26" i="1"/>
</calcChain>
</file>

<file path=xl/sharedStrings.xml><?xml version="1.0" encoding="utf-8"?>
<sst xmlns="http://schemas.openxmlformats.org/spreadsheetml/2006/main" count="703" uniqueCount="359">
  <si>
    <t>File opened</t>
  </si>
  <si>
    <t>2020-12-18 10:26:47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</si>
  <si>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</si>
  <si>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</si>
  <si>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</si>
  <si>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</si>
  <si>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</si>
  <si>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</si>
  <si>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</si>
  <si>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</si>
  <si>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</si>
  <si>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</si>
  <si>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</si>
  <si>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</si>
  <si>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</si>
  <si>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</si>
  <si>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</si>
  <si>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</si>
  <si>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</si>
  <si>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</si>
  <si>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</si>
  <si>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</si>
  <si>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</si>
  <si>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</si>
  <si>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10:26:47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</si>
  <si>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</si>
  <si>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</si>
  <si>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</si>
  <si>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</si>
  <si>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</si>
  <si>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</si>
  <si>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</si>
  <si>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</si>
  <si>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</si>
  <si>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</si>
  <si>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</si>
  <si>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</si>
  <si>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</si>
  <si>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</si>
  <si>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</si>
  <si>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</si>
  <si>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</si>
  <si>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</si>
  <si>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</si>
  <si>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</si>
  <si>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</si>
  <si>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</si>
  <si>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</si>
  <si>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</si>
  <si>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</si>
  <si>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</si>
  <si>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</si>
  <si>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</si>
  <si>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</si>
  <si>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</si>
  <si>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</si>
  <si>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</si>
  <si>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</si>
  <si>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</si>
  <si>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</si>
  <si>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</si>
  <si>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</si>
  <si>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</si>
  <si>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</si>
  <si>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</si>
  <si>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</si>
  <si>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</si>
  <si>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</si>
  <si>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</si>
  <si>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</si>
  <si>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</si>
  <si>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</si>
  <si>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</si>
  <si>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</si>
  <si>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</si>
  <si>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</si>
  <si>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</si>
  <si>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</si>
  <si>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</si>
  <si>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</si>
  <si>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</si>
  <si>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</si>
  <si>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</si>
  <si>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</si>
  <si>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</si>
  <si>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</si>
  <si>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</si>
  <si>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</si>
  <si>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</si>
  <si>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</si>
  <si>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</si>
  <si>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</si>
  <si>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</si>
  <si>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</si>
  <si>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</si>
  <si>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</si>
  <si>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</si>
  <si>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</si>
  <si>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</si>
  <si>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</si>
  <si>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</si>
  <si>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</si>
  <si>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</si>
  <si>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</si>
  <si>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</si>
  <si>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</si>
  <si>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</si>
  <si>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</si>
  <si>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</si>
  <si>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</si>
  <si>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</si>
  <si>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</si>
  <si>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</si>
  <si>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</si>
  <si>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</si>
  <si>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</si>
  <si>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</si>
  <si>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</si>
  <si>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</si>
  <si>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</si>
  <si>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</si>
  <si>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</si>
  <si>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</si>
  <si>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</si>
  <si>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</si>
  <si>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</si>
  <si>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</si>
  <si>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</si>
  <si>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</si>
  <si>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</si>
  <si>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</si>
  <si>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</si>
  <si>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</si>
  <si>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</si>
  <si>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</si>
  <si>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</si>
  <si>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</si>
  <si>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</si>
  <si>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</si>
  <si>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</si>
  <si>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</si>
  <si>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</si>
  <si>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</si>
  <si>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</si>
  <si>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</si>
  <si>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</si>
  <si>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</si>
  <si>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</si>
  <si>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</si>
  <si>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</si>
  <si>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</si>
  <si>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</si>
  <si>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</si>
  <si>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</si>
  <si>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</si>
  <si>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</si>
  <si>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</si>
  <si>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</si>
  <si>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</si>
  <si>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</si>
  <si>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</si>
  <si>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</si>
  <si>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</si>
  <si>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</si>
  <si>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</si>
  <si>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</si>
  <si>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</si>
  <si>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</si>
  <si>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</si>
  <si>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</si>
  <si>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</si>
  <si>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</si>
  <si>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</si>
  <si>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</si>
  <si>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</si>
  <si>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</si>
  <si>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</si>
  <si>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</si>
  <si>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</si>
  <si>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</si>
  <si>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</si>
  <si>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</si>
  <si>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</si>
  <si>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</si>
  <si>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</si>
  <si>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</si>
  <si>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</si>
  <si>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</si>
  <si>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</si>
  <si>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</si>
  <si>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</si>
  <si>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</si>
  <si>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</si>
  <si>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</si>
  <si>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</si>
  <si>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</si>
  <si>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</si>
  <si>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</si>
  <si>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</si>
  <si>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</si>
  <si>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</si>
  <si>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</si>
  <si>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</si>
  <si>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</si>
  <si>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</si>
  <si>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</si>
  <si>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</si>
  <si>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</si>
  <si>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</si>
  <si>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</si>
  <si>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</si>
  <si>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</si>
  <si>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</si>
  <si>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</si>
  <si>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</si>
  <si>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</si>
  <si>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</si>
  <si>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</si>
  <si>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</si>
  <si>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</si>
  <si>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</si>
  <si>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</si>
  <si>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</si>
  <si>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</si>
  <si>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</si>
  <si>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</si>
  <si>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</si>
  <si>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</si>
  <si>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</si>
  <si>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</si>
  <si>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</si>
  <si>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</si>
  <si>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</si>
  <si>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</si>
  <si>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</si>
  <si>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</si>
  <si>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</si>
  <si>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</si>
  <si>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</si>
  <si>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</si>
  <si>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</si>
  <si>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</si>
  <si>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</si>
  <si>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</si>
  <si>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</si>
  <si>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</si>
  <si>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</si>
  <si>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</si>
  <si>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</si>
  <si>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</si>
  <si>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</si>
  <si>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</si>
  <si>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</si>
  <si>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</si>
  <si>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</si>
  <si>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</si>
  <si>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</si>
  <si>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</si>
  <si>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</si>
  <si>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</si>
  <si>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</si>
  <si>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</si>
  <si>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</si>
  <si>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</si>
  <si>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</si>
  <si>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</si>
  <si>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</si>
  <si>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</si>
  <si>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</si>
  <si>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</si>
  <si>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</si>
  <si>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</si>
  <si>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</si>
  <si>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</si>
  <si>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</si>
  <si>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</si>
  <si>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</si>
  <si>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</si>
  <si>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</si>
  <si>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</si>
  <si>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</si>
  <si>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</si>
  <si>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</si>
  <si>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</si>
  <si>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</si>
  <si>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</si>
  <si>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</si>
  <si>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</si>
  <si>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</si>
  <si>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</si>
  <si>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10:37:13</t>
  </si>
  <si>
    <t>10:37:13</t>
  </si>
  <si>
    <t>1149</t>
  </si>
  <si>
    <t>_1</t>
  </si>
  <si>
    <t>-</t>
  </si>
  <si>
    <t>RECT-3166-20201218-10_37_04</t>
  </si>
  <si>
    <t>DARK-3167-20201218-10_37_12</t>
  </si>
  <si>
    <t>0: Broadleaf</t>
  </si>
  <si>
    <t>10:37:36</t>
  </si>
  <si>
    <t>1/3</t>
  </si>
  <si>
    <t>20201218 10:39:37</t>
  </si>
  <si>
    <t>10:39:37</t>
  </si>
  <si>
    <t>RECT-3168-20201218-10_39_28</t>
  </si>
  <si>
    <t>DARK-3169-20201218-10_39_35</t>
  </si>
  <si>
    <t>20201218 10:40:56</t>
  </si>
  <si>
    <t>10:40:56</t>
  </si>
  <si>
    <t>RECT-3170-20201218-10_40_46</t>
  </si>
  <si>
    <t>DARK-3171-20201218-10_40_54</t>
  </si>
  <si>
    <t>3/3</t>
  </si>
  <si>
    <t>20201218 10:42:08</t>
  </si>
  <si>
    <t>10:42:08</t>
  </si>
  <si>
    <t>RECT-3172-20201218-10_41_58</t>
  </si>
  <si>
    <t>DARK-3173-20201218-10_42_06</t>
  </si>
  <si>
    <t>20201218 10:43:49</t>
  </si>
  <si>
    <t>10:43:49</t>
  </si>
  <si>
    <t>RECT-3174-20201218-10_43_39</t>
  </si>
  <si>
    <t>DARK-3175-20201218-10_43_47</t>
  </si>
  <si>
    <t>20201218 10:45:23</t>
  </si>
  <si>
    <t>10:45:23</t>
  </si>
  <si>
    <t>RECT-3176-20201218-10_45_13</t>
  </si>
  <si>
    <t>DARK-3177-20201218-10_45_21</t>
  </si>
  <si>
    <t>20201218 10:46:57</t>
  </si>
  <si>
    <t>10:46:57</t>
  </si>
  <si>
    <t>RECT-3178-20201218-10_46_47</t>
  </si>
  <si>
    <t>DARK-3179-20201218-10_46_55</t>
  </si>
  <si>
    <t>20201218 10:48:55</t>
  </si>
  <si>
    <t>10:48:55</t>
  </si>
  <si>
    <t>RECT-3180-20201218-10_48_45</t>
  </si>
  <si>
    <t>DARK-3181-20201218-10_48_53</t>
  </si>
  <si>
    <t>10:49:18</t>
  </si>
  <si>
    <t>20201218 10:51:06</t>
  </si>
  <si>
    <t>10:51:06</t>
  </si>
  <si>
    <t>RECT-3182-20201218-10_50_56</t>
  </si>
  <si>
    <t>DARK-3183-20201218-10_51_04</t>
  </si>
  <si>
    <t>20201218 10:52:53</t>
  </si>
  <si>
    <t>10:52:53</t>
  </si>
  <si>
    <t>RECT-3184-20201218-10_52_43</t>
  </si>
  <si>
    <t>DARK-3185-20201218-10_52_51</t>
  </si>
  <si>
    <t>20201218 10:54:46</t>
  </si>
  <si>
    <t>10:54:46</t>
  </si>
  <si>
    <t>RECT-3186-20201218-10_54_36</t>
  </si>
  <si>
    <t>DARK-3187-20201218-10_54_44</t>
  </si>
  <si>
    <t>20201218 10:56:46</t>
  </si>
  <si>
    <t>10:56:46</t>
  </si>
  <si>
    <t>RECT-3188-20201218-10_56_37</t>
  </si>
  <si>
    <t>DARK-3189-20201218-10_56_45</t>
  </si>
  <si>
    <t>20201218 10:58:47</t>
  </si>
  <si>
    <t>10:58:47</t>
  </si>
  <si>
    <t>RECT-3190-20201218-10_58_37</t>
  </si>
  <si>
    <t>DARK-3191-20201218-10_58_45</t>
  </si>
  <si>
    <t>20201218 11:00:47</t>
  </si>
  <si>
    <t>11:00:47</t>
  </si>
  <si>
    <t>RECT-3192-20201218-11_00_38</t>
  </si>
  <si>
    <t>DARK-3193-20201218-11_00_46</t>
  </si>
  <si>
    <t>11:01:27</t>
  </si>
  <si>
    <t>20201218 11:03:03</t>
  </si>
  <si>
    <t>11:03:03</t>
  </si>
  <si>
    <t>RECT-3194-20201218-11_02_53</t>
  </si>
  <si>
    <t>DARK-3195-20201218-11_03_01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</si>
</sst>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 t="s">
        <v>30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1608309433.5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1608309425.5</v>
      </c>
      <c r="I17">
        <f t="shared" ref="I17:I31" si="0">(J17)/1000</f>
        <v>8.241885835345551E-4</v>
      </c>
      <c r="J17">
        <f t="shared" ref="J17:J31" si="1">1000*CA17*AH17*(BW17-BX17)/(100*BP17*(1000-AH17*BW17))</f>
        <v>0.82418858353455515</v>
      </c>
      <c r="K17">
        <f t="shared" ref="K17:K31" si="2">CA17*AH17*(BV17-BU17*(1000-AH17*BX17)/(1000-AH17*BW17))/(100*BP17)</f>
        <v>6.0545864041027437</v>
      </c>
      <c r="L17">
        <f t="shared" ref="L17:L31" si="3">BU17 - IF(AH17&gt;1, K17*BP17*100/(AJ17*CI17), 0)</f>
        <v>402.56754838709702</v>
      </c>
      <c r="M17">
        <f t="shared" ref="M17:M31" si="4">((S17-I17/2)*L17-K17)/(S17+I17/2)</f>
        <v>181.56589684680532</v>
      </c>
      <c r="N17">
        <f t="shared" ref="N17:N31" si="5">M17*(CB17+CC17)/1000</f>
        <v>18.643560092584302</v>
      </c>
      <c r="O17">
        <f t="shared" ref="O17:O31" si="6">(BU17 - IF(AH17&gt;1, K17*BP17*100/(AJ17*CI17), 0))*(CB17+CC17)/1000</f>
        <v>41.336464666664298</v>
      </c>
      <c r="P17">
        <f t="shared" ref="P17:P31" si="7">2/((1/R17-1/Q17)+SIGN(R17)*SQRT((1/R17-1/Q17)*(1/R17-1/Q17) + 4*BQ17/((BQ17+1)*(BQ17+1))*(2*1/R17*1/Q17-1/Q17*1/Q17)))</f>
        <v>4.5910903103101024E-2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2.9750394800636042</v>
      </c>
      <c r="R17">
        <f t="shared" ref="R17:R31" si="9">I17*(1000-(1000*0.61365*EXP(17.502*V17/(240.97+V17))/(CB17+CC17)+BW17)/2)/(1000*0.61365*EXP(17.502*V17/(240.97+V17))/(CB17+CC17)-BW17)</f>
        <v>4.5520902284513151E-2</v>
      </c>
      <c r="S17">
        <f t="shared" ref="S17:S31" si="10">1/((BQ17+1)/(P17/1.6)+1/(Q17/1.37)) + BQ17/((BQ17+1)/(P17/1.6) + BQ17/(Q17/1.37))</f>
        <v>2.8485327682568326E-2</v>
      </c>
      <c r="T17">
        <f t="shared" ref="T17:T31" si="11">(BM17*BO17)</f>
        <v>231.28698698983251</v>
      </c>
      <c r="U17">
        <f t="shared" ref="U17:U31" si="12">(CD17+(T17+2*0.95*0.0000000567*(((CD17+$B$7)+273)^4-(CD17+273)^4)-44100*I17)/(1.84*29.3*Q17+8*0.95*0.0000000567*(CD17+273)^3))</f>
        <v>29.138018937796573</v>
      </c>
      <c r="V17">
        <f t="shared" ref="V17:V31" si="13">($C$7*CE17+$D$7*CF17+$E$7*U17)</f>
        <v>29.246706451612901</v>
      </c>
      <c r="W17">
        <f t="shared" ref="W17:W31" si="14">0.61365*EXP(17.502*V17/(240.97+V17))</f>
        <v>4.0795453549846572</v>
      </c>
      <c r="X17">
        <f t="shared" ref="X17:X31" si="15">(Y17/Z17*100)</f>
        <v>60.008471981861398</v>
      </c>
      <c r="Y17">
        <f t="shared" ref="Y17:Y31" si="16">BW17*(CB17+CC17)/1000</f>
        <v>2.2779666946416186</v>
      </c>
      <c r="Z17">
        <f t="shared" ref="Z17:Z31" si="17">0.61365*EXP(17.502*CD17/(240.97+CD17))</f>
        <v>3.7960751530720085</v>
      </c>
      <c r="AA17">
        <f t="shared" ref="AA17:AA31" si="18">(W17-BW17*(CB17+CC17)/1000)</f>
        <v>1.8015786603430386</v>
      </c>
      <c r="AB17">
        <f t="shared" ref="AB17:AB31" si="19">(-I17*44100)</f>
        <v>-36.346716533873881</v>
      </c>
      <c r="AC17">
        <f t="shared" ref="AC17:AC31" si="20">2*29.3*Q17*0.92*(CD17-V17)</f>
        <v>-199.06405835538877</v>
      </c>
      <c r="AD17">
        <f t="shared" ref="AD17:AD31" si="21">2*0.95*0.0000000567*(((CD17+$B$7)+273)^4-(V17+273)^4)</f>
        <v>-14.676419536925492</v>
      </c>
      <c r="AE17">
        <f t="shared" ref="AE17:AE31" si="22">T17+AD17+AB17+AC17</f>
        <v>-18.800207436355635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54078.666685429518</v>
      </c>
      <c r="AK17" t="s">
        <v>294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295</v>
      </c>
      <c r="AR17">
        <v>15337.2</v>
      </c>
      <c r="AS17">
        <v>801.30880769230805</v>
      </c>
      <c r="AT17">
        <v>920.68</v>
      </c>
      <c r="AU17">
        <f t="shared" ref="AU17:AU31" si="27">1-AS17/AT17</f>
        <v>0.12965546368737446</v>
      </c>
      <c r="AV17">
        <v>0.5</v>
      </c>
      <c r="AW17">
        <f t="shared" ref="AW17:AW31" si="28">BM17</f>
        <v>1180.1629070417873</v>
      </c>
      <c r="AX17">
        <f t="shared" ref="AX17:AX31" si="29">K17</f>
        <v>6.0545864041027437</v>
      </c>
      <c r="AY17">
        <f t="shared" ref="AY17:AY31" si="30">AU17*AV17*AW17</f>
        <v>76.507284469571374</v>
      </c>
      <c r="AZ17">
        <f t="shared" ref="AZ17:AZ31" si="31">(AX17-AP17)/AW17</f>
        <v>5.9776378006879301E-3</v>
      </c>
      <c r="BA17">
        <f t="shared" ref="BA17:BA31" si="32">(AN17-AT17)/AT17</f>
        <v>-1</v>
      </c>
      <c r="BB17" t="s">
        <v>296</v>
      </c>
      <c r="BC17">
        <v>801.30880769230805</v>
      </c>
      <c r="BD17">
        <v>614.97</v>
      </c>
      <c r="BE17">
        <f t="shared" ref="BE17:BE31" si="33">1-BD17/AT17</f>
        <v>0.33204805144023974</v>
      </c>
      <c r="BF17">
        <f t="shared" ref="BF17:BF31" si="34">(AT17-BC17)/(AT17-BD17)</f>
        <v>0.39047199080073247</v>
      </c>
      <c r="BG17">
        <f t="shared" ref="BG17:BG31" si="35">(AN17-AT17)/(AN17-BD17)</f>
        <v>1.4971136803421303</v>
      </c>
      <c r="BH17">
        <f t="shared" ref="BH17:BH31" si="36">(AT17-BC17)/(AT17-AM17)</f>
        <v>0.12965546368737443</v>
      </c>
      <c r="BI17" t="e">
        <f t="shared" ref="BI17:BI31" si="37">(AN17-AT17)/(AN17-AM17)</f>
        <v>#DIV/0!</v>
      </c>
      <c r="BJ17">
        <f t="shared" ref="BJ17:BJ31" si="38">(BF17*BD17/BC17)</f>
        <v>0.29967043651282643</v>
      </c>
      <c r="BK17">
        <f t="shared" ref="BK17:BK31" si="39">(1-BJ17)</f>
        <v>0.70032956348717357</v>
      </c>
      <c r="BL17">
        <f t="shared" ref="BL17:BL31" si="40">$B$11*CJ17+$C$11*CK17+$F$11*CL17*(1-CO17)</f>
        <v>1399.9735483871</v>
      </c>
      <c r="BM17">
        <f t="shared" ref="BM17:BM31" si="41">BL17*BN17</f>
        <v>1180.1629070417873</v>
      </c>
      <c r="BN17">
        <f t="shared" ref="BN17:BN31" si="42">($B$11*$D$9+$C$11*$D$9+$F$11*((CY17+CQ17)/MAX(CY17+CQ17+CZ17, 0.1)*$I$9+CZ17/MAX(CY17+CQ17+CZ17, 0.1)*$J$9))/($B$11+$C$11+$F$11)</f>
        <v>0.84298943247995295</v>
      </c>
      <c r="BO17">
        <f t="shared" ref="BO17:BO31" si="43">($B$11*$K$9+$C$11*$K$9+$F$11*((CY17+CQ17)/MAX(CY17+CQ17+CZ17, 0.1)*$P$9+CZ17/MAX(CY17+CQ17+CZ17, 0.1)*$Q$9))/($B$11+$C$11+$F$11)</f>
        <v>0.19597886495990599</v>
      </c>
      <c r="BP17">
        <v>6</v>
      </c>
      <c r="BQ17">
        <v>0.5</v>
      </c>
      <c r="BR17" t="s">
        <v>297</v>
      </c>
      <c r="BS17">
        <v>2</v>
      </c>
      <c r="BT17">
        <v>1608309425.5</v>
      </c>
      <c r="BU17">
        <v>402.56754838709702</v>
      </c>
      <c r="BV17">
        <v>410.23106451612898</v>
      </c>
      <c r="BW17">
        <v>22.184661290322602</v>
      </c>
      <c r="BX17">
        <v>21.2175935483871</v>
      </c>
      <c r="BY17">
        <v>402.35754838709698</v>
      </c>
      <c r="BZ17">
        <v>21.9186612903226</v>
      </c>
      <c r="CA17">
        <v>500.00896774193501</v>
      </c>
      <c r="CB17">
        <v>102.582096774194</v>
      </c>
      <c r="CC17">
        <v>9.9962006451612906E-2</v>
      </c>
      <c r="CD17">
        <v>28.005583870967701</v>
      </c>
      <c r="CE17">
        <v>29.246706451612901</v>
      </c>
      <c r="CF17">
        <v>999.9</v>
      </c>
      <c r="CG17">
        <v>0</v>
      </c>
      <c r="CH17">
        <v>0</v>
      </c>
      <c r="CI17">
        <v>10003.3493548387</v>
      </c>
      <c r="CJ17">
        <v>0</v>
      </c>
      <c r="CK17">
        <v>674.23080645161303</v>
      </c>
      <c r="CL17">
        <v>1399.9735483871</v>
      </c>
      <c r="CM17">
        <v>0.89999548387096795</v>
      </c>
      <c r="CN17">
        <v>0.100004303225806</v>
      </c>
      <c r="CO17">
        <v>0</v>
      </c>
      <c r="CP17">
        <v>801.65519354838705</v>
      </c>
      <c r="CQ17">
        <v>4.9994800000000001</v>
      </c>
      <c r="CR17">
        <v>12175.5483870968</v>
      </c>
      <c r="CS17">
        <v>11417.345161290301</v>
      </c>
      <c r="CT17">
        <v>49.241741935483901</v>
      </c>
      <c r="CU17">
        <v>51.495935483871001</v>
      </c>
      <c r="CV17">
        <v>50.286064516129002</v>
      </c>
      <c r="CW17">
        <v>51.1328064516129</v>
      </c>
      <c r="CX17">
        <v>51.148935483871</v>
      </c>
      <c r="CY17">
        <v>1255.4696774193501</v>
      </c>
      <c r="CZ17">
        <v>139.50419354838701</v>
      </c>
      <c r="DA17">
        <v>0</v>
      </c>
      <c r="DB17">
        <v>1608309431.5</v>
      </c>
      <c r="DC17">
        <v>0</v>
      </c>
      <c r="DD17">
        <v>801.30880769230805</v>
      </c>
      <c r="DE17">
        <v>-27.952581159576798</v>
      </c>
      <c r="DF17">
        <v>-683.19658022335204</v>
      </c>
      <c r="DG17">
        <v>12166.95</v>
      </c>
      <c r="DH17">
        <v>15</v>
      </c>
      <c r="DI17">
        <v>1608309456.5</v>
      </c>
      <c r="DJ17" t="s">
        <v>298</v>
      </c>
      <c r="DK17">
        <v>1608309450.5</v>
      </c>
      <c r="DL17">
        <v>1608309456.5</v>
      </c>
      <c r="DM17">
        <v>1</v>
      </c>
      <c r="DN17">
        <v>0.74399999999999999</v>
      </c>
      <c r="DO17">
        <v>4.0000000000000001E-3</v>
      </c>
      <c r="DP17">
        <v>0.21</v>
      </c>
      <c r="DQ17">
        <v>0.26600000000000001</v>
      </c>
      <c r="DR17">
        <v>410</v>
      </c>
      <c r="DS17">
        <v>21</v>
      </c>
      <c r="DT17">
        <v>0.17</v>
      </c>
      <c r="DU17">
        <v>0.1</v>
      </c>
      <c r="DV17">
        <v>6.6489904716961696</v>
      </c>
      <c r="DW17">
        <v>2.18574936771246</v>
      </c>
      <c r="DX17">
        <v>0.16079366801449199</v>
      </c>
      <c r="DY17">
        <v>0</v>
      </c>
      <c r="DZ17">
        <v>-8.4015045161290303</v>
      </c>
      <c r="EA17">
        <v>-2.54538048387094</v>
      </c>
      <c r="EB17">
        <v>0.193598599948928</v>
      </c>
      <c r="EC17">
        <v>0</v>
      </c>
      <c r="ED17">
        <v>1.00633448387097</v>
      </c>
      <c r="EE17">
        <v>-7.8123048387097702E-2</v>
      </c>
      <c r="EF17">
        <v>1.8907074144387099E-2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0.21</v>
      </c>
      <c r="EN17">
        <v>0.26600000000000001</v>
      </c>
      <c r="EO17">
        <v>-0.35854806680958601</v>
      </c>
      <c r="EP17">
        <v>-1.6043650578588901E-5</v>
      </c>
      <c r="EQ17">
        <v>-1.15305589960158E-6</v>
      </c>
      <c r="ER17">
        <v>3.6581349982770798E-10</v>
      </c>
      <c r="ES17">
        <v>-0.13248079630183099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17.600000000000001</v>
      </c>
      <c r="FB17">
        <v>17.8</v>
      </c>
      <c r="FC17">
        <v>2</v>
      </c>
      <c r="FD17">
        <v>509.39499999999998</v>
      </c>
      <c r="FE17">
        <v>512.64300000000003</v>
      </c>
      <c r="FF17">
        <v>22.749400000000001</v>
      </c>
      <c r="FG17">
        <v>34.849899999999998</v>
      </c>
      <c r="FH17">
        <v>30</v>
      </c>
      <c r="FI17">
        <v>34.8827</v>
      </c>
      <c r="FJ17">
        <v>34.923400000000001</v>
      </c>
      <c r="FK17">
        <v>19.162199999999999</v>
      </c>
      <c r="FL17">
        <v>20.9055</v>
      </c>
      <c r="FM17">
        <v>79.362200000000001</v>
      </c>
      <c r="FN17">
        <v>22.745999999999999</v>
      </c>
      <c r="FO17">
        <v>409.65499999999997</v>
      </c>
      <c r="FP17">
        <v>21.104099999999999</v>
      </c>
      <c r="FQ17">
        <v>97.433700000000002</v>
      </c>
      <c r="FR17">
        <v>101.92</v>
      </c>
    </row>
    <row r="18" spans="1:174" x14ac:dyDescent="0.25">
      <c r="A18">
        <v>2</v>
      </c>
      <c r="B18">
        <v>1608309577.5999999</v>
      </c>
      <c r="C18">
        <v>144.09999990463299</v>
      </c>
      <c r="D18" t="s">
        <v>300</v>
      </c>
      <c r="E18" t="s">
        <v>301</v>
      </c>
      <c r="F18" t="s">
        <v>292</v>
      </c>
      <c r="G18" t="s">
        <v>293</v>
      </c>
      <c r="H18">
        <v>1608309569.8499999</v>
      </c>
      <c r="I18">
        <f t="shared" si="0"/>
        <v>1.0655752539884466E-3</v>
      </c>
      <c r="J18">
        <f t="shared" si="1"/>
        <v>1.0655752539884467</v>
      </c>
      <c r="K18">
        <f t="shared" si="2"/>
        <v>-0.54565453751784287</v>
      </c>
      <c r="L18">
        <f t="shared" si="3"/>
        <v>49.567990000000002</v>
      </c>
      <c r="M18">
        <f t="shared" si="4"/>
        <v>62.718098895454681</v>
      </c>
      <c r="N18">
        <f t="shared" si="5"/>
        <v>6.44002652384951</v>
      </c>
      <c r="O18">
        <f t="shared" si="6"/>
        <v>5.0897456389106503</v>
      </c>
      <c r="P18">
        <f t="shared" si="7"/>
        <v>5.9675794911902648E-2</v>
      </c>
      <c r="Q18">
        <f t="shared" si="8"/>
        <v>2.9735055925450746</v>
      </c>
      <c r="R18">
        <f t="shared" si="9"/>
        <v>5.9018349216818061E-2</v>
      </c>
      <c r="S18">
        <f t="shared" si="10"/>
        <v>3.6944933500793913E-2</v>
      </c>
      <c r="T18">
        <f t="shared" si="11"/>
        <v>231.29493821957172</v>
      </c>
      <c r="U18">
        <f t="shared" si="12"/>
        <v>29.066064450775663</v>
      </c>
      <c r="V18">
        <f t="shared" si="13"/>
        <v>29.2390066666667</v>
      </c>
      <c r="W18">
        <f t="shared" si="14"/>
        <v>4.0777313752604067</v>
      </c>
      <c r="X18">
        <f t="shared" si="15"/>
        <v>60.131431212862992</v>
      </c>
      <c r="Y18">
        <f t="shared" si="16"/>
        <v>2.2812130647125874</v>
      </c>
      <c r="Z18">
        <f t="shared" si="17"/>
        <v>3.7937115726335855</v>
      </c>
      <c r="AA18">
        <f t="shared" si="18"/>
        <v>1.7965183105478193</v>
      </c>
      <c r="AB18">
        <f t="shared" si="19"/>
        <v>-46.9918687008905</v>
      </c>
      <c r="AC18">
        <f t="shared" si="20"/>
        <v>-199.4397955614933</v>
      </c>
      <c r="AD18">
        <f t="shared" si="21"/>
        <v>-14.710362063084467</v>
      </c>
      <c r="AE18">
        <f t="shared" si="22"/>
        <v>-29.847088105896546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54035.598674182023</v>
      </c>
      <c r="AK18" t="s">
        <v>294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302</v>
      </c>
      <c r="AR18">
        <v>15334.5</v>
      </c>
      <c r="AS18">
        <v>743.91456000000005</v>
      </c>
      <c r="AT18">
        <v>814.82</v>
      </c>
      <c r="AU18">
        <f t="shared" si="27"/>
        <v>8.7019758965170224E-2</v>
      </c>
      <c r="AV18">
        <v>0.5</v>
      </c>
      <c r="AW18">
        <f t="shared" si="28"/>
        <v>1180.2049815544428</v>
      </c>
      <c r="AX18">
        <f t="shared" si="29"/>
        <v>-0.54565453751784287</v>
      </c>
      <c r="AY18">
        <f t="shared" si="30"/>
        <v>51.350576512180396</v>
      </c>
      <c r="AZ18">
        <f t="shared" si="31"/>
        <v>3.8497165287655426E-4</v>
      </c>
      <c r="BA18">
        <f t="shared" si="32"/>
        <v>-1</v>
      </c>
      <c r="BB18" t="s">
        <v>303</v>
      </c>
      <c r="BC18">
        <v>743.91456000000005</v>
      </c>
      <c r="BD18">
        <v>603.73</v>
      </c>
      <c r="BE18">
        <f t="shared" si="33"/>
        <v>0.25906335141503645</v>
      </c>
      <c r="BF18">
        <f t="shared" si="34"/>
        <v>0.33590146383059355</v>
      </c>
      <c r="BG18">
        <f t="shared" si="35"/>
        <v>1.3496430523578422</v>
      </c>
      <c r="BH18">
        <f t="shared" si="36"/>
        <v>8.701975896517021E-2</v>
      </c>
      <c r="BI18" t="e">
        <f t="shared" si="37"/>
        <v>#DIV/0!</v>
      </c>
      <c r="BJ18">
        <f t="shared" si="38"/>
        <v>0.27260360485274576</v>
      </c>
      <c r="BK18">
        <f t="shared" si="39"/>
        <v>0.72739639514725418</v>
      </c>
      <c r="BL18">
        <f t="shared" si="40"/>
        <v>1400.0236666666699</v>
      </c>
      <c r="BM18">
        <f t="shared" si="41"/>
        <v>1180.2049815544428</v>
      </c>
      <c r="BN18">
        <f t="shared" si="42"/>
        <v>0.84298930771963621</v>
      </c>
      <c r="BO18">
        <f t="shared" si="43"/>
        <v>0.19597861543927239</v>
      </c>
      <c r="BP18">
        <v>6</v>
      </c>
      <c r="BQ18">
        <v>0.5</v>
      </c>
      <c r="BR18" t="s">
        <v>297</v>
      </c>
      <c r="BS18">
        <v>2</v>
      </c>
      <c r="BT18">
        <v>1608309569.8499999</v>
      </c>
      <c r="BU18">
        <v>49.567990000000002</v>
      </c>
      <c r="BV18">
        <v>48.976579999999998</v>
      </c>
      <c r="BW18">
        <v>22.216266666666701</v>
      </c>
      <c r="BX18">
        <v>20.965969999999999</v>
      </c>
      <c r="BY18">
        <v>49.186356666666697</v>
      </c>
      <c r="BZ18">
        <v>21.90774</v>
      </c>
      <c r="CA18">
        <v>499.99436666666702</v>
      </c>
      <c r="CB18">
        <v>102.582133333333</v>
      </c>
      <c r="CC18">
        <v>9.9973383333333304E-2</v>
      </c>
      <c r="CD18">
        <v>27.994900000000001</v>
      </c>
      <c r="CE18">
        <v>29.2390066666667</v>
      </c>
      <c r="CF18">
        <v>999.9</v>
      </c>
      <c r="CG18">
        <v>0</v>
      </c>
      <c r="CH18">
        <v>0</v>
      </c>
      <c r="CI18">
        <v>9994.67</v>
      </c>
      <c r="CJ18">
        <v>0</v>
      </c>
      <c r="CK18">
        <v>661.241266666667</v>
      </c>
      <c r="CL18">
        <v>1400.0236666666699</v>
      </c>
      <c r="CM18">
        <v>0.89999806666666704</v>
      </c>
      <c r="CN18">
        <v>0.100001636666667</v>
      </c>
      <c r="CO18">
        <v>0</v>
      </c>
      <c r="CP18">
        <v>743.97923333333301</v>
      </c>
      <c r="CQ18">
        <v>4.9994800000000001</v>
      </c>
      <c r="CR18">
        <v>11105.6566666667</v>
      </c>
      <c r="CS18">
        <v>11417.7733333333</v>
      </c>
      <c r="CT18">
        <v>49.664333333333303</v>
      </c>
      <c r="CU18">
        <v>51.7520666666667</v>
      </c>
      <c r="CV18">
        <v>50.739366666666697</v>
      </c>
      <c r="CW18">
        <v>51.499833333333299</v>
      </c>
      <c r="CX18">
        <v>51.547633333333302</v>
      </c>
      <c r="CY18">
        <v>1255.52033333333</v>
      </c>
      <c r="CZ18">
        <v>139.50333333333299</v>
      </c>
      <c r="DA18">
        <v>0</v>
      </c>
      <c r="DB18">
        <v>143.59999990463299</v>
      </c>
      <c r="DC18">
        <v>0</v>
      </c>
      <c r="DD18">
        <v>743.91456000000005</v>
      </c>
      <c r="DE18">
        <v>-4.26330770585969</v>
      </c>
      <c r="DF18">
        <v>118.607692164585</v>
      </c>
      <c r="DG18">
        <v>11106.951999999999</v>
      </c>
      <c r="DH18">
        <v>15</v>
      </c>
      <c r="DI18">
        <v>1608309456.5</v>
      </c>
      <c r="DJ18" t="s">
        <v>298</v>
      </c>
      <c r="DK18">
        <v>1608309450.5</v>
      </c>
      <c r="DL18">
        <v>1608309456.5</v>
      </c>
      <c r="DM18">
        <v>1</v>
      </c>
      <c r="DN18">
        <v>0.74399999999999999</v>
      </c>
      <c r="DO18">
        <v>4.0000000000000001E-3</v>
      </c>
      <c r="DP18">
        <v>0.21</v>
      </c>
      <c r="DQ18">
        <v>0.26600000000000001</v>
      </c>
      <c r="DR18">
        <v>410</v>
      </c>
      <c r="DS18">
        <v>21</v>
      </c>
      <c r="DT18">
        <v>0.17</v>
      </c>
      <c r="DU18">
        <v>0.1</v>
      </c>
      <c r="DV18">
        <v>-0.54163080087237603</v>
      </c>
      <c r="DW18">
        <v>-0.53045809340565397</v>
      </c>
      <c r="DX18">
        <v>4.1233478308830701E-2</v>
      </c>
      <c r="DY18">
        <v>0</v>
      </c>
      <c r="DZ18">
        <v>0.591399866666667</v>
      </c>
      <c r="EA18">
        <v>0.60018879644048995</v>
      </c>
      <c r="EB18">
        <v>4.7346355304101501E-2</v>
      </c>
      <c r="EC18">
        <v>0</v>
      </c>
      <c r="ED18">
        <v>1.25030366666667</v>
      </c>
      <c r="EE18">
        <v>-0.111286051167962</v>
      </c>
      <c r="EF18">
        <v>1.10881274293223E-2</v>
      </c>
      <c r="EG18">
        <v>1</v>
      </c>
      <c r="EH18">
        <v>1</v>
      </c>
      <c r="EI18">
        <v>3</v>
      </c>
      <c r="EJ18" t="s">
        <v>299</v>
      </c>
      <c r="EK18">
        <v>100</v>
      </c>
      <c r="EL18">
        <v>100</v>
      </c>
      <c r="EM18">
        <v>0.38200000000000001</v>
      </c>
      <c r="EN18">
        <v>0.30880000000000002</v>
      </c>
      <c r="EO18">
        <v>0.385162023294496</v>
      </c>
      <c r="EP18">
        <v>-1.6043650578588901E-5</v>
      </c>
      <c r="EQ18">
        <v>-1.15305589960158E-6</v>
      </c>
      <c r="ER18">
        <v>3.6581349982770798E-10</v>
      </c>
      <c r="ES18">
        <v>-0.12871903138938401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509.44499999999999</v>
      </c>
      <c r="FE18">
        <v>510.26400000000001</v>
      </c>
      <c r="FF18">
        <v>22.906400000000001</v>
      </c>
      <c r="FG18">
        <v>34.853099999999998</v>
      </c>
      <c r="FH18">
        <v>30.0002</v>
      </c>
      <c r="FI18">
        <v>34.8827</v>
      </c>
      <c r="FJ18">
        <v>34.922699999999999</v>
      </c>
      <c r="FK18">
        <v>4.9595700000000003</v>
      </c>
      <c r="FL18">
        <v>22.0261</v>
      </c>
      <c r="FM18">
        <v>78.989699999999999</v>
      </c>
      <c r="FN18">
        <v>22.904399999999999</v>
      </c>
      <c r="FO18">
        <v>49.075600000000001</v>
      </c>
      <c r="FP18">
        <v>20.966200000000001</v>
      </c>
      <c r="FQ18">
        <v>97.444500000000005</v>
      </c>
      <c r="FR18">
        <v>101.908</v>
      </c>
    </row>
    <row r="19" spans="1:174" x14ac:dyDescent="0.25">
      <c r="A19">
        <v>3</v>
      </c>
      <c r="B19">
        <v>1608309656.0999999</v>
      </c>
      <c r="C19">
        <v>222.59999990463299</v>
      </c>
      <c r="D19" t="s">
        <v>304</v>
      </c>
      <c r="E19" t="s">
        <v>305</v>
      </c>
      <c r="F19" t="s">
        <v>292</v>
      </c>
      <c r="G19" t="s">
        <v>293</v>
      </c>
      <c r="H19">
        <v>1608309648.0999999</v>
      </c>
      <c r="I19">
        <f t="shared" si="0"/>
        <v>1.2071849179292992E-3</v>
      </c>
      <c r="J19">
        <f t="shared" si="1"/>
        <v>1.2071849179292993</v>
      </c>
      <c r="K19">
        <f t="shared" si="2"/>
        <v>0.30831029655377296</v>
      </c>
      <c r="L19">
        <f t="shared" si="3"/>
        <v>79.5232387096774</v>
      </c>
      <c r="M19">
        <f t="shared" si="4"/>
        <v>70.022194162662643</v>
      </c>
      <c r="N19">
        <f t="shared" si="5"/>
        <v>7.1900369430390034</v>
      </c>
      <c r="O19">
        <f t="shared" si="6"/>
        <v>8.1656256418421798</v>
      </c>
      <c r="P19">
        <f t="shared" si="7"/>
        <v>6.7848712358502386E-2</v>
      </c>
      <c r="Q19">
        <f t="shared" si="8"/>
        <v>2.9743906933122637</v>
      </c>
      <c r="R19">
        <f t="shared" si="9"/>
        <v>6.7000483716840573E-2</v>
      </c>
      <c r="S19">
        <f t="shared" si="10"/>
        <v>4.1950628705698927E-2</v>
      </c>
      <c r="T19">
        <f t="shared" si="11"/>
        <v>231.28993327877527</v>
      </c>
      <c r="U19">
        <f t="shared" si="12"/>
        <v>29.006433488672915</v>
      </c>
      <c r="V19">
        <f t="shared" si="13"/>
        <v>29.173622580645201</v>
      </c>
      <c r="W19">
        <f t="shared" si="14"/>
        <v>4.0623559645091936</v>
      </c>
      <c r="X19">
        <f t="shared" si="15"/>
        <v>59.898153604971441</v>
      </c>
      <c r="Y19">
        <f t="shared" si="16"/>
        <v>2.2693133236364753</v>
      </c>
      <c r="Z19">
        <f t="shared" si="17"/>
        <v>3.7886198272531164</v>
      </c>
      <c r="AA19">
        <f t="shared" si="18"/>
        <v>1.7930426408727183</v>
      </c>
      <c r="AB19">
        <f t="shared" si="19"/>
        <v>-53.236854880682095</v>
      </c>
      <c r="AC19">
        <f t="shared" si="20"/>
        <v>-192.70833632209886</v>
      </c>
      <c r="AD19">
        <f t="shared" si="21"/>
        <v>-14.203379185107256</v>
      </c>
      <c r="AE19">
        <f t="shared" si="22"/>
        <v>-28.858637109112948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54065.695350339891</v>
      </c>
      <c r="AK19" t="s">
        <v>294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306</v>
      </c>
      <c r="AR19">
        <v>15333.9</v>
      </c>
      <c r="AS19">
        <v>738.74076923076905</v>
      </c>
      <c r="AT19">
        <v>806.03</v>
      </c>
      <c r="AU19">
        <f t="shared" si="27"/>
        <v>8.3482290695421901E-2</v>
      </c>
      <c r="AV19">
        <v>0.5</v>
      </c>
      <c r="AW19">
        <f t="shared" si="28"/>
        <v>1180.1761660707066</v>
      </c>
      <c r="AX19">
        <f t="shared" si="29"/>
        <v>0.30831029655377296</v>
      </c>
      <c r="AY19">
        <f t="shared" si="30"/>
        <v>49.261904883861618</v>
      </c>
      <c r="AZ19">
        <f t="shared" si="31"/>
        <v>1.1085720370965276E-3</v>
      </c>
      <c r="BA19">
        <f t="shared" si="32"/>
        <v>-1</v>
      </c>
      <c r="BB19" t="s">
        <v>307</v>
      </c>
      <c r="BC19">
        <v>738.74076923076905</v>
      </c>
      <c r="BD19">
        <v>593.53</v>
      </c>
      <c r="BE19">
        <f t="shared" si="33"/>
        <v>0.26363782985744943</v>
      </c>
      <c r="BF19">
        <f t="shared" si="34"/>
        <v>0.31665520361991023</v>
      </c>
      <c r="BG19">
        <f t="shared" si="35"/>
        <v>1.3580273954138797</v>
      </c>
      <c r="BH19">
        <f t="shared" si="36"/>
        <v>8.3482290695421915E-2</v>
      </c>
      <c r="BI19" t="e">
        <f t="shared" si="37"/>
        <v>#DIV/0!</v>
      </c>
      <c r="BJ19">
        <f t="shared" si="38"/>
        <v>0.25441179210973658</v>
      </c>
      <c r="BK19">
        <f t="shared" si="39"/>
        <v>0.74558820789026337</v>
      </c>
      <c r="BL19">
        <f t="shared" si="40"/>
        <v>1399.98903225806</v>
      </c>
      <c r="BM19">
        <f t="shared" si="41"/>
        <v>1180.1761660707066</v>
      </c>
      <c r="BN19">
        <f t="shared" si="42"/>
        <v>0.84298957983062595</v>
      </c>
      <c r="BO19">
        <f t="shared" si="43"/>
        <v>0.19597915966125201</v>
      </c>
      <c r="BP19">
        <v>6</v>
      </c>
      <c r="BQ19">
        <v>0.5</v>
      </c>
      <c r="BR19" t="s">
        <v>297</v>
      </c>
      <c r="BS19">
        <v>2</v>
      </c>
      <c r="BT19">
        <v>1608309648.0999999</v>
      </c>
      <c r="BU19">
        <v>79.5232387096774</v>
      </c>
      <c r="BV19">
        <v>80.0083967741935</v>
      </c>
      <c r="BW19">
        <v>22.100345161290299</v>
      </c>
      <c r="BX19">
        <v>20.683777419354801</v>
      </c>
      <c r="BY19">
        <v>79.146377419354806</v>
      </c>
      <c r="BZ19">
        <v>21.796725806451601</v>
      </c>
      <c r="CA19">
        <v>500.01380645161299</v>
      </c>
      <c r="CB19">
        <v>102.582193548387</v>
      </c>
      <c r="CC19">
        <v>0.100063541935484</v>
      </c>
      <c r="CD19">
        <v>27.971864516128999</v>
      </c>
      <c r="CE19">
        <v>29.173622580645201</v>
      </c>
      <c r="CF19">
        <v>999.9</v>
      </c>
      <c r="CG19">
        <v>0</v>
      </c>
      <c r="CH19">
        <v>0</v>
      </c>
      <c r="CI19">
        <v>9999.6696774193606</v>
      </c>
      <c r="CJ19">
        <v>0</v>
      </c>
      <c r="CK19">
        <v>661.80438709677401</v>
      </c>
      <c r="CL19">
        <v>1399.98903225806</v>
      </c>
      <c r="CM19">
        <v>0.89999106451612898</v>
      </c>
      <c r="CN19">
        <v>0.100008767741936</v>
      </c>
      <c r="CO19">
        <v>0</v>
      </c>
      <c r="CP19">
        <v>738.82758064516099</v>
      </c>
      <c r="CQ19">
        <v>4.9994800000000001</v>
      </c>
      <c r="CR19">
        <v>11410.916129032301</v>
      </c>
      <c r="CS19">
        <v>11417.4483870968</v>
      </c>
      <c r="CT19">
        <v>49.852645161290297</v>
      </c>
      <c r="CU19">
        <v>51.862806451612897</v>
      </c>
      <c r="CV19">
        <v>50.911000000000001</v>
      </c>
      <c r="CW19">
        <v>51.596483870967703</v>
      </c>
      <c r="CX19">
        <v>51.707322580645098</v>
      </c>
      <c r="CY19">
        <v>1255.4764516129001</v>
      </c>
      <c r="CZ19">
        <v>139.51258064516099</v>
      </c>
      <c r="DA19">
        <v>0</v>
      </c>
      <c r="DB19">
        <v>78</v>
      </c>
      <c r="DC19">
        <v>0</v>
      </c>
      <c r="DD19">
        <v>738.74076923076905</v>
      </c>
      <c r="DE19">
        <v>-5.7447521310105998</v>
      </c>
      <c r="DF19">
        <v>233.95213644743501</v>
      </c>
      <c r="DG19">
        <v>11413.4884615385</v>
      </c>
      <c r="DH19">
        <v>15</v>
      </c>
      <c r="DI19">
        <v>1608309456.5</v>
      </c>
      <c r="DJ19" t="s">
        <v>298</v>
      </c>
      <c r="DK19">
        <v>1608309450.5</v>
      </c>
      <c r="DL19">
        <v>1608309456.5</v>
      </c>
      <c r="DM19">
        <v>1</v>
      </c>
      <c r="DN19">
        <v>0.74399999999999999</v>
      </c>
      <c r="DO19">
        <v>4.0000000000000001E-3</v>
      </c>
      <c r="DP19">
        <v>0.21</v>
      </c>
      <c r="DQ19">
        <v>0.26600000000000001</v>
      </c>
      <c r="DR19">
        <v>410</v>
      </c>
      <c r="DS19">
        <v>21</v>
      </c>
      <c r="DT19">
        <v>0.17</v>
      </c>
      <c r="DU19">
        <v>0.1</v>
      </c>
      <c r="DV19">
        <v>0.31077070644427901</v>
      </c>
      <c r="DW19">
        <v>-0.16345633311718799</v>
      </c>
      <c r="DX19">
        <v>2.0449964787705902E-2</v>
      </c>
      <c r="DY19">
        <v>1</v>
      </c>
      <c r="DZ19">
        <v>-0.48622413333333298</v>
      </c>
      <c r="EA19">
        <v>0.19836045383759701</v>
      </c>
      <c r="EB19">
        <v>2.54224658845063E-2</v>
      </c>
      <c r="EC19">
        <v>1</v>
      </c>
      <c r="ED19">
        <v>1.41678366666667</v>
      </c>
      <c r="EE19">
        <v>0.14109357063403799</v>
      </c>
      <c r="EF19">
        <v>2.09567946791064E-2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0.377</v>
      </c>
      <c r="EN19">
        <v>0.30249999999999999</v>
      </c>
      <c r="EO19">
        <v>0.385162023294496</v>
      </c>
      <c r="EP19">
        <v>-1.6043650578588901E-5</v>
      </c>
      <c r="EQ19">
        <v>-1.15305589960158E-6</v>
      </c>
      <c r="ER19">
        <v>3.6581349982770798E-10</v>
      </c>
      <c r="ES19">
        <v>-0.12871903138938401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3.3</v>
      </c>
      <c r="FC19">
        <v>2</v>
      </c>
      <c r="FD19">
        <v>509.46699999999998</v>
      </c>
      <c r="FE19">
        <v>509.11099999999999</v>
      </c>
      <c r="FF19">
        <v>22.922799999999999</v>
      </c>
      <c r="FG19">
        <v>34.843499999999999</v>
      </c>
      <c r="FH19">
        <v>29.9998</v>
      </c>
      <c r="FI19">
        <v>34.872100000000003</v>
      </c>
      <c r="FJ19">
        <v>34.910699999999999</v>
      </c>
      <c r="FK19">
        <v>6.2283499999999998</v>
      </c>
      <c r="FL19">
        <v>24.131699999999999</v>
      </c>
      <c r="FM19">
        <v>78.243700000000004</v>
      </c>
      <c r="FN19">
        <v>22.934200000000001</v>
      </c>
      <c r="FO19">
        <v>80.174800000000005</v>
      </c>
      <c r="FP19">
        <v>20.674199999999999</v>
      </c>
      <c r="FQ19">
        <v>97.453299999999999</v>
      </c>
      <c r="FR19">
        <v>101.908</v>
      </c>
    </row>
    <row r="20" spans="1:174" x14ac:dyDescent="0.25">
      <c r="A20">
        <v>4</v>
      </c>
      <c r="B20">
        <v>1608309728.0999999</v>
      </c>
      <c r="C20">
        <v>294.59999990463302</v>
      </c>
      <c r="D20" t="s">
        <v>309</v>
      </c>
      <c r="E20" t="s">
        <v>310</v>
      </c>
      <c r="F20" t="s">
        <v>292</v>
      </c>
      <c r="G20" t="s">
        <v>293</v>
      </c>
      <c r="H20">
        <v>1608309720.3499999</v>
      </c>
      <c r="I20">
        <f t="shared" si="0"/>
        <v>1.264775947375016E-3</v>
      </c>
      <c r="J20">
        <f t="shared" si="1"/>
        <v>1.264775947375016</v>
      </c>
      <c r="K20">
        <f t="shared" si="2"/>
        <v>0.91267000242557061</v>
      </c>
      <c r="L20">
        <f t="shared" si="3"/>
        <v>99.577776666666693</v>
      </c>
      <c r="M20">
        <f t="shared" si="4"/>
        <v>76.337628180983643</v>
      </c>
      <c r="N20">
        <f t="shared" si="5"/>
        <v>7.8382940906750145</v>
      </c>
      <c r="O20">
        <f t="shared" si="6"/>
        <v>10.224576228100888</v>
      </c>
      <c r="P20">
        <f t="shared" si="7"/>
        <v>7.129600292807714E-2</v>
      </c>
      <c r="Q20">
        <f t="shared" si="8"/>
        <v>2.9744563990629258</v>
      </c>
      <c r="R20">
        <f t="shared" si="9"/>
        <v>7.0360051742857699E-2</v>
      </c>
      <c r="S20">
        <f t="shared" si="10"/>
        <v>4.4058100122224789E-2</v>
      </c>
      <c r="T20">
        <f t="shared" si="11"/>
        <v>231.29230309784992</v>
      </c>
      <c r="U20">
        <f t="shared" si="12"/>
        <v>28.962651385506902</v>
      </c>
      <c r="V20">
        <f t="shared" si="13"/>
        <v>29.0798666666667</v>
      </c>
      <c r="W20">
        <f t="shared" si="14"/>
        <v>4.0403969836012132</v>
      </c>
      <c r="X20">
        <f t="shared" si="15"/>
        <v>59.520916928835831</v>
      </c>
      <c r="Y20">
        <f t="shared" si="16"/>
        <v>2.2512059647629004</v>
      </c>
      <c r="Z20">
        <f t="shared" si="17"/>
        <v>3.7822098195403786</v>
      </c>
      <c r="AA20">
        <f t="shared" si="18"/>
        <v>1.7891910188383129</v>
      </c>
      <c r="AB20">
        <f t="shared" si="19"/>
        <v>-55.776619279238204</v>
      </c>
      <c r="AC20">
        <f t="shared" si="20"/>
        <v>-182.33447613593614</v>
      </c>
      <c r="AD20">
        <f t="shared" si="21"/>
        <v>-13.43027543714687</v>
      </c>
      <c r="AE20">
        <f t="shared" si="22"/>
        <v>-20.249067754471298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54072.776587722605</v>
      </c>
      <c r="AK20" t="s">
        <v>294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15333.5</v>
      </c>
      <c r="AS20">
        <v>734.05484000000001</v>
      </c>
      <c r="AT20">
        <v>801.53</v>
      </c>
      <c r="AU20">
        <f t="shared" si="27"/>
        <v>8.4182950107918542E-2</v>
      </c>
      <c r="AV20">
        <v>0.5</v>
      </c>
      <c r="AW20">
        <f t="shared" si="28"/>
        <v>1180.1920015544169</v>
      </c>
      <c r="AX20">
        <f t="shared" si="29"/>
        <v>0.91267000242557061</v>
      </c>
      <c r="AY20">
        <f t="shared" si="30"/>
        <v>49.67602219231</v>
      </c>
      <c r="AZ20">
        <f t="shared" si="31"/>
        <v>1.620643081724343E-3</v>
      </c>
      <c r="BA20">
        <f t="shared" si="32"/>
        <v>-1</v>
      </c>
      <c r="BB20" t="s">
        <v>312</v>
      </c>
      <c r="BC20">
        <v>734.05484000000001</v>
      </c>
      <c r="BD20">
        <v>579.57000000000005</v>
      </c>
      <c r="BE20">
        <f t="shared" si="33"/>
        <v>0.27692038975459421</v>
      </c>
      <c r="BF20">
        <f t="shared" si="34"/>
        <v>0.30399693638493414</v>
      </c>
      <c r="BG20">
        <f t="shared" si="35"/>
        <v>1.382973583863899</v>
      </c>
      <c r="BH20">
        <f t="shared" si="36"/>
        <v>8.4182950107918555E-2</v>
      </c>
      <c r="BI20" t="e">
        <f t="shared" si="37"/>
        <v>#DIV/0!</v>
      </c>
      <c r="BJ20">
        <f t="shared" si="38"/>
        <v>0.24001953916769525</v>
      </c>
      <c r="BK20">
        <f t="shared" si="39"/>
        <v>0.75998046083230475</v>
      </c>
      <c r="BL20">
        <f t="shared" si="40"/>
        <v>1400.00833333333</v>
      </c>
      <c r="BM20">
        <f t="shared" si="41"/>
        <v>1180.1920015544169</v>
      </c>
      <c r="BN20">
        <f t="shared" si="42"/>
        <v>0.84298926903131755</v>
      </c>
      <c r="BO20">
        <f t="shared" si="43"/>
        <v>0.19597853806263521</v>
      </c>
      <c r="BP20">
        <v>6</v>
      </c>
      <c r="BQ20">
        <v>0.5</v>
      </c>
      <c r="BR20" t="s">
        <v>297</v>
      </c>
      <c r="BS20">
        <v>2</v>
      </c>
      <c r="BT20">
        <v>1608309720.3499999</v>
      </c>
      <c r="BU20">
        <v>99.577776666666693</v>
      </c>
      <c r="BV20">
        <v>100.8241</v>
      </c>
      <c r="BW20">
        <v>21.924633333333301</v>
      </c>
      <c r="BX20">
        <v>20.440193333333301</v>
      </c>
      <c r="BY20">
        <v>99.205196666666595</v>
      </c>
      <c r="BZ20">
        <v>21.6284566666667</v>
      </c>
      <c r="CA20">
        <v>500.0052</v>
      </c>
      <c r="CB20">
        <v>102.579266666667</v>
      </c>
      <c r="CC20">
        <v>0.10003157</v>
      </c>
      <c r="CD20">
        <v>27.942826666666701</v>
      </c>
      <c r="CE20">
        <v>29.0798666666667</v>
      </c>
      <c r="CF20">
        <v>999.9</v>
      </c>
      <c r="CG20">
        <v>0</v>
      </c>
      <c r="CH20">
        <v>0</v>
      </c>
      <c r="CI20">
        <v>10000.3266666667</v>
      </c>
      <c r="CJ20">
        <v>0</v>
      </c>
      <c r="CK20">
        <v>681.28639999999996</v>
      </c>
      <c r="CL20">
        <v>1400.00833333333</v>
      </c>
      <c r="CM20">
        <v>0.90000100000000005</v>
      </c>
      <c r="CN20">
        <v>9.9998600000000007E-2</v>
      </c>
      <c r="CO20">
        <v>0</v>
      </c>
      <c r="CP20">
        <v>734.11176666666699</v>
      </c>
      <c r="CQ20">
        <v>4.9994800000000001</v>
      </c>
      <c r="CR20">
        <v>11642.573333333299</v>
      </c>
      <c r="CS20">
        <v>11417.65</v>
      </c>
      <c r="CT20">
        <v>50.020600000000002</v>
      </c>
      <c r="CU20">
        <v>51.936999999999998</v>
      </c>
      <c r="CV20">
        <v>51.062066666666603</v>
      </c>
      <c r="CW20">
        <v>51.6332666666667</v>
      </c>
      <c r="CX20">
        <v>51.832999999999998</v>
      </c>
      <c r="CY20">
        <v>1255.50833333333</v>
      </c>
      <c r="CZ20">
        <v>139.5</v>
      </c>
      <c r="DA20">
        <v>0</v>
      </c>
      <c r="DB20">
        <v>71.400000095367403</v>
      </c>
      <c r="DC20">
        <v>0</v>
      </c>
      <c r="DD20">
        <v>734.05484000000001</v>
      </c>
      <c r="DE20">
        <v>-5.9709999947869603</v>
      </c>
      <c r="DF20">
        <v>54.038461485220601</v>
      </c>
      <c r="DG20">
        <v>11643.072</v>
      </c>
      <c r="DH20">
        <v>15</v>
      </c>
      <c r="DI20">
        <v>1608309456.5</v>
      </c>
      <c r="DJ20" t="s">
        <v>298</v>
      </c>
      <c r="DK20">
        <v>1608309450.5</v>
      </c>
      <c r="DL20">
        <v>1608309456.5</v>
      </c>
      <c r="DM20">
        <v>1</v>
      </c>
      <c r="DN20">
        <v>0.74399999999999999</v>
      </c>
      <c r="DO20">
        <v>4.0000000000000001E-3</v>
      </c>
      <c r="DP20">
        <v>0.21</v>
      </c>
      <c r="DQ20">
        <v>0.26600000000000001</v>
      </c>
      <c r="DR20">
        <v>410</v>
      </c>
      <c r="DS20">
        <v>21</v>
      </c>
      <c r="DT20">
        <v>0.17</v>
      </c>
      <c r="DU20">
        <v>0.1</v>
      </c>
      <c r="DV20">
        <v>0.91632215540838902</v>
      </c>
      <c r="DW20">
        <v>-0.19778980504153801</v>
      </c>
      <c r="DX20">
        <v>3.47132346345791E-2</v>
      </c>
      <c r="DY20">
        <v>1</v>
      </c>
      <c r="DZ20">
        <v>-1.2486393333333301</v>
      </c>
      <c r="EA20">
        <v>0.16160142380422499</v>
      </c>
      <c r="EB20">
        <v>3.9250925588520301E-2</v>
      </c>
      <c r="EC20">
        <v>1</v>
      </c>
      <c r="ED20">
        <v>1.484904</v>
      </c>
      <c r="EE20">
        <v>-5.7625628476080798E-2</v>
      </c>
      <c r="EF20">
        <v>4.5516543512588298E-3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0.373</v>
      </c>
      <c r="EN20">
        <v>0.29620000000000002</v>
      </c>
      <c r="EO20">
        <v>0.385162023294496</v>
      </c>
      <c r="EP20">
        <v>-1.6043650578588901E-5</v>
      </c>
      <c r="EQ20">
        <v>-1.15305589960158E-6</v>
      </c>
      <c r="ER20">
        <v>3.6581349982770798E-10</v>
      </c>
      <c r="ES20">
        <v>-0.12871903138938401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4.5999999999999996</v>
      </c>
      <c r="FB20">
        <v>4.5</v>
      </c>
      <c r="FC20">
        <v>2</v>
      </c>
      <c r="FD20">
        <v>509.41899999999998</v>
      </c>
      <c r="FE20">
        <v>508.19799999999998</v>
      </c>
      <c r="FF20">
        <v>23.088200000000001</v>
      </c>
      <c r="FG20">
        <v>34.801099999999998</v>
      </c>
      <c r="FH20">
        <v>29.998999999999999</v>
      </c>
      <c r="FI20">
        <v>34.8339</v>
      </c>
      <c r="FJ20">
        <v>34.875599999999999</v>
      </c>
      <c r="FK20">
        <v>7.0865400000000003</v>
      </c>
      <c r="FL20">
        <v>24.72</v>
      </c>
      <c r="FM20">
        <v>77.87</v>
      </c>
      <c r="FN20">
        <v>23.137699999999999</v>
      </c>
      <c r="FO20">
        <v>101.095</v>
      </c>
      <c r="FP20">
        <v>20.398700000000002</v>
      </c>
      <c r="FQ20">
        <v>97.472700000000003</v>
      </c>
      <c r="FR20">
        <v>101.92</v>
      </c>
    </row>
    <row r="21" spans="1:174" x14ac:dyDescent="0.25">
      <c r="A21">
        <v>5</v>
      </c>
      <c r="B21">
        <v>1608309829.0999999</v>
      </c>
      <c r="C21">
        <v>395.59999990463302</v>
      </c>
      <c r="D21" t="s">
        <v>313</v>
      </c>
      <c r="E21" t="s">
        <v>314</v>
      </c>
      <c r="F21" t="s">
        <v>292</v>
      </c>
      <c r="G21" t="s">
        <v>293</v>
      </c>
      <c r="H21">
        <v>1608309821.3499999</v>
      </c>
      <c r="I21">
        <f t="shared" si="0"/>
        <v>1.3117096486586148E-3</v>
      </c>
      <c r="J21">
        <f t="shared" si="1"/>
        <v>1.3117096486586148</v>
      </c>
      <c r="K21">
        <f t="shared" si="2"/>
        <v>2.1362036556531301</v>
      </c>
      <c r="L21">
        <f t="shared" si="3"/>
        <v>149.75753333333299</v>
      </c>
      <c r="M21">
        <f t="shared" si="4"/>
        <v>98.866724580660446</v>
      </c>
      <c r="N21">
        <f t="shared" si="5"/>
        <v>10.151419424881549</v>
      </c>
      <c r="O21">
        <f t="shared" si="6"/>
        <v>15.376776558042488</v>
      </c>
      <c r="P21">
        <f t="shared" si="7"/>
        <v>7.3133460843934059E-2</v>
      </c>
      <c r="Q21">
        <f t="shared" si="8"/>
        <v>2.9738134861323156</v>
      </c>
      <c r="R21">
        <f t="shared" si="9"/>
        <v>7.2148794335015851E-2</v>
      </c>
      <c r="S21">
        <f t="shared" si="10"/>
        <v>4.5180360285207125E-2</v>
      </c>
      <c r="T21">
        <f t="shared" si="11"/>
        <v>231.29068082093463</v>
      </c>
      <c r="U21">
        <f t="shared" si="12"/>
        <v>29.0237352480552</v>
      </c>
      <c r="V21">
        <f t="shared" si="13"/>
        <v>29.12236</v>
      </c>
      <c r="W21">
        <f t="shared" si="14"/>
        <v>4.0503366745436056</v>
      </c>
      <c r="X21">
        <f t="shared" si="15"/>
        <v>58.993709982944573</v>
      </c>
      <c r="Y21">
        <f t="shared" si="16"/>
        <v>2.2407787228568838</v>
      </c>
      <c r="Z21">
        <f t="shared" si="17"/>
        <v>3.7983349809745923</v>
      </c>
      <c r="AA21">
        <f t="shared" si="18"/>
        <v>1.8095579516867217</v>
      </c>
      <c r="AB21">
        <f t="shared" si="19"/>
        <v>-57.84639550584491</v>
      </c>
      <c r="AC21">
        <f t="shared" si="20"/>
        <v>-177.40945172530351</v>
      </c>
      <c r="AD21">
        <f t="shared" si="21"/>
        <v>-13.077842888619791</v>
      </c>
      <c r="AE21">
        <f t="shared" si="22"/>
        <v>-17.043009298833596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54040.783435053578</v>
      </c>
      <c r="AK21" t="s">
        <v>294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15334.9</v>
      </c>
      <c r="AS21">
        <v>728.01760000000002</v>
      </c>
      <c r="AT21">
        <v>800.8</v>
      </c>
      <c r="AU21">
        <f t="shared" si="27"/>
        <v>9.088711288711282E-2</v>
      </c>
      <c r="AV21">
        <v>0.5</v>
      </c>
      <c r="AW21">
        <f t="shared" si="28"/>
        <v>1180.1825805580149</v>
      </c>
      <c r="AX21">
        <f t="shared" si="29"/>
        <v>2.1362036556531301</v>
      </c>
      <c r="AY21">
        <f t="shared" si="30"/>
        <v>53.631693713290211</v>
      </c>
      <c r="AZ21">
        <f t="shared" si="31"/>
        <v>2.6573885323491792E-3</v>
      </c>
      <c r="BA21">
        <f t="shared" si="32"/>
        <v>-1</v>
      </c>
      <c r="BB21" t="s">
        <v>316</v>
      </c>
      <c r="BC21">
        <v>728.01760000000002</v>
      </c>
      <c r="BD21">
        <v>565.61</v>
      </c>
      <c r="BE21">
        <f t="shared" si="33"/>
        <v>0.29369380619380614</v>
      </c>
      <c r="BF21">
        <f t="shared" si="34"/>
        <v>0.30946213699562036</v>
      </c>
      <c r="BG21">
        <f t="shared" si="35"/>
        <v>1.415816552041159</v>
      </c>
      <c r="BH21">
        <f t="shared" si="36"/>
        <v>9.088711288711282E-2</v>
      </c>
      <c r="BI21" t="e">
        <f t="shared" si="37"/>
        <v>#DIV/0!</v>
      </c>
      <c r="BJ21">
        <f t="shared" si="38"/>
        <v>0.24042671400539334</v>
      </c>
      <c r="BK21">
        <f t="shared" si="39"/>
        <v>0.75957328599460672</v>
      </c>
      <c r="BL21">
        <f t="shared" si="40"/>
        <v>1399.9970000000001</v>
      </c>
      <c r="BM21">
        <f t="shared" si="41"/>
        <v>1180.1825805580149</v>
      </c>
      <c r="BN21">
        <f t="shared" si="42"/>
        <v>0.84298936394721902</v>
      </c>
      <c r="BO21">
        <f t="shared" si="43"/>
        <v>0.19597872789443779</v>
      </c>
      <c r="BP21">
        <v>6</v>
      </c>
      <c r="BQ21">
        <v>0.5</v>
      </c>
      <c r="BR21" t="s">
        <v>297</v>
      </c>
      <c r="BS21">
        <v>2</v>
      </c>
      <c r="BT21">
        <v>1608309821.3499999</v>
      </c>
      <c r="BU21">
        <v>149.75753333333299</v>
      </c>
      <c r="BV21">
        <v>152.55666666666701</v>
      </c>
      <c r="BW21">
        <v>21.823396666666699</v>
      </c>
      <c r="BX21">
        <v>20.283716666666699</v>
      </c>
      <c r="BY21">
        <v>149.39930000000001</v>
      </c>
      <c r="BZ21">
        <v>21.531493333333302</v>
      </c>
      <c r="CA21">
        <v>500.00663333333301</v>
      </c>
      <c r="CB21">
        <v>102.5778</v>
      </c>
      <c r="CC21">
        <v>0.100016706666667</v>
      </c>
      <c r="CD21">
        <v>28.015793333333299</v>
      </c>
      <c r="CE21">
        <v>29.12236</v>
      </c>
      <c r="CF21">
        <v>999.9</v>
      </c>
      <c r="CG21">
        <v>0</v>
      </c>
      <c r="CH21">
        <v>0</v>
      </c>
      <c r="CI21">
        <v>9996.8333333333394</v>
      </c>
      <c r="CJ21">
        <v>0</v>
      </c>
      <c r="CK21">
        <v>599.63409999999999</v>
      </c>
      <c r="CL21">
        <v>1399.9970000000001</v>
      </c>
      <c r="CM21">
        <v>0.89999733333333298</v>
      </c>
      <c r="CN21">
        <v>0.10000268</v>
      </c>
      <c r="CO21">
        <v>0</v>
      </c>
      <c r="CP21">
        <v>728.02260000000001</v>
      </c>
      <c r="CQ21">
        <v>4.9994800000000001</v>
      </c>
      <c r="CR21">
        <v>11617.87</v>
      </c>
      <c r="CS21">
        <v>11417.5466666667</v>
      </c>
      <c r="CT21">
        <v>49.9414333333333</v>
      </c>
      <c r="CU21">
        <v>51.780999999999999</v>
      </c>
      <c r="CV21">
        <v>50.941366666666703</v>
      </c>
      <c r="CW21">
        <v>51.1935</v>
      </c>
      <c r="CX21">
        <v>51.739400000000003</v>
      </c>
      <c r="CY21">
        <v>1255.4939999999999</v>
      </c>
      <c r="CZ21">
        <v>139.50333333333299</v>
      </c>
      <c r="DA21">
        <v>0</v>
      </c>
      <c r="DB21">
        <v>100.200000047684</v>
      </c>
      <c r="DC21">
        <v>0</v>
      </c>
      <c r="DD21">
        <v>728.01760000000002</v>
      </c>
      <c r="DE21">
        <v>-0.42023076772631301</v>
      </c>
      <c r="DF21">
        <v>-36.730769307175898</v>
      </c>
      <c r="DG21">
        <v>11617.948</v>
      </c>
      <c r="DH21">
        <v>15</v>
      </c>
      <c r="DI21">
        <v>1608309456.5</v>
      </c>
      <c r="DJ21" t="s">
        <v>298</v>
      </c>
      <c r="DK21">
        <v>1608309450.5</v>
      </c>
      <c r="DL21">
        <v>1608309456.5</v>
      </c>
      <c r="DM21">
        <v>1</v>
      </c>
      <c r="DN21">
        <v>0.74399999999999999</v>
      </c>
      <c r="DO21">
        <v>4.0000000000000001E-3</v>
      </c>
      <c r="DP21">
        <v>0.21</v>
      </c>
      <c r="DQ21">
        <v>0.26600000000000001</v>
      </c>
      <c r="DR21">
        <v>410</v>
      </c>
      <c r="DS21">
        <v>21</v>
      </c>
      <c r="DT21">
        <v>0.17</v>
      </c>
      <c r="DU21">
        <v>0.1</v>
      </c>
      <c r="DV21">
        <v>2.1369341511736</v>
      </c>
      <c r="DW21">
        <v>-0.19459952388371399</v>
      </c>
      <c r="DX21">
        <v>2.0964757451707301E-2</v>
      </c>
      <c r="DY21">
        <v>1</v>
      </c>
      <c r="DZ21">
        <v>-2.7994236666666699</v>
      </c>
      <c r="EA21">
        <v>0.18971185761957399</v>
      </c>
      <c r="EB21">
        <v>2.4196910199904099E-2</v>
      </c>
      <c r="EC21">
        <v>1</v>
      </c>
      <c r="ED21">
        <v>1.541147</v>
      </c>
      <c r="EE21">
        <v>-0.108571034482752</v>
      </c>
      <c r="EF21">
        <v>2.1598660629770498E-2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0.35799999999999998</v>
      </c>
      <c r="EN21">
        <v>0.29160000000000003</v>
      </c>
      <c r="EO21">
        <v>0.385162023294496</v>
      </c>
      <c r="EP21">
        <v>-1.6043650578588901E-5</v>
      </c>
      <c r="EQ21">
        <v>-1.15305589960158E-6</v>
      </c>
      <c r="ER21">
        <v>3.6581349982770798E-10</v>
      </c>
      <c r="ES21">
        <v>-0.12871903138938401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6.3</v>
      </c>
      <c r="FB21">
        <v>6.2</v>
      </c>
      <c r="FC21">
        <v>2</v>
      </c>
      <c r="FD21">
        <v>509.30599999999998</v>
      </c>
      <c r="FE21">
        <v>508.262</v>
      </c>
      <c r="FF21">
        <v>23.090199999999999</v>
      </c>
      <c r="FG21">
        <v>34.689599999999999</v>
      </c>
      <c r="FH21">
        <v>29.999500000000001</v>
      </c>
      <c r="FI21">
        <v>34.739600000000003</v>
      </c>
      <c r="FJ21">
        <v>34.786099999999998</v>
      </c>
      <c r="FK21">
        <v>9.2089300000000005</v>
      </c>
      <c r="FL21">
        <v>24.425799999999999</v>
      </c>
      <c r="FM21">
        <v>76.753600000000006</v>
      </c>
      <c r="FN21">
        <v>23.087700000000002</v>
      </c>
      <c r="FO21">
        <v>152.72300000000001</v>
      </c>
      <c r="FP21">
        <v>20.488</v>
      </c>
      <c r="FQ21">
        <v>97.514899999999997</v>
      </c>
      <c r="FR21">
        <v>101.949</v>
      </c>
    </row>
    <row r="22" spans="1:174" x14ac:dyDescent="0.25">
      <c r="A22">
        <v>6</v>
      </c>
      <c r="B22">
        <v>1608309923.0999999</v>
      </c>
      <c r="C22">
        <v>489.59999990463302</v>
      </c>
      <c r="D22" t="s">
        <v>317</v>
      </c>
      <c r="E22" t="s">
        <v>318</v>
      </c>
      <c r="F22" t="s">
        <v>292</v>
      </c>
      <c r="G22" t="s">
        <v>293</v>
      </c>
      <c r="H22">
        <v>1608309915.3499999</v>
      </c>
      <c r="I22">
        <f t="shared" si="0"/>
        <v>1.4538435372315971E-3</v>
      </c>
      <c r="J22">
        <f t="shared" si="1"/>
        <v>1.4538435372315972</v>
      </c>
      <c r="K22">
        <f t="shared" si="2"/>
        <v>3.6066503460556487</v>
      </c>
      <c r="L22">
        <f t="shared" si="3"/>
        <v>199.633933333333</v>
      </c>
      <c r="M22">
        <f t="shared" si="4"/>
        <v>123.24303980977706</v>
      </c>
      <c r="N22">
        <f t="shared" si="5"/>
        <v>12.653915764724738</v>
      </c>
      <c r="O22">
        <f t="shared" si="6"/>
        <v>20.497311491827276</v>
      </c>
      <c r="P22">
        <f t="shared" si="7"/>
        <v>8.1504460391943825E-2</v>
      </c>
      <c r="Q22">
        <f t="shared" si="8"/>
        <v>2.9745694936931479</v>
      </c>
      <c r="R22">
        <f t="shared" si="9"/>
        <v>8.0283813882595048E-2</v>
      </c>
      <c r="S22">
        <f t="shared" si="10"/>
        <v>5.0285531026464977E-2</v>
      </c>
      <c r="T22">
        <f t="shared" si="11"/>
        <v>231.29022707260742</v>
      </c>
      <c r="U22">
        <f t="shared" si="12"/>
        <v>28.979491551199672</v>
      </c>
      <c r="V22">
        <f t="shared" si="13"/>
        <v>29.19068</v>
      </c>
      <c r="W22">
        <f t="shared" si="14"/>
        <v>4.0663622247806117</v>
      </c>
      <c r="X22">
        <f t="shared" si="15"/>
        <v>59.641225427354371</v>
      </c>
      <c r="Y22">
        <f t="shared" si="16"/>
        <v>2.264371477655224</v>
      </c>
      <c r="Z22">
        <f t="shared" si="17"/>
        <v>3.7966548497789128</v>
      </c>
      <c r="AA22">
        <f t="shared" si="18"/>
        <v>1.8019907471253878</v>
      </c>
      <c r="AB22">
        <f t="shared" si="19"/>
        <v>-64.114499991913434</v>
      </c>
      <c r="AC22">
        <f t="shared" si="20"/>
        <v>-189.62785946848851</v>
      </c>
      <c r="AD22">
        <f t="shared" si="21"/>
        <v>-13.979205831021156</v>
      </c>
      <c r="AE22">
        <f t="shared" si="22"/>
        <v>-36.431338218815654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54064.245238513649</v>
      </c>
      <c r="AK22" t="s">
        <v>294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15337.1</v>
      </c>
      <c r="AS22">
        <v>727.80926923076902</v>
      </c>
      <c r="AT22">
        <v>808.71</v>
      </c>
      <c r="AU22">
        <f t="shared" si="27"/>
        <v>0.10003676320217514</v>
      </c>
      <c r="AV22">
        <v>0.5</v>
      </c>
      <c r="AW22">
        <f t="shared" si="28"/>
        <v>1180.1803255757459</v>
      </c>
      <c r="AX22">
        <f t="shared" si="29"/>
        <v>3.6066503460556487</v>
      </c>
      <c r="AY22">
        <f t="shared" si="30"/>
        <v>59.030709882743423</v>
      </c>
      <c r="AZ22">
        <f t="shared" si="31"/>
        <v>3.9033444688279426E-3</v>
      </c>
      <c r="BA22">
        <f t="shared" si="32"/>
        <v>-1</v>
      </c>
      <c r="BB22" t="s">
        <v>320</v>
      </c>
      <c r="BC22">
        <v>727.80926923076902</v>
      </c>
      <c r="BD22">
        <v>565.57000000000005</v>
      </c>
      <c r="BE22">
        <f t="shared" si="33"/>
        <v>0.30065165510504377</v>
      </c>
      <c r="BF22">
        <f t="shared" si="34"/>
        <v>0.33273311988661275</v>
      </c>
      <c r="BG22">
        <f t="shared" si="35"/>
        <v>1.4299025761621018</v>
      </c>
      <c r="BH22">
        <f t="shared" si="36"/>
        <v>0.10003676320217508</v>
      </c>
      <c r="BI22" t="e">
        <f t="shared" si="37"/>
        <v>#DIV/0!</v>
      </c>
      <c r="BJ22">
        <f t="shared" si="38"/>
        <v>0.25856206917117935</v>
      </c>
      <c r="BK22">
        <f t="shared" si="39"/>
        <v>0.74143793082882059</v>
      </c>
      <c r="BL22">
        <f t="shared" si="40"/>
        <v>1399.9943333333299</v>
      </c>
      <c r="BM22">
        <f t="shared" si="41"/>
        <v>1180.1803255757459</v>
      </c>
      <c r="BN22">
        <f t="shared" si="42"/>
        <v>0.8429893589396068</v>
      </c>
      <c r="BO22">
        <f t="shared" si="43"/>
        <v>0.19597871787921348</v>
      </c>
      <c r="BP22">
        <v>6</v>
      </c>
      <c r="BQ22">
        <v>0.5</v>
      </c>
      <c r="BR22" t="s">
        <v>297</v>
      </c>
      <c r="BS22">
        <v>2</v>
      </c>
      <c r="BT22">
        <v>1608309915.3499999</v>
      </c>
      <c r="BU22">
        <v>199.633933333333</v>
      </c>
      <c r="BV22">
        <v>204.310133333333</v>
      </c>
      <c r="BW22">
        <v>22.053886666666699</v>
      </c>
      <c r="BX22">
        <v>20.347773333333301</v>
      </c>
      <c r="BY22">
        <v>199.29493333333301</v>
      </c>
      <c r="BZ22">
        <v>21.7522366666667</v>
      </c>
      <c r="CA22">
        <v>500.00686666666701</v>
      </c>
      <c r="CB22">
        <v>102.574433333333</v>
      </c>
      <c r="CC22">
        <v>0.10005266</v>
      </c>
      <c r="CD22">
        <v>28.008203333333299</v>
      </c>
      <c r="CE22">
        <v>29.19068</v>
      </c>
      <c r="CF22">
        <v>999.9</v>
      </c>
      <c r="CG22">
        <v>0</v>
      </c>
      <c r="CH22">
        <v>0</v>
      </c>
      <c r="CI22">
        <v>10001.437666666699</v>
      </c>
      <c r="CJ22">
        <v>0</v>
      </c>
      <c r="CK22">
        <v>301.18106666666699</v>
      </c>
      <c r="CL22">
        <v>1399.9943333333299</v>
      </c>
      <c r="CM22">
        <v>0.89999613333333295</v>
      </c>
      <c r="CN22">
        <v>0.100003866666667</v>
      </c>
      <c r="CO22">
        <v>0</v>
      </c>
      <c r="CP22">
        <v>727.81629999999996</v>
      </c>
      <c r="CQ22">
        <v>4.9994800000000001</v>
      </c>
      <c r="CR22">
        <v>11597.106666666699</v>
      </c>
      <c r="CS22">
        <v>11417.526666666699</v>
      </c>
      <c r="CT22">
        <v>49.4164666666667</v>
      </c>
      <c r="CU22">
        <v>51.224800000000002</v>
      </c>
      <c r="CV22">
        <v>50.366466666666703</v>
      </c>
      <c r="CW22">
        <v>50.453800000000001</v>
      </c>
      <c r="CX22">
        <v>51.258133333333298</v>
      </c>
      <c r="CY22">
        <v>1255.4933333333299</v>
      </c>
      <c r="CZ22">
        <v>139.50299999999999</v>
      </c>
      <c r="DA22">
        <v>0</v>
      </c>
      <c r="DB22">
        <v>93.200000047683702</v>
      </c>
      <c r="DC22">
        <v>0</v>
      </c>
      <c r="DD22">
        <v>727.80926923076902</v>
      </c>
      <c r="DE22">
        <v>0.83620511468219005</v>
      </c>
      <c r="DF22">
        <v>-5.2239316277273096</v>
      </c>
      <c r="DG22">
        <v>11597.092307692301</v>
      </c>
      <c r="DH22">
        <v>15</v>
      </c>
      <c r="DI22">
        <v>1608309456.5</v>
      </c>
      <c r="DJ22" t="s">
        <v>298</v>
      </c>
      <c r="DK22">
        <v>1608309450.5</v>
      </c>
      <c r="DL22">
        <v>1608309456.5</v>
      </c>
      <c r="DM22">
        <v>1</v>
      </c>
      <c r="DN22">
        <v>0.74399999999999999</v>
      </c>
      <c r="DO22">
        <v>4.0000000000000001E-3</v>
      </c>
      <c r="DP22">
        <v>0.21</v>
      </c>
      <c r="DQ22">
        <v>0.26600000000000001</v>
      </c>
      <c r="DR22">
        <v>410</v>
      </c>
      <c r="DS22">
        <v>21</v>
      </c>
      <c r="DT22">
        <v>0.17</v>
      </c>
      <c r="DU22">
        <v>0.1</v>
      </c>
      <c r="DV22">
        <v>3.6110665675721498</v>
      </c>
      <c r="DW22">
        <v>-0.105109540025892</v>
      </c>
      <c r="DX22">
        <v>1.6668517426573399E-2</v>
      </c>
      <c r="DY22">
        <v>1</v>
      </c>
      <c r="DZ22">
        <v>-4.6784133333333298</v>
      </c>
      <c r="EA22">
        <v>6.8384249165722194E-2</v>
      </c>
      <c r="EB22">
        <v>1.5877580490182501E-2</v>
      </c>
      <c r="EC22">
        <v>1</v>
      </c>
      <c r="ED22">
        <v>1.7045506666666701</v>
      </c>
      <c r="EE22">
        <v>0.14925330367074699</v>
      </c>
      <c r="EF22">
        <v>1.60826910959854E-2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0.33900000000000002</v>
      </c>
      <c r="EN22">
        <v>0.30220000000000002</v>
      </c>
      <c r="EO22">
        <v>0.385162023294496</v>
      </c>
      <c r="EP22">
        <v>-1.6043650578588901E-5</v>
      </c>
      <c r="EQ22">
        <v>-1.15305589960158E-6</v>
      </c>
      <c r="ER22">
        <v>3.6581349982770798E-10</v>
      </c>
      <c r="ES22">
        <v>-0.12871903138938401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7.9</v>
      </c>
      <c r="FB22">
        <v>7.8</v>
      </c>
      <c r="FC22">
        <v>2</v>
      </c>
      <c r="FD22">
        <v>509.214</v>
      </c>
      <c r="FE22">
        <v>508.029</v>
      </c>
      <c r="FF22">
        <v>22.926200000000001</v>
      </c>
      <c r="FG22">
        <v>34.642299999999999</v>
      </c>
      <c r="FH22">
        <v>30.000599999999999</v>
      </c>
      <c r="FI22">
        <v>34.679900000000004</v>
      </c>
      <c r="FJ22">
        <v>34.726999999999997</v>
      </c>
      <c r="FK22">
        <v>11.3126</v>
      </c>
      <c r="FL22">
        <v>24.3979</v>
      </c>
      <c r="FM22">
        <v>76.005499999999998</v>
      </c>
      <c r="FN22">
        <v>22.893999999999998</v>
      </c>
      <c r="FO22">
        <v>204.51499999999999</v>
      </c>
      <c r="FP22">
        <v>20.421199999999999</v>
      </c>
      <c r="FQ22">
        <v>97.536699999999996</v>
      </c>
      <c r="FR22">
        <v>101.959</v>
      </c>
    </row>
    <row r="23" spans="1:174" x14ac:dyDescent="0.25">
      <c r="A23">
        <v>7</v>
      </c>
      <c r="B23">
        <v>1608310017.0999999</v>
      </c>
      <c r="C23">
        <v>583.59999990463302</v>
      </c>
      <c r="D23" t="s">
        <v>321</v>
      </c>
      <c r="E23" t="s">
        <v>322</v>
      </c>
      <c r="F23" t="s">
        <v>292</v>
      </c>
      <c r="G23" t="s">
        <v>293</v>
      </c>
      <c r="H23">
        <v>1608310009.0999999</v>
      </c>
      <c r="I23">
        <f t="shared" si="0"/>
        <v>1.4927657049732986E-3</v>
      </c>
      <c r="J23">
        <f t="shared" si="1"/>
        <v>1.4927657049732985</v>
      </c>
      <c r="K23">
        <f t="shared" si="2"/>
        <v>5.0747666209563249</v>
      </c>
      <c r="L23">
        <f t="shared" si="3"/>
        <v>249.619129032258</v>
      </c>
      <c r="M23">
        <f t="shared" si="4"/>
        <v>146.53443086174488</v>
      </c>
      <c r="N23">
        <f t="shared" si="5"/>
        <v>15.045878555453292</v>
      </c>
      <c r="O23">
        <f t="shared" si="6"/>
        <v>25.6304206352766</v>
      </c>
      <c r="P23">
        <f t="shared" si="7"/>
        <v>8.4481073412556063E-2</v>
      </c>
      <c r="Q23">
        <f t="shared" si="8"/>
        <v>2.9740005201486444</v>
      </c>
      <c r="R23">
        <f t="shared" si="9"/>
        <v>8.3170167120238572E-2</v>
      </c>
      <c r="S23">
        <f t="shared" si="10"/>
        <v>5.2097439681391453E-2</v>
      </c>
      <c r="T23">
        <f t="shared" si="11"/>
        <v>231.28771581693181</v>
      </c>
      <c r="U23">
        <f t="shared" si="12"/>
        <v>28.949888514012063</v>
      </c>
      <c r="V23">
        <f t="shared" si="13"/>
        <v>29.143496774193601</v>
      </c>
      <c r="W23">
        <f t="shared" si="14"/>
        <v>4.0552887500831929</v>
      </c>
      <c r="X23">
        <f t="shared" si="15"/>
        <v>59.835970836266242</v>
      </c>
      <c r="Y23">
        <f t="shared" si="16"/>
        <v>2.2691445191310171</v>
      </c>
      <c r="Z23">
        <f t="shared" si="17"/>
        <v>3.7922749266327629</v>
      </c>
      <c r="AA23">
        <f t="shared" si="18"/>
        <v>1.7861442309521758</v>
      </c>
      <c r="AB23">
        <f t="shared" si="19"/>
        <v>-65.830967589322469</v>
      </c>
      <c r="AC23">
        <f t="shared" si="20"/>
        <v>-185.20113404546561</v>
      </c>
      <c r="AD23">
        <f t="shared" si="21"/>
        <v>-13.650932298059876</v>
      </c>
      <c r="AE23">
        <f t="shared" si="22"/>
        <v>-33.395318115916155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54051.193464460746</v>
      </c>
      <c r="AK23" t="s">
        <v>294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15339.3</v>
      </c>
      <c r="AS23">
        <v>731.50400000000002</v>
      </c>
      <c r="AT23">
        <v>821.2</v>
      </c>
      <c r="AU23">
        <f t="shared" si="27"/>
        <v>0.10922552362396498</v>
      </c>
      <c r="AV23">
        <v>0.5</v>
      </c>
      <c r="AW23">
        <f t="shared" si="28"/>
        <v>1180.1662176835557</v>
      </c>
      <c r="AX23">
        <f t="shared" si="29"/>
        <v>5.0747666209563249</v>
      </c>
      <c r="AY23">
        <f t="shared" si="30"/>
        <v>64.452136544900313</v>
      </c>
      <c r="AZ23">
        <f t="shared" si="31"/>
        <v>5.1473822330552295E-3</v>
      </c>
      <c r="BA23">
        <f t="shared" si="32"/>
        <v>-1</v>
      </c>
      <c r="BB23" t="s">
        <v>324</v>
      </c>
      <c r="BC23">
        <v>731.50400000000002</v>
      </c>
      <c r="BD23">
        <v>569.35</v>
      </c>
      <c r="BE23">
        <f t="shared" si="33"/>
        <v>0.30668533852898194</v>
      </c>
      <c r="BF23">
        <f t="shared" si="34"/>
        <v>0.35614850109191987</v>
      </c>
      <c r="BG23">
        <f t="shared" si="35"/>
        <v>1.4423465355229648</v>
      </c>
      <c r="BH23">
        <f t="shared" si="36"/>
        <v>0.10922552362396495</v>
      </c>
      <c r="BI23" t="e">
        <f t="shared" si="37"/>
        <v>#DIV/0!</v>
      </c>
      <c r="BJ23">
        <f t="shared" si="38"/>
        <v>0.27720032849674725</v>
      </c>
      <c r="BK23">
        <f t="shared" si="39"/>
        <v>0.72279967150325275</v>
      </c>
      <c r="BL23">
        <f t="shared" si="40"/>
        <v>1399.9774193548401</v>
      </c>
      <c r="BM23">
        <f t="shared" si="41"/>
        <v>1180.1662176835557</v>
      </c>
      <c r="BN23">
        <f t="shared" si="42"/>
        <v>0.842989466378264</v>
      </c>
      <c r="BO23">
        <f t="shared" si="43"/>
        <v>0.19597893275652822</v>
      </c>
      <c r="BP23">
        <v>6</v>
      </c>
      <c r="BQ23">
        <v>0.5</v>
      </c>
      <c r="BR23" t="s">
        <v>297</v>
      </c>
      <c r="BS23">
        <v>2</v>
      </c>
      <c r="BT23">
        <v>1608310009.0999999</v>
      </c>
      <c r="BU23">
        <v>249.619129032258</v>
      </c>
      <c r="BV23">
        <v>256.15590322580698</v>
      </c>
      <c r="BW23">
        <v>22.099593548387102</v>
      </c>
      <c r="BX23">
        <v>20.347887096774201</v>
      </c>
      <c r="BY23">
        <v>249.30380645161301</v>
      </c>
      <c r="BZ23">
        <v>21.796016129032299</v>
      </c>
      <c r="CA23">
        <v>500.00712903225798</v>
      </c>
      <c r="CB23">
        <v>102.578129032258</v>
      </c>
      <c r="CC23">
        <v>9.9981954838709697E-2</v>
      </c>
      <c r="CD23">
        <v>27.988403225806501</v>
      </c>
      <c r="CE23">
        <v>29.143496774193601</v>
      </c>
      <c r="CF23">
        <v>999.9</v>
      </c>
      <c r="CG23">
        <v>0</v>
      </c>
      <c r="CH23">
        <v>0</v>
      </c>
      <c r="CI23">
        <v>9997.8590322580603</v>
      </c>
      <c r="CJ23">
        <v>0</v>
      </c>
      <c r="CK23">
        <v>301.15809677419401</v>
      </c>
      <c r="CL23">
        <v>1399.9774193548401</v>
      </c>
      <c r="CM23">
        <v>0.899993483870968</v>
      </c>
      <c r="CN23">
        <v>0.100006409677419</v>
      </c>
      <c r="CO23">
        <v>0</v>
      </c>
      <c r="CP23">
        <v>731.50129032257996</v>
      </c>
      <c r="CQ23">
        <v>4.9994800000000001</v>
      </c>
      <c r="CR23">
        <v>11616.319354838701</v>
      </c>
      <c r="CS23">
        <v>11417.364516129001</v>
      </c>
      <c r="CT23">
        <v>48.999677419354803</v>
      </c>
      <c r="CU23">
        <v>50.878935483870997</v>
      </c>
      <c r="CV23">
        <v>49.937322580645201</v>
      </c>
      <c r="CW23">
        <v>50.0885483870968</v>
      </c>
      <c r="CX23">
        <v>50.886870967741899</v>
      </c>
      <c r="CY23">
        <v>1255.47129032258</v>
      </c>
      <c r="CZ23">
        <v>139.506129032258</v>
      </c>
      <c r="DA23">
        <v>0</v>
      </c>
      <c r="DB23">
        <v>93.299999952316298</v>
      </c>
      <c r="DC23">
        <v>0</v>
      </c>
      <c r="DD23">
        <v>731.50400000000002</v>
      </c>
      <c r="DE23">
        <v>2.4199658019434001</v>
      </c>
      <c r="DF23">
        <v>-4.8786324157597996</v>
      </c>
      <c r="DG23">
        <v>11616.2961538462</v>
      </c>
      <c r="DH23">
        <v>15</v>
      </c>
      <c r="DI23">
        <v>1608309456.5</v>
      </c>
      <c r="DJ23" t="s">
        <v>298</v>
      </c>
      <c r="DK23">
        <v>1608309450.5</v>
      </c>
      <c r="DL23">
        <v>1608309456.5</v>
      </c>
      <c r="DM23">
        <v>1</v>
      </c>
      <c r="DN23">
        <v>0.74399999999999999</v>
      </c>
      <c r="DO23">
        <v>4.0000000000000001E-3</v>
      </c>
      <c r="DP23">
        <v>0.21</v>
      </c>
      <c r="DQ23">
        <v>0.26600000000000001</v>
      </c>
      <c r="DR23">
        <v>410</v>
      </c>
      <c r="DS23">
        <v>21</v>
      </c>
      <c r="DT23">
        <v>0.17</v>
      </c>
      <c r="DU23">
        <v>0.1</v>
      </c>
      <c r="DV23">
        <v>5.0758407886406198</v>
      </c>
      <c r="DW23">
        <v>-0.126806081519758</v>
      </c>
      <c r="DX23">
        <v>3.7158569321007397E-2</v>
      </c>
      <c r="DY23">
        <v>1</v>
      </c>
      <c r="DZ23">
        <v>-6.535876</v>
      </c>
      <c r="EA23">
        <v>3.8921646273619902E-2</v>
      </c>
      <c r="EB23">
        <v>4.2108337385051597E-2</v>
      </c>
      <c r="EC23">
        <v>1</v>
      </c>
      <c r="ED23">
        <v>1.7517769999999999</v>
      </c>
      <c r="EE23">
        <v>-7.6212413793103007E-2</v>
      </c>
      <c r="EF23">
        <v>8.6069995352619794E-3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0.315</v>
      </c>
      <c r="EN23">
        <v>0.3039</v>
      </c>
      <c r="EO23">
        <v>0.385162023294496</v>
      </c>
      <c r="EP23">
        <v>-1.6043650578588901E-5</v>
      </c>
      <c r="EQ23">
        <v>-1.15305589960158E-6</v>
      </c>
      <c r="ER23">
        <v>3.6581349982770798E-10</v>
      </c>
      <c r="ES23">
        <v>-0.12871903138938401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9.4</v>
      </c>
      <c r="FB23">
        <v>9.3000000000000007</v>
      </c>
      <c r="FC23">
        <v>2</v>
      </c>
      <c r="FD23">
        <v>509.01100000000002</v>
      </c>
      <c r="FE23">
        <v>507.24400000000003</v>
      </c>
      <c r="FF23">
        <v>22.837900000000001</v>
      </c>
      <c r="FG23">
        <v>34.606900000000003</v>
      </c>
      <c r="FH23">
        <v>29.9998</v>
      </c>
      <c r="FI23">
        <v>34.629899999999999</v>
      </c>
      <c r="FJ23">
        <v>34.676400000000001</v>
      </c>
      <c r="FK23">
        <v>13.382899999999999</v>
      </c>
      <c r="FL23">
        <v>24.4239</v>
      </c>
      <c r="FM23">
        <v>75.261099999999999</v>
      </c>
      <c r="FN23">
        <v>22.841100000000001</v>
      </c>
      <c r="FO23">
        <v>256.26299999999998</v>
      </c>
      <c r="FP23">
        <v>20.2517</v>
      </c>
      <c r="FQ23">
        <v>97.554100000000005</v>
      </c>
      <c r="FR23">
        <v>101.967</v>
      </c>
    </row>
    <row r="24" spans="1:174" x14ac:dyDescent="0.25">
      <c r="A24">
        <v>8</v>
      </c>
      <c r="B24">
        <v>1608310135.0999999</v>
      </c>
      <c r="C24">
        <v>701.59999990463302</v>
      </c>
      <c r="D24" t="s">
        <v>325</v>
      </c>
      <c r="E24" t="s">
        <v>326</v>
      </c>
      <c r="F24" t="s">
        <v>292</v>
      </c>
      <c r="G24" t="s">
        <v>293</v>
      </c>
      <c r="H24">
        <v>1608310127.3499999</v>
      </c>
      <c r="I24">
        <f t="shared" si="0"/>
        <v>1.6163008505941359E-3</v>
      </c>
      <c r="J24">
        <f t="shared" si="1"/>
        <v>1.6163008505941359</v>
      </c>
      <c r="K24">
        <f t="shared" si="2"/>
        <v>9.1174185761641144</v>
      </c>
      <c r="L24">
        <f t="shared" si="3"/>
        <v>399.69220000000001</v>
      </c>
      <c r="M24">
        <f t="shared" si="4"/>
        <v>227.77950618032153</v>
      </c>
      <c r="N24">
        <f t="shared" si="5"/>
        <v>23.387975142447967</v>
      </c>
      <c r="O24">
        <f t="shared" si="6"/>
        <v>41.039650120366872</v>
      </c>
      <c r="P24">
        <f t="shared" si="7"/>
        <v>9.0875335272370128E-2</v>
      </c>
      <c r="Q24">
        <f t="shared" si="8"/>
        <v>2.9762938320803629</v>
      </c>
      <c r="R24">
        <f t="shared" si="9"/>
        <v>8.9361542161797328E-2</v>
      </c>
      <c r="S24">
        <f t="shared" si="10"/>
        <v>5.5984871672541514E-2</v>
      </c>
      <c r="T24">
        <f t="shared" si="11"/>
        <v>231.28999443838262</v>
      </c>
      <c r="U24">
        <f t="shared" si="12"/>
        <v>28.897935090941115</v>
      </c>
      <c r="V24">
        <f t="shared" si="13"/>
        <v>29.211179999999999</v>
      </c>
      <c r="W24">
        <f t="shared" si="14"/>
        <v>4.0711815981918154</v>
      </c>
      <c r="X24">
        <f t="shared" si="15"/>
        <v>59.96360131879527</v>
      </c>
      <c r="Y24">
        <f t="shared" si="16"/>
        <v>2.271380355647449</v>
      </c>
      <c r="Z24">
        <f t="shared" si="17"/>
        <v>3.7879318548125576</v>
      </c>
      <c r="AA24">
        <f t="shared" si="18"/>
        <v>1.7998012425443664</v>
      </c>
      <c r="AB24">
        <f t="shared" si="19"/>
        <v>-71.278867511201398</v>
      </c>
      <c r="AC24">
        <f t="shared" si="20"/>
        <v>-199.35777463911685</v>
      </c>
      <c r="AD24">
        <f t="shared" si="21"/>
        <v>-14.686593815331566</v>
      </c>
      <c r="AE24">
        <f t="shared" si="22"/>
        <v>-54.033241527267222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54122.005537378114</v>
      </c>
      <c r="AK24" t="s">
        <v>294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15342.4</v>
      </c>
      <c r="AS24">
        <v>749.80623076923098</v>
      </c>
      <c r="AT24">
        <v>864.42</v>
      </c>
      <c r="AU24">
        <f t="shared" si="27"/>
        <v>0.13259037184559475</v>
      </c>
      <c r="AV24">
        <v>0.5</v>
      </c>
      <c r="AW24">
        <f t="shared" si="28"/>
        <v>1180.1786915544831</v>
      </c>
      <c r="AX24">
        <f t="shared" si="29"/>
        <v>9.1174185761641144</v>
      </c>
      <c r="AY24">
        <f t="shared" si="30"/>
        <v>78.240165778728183</v>
      </c>
      <c r="AZ24">
        <f t="shared" si="31"/>
        <v>8.5727853320566785E-3</v>
      </c>
      <c r="BA24">
        <f t="shared" si="32"/>
        <v>-1</v>
      </c>
      <c r="BB24" t="s">
        <v>328</v>
      </c>
      <c r="BC24">
        <v>749.80623076923098</v>
      </c>
      <c r="BD24">
        <v>572.29</v>
      </c>
      <c r="BE24">
        <f t="shared" si="33"/>
        <v>0.33794914509150642</v>
      </c>
      <c r="BF24">
        <f t="shared" si="34"/>
        <v>0.39233823719155508</v>
      </c>
      <c r="BG24">
        <f t="shared" si="35"/>
        <v>1.5104579845882333</v>
      </c>
      <c r="BH24">
        <f t="shared" si="36"/>
        <v>0.13259037184559472</v>
      </c>
      <c r="BI24" t="e">
        <f t="shared" si="37"/>
        <v>#DIV/0!</v>
      </c>
      <c r="BJ24">
        <f t="shared" si="38"/>
        <v>0.2994523658892605</v>
      </c>
      <c r="BK24">
        <f t="shared" si="39"/>
        <v>0.7005476341107395</v>
      </c>
      <c r="BL24">
        <f t="shared" si="40"/>
        <v>1399.99233333333</v>
      </c>
      <c r="BM24">
        <f t="shared" si="41"/>
        <v>1180.1786915544831</v>
      </c>
      <c r="BN24">
        <f t="shared" si="42"/>
        <v>0.84298939605227785</v>
      </c>
      <c r="BO24">
        <f t="shared" si="43"/>
        <v>0.19597879210455571</v>
      </c>
      <c r="BP24">
        <v>6</v>
      </c>
      <c r="BQ24">
        <v>0.5</v>
      </c>
      <c r="BR24" t="s">
        <v>297</v>
      </c>
      <c r="BS24">
        <v>2</v>
      </c>
      <c r="BT24">
        <v>1608310127.3499999</v>
      </c>
      <c r="BU24">
        <v>399.69220000000001</v>
      </c>
      <c r="BV24">
        <v>411.40839999999997</v>
      </c>
      <c r="BW24">
        <v>22.121363333333299</v>
      </c>
      <c r="BX24">
        <v>20.224696666666699</v>
      </c>
      <c r="BY24">
        <v>399.38220000000001</v>
      </c>
      <c r="BZ24">
        <v>21.874363333333299</v>
      </c>
      <c r="CA24">
        <v>499.99700000000001</v>
      </c>
      <c r="CB24">
        <v>102.5782</v>
      </c>
      <c r="CC24">
        <v>9.9936126666666694E-2</v>
      </c>
      <c r="CD24">
        <v>27.96875</v>
      </c>
      <c r="CE24">
        <v>29.211179999999999</v>
      </c>
      <c r="CF24">
        <v>999.9</v>
      </c>
      <c r="CG24">
        <v>0</v>
      </c>
      <c r="CH24">
        <v>0</v>
      </c>
      <c r="CI24">
        <v>10010.8283333333</v>
      </c>
      <c r="CJ24">
        <v>0</v>
      </c>
      <c r="CK24">
        <v>629.57690000000002</v>
      </c>
      <c r="CL24">
        <v>1399.99233333333</v>
      </c>
      <c r="CM24">
        <v>0.89999616666666704</v>
      </c>
      <c r="CN24">
        <v>0.10000350333333299</v>
      </c>
      <c r="CO24">
        <v>0</v>
      </c>
      <c r="CP24">
        <v>749.80616666666697</v>
      </c>
      <c r="CQ24">
        <v>4.9994800000000001</v>
      </c>
      <c r="CR24">
        <v>11711.25</v>
      </c>
      <c r="CS24">
        <v>11417.503333333299</v>
      </c>
      <c r="CT24">
        <v>48.593499999999999</v>
      </c>
      <c r="CU24">
        <v>50.561999999999998</v>
      </c>
      <c r="CV24">
        <v>49.539400000000001</v>
      </c>
      <c r="CW24">
        <v>49.870366666666598</v>
      </c>
      <c r="CX24">
        <v>50.547699999999999</v>
      </c>
      <c r="CY24">
        <v>1255.4880000000001</v>
      </c>
      <c r="CZ24">
        <v>139.50433333333299</v>
      </c>
      <c r="DA24">
        <v>0</v>
      </c>
      <c r="DB24">
        <v>117.299999952316</v>
      </c>
      <c r="DC24">
        <v>0</v>
      </c>
      <c r="DD24">
        <v>749.80623076923098</v>
      </c>
      <c r="DE24">
        <v>5.8425299171943097</v>
      </c>
      <c r="DF24">
        <v>483.38461896020601</v>
      </c>
      <c r="DG24">
        <v>11727.253846153801</v>
      </c>
      <c r="DH24">
        <v>15</v>
      </c>
      <c r="DI24">
        <v>1608310158.5999999</v>
      </c>
      <c r="DJ24" t="s">
        <v>329</v>
      </c>
      <c r="DK24">
        <v>1608310153.0999999</v>
      </c>
      <c r="DL24">
        <v>1608310158.5999999</v>
      </c>
      <c r="DM24">
        <v>2</v>
      </c>
      <c r="DN24">
        <v>0.10100000000000001</v>
      </c>
      <c r="DO24">
        <v>2.3E-2</v>
      </c>
      <c r="DP24">
        <v>0.31</v>
      </c>
      <c r="DQ24">
        <v>0.247</v>
      </c>
      <c r="DR24">
        <v>412</v>
      </c>
      <c r="DS24">
        <v>20</v>
      </c>
      <c r="DT24">
        <v>0.12</v>
      </c>
      <c r="DU24">
        <v>0.05</v>
      </c>
      <c r="DV24">
        <v>9.1737215893061901</v>
      </c>
      <c r="DW24">
        <v>-2.0878534042940301E-2</v>
      </c>
      <c r="DX24">
        <v>1.8047266886253001E-2</v>
      </c>
      <c r="DY24">
        <v>1</v>
      </c>
      <c r="DZ24">
        <v>-11.80814</v>
      </c>
      <c r="EA24">
        <v>1.16022246940868E-2</v>
      </c>
      <c r="EB24">
        <v>1.46204103909567E-2</v>
      </c>
      <c r="EC24">
        <v>1</v>
      </c>
      <c r="ED24">
        <v>1.9553496666666701</v>
      </c>
      <c r="EE24">
        <v>6.0265628476080801E-2</v>
      </c>
      <c r="EF24">
        <v>3.1887475125649101E-2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0.31</v>
      </c>
      <c r="EN24">
        <v>0.247</v>
      </c>
      <c r="EO24">
        <v>0.385162023294496</v>
      </c>
      <c r="EP24">
        <v>-1.6043650578588901E-5</v>
      </c>
      <c r="EQ24">
        <v>-1.15305589960158E-6</v>
      </c>
      <c r="ER24">
        <v>3.6581349982770798E-10</v>
      </c>
      <c r="ES24">
        <v>-0.12871903138938401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11.4</v>
      </c>
      <c r="FB24">
        <v>11.3</v>
      </c>
      <c r="FC24">
        <v>2</v>
      </c>
      <c r="FD24">
        <v>509.274</v>
      </c>
      <c r="FE24">
        <v>506.44299999999998</v>
      </c>
      <c r="FF24">
        <v>22.7788</v>
      </c>
      <c r="FG24">
        <v>34.560600000000001</v>
      </c>
      <c r="FH24">
        <v>29.999600000000001</v>
      </c>
      <c r="FI24">
        <v>34.582299999999996</v>
      </c>
      <c r="FJ24">
        <v>34.628599999999999</v>
      </c>
      <c r="FK24">
        <v>19.356999999999999</v>
      </c>
      <c r="FL24">
        <v>25.056999999999999</v>
      </c>
      <c r="FM24">
        <v>74.141599999999997</v>
      </c>
      <c r="FN24">
        <v>22.799399999999999</v>
      </c>
      <c r="FO24">
        <v>411.66399999999999</v>
      </c>
      <c r="FP24">
        <v>20.308599999999998</v>
      </c>
      <c r="FQ24">
        <v>97.567999999999998</v>
      </c>
      <c r="FR24">
        <v>101.96899999999999</v>
      </c>
    </row>
    <row r="25" spans="1:174" x14ac:dyDescent="0.25">
      <c r="A25">
        <v>9</v>
      </c>
      <c r="B25">
        <v>1608310266.0999999</v>
      </c>
      <c r="C25">
        <v>832.59999990463302</v>
      </c>
      <c r="D25" t="s">
        <v>330</v>
      </c>
      <c r="E25" t="s">
        <v>331</v>
      </c>
      <c r="F25" t="s">
        <v>292</v>
      </c>
      <c r="G25" t="s">
        <v>293</v>
      </c>
      <c r="H25">
        <v>1608310258.3499999</v>
      </c>
      <c r="I25">
        <f t="shared" si="0"/>
        <v>1.5094360247795795E-3</v>
      </c>
      <c r="J25">
        <f t="shared" si="1"/>
        <v>1.5094360247795795</v>
      </c>
      <c r="K25">
        <f t="shared" si="2"/>
        <v>11.562698920394645</v>
      </c>
      <c r="L25">
        <f t="shared" si="3"/>
        <v>499.643666666667</v>
      </c>
      <c r="M25">
        <f t="shared" si="4"/>
        <v>265.90692812703713</v>
      </c>
      <c r="N25">
        <f t="shared" si="5"/>
        <v>27.304327399440517</v>
      </c>
      <c r="O25">
        <f t="shared" si="6"/>
        <v>51.305298262879113</v>
      </c>
      <c r="P25">
        <f t="shared" si="7"/>
        <v>8.4222975744386933E-2</v>
      </c>
      <c r="Q25">
        <f t="shared" si="8"/>
        <v>2.9757890757475698</v>
      </c>
      <c r="R25">
        <f t="shared" si="9"/>
        <v>8.2920770580551043E-2</v>
      </c>
      <c r="S25">
        <f t="shared" si="10"/>
        <v>5.1940802372506645E-2</v>
      </c>
      <c r="T25">
        <f t="shared" si="11"/>
        <v>231.29049450041904</v>
      </c>
      <c r="U25">
        <f t="shared" si="12"/>
        <v>28.956712378605477</v>
      </c>
      <c r="V25">
        <f t="shared" si="13"/>
        <v>29.15371</v>
      </c>
      <c r="W25">
        <f t="shared" si="14"/>
        <v>4.0576834691971992</v>
      </c>
      <c r="X25">
        <f t="shared" si="15"/>
        <v>59.182049019119717</v>
      </c>
      <c r="Y25">
        <f t="shared" si="16"/>
        <v>2.245867370703996</v>
      </c>
      <c r="Z25">
        <f t="shared" si="17"/>
        <v>3.7948455788991562</v>
      </c>
      <c r="AA25">
        <f t="shared" si="18"/>
        <v>1.8118160984932032</v>
      </c>
      <c r="AB25">
        <f t="shared" si="19"/>
        <v>-66.566128692779458</v>
      </c>
      <c r="AC25">
        <f t="shared" si="20"/>
        <v>-185.08627164418709</v>
      </c>
      <c r="AD25">
        <f t="shared" si="21"/>
        <v>-13.635747164226032</v>
      </c>
      <c r="AE25">
        <f t="shared" si="22"/>
        <v>-33.997653000773539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54101.693642080972</v>
      </c>
      <c r="AK25" t="s">
        <v>294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15345.3</v>
      </c>
      <c r="AS25">
        <v>777.78369230769204</v>
      </c>
      <c r="AT25">
        <v>915.24</v>
      </c>
      <c r="AU25">
        <f t="shared" si="27"/>
        <v>0.1501860798176522</v>
      </c>
      <c r="AV25">
        <v>0.5</v>
      </c>
      <c r="AW25">
        <f t="shared" si="28"/>
        <v>1180.1824815544326</v>
      </c>
      <c r="AX25">
        <f t="shared" si="29"/>
        <v>11.562698920394645</v>
      </c>
      <c r="AY25">
        <f t="shared" si="30"/>
        <v>88.623490187064419</v>
      </c>
      <c r="AZ25">
        <f t="shared" si="31"/>
        <v>1.0644708862182196E-2</v>
      </c>
      <c r="BA25">
        <f t="shared" si="32"/>
        <v>-1</v>
      </c>
      <c r="BB25" t="s">
        <v>333</v>
      </c>
      <c r="BC25">
        <v>777.78369230769204</v>
      </c>
      <c r="BD25">
        <v>573.19000000000005</v>
      </c>
      <c r="BE25">
        <f t="shared" si="33"/>
        <v>0.37372710982911583</v>
      </c>
      <c r="BF25">
        <f t="shared" si="34"/>
        <v>0.40186027683762021</v>
      </c>
      <c r="BG25">
        <f t="shared" si="35"/>
        <v>1.596748024215356</v>
      </c>
      <c r="BH25">
        <f t="shared" si="36"/>
        <v>0.15018607981765217</v>
      </c>
      <c r="BI25" t="e">
        <f t="shared" si="37"/>
        <v>#DIV/0!</v>
      </c>
      <c r="BJ25">
        <f t="shared" si="38"/>
        <v>0.29615212347423697</v>
      </c>
      <c r="BK25">
        <f t="shared" si="39"/>
        <v>0.70384787652576297</v>
      </c>
      <c r="BL25">
        <f t="shared" si="40"/>
        <v>1399.9970000000001</v>
      </c>
      <c r="BM25">
        <f t="shared" si="41"/>
        <v>1180.1824815544326</v>
      </c>
      <c r="BN25">
        <f t="shared" si="42"/>
        <v>0.84298929323022298</v>
      </c>
      <c r="BO25">
        <f t="shared" si="43"/>
        <v>0.19597858646044597</v>
      </c>
      <c r="BP25">
        <v>6</v>
      </c>
      <c r="BQ25">
        <v>0.5</v>
      </c>
      <c r="BR25" t="s">
        <v>297</v>
      </c>
      <c r="BS25">
        <v>2</v>
      </c>
      <c r="BT25">
        <v>1608310258.3499999</v>
      </c>
      <c r="BU25">
        <v>499.643666666667</v>
      </c>
      <c r="BV25">
        <v>514.42353333333301</v>
      </c>
      <c r="BW25">
        <v>21.871686666666701</v>
      </c>
      <c r="BX25">
        <v>20.1000266666667</v>
      </c>
      <c r="BY25">
        <v>499.40733333333299</v>
      </c>
      <c r="BZ25">
        <v>21.556136666666699</v>
      </c>
      <c r="CA25">
        <v>500.01313333333297</v>
      </c>
      <c r="CB25">
        <v>102.583833333333</v>
      </c>
      <c r="CC25">
        <v>9.99424966666667E-2</v>
      </c>
      <c r="CD25">
        <v>28.000026666666699</v>
      </c>
      <c r="CE25">
        <v>29.15371</v>
      </c>
      <c r="CF25">
        <v>999.9</v>
      </c>
      <c r="CG25">
        <v>0</v>
      </c>
      <c r="CH25">
        <v>0</v>
      </c>
      <c r="CI25">
        <v>10007.4216666667</v>
      </c>
      <c r="CJ25">
        <v>0</v>
      </c>
      <c r="CK25">
        <v>658.14986666666698</v>
      </c>
      <c r="CL25">
        <v>1399.9970000000001</v>
      </c>
      <c r="CM25">
        <v>0.89999879999999999</v>
      </c>
      <c r="CN25">
        <v>0.100000943333333</v>
      </c>
      <c r="CO25">
        <v>0</v>
      </c>
      <c r="CP25">
        <v>777.7337</v>
      </c>
      <c r="CQ25">
        <v>4.9994800000000001</v>
      </c>
      <c r="CR25">
        <v>12042.996666666701</v>
      </c>
      <c r="CS25">
        <v>11417.5433333333</v>
      </c>
      <c r="CT25">
        <v>48.170466666666698</v>
      </c>
      <c r="CU25">
        <v>50.186999999999998</v>
      </c>
      <c r="CV25">
        <v>49.095599999999997</v>
      </c>
      <c r="CW25">
        <v>49.587200000000003</v>
      </c>
      <c r="CX25">
        <v>50.166333333333299</v>
      </c>
      <c r="CY25">
        <v>1255.4970000000001</v>
      </c>
      <c r="CZ25">
        <v>139.5</v>
      </c>
      <c r="DA25">
        <v>0</v>
      </c>
      <c r="DB25">
        <v>130.40000009536701</v>
      </c>
      <c r="DC25">
        <v>0</v>
      </c>
      <c r="DD25">
        <v>777.78369230769204</v>
      </c>
      <c r="DE25">
        <v>8.7395555501880597</v>
      </c>
      <c r="DF25">
        <v>-10.2153846339925</v>
      </c>
      <c r="DG25">
        <v>12042.7153846154</v>
      </c>
      <c r="DH25">
        <v>15</v>
      </c>
      <c r="DI25">
        <v>1608310158.5999999</v>
      </c>
      <c r="DJ25" t="s">
        <v>329</v>
      </c>
      <c r="DK25">
        <v>1608310153.0999999</v>
      </c>
      <c r="DL25">
        <v>1608310158.5999999</v>
      </c>
      <c r="DM25">
        <v>2</v>
      </c>
      <c r="DN25">
        <v>0.10100000000000001</v>
      </c>
      <c r="DO25">
        <v>2.3E-2</v>
      </c>
      <c r="DP25">
        <v>0.31</v>
      </c>
      <c r="DQ25">
        <v>0.247</v>
      </c>
      <c r="DR25">
        <v>412</v>
      </c>
      <c r="DS25">
        <v>20</v>
      </c>
      <c r="DT25">
        <v>0.12</v>
      </c>
      <c r="DU25">
        <v>0.05</v>
      </c>
      <c r="DV25">
        <v>11.570443371392701</v>
      </c>
      <c r="DW25">
        <v>-0.31490075623171199</v>
      </c>
      <c r="DX25">
        <v>4.4107281102412903E-2</v>
      </c>
      <c r="DY25">
        <v>1</v>
      </c>
      <c r="DZ25">
        <v>-14.782249999999999</v>
      </c>
      <c r="EA25">
        <v>0.19468832035594599</v>
      </c>
      <c r="EB25">
        <v>4.9785397792257699E-2</v>
      </c>
      <c r="EC25">
        <v>1</v>
      </c>
      <c r="ED25">
        <v>1.7716023333333299</v>
      </c>
      <c r="EE25">
        <v>-1.0326407119017099E-2</v>
      </c>
      <c r="EF25">
        <v>1.5765413977720001E-2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0.23599999999999999</v>
      </c>
      <c r="EN25">
        <v>0.3165</v>
      </c>
      <c r="EO25">
        <v>0.48625317671143498</v>
      </c>
      <c r="EP25">
        <v>-1.6043650578588901E-5</v>
      </c>
      <c r="EQ25">
        <v>-1.15305589960158E-6</v>
      </c>
      <c r="ER25">
        <v>3.6581349982770798E-10</v>
      </c>
      <c r="ES25">
        <v>-0.106169259645795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1.8</v>
      </c>
      <c r="FC25">
        <v>2</v>
      </c>
      <c r="FD25">
        <v>509.11900000000003</v>
      </c>
      <c r="FE25">
        <v>505.94099999999997</v>
      </c>
      <c r="FF25">
        <v>22.917100000000001</v>
      </c>
      <c r="FG25">
        <v>34.459400000000002</v>
      </c>
      <c r="FH25">
        <v>29.999400000000001</v>
      </c>
      <c r="FI25">
        <v>34.500700000000002</v>
      </c>
      <c r="FJ25">
        <v>34.5486</v>
      </c>
      <c r="FK25">
        <v>23.158200000000001</v>
      </c>
      <c r="FL25">
        <v>24.666</v>
      </c>
      <c r="FM25">
        <v>73.016999999999996</v>
      </c>
      <c r="FN25">
        <v>22.924700000000001</v>
      </c>
      <c r="FO25">
        <v>514.58299999999997</v>
      </c>
      <c r="FP25">
        <v>20.2193</v>
      </c>
      <c r="FQ25">
        <v>97.594700000000003</v>
      </c>
      <c r="FR25">
        <v>101.98099999999999</v>
      </c>
    </row>
    <row r="26" spans="1:174" x14ac:dyDescent="0.25">
      <c r="A26">
        <v>10</v>
      </c>
      <c r="B26">
        <v>1608310373.0999999</v>
      </c>
      <c r="C26">
        <v>939.59999990463302</v>
      </c>
      <c r="D26" t="s">
        <v>334</v>
      </c>
      <c r="E26" t="s">
        <v>335</v>
      </c>
      <c r="F26" t="s">
        <v>292</v>
      </c>
      <c r="G26" t="s">
        <v>293</v>
      </c>
      <c r="H26">
        <v>1608310365.3499999</v>
      </c>
      <c r="I26">
        <f t="shared" si="0"/>
        <v>1.5858755862313109E-3</v>
      </c>
      <c r="J26">
        <f t="shared" si="1"/>
        <v>1.585875586231311</v>
      </c>
      <c r="K26">
        <f t="shared" si="2"/>
        <v>13.844520844796916</v>
      </c>
      <c r="L26">
        <f t="shared" si="3"/>
        <v>599.61206666666703</v>
      </c>
      <c r="M26">
        <f t="shared" si="4"/>
        <v>332.71183653326364</v>
      </c>
      <c r="N26">
        <f t="shared" si="5"/>
        <v>34.163710314094175</v>
      </c>
      <c r="O26">
        <f t="shared" si="6"/>
        <v>61.569714981833251</v>
      </c>
      <c r="P26">
        <f t="shared" si="7"/>
        <v>8.8664313823924645E-2</v>
      </c>
      <c r="Q26">
        <f t="shared" si="8"/>
        <v>2.9748901478429475</v>
      </c>
      <c r="R26">
        <f t="shared" si="9"/>
        <v>8.7221988361609784E-2</v>
      </c>
      <c r="S26">
        <f t="shared" si="10"/>
        <v>5.4641375527401753E-2</v>
      </c>
      <c r="T26">
        <f t="shared" si="11"/>
        <v>231.28470864002961</v>
      </c>
      <c r="U26">
        <f t="shared" si="12"/>
        <v>28.901254316529766</v>
      </c>
      <c r="V26">
        <f t="shared" si="13"/>
        <v>29.187936666666701</v>
      </c>
      <c r="W26">
        <f t="shared" si="14"/>
        <v>4.0657176682599765</v>
      </c>
      <c r="X26">
        <f t="shared" si="15"/>
        <v>59.579965660696544</v>
      </c>
      <c r="Y26">
        <f t="shared" si="16"/>
        <v>2.2562094540782436</v>
      </c>
      <c r="Z26">
        <f t="shared" si="17"/>
        <v>3.7868592723386048</v>
      </c>
      <c r="AA26">
        <f t="shared" si="18"/>
        <v>1.8095082141817329</v>
      </c>
      <c r="AB26">
        <f t="shared" si="19"/>
        <v>-69.937113352800807</v>
      </c>
      <c r="AC26">
        <f t="shared" si="20"/>
        <v>-196.31485774293216</v>
      </c>
      <c r="AD26">
        <f t="shared" si="21"/>
        <v>-14.467223647120676</v>
      </c>
      <c r="AE26">
        <f t="shared" si="22"/>
        <v>-49.434486102824025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54081.786958976933</v>
      </c>
      <c r="AK26" t="s">
        <v>294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15346.9</v>
      </c>
      <c r="AS26">
        <v>813.33723999999995</v>
      </c>
      <c r="AT26">
        <v>970.64</v>
      </c>
      <c r="AU26">
        <f t="shared" si="27"/>
        <v>0.16206086705678735</v>
      </c>
      <c r="AV26">
        <v>0.5</v>
      </c>
      <c r="AW26">
        <f t="shared" si="28"/>
        <v>1180.1524715544506</v>
      </c>
      <c r="AX26">
        <f t="shared" si="29"/>
        <v>13.844520844796916</v>
      </c>
      <c r="AY26">
        <f t="shared" si="30"/>
        <v>95.628266399662422</v>
      </c>
      <c r="AZ26">
        <f t="shared" si="31"/>
        <v>1.2578477105796588E-2</v>
      </c>
      <c r="BA26">
        <f t="shared" si="32"/>
        <v>-1</v>
      </c>
      <c r="BB26" t="s">
        <v>337</v>
      </c>
      <c r="BC26">
        <v>813.33723999999995</v>
      </c>
      <c r="BD26">
        <v>572.47</v>
      </c>
      <c r="BE26">
        <f t="shared" si="33"/>
        <v>0.41021387950218413</v>
      </c>
      <c r="BF26">
        <f t="shared" si="34"/>
        <v>0.39506431926061747</v>
      </c>
      <c r="BG26">
        <f t="shared" si="35"/>
        <v>1.6955298967631491</v>
      </c>
      <c r="BH26">
        <f t="shared" si="36"/>
        <v>0.16206086705678732</v>
      </c>
      <c r="BI26" t="e">
        <f t="shared" si="37"/>
        <v>#DIV/0!</v>
      </c>
      <c r="BJ26">
        <f t="shared" si="38"/>
        <v>0.27806727606266463</v>
      </c>
      <c r="BK26">
        <f t="shared" si="39"/>
        <v>0.72193272393733543</v>
      </c>
      <c r="BL26">
        <f t="shared" si="40"/>
        <v>1399.96133333333</v>
      </c>
      <c r="BM26">
        <f t="shared" si="41"/>
        <v>1180.1524715544506</v>
      </c>
      <c r="BN26">
        <f t="shared" si="42"/>
        <v>0.84298933367287299</v>
      </c>
      <c r="BO26">
        <f t="shared" si="43"/>
        <v>0.19597866734574598</v>
      </c>
      <c r="BP26">
        <v>6</v>
      </c>
      <c r="BQ26">
        <v>0.5</v>
      </c>
      <c r="BR26" t="s">
        <v>297</v>
      </c>
      <c r="BS26">
        <v>2</v>
      </c>
      <c r="BT26">
        <v>1608310365.3499999</v>
      </c>
      <c r="BU26">
        <v>599.61206666666703</v>
      </c>
      <c r="BV26">
        <v>617.36646666666695</v>
      </c>
      <c r="BW26">
        <v>21.972660000000001</v>
      </c>
      <c r="BX26">
        <v>20.111436666666702</v>
      </c>
      <c r="BY26">
        <v>599.47096666666698</v>
      </c>
      <c r="BZ26">
        <v>21.6528566666667</v>
      </c>
      <c r="CA26">
        <v>500.00330000000002</v>
      </c>
      <c r="CB26">
        <v>102.58256666666701</v>
      </c>
      <c r="CC26">
        <v>0.100014963333333</v>
      </c>
      <c r="CD26">
        <v>27.963893333333299</v>
      </c>
      <c r="CE26">
        <v>29.187936666666701</v>
      </c>
      <c r="CF26">
        <v>999.9</v>
      </c>
      <c r="CG26">
        <v>0</v>
      </c>
      <c r="CH26">
        <v>0</v>
      </c>
      <c r="CI26">
        <v>10002.4586666667</v>
      </c>
      <c r="CJ26">
        <v>0</v>
      </c>
      <c r="CK26">
        <v>668.77043333333302</v>
      </c>
      <c r="CL26">
        <v>1399.96133333333</v>
      </c>
      <c r="CM26">
        <v>0.89999813333333401</v>
      </c>
      <c r="CN26">
        <v>0.10000164</v>
      </c>
      <c r="CO26">
        <v>0</v>
      </c>
      <c r="CP26">
        <v>813.29600000000005</v>
      </c>
      <c r="CQ26">
        <v>4.9994800000000001</v>
      </c>
      <c r="CR26">
        <v>11988.266666666699</v>
      </c>
      <c r="CS26">
        <v>11417.266666666699</v>
      </c>
      <c r="CT26">
        <v>48.0538666666667</v>
      </c>
      <c r="CU26">
        <v>49.941200000000002</v>
      </c>
      <c r="CV26">
        <v>48.939100000000003</v>
      </c>
      <c r="CW26">
        <v>49.499866666666698</v>
      </c>
      <c r="CX26">
        <v>50.026866666666699</v>
      </c>
      <c r="CY26">
        <v>1255.463</v>
      </c>
      <c r="CZ26">
        <v>139.49833333333299</v>
      </c>
      <c r="DA26">
        <v>0</v>
      </c>
      <c r="DB26">
        <v>106.200000047684</v>
      </c>
      <c r="DC26">
        <v>0</v>
      </c>
      <c r="DD26">
        <v>813.33723999999995</v>
      </c>
      <c r="DE26">
        <v>9.3986923075024507</v>
      </c>
      <c r="DF26">
        <v>-213.31538477003599</v>
      </c>
      <c r="DG26">
        <v>11986.136</v>
      </c>
      <c r="DH26">
        <v>15</v>
      </c>
      <c r="DI26">
        <v>1608310158.5999999</v>
      </c>
      <c r="DJ26" t="s">
        <v>329</v>
      </c>
      <c r="DK26">
        <v>1608310153.0999999</v>
      </c>
      <c r="DL26">
        <v>1608310158.5999999</v>
      </c>
      <c r="DM26">
        <v>2</v>
      </c>
      <c r="DN26">
        <v>0.10100000000000001</v>
      </c>
      <c r="DO26">
        <v>2.3E-2</v>
      </c>
      <c r="DP26">
        <v>0.31</v>
      </c>
      <c r="DQ26">
        <v>0.247</v>
      </c>
      <c r="DR26">
        <v>412</v>
      </c>
      <c r="DS26">
        <v>20</v>
      </c>
      <c r="DT26">
        <v>0.12</v>
      </c>
      <c r="DU26">
        <v>0.05</v>
      </c>
      <c r="DV26">
        <v>13.852471675523599</v>
      </c>
      <c r="DW26">
        <v>-0.14482555090447699</v>
      </c>
      <c r="DX26">
        <v>5.7233095526258701E-2</v>
      </c>
      <c r="DY26">
        <v>1</v>
      </c>
      <c r="DZ26">
        <v>-17.759406666666699</v>
      </c>
      <c r="EA26">
        <v>0.115306785316983</v>
      </c>
      <c r="EB26">
        <v>6.5359069420819996E-2</v>
      </c>
      <c r="EC26">
        <v>1</v>
      </c>
      <c r="ED26">
        <v>1.8619509999999999</v>
      </c>
      <c r="EE26">
        <v>-7.7542958843163506E-2</v>
      </c>
      <c r="EF26">
        <v>6.1114075574562497E-3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0.14099999999999999</v>
      </c>
      <c r="EN26">
        <v>0.3201</v>
      </c>
      <c r="EO26">
        <v>0.48625317671143498</v>
      </c>
      <c r="EP26">
        <v>-1.6043650578588901E-5</v>
      </c>
      <c r="EQ26">
        <v>-1.15305589960158E-6</v>
      </c>
      <c r="ER26">
        <v>3.6581349982770798E-10</v>
      </c>
      <c r="ES26">
        <v>-0.106169259645795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3.7</v>
      </c>
      <c r="FB26">
        <v>3.6</v>
      </c>
      <c r="FC26">
        <v>2</v>
      </c>
      <c r="FD26">
        <v>508.75900000000001</v>
      </c>
      <c r="FE26">
        <v>505.03699999999998</v>
      </c>
      <c r="FF26">
        <v>22.9664</v>
      </c>
      <c r="FG26">
        <v>34.467100000000002</v>
      </c>
      <c r="FH26">
        <v>30.0002</v>
      </c>
      <c r="FI26">
        <v>34.472499999999997</v>
      </c>
      <c r="FJ26">
        <v>34.516500000000001</v>
      </c>
      <c r="FK26">
        <v>26.854099999999999</v>
      </c>
      <c r="FL26">
        <v>23.828499999999998</v>
      </c>
      <c r="FM26">
        <v>72.272199999999998</v>
      </c>
      <c r="FN26">
        <v>22.9907</v>
      </c>
      <c r="FO26">
        <v>617.51</v>
      </c>
      <c r="FP26">
        <v>20.161799999999999</v>
      </c>
      <c r="FQ26">
        <v>97.600999999999999</v>
      </c>
      <c r="FR26">
        <v>101.976</v>
      </c>
    </row>
    <row r="27" spans="1:174" x14ac:dyDescent="0.25">
      <c r="A27">
        <v>11</v>
      </c>
      <c r="B27">
        <v>1608310486.0999999</v>
      </c>
      <c r="C27">
        <v>1052.5999999046301</v>
      </c>
      <c r="D27" t="s">
        <v>338</v>
      </c>
      <c r="E27" t="s">
        <v>339</v>
      </c>
      <c r="F27" t="s">
        <v>292</v>
      </c>
      <c r="G27" t="s">
        <v>293</v>
      </c>
      <c r="H27">
        <v>1608310478.3499999</v>
      </c>
      <c r="I27">
        <f t="shared" si="0"/>
        <v>1.5205419485901375E-3</v>
      </c>
      <c r="J27">
        <f t="shared" si="1"/>
        <v>1.5205419485901375</v>
      </c>
      <c r="K27">
        <f t="shared" si="2"/>
        <v>15.799902824647582</v>
      </c>
      <c r="L27">
        <f t="shared" si="3"/>
        <v>699.72806666666702</v>
      </c>
      <c r="M27">
        <f t="shared" si="4"/>
        <v>383.18578570204238</v>
      </c>
      <c r="N27">
        <f t="shared" si="5"/>
        <v>39.347977424007247</v>
      </c>
      <c r="O27">
        <f t="shared" si="6"/>
        <v>71.852571774552388</v>
      </c>
      <c r="P27">
        <f t="shared" si="7"/>
        <v>8.5167000874648208E-2</v>
      </c>
      <c r="Q27">
        <f t="shared" si="8"/>
        <v>2.9749119505657657</v>
      </c>
      <c r="R27">
        <f t="shared" si="9"/>
        <v>8.3835303063663658E-2</v>
      </c>
      <c r="S27">
        <f t="shared" si="10"/>
        <v>5.2514977599859083E-2</v>
      </c>
      <c r="T27">
        <f t="shared" si="11"/>
        <v>231.28990360517645</v>
      </c>
      <c r="U27">
        <f t="shared" si="12"/>
        <v>28.954456271292305</v>
      </c>
      <c r="V27">
        <f t="shared" si="13"/>
        <v>29.184546666666701</v>
      </c>
      <c r="W27">
        <f t="shared" si="14"/>
        <v>4.0649212980175742</v>
      </c>
      <c r="X27">
        <f t="shared" si="15"/>
        <v>59.548804629308513</v>
      </c>
      <c r="Y27">
        <f t="shared" si="16"/>
        <v>2.2598286535648739</v>
      </c>
      <c r="Z27">
        <f t="shared" si="17"/>
        <v>3.7949185842307229</v>
      </c>
      <c r="AA27">
        <f t="shared" si="18"/>
        <v>1.8050926444527002</v>
      </c>
      <c r="AB27">
        <f t="shared" si="19"/>
        <v>-67.055899932825056</v>
      </c>
      <c r="AC27">
        <f t="shared" si="20"/>
        <v>-189.92448130150461</v>
      </c>
      <c r="AD27">
        <f t="shared" si="21"/>
        <v>-13.998487617669849</v>
      </c>
      <c r="AE27">
        <f t="shared" si="22"/>
        <v>-39.688965246823045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54075.958440869821</v>
      </c>
      <c r="AK27" t="s">
        <v>294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15348.6</v>
      </c>
      <c r="AS27">
        <v>851.58784615384604</v>
      </c>
      <c r="AT27">
        <v>1028.52</v>
      </c>
      <c r="AU27">
        <f t="shared" si="27"/>
        <v>0.17202597309352652</v>
      </c>
      <c r="AV27">
        <v>0.5</v>
      </c>
      <c r="AW27">
        <f t="shared" si="28"/>
        <v>1180.1783915544788</v>
      </c>
      <c r="AX27">
        <f t="shared" si="29"/>
        <v>15.799902824647582</v>
      </c>
      <c r="AY27">
        <f t="shared" si="30"/>
        <v>101.51066811555609</v>
      </c>
      <c r="AZ27">
        <f t="shared" si="31"/>
        <v>1.4235053738375511E-2</v>
      </c>
      <c r="BA27">
        <f t="shared" si="32"/>
        <v>-1</v>
      </c>
      <c r="BB27" t="s">
        <v>341</v>
      </c>
      <c r="BC27">
        <v>851.58784615384604</v>
      </c>
      <c r="BD27">
        <v>582.57000000000005</v>
      </c>
      <c r="BE27">
        <f t="shared" si="33"/>
        <v>0.43358417920896042</v>
      </c>
      <c r="BF27">
        <f t="shared" si="34"/>
        <v>0.39675334420036767</v>
      </c>
      <c r="BG27">
        <f t="shared" si="35"/>
        <v>1.7654874092383745</v>
      </c>
      <c r="BH27">
        <f t="shared" si="36"/>
        <v>0.17202597309352657</v>
      </c>
      <c r="BI27" t="e">
        <f t="shared" si="37"/>
        <v>#DIV/0!</v>
      </c>
      <c r="BJ27">
        <f t="shared" si="38"/>
        <v>0.27141838246603106</v>
      </c>
      <c r="BK27">
        <f t="shared" si="39"/>
        <v>0.72858161753396899</v>
      </c>
      <c r="BL27">
        <f t="shared" si="40"/>
        <v>1399.992</v>
      </c>
      <c r="BM27">
        <f t="shared" si="41"/>
        <v>1180.1783915544788</v>
      </c>
      <c r="BN27">
        <f t="shared" si="42"/>
        <v>0.84298938247824196</v>
      </c>
      <c r="BO27">
        <f t="shared" si="43"/>
        <v>0.19597876495648392</v>
      </c>
      <c r="BP27">
        <v>6</v>
      </c>
      <c r="BQ27">
        <v>0.5</v>
      </c>
      <c r="BR27" t="s">
        <v>297</v>
      </c>
      <c r="BS27">
        <v>2</v>
      </c>
      <c r="BT27">
        <v>1608310478.3499999</v>
      </c>
      <c r="BU27">
        <v>699.72806666666702</v>
      </c>
      <c r="BV27">
        <v>719.96450000000004</v>
      </c>
      <c r="BW27">
        <v>22.007083333333298</v>
      </c>
      <c r="BX27">
        <v>20.222606666666699</v>
      </c>
      <c r="BY27">
        <v>699.69219999999996</v>
      </c>
      <c r="BZ27">
        <v>21.6858166666667</v>
      </c>
      <c r="CA27">
        <v>500.00516666666698</v>
      </c>
      <c r="CB27">
        <v>102.58643333333301</v>
      </c>
      <c r="CC27">
        <v>9.9989003333333298E-2</v>
      </c>
      <c r="CD27">
        <v>28.000356666666701</v>
      </c>
      <c r="CE27">
        <v>29.184546666666701</v>
      </c>
      <c r="CF27">
        <v>999.9</v>
      </c>
      <c r="CG27">
        <v>0</v>
      </c>
      <c r="CH27">
        <v>0</v>
      </c>
      <c r="CI27">
        <v>10002.205</v>
      </c>
      <c r="CJ27">
        <v>0</v>
      </c>
      <c r="CK27">
        <v>674.79489999999998</v>
      </c>
      <c r="CL27">
        <v>1399.992</v>
      </c>
      <c r="CM27">
        <v>0.89999676666666695</v>
      </c>
      <c r="CN27">
        <v>0.100003113333333</v>
      </c>
      <c r="CO27">
        <v>0</v>
      </c>
      <c r="CP27">
        <v>851.56243333333305</v>
      </c>
      <c r="CQ27">
        <v>4.9994800000000001</v>
      </c>
      <c r="CR27">
        <v>12234.57</v>
      </c>
      <c r="CS27">
        <v>11417.5133333333</v>
      </c>
      <c r="CT27">
        <v>48.006100000000004</v>
      </c>
      <c r="CU27">
        <v>49.7395</v>
      </c>
      <c r="CV27">
        <v>48.843499999999999</v>
      </c>
      <c r="CW27">
        <v>49.491633333333297</v>
      </c>
      <c r="CX27">
        <v>49.993699999999997</v>
      </c>
      <c r="CY27">
        <v>1255.48833333333</v>
      </c>
      <c r="CZ27">
        <v>139.50366666666699</v>
      </c>
      <c r="DA27">
        <v>0</v>
      </c>
      <c r="DB27">
        <v>112.40000009536701</v>
      </c>
      <c r="DC27">
        <v>0</v>
      </c>
      <c r="DD27">
        <v>851.58784615384604</v>
      </c>
      <c r="DE27">
        <v>7.5943931543842202</v>
      </c>
      <c r="DF27">
        <v>66.909401664106397</v>
      </c>
      <c r="DG27">
        <v>12234.865384615399</v>
      </c>
      <c r="DH27">
        <v>15</v>
      </c>
      <c r="DI27">
        <v>1608310158.5999999</v>
      </c>
      <c r="DJ27" t="s">
        <v>329</v>
      </c>
      <c r="DK27">
        <v>1608310153.0999999</v>
      </c>
      <c r="DL27">
        <v>1608310158.5999999</v>
      </c>
      <c r="DM27">
        <v>2</v>
      </c>
      <c r="DN27">
        <v>0.10100000000000001</v>
      </c>
      <c r="DO27">
        <v>2.3E-2</v>
      </c>
      <c r="DP27">
        <v>0.31</v>
      </c>
      <c r="DQ27">
        <v>0.247</v>
      </c>
      <c r="DR27">
        <v>412</v>
      </c>
      <c r="DS27">
        <v>20</v>
      </c>
      <c r="DT27">
        <v>0.12</v>
      </c>
      <c r="DU27">
        <v>0.05</v>
      </c>
      <c r="DV27">
        <v>15.8009634517861</v>
      </c>
      <c r="DW27">
        <v>-9.9765069294361006E-2</v>
      </c>
      <c r="DX27">
        <v>5.7265645224054099E-2</v>
      </c>
      <c r="DY27">
        <v>1</v>
      </c>
      <c r="DZ27">
        <v>-20.236039999999999</v>
      </c>
      <c r="EA27">
        <v>-7.3441601779779001E-2</v>
      </c>
      <c r="EB27">
        <v>7.0755558556672302E-2</v>
      </c>
      <c r="EC27">
        <v>1</v>
      </c>
      <c r="ED27">
        <v>1.78247166666667</v>
      </c>
      <c r="EE27">
        <v>0.112579221357063</v>
      </c>
      <c r="EF27">
        <v>1.1383360102457499E-2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3.5999999999999997E-2</v>
      </c>
      <c r="EN27">
        <v>0.32150000000000001</v>
      </c>
      <c r="EO27">
        <v>0.48625317671143498</v>
      </c>
      <c r="EP27">
        <v>-1.6043650578588901E-5</v>
      </c>
      <c r="EQ27">
        <v>-1.15305589960158E-6</v>
      </c>
      <c r="ER27">
        <v>3.6581349982770798E-10</v>
      </c>
      <c r="ES27">
        <v>-0.106169259645795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5.5</v>
      </c>
      <c r="FB27">
        <v>5.5</v>
      </c>
      <c r="FC27">
        <v>2</v>
      </c>
      <c r="FD27">
        <v>508.64</v>
      </c>
      <c r="FE27">
        <v>503.43299999999999</v>
      </c>
      <c r="FF27">
        <v>22.913</v>
      </c>
      <c r="FG27">
        <v>34.595799999999997</v>
      </c>
      <c r="FH27">
        <v>30.000599999999999</v>
      </c>
      <c r="FI27">
        <v>34.532899999999998</v>
      </c>
      <c r="FJ27">
        <v>34.568899999999999</v>
      </c>
      <c r="FK27">
        <v>30.433700000000002</v>
      </c>
      <c r="FL27">
        <v>23.277100000000001</v>
      </c>
      <c r="FM27">
        <v>71.152000000000001</v>
      </c>
      <c r="FN27">
        <v>22.915099999999999</v>
      </c>
      <c r="FO27">
        <v>720.07100000000003</v>
      </c>
      <c r="FP27">
        <v>20.281199999999998</v>
      </c>
      <c r="FQ27">
        <v>97.580200000000005</v>
      </c>
      <c r="FR27">
        <v>101.944</v>
      </c>
    </row>
    <row r="28" spans="1:174" x14ac:dyDescent="0.25">
      <c r="A28">
        <v>12</v>
      </c>
      <c r="B28">
        <v>1608310606.5999999</v>
      </c>
      <c r="C28">
        <v>1173.0999999046301</v>
      </c>
      <c r="D28" t="s">
        <v>342</v>
      </c>
      <c r="E28" t="s">
        <v>343</v>
      </c>
      <c r="F28" t="s">
        <v>292</v>
      </c>
      <c r="G28" t="s">
        <v>293</v>
      </c>
      <c r="H28">
        <v>1608310598.5999999</v>
      </c>
      <c r="I28">
        <f t="shared" si="0"/>
        <v>1.6859332136478168E-3</v>
      </c>
      <c r="J28">
        <f t="shared" si="1"/>
        <v>1.6859332136478169</v>
      </c>
      <c r="K28">
        <f t="shared" si="2"/>
        <v>17.31706682138455</v>
      </c>
      <c r="L28">
        <f t="shared" si="3"/>
        <v>799.79912903225795</v>
      </c>
      <c r="M28">
        <f t="shared" si="4"/>
        <v>486.77515095155064</v>
      </c>
      <c r="N28">
        <f t="shared" si="5"/>
        <v>49.987764457329895</v>
      </c>
      <c r="O28">
        <f t="shared" si="6"/>
        <v>82.132726777627539</v>
      </c>
      <c r="P28">
        <f t="shared" si="7"/>
        <v>9.5492573280700571E-2</v>
      </c>
      <c r="Q28">
        <f t="shared" si="8"/>
        <v>2.9758001395585731</v>
      </c>
      <c r="R28">
        <f t="shared" si="9"/>
        <v>9.3822297135211494E-2</v>
      </c>
      <c r="S28">
        <f t="shared" si="10"/>
        <v>5.8786569928086826E-2</v>
      </c>
      <c r="T28">
        <f t="shared" si="11"/>
        <v>231.2936448068458</v>
      </c>
      <c r="U28">
        <f t="shared" si="12"/>
        <v>28.859576320914691</v>
      </c>
      <c r="V28">
        <f t="shared" si="13"/>
        <v>29.0944</v>
      </c>
      <c r="W28">
        <f t="shared" si="14"/>
        <v>4.0437941055300177</v>
      </c>
      <c r="X28">
        <f t="shared" si="15"/>
        <v>59.605096640082934</v>
      </c>
      <c r="Y28">
        <f t="shared" si="16"/>
        <v>2.2550764562485051</v>
      </c>
      <c r="Z28">
        <f t="shared" si="17"/>
        <v>3.7833617985144286</v>
      </c>
      <c r="AA28">
        <f t="shared" si="18"/>
        <v>1.7887176492815127</v>
      </c>
      <c r="AB28">
        <f t="shared" si="19"/>
        <v>-74.349654721868717</v>
      </c>
      <c r="AC28">
        <f t="shared" si="20"/>
        <v>-183.91072207217883</v>
      </c>
      <c r="AD28">
        <f t="shared" si="21"/>
        <v>-13.541592167934319</v>
      </c>
      <c r="AE28">
        <f t="shared" si="22"/>
        <v>-40.508324155136052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54111.534401240453</v>
      </c>
      <c r="AK28" t="s">
        <v>294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15350.9</v>
      </c>
      <c r="AS28">
        <v>886.17119230769197</v>
      </c>
      <c r="AT28">
        <v>1077.29</v>
      </c>
      <c r="AU28">
        <f t="shared" si="27"/>
        <v>0.17740701917989399</v>
      </c>
      <c r="AV28">
        <v>0.5</v>
      </c>
      <c r="AW28">
        <f t="shared" si="28"/>
        <v>1180.1964093032518</v>
      </c>
      <c r="AX28">
        <f t="shared" si="29"/>
        <v>17.31706682138455</v>
      </c>
      <c r="AY28">
        <f t="shared" si="30"/>
        <v>104.687563510652</v>
      </c>
      <c r="AZ28">
        <f t="shared" si="31"/>
        <v>1.5520354643510845E-2</v>
      </c>
      <c r="BA28">
        <f t="shared" si="32"/>
        <v>-1</v>
      </c>
      <c r="BB28" t="s">
        <v>345</v>
      </c>
      <c r="BC28">
        <v>886.17119230769197</v>
      </c>
      <c r="BD28">
        <v>587.77</v>
      </c>
      <c r="BE28">
        <f t="shared" si="33"/>
        <v>0.45439946532502851</v>
      </c>
      <c r="BF28">
        <f t="shared" si="34"/>
        <v>0.39042083610947048</v>
      </c>
      <c r="BG28">
        <f t="shared" si="35"/>
        <v>1.8328427786379027</v>
      </c>
      <c r="BH28">
        <f t="shared" si="36"/>
        <v>0.17740701917989399</v>
      </c>
      <c r="BI28" t="e">
        <f t="shared" si="37"/>
        <v>#DIV/0!</v>
      </c>
      <c r="BJ28">
        <f t="shared" si="38"/>
        <v>0.2589540901713101</v>
      </c>
      <c r="BK28">
        <f t="shared" si="39"/>
        <v>0.7410459098286899</v>
      </c>
      <c r="BL28">
        <f t="shared" si="40"/>
        <v>1400.01322580645</v>
      </c>
      <c r="BM28">
        <f t="shared" si="41"/>
        <v>1180.1964093032518</v>
      </c>
      <c r="BN28">
        <f t="shared" si="42"/>
        <v>0.84298947149118753</v>
      </c>
      <c r="BO28">
        <f t="shared" si="43"/>
        <v>0.19597894298237509</v>
      </c>
      <c r="BP28">
        <v>6</v>
      </c>
      <c r="BQ28">
        <v>0.5</v>
      </c>
      <c r="BR28" t="s">
        <v>297</v>
      </c>
      <c r="BS28">
        <v>2</v>
      </c>
      <c r="BT28">
        <v>1608310598.5999999</v>
      </c>
      <c r="BU28">
        <v>799.79912903225795</v>
      </c>
      <c r="BV28">
        <v>822.19745161290302</v>
      </c>
      <c r="BW28">
        <v>21.959677419354801</v>
      </c>
      <c r="BX28">
        <v>19.981006451612899</v>
      </c>
      <c r="BY28">
        <v>799.87619354838705</v>
      </c>
      <c r="BZ28">
        <v>21.640403225806502</v>
      </c>
      <c r="CA28">
        <v>500.005516129032</v>
      </c>
      <c r="CB28">
        <v>102.59177419354801</v>
      </c>
      <c r="CC28">
        <v>9.9919003225806505E-2</v>
      </c>
      <c r="CD28">
        <v>27.948048387096801</v>
      </c>
      <c r="CE28">
        <v>29.0944</v>
      </c>
      <c r="CF28">
        <v>999.9</v>
      </c>
      <c r="CG28">
        <v>0</v>
      </c>
      <c r="CH28">
        <v>0</v>
      </c>
      <c r="CI28">
        <v>10006.7096774194</v>
      </c>
      <c r="CJ28">
        <v>0</v>
      </c>
      <c r="CK28">
        <v>398.10951612903199</v>
      </c>
      <c r="CL28">
        <v>1400.01322580645</v>
      </c>
      <c r="CM28">
        <v>0.89999316129032303</v>
      </c>
      <c r="CN28">
        <v>0.100006832258065</v>
      </c>
      <c r="CO28">
        <v>0</v>
      </c>
      <c r="CP28">
        <v>886.15758064516103</v>
      </c>
      <c r="CQ28">
        <v>4.9994800000000001</v>
      </c>
      <c r="CR28">
        <v>12663.180645161299</v>
      </c>
      <c r="CS28">
        <v>11417.664516129</v>
      </c>
      <c r="CT28">
        <v>47.715516129032203</v>
      </c>
      <c r="CU28">
        <v>49.477645161290297</v>
      </c>
      <c r="CV28">
        <v>48.628806451612903</v>
      </c>
      <c r="CW28">
        <v>49.155000000000001</v>
      </c>
      <c r="CX28">
        <v>49.719580645161301</v>
      </c>
      <c r="CY28">
        <v>1255.5038709677401</v>
      </c>
      <c r="CZ28">
        <v>139.51</v>
      </c>
      <c r="DA28">
        <v>0</v>
      </c>
      <c r="DB28">
        <v>120</v>
      </c>
      <c r="DC28">
        <v>0</v>
      </c>
      <c r="DD28">
        <v>886.17119230769197</v>
      </c>
      <c r="DE28">
        <v>3.4593846113293298</v>
      </c>
      <c r="DF28">
        <v>22.3589742167627</v>
      </c>
      <c r="DG28">
        <v>12663.3230769231</v>
      </c>
      <c r="DH28">
        <v>15</v>
      </c>
      <c r="DI28">
        <v>1608310158.5999999</v>
      </c>
      <c r="DJ28" t="s">
        <v>329</v>
      </c>
      <c r="DK28">
        <v>1608310153.0999999</v>
      </c>
      <c r="DL28">
        <v>1608310158.5999999</v>
      </c>
      <c r="DM28">
        <v>2</v>
      </c>
      <c r="DN28">
        <v>0.10100000000000001</v>
      </c>
      <c r="DO28">
        <v>2.3E-2</v>
      </c>
      <c r="DP28">
        <v>0.31</v>
      </c>
      <c r="DQ28">
        <v>0.247</v>
      </c>
      <c r="DR28">
        <v>412</v>
      </c>
      <c r="DS28">
        <v>20</v>
      </c>
      <c r="DT28">
        <v>0.12</v>
      </c>
      <c r="DU28">
        <v>0.05</v>
      </c>
      <c r="DV28">
        <v>17.316708445457799</v>
      </c>
      <c r="DW28">
        <v>-0.65697011078505396</v>
      </c>
      <c r="DX28">
        <v>6.2534806041187302E-2</v>
      </c>
      <c r="DY28">
        <v>0</v>
      </c>
      <c r="DZ28">
        <v>-22.393156666666702</v>
      </c>
      <c r="EA28">
        <v>0.67214149054500405</v>
      </c>
      <c r="EB28">
        <v>7.6247980009673699E-2</v>
      </c>
      <c r="EC28">
        <v>0</v>
      </c>
      <c r="ED28">
        <v>1.9788460000000001</v>
      </c>
      <c r="EE28">
        <v>-3.9909944382646299E-2</v>
      </c>
      <c r="EF28">
        <v>1.3915155191373201E-2</v>
      </c>
      <c r="EG28">
        <v>1</v>
      </c>
      <c r="EH28">
        <v>1</v>
      </c>
      <c r="EI28">
        <v>3</v>
      </c>
      <c r="EJ28" t="s">
        <v>299</v>
      </c>
      <c r="EK28">
        <v>100</v>
      </c>
      <c r="EL28">
        <v>100</v>
      </c>
      <c r="EM28">
        <v>-7.6999999999999999E-2</v>
      </c>
      <c r="EN28">
        <v>0.31630000000000003</v>
      </c>
      <c r="EO28">
        <v>0.48625317671143498</v>
      </c>
      <c r="EP28">
        <v>-1.6043650578588901E-5</v>
      </c>
      <c r="EQ28">
        <v>-1.15305589960158E-6</v>
      </c>
      <c r="ER28">
        <v>3.6581349982770798E-10</v>
      </c>
      <c r="ES28">
        <v>-0.106169259645795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7.6</v>
      </c>
      <c r="FB28">
        <v>7.5</v>
      </c>
      <c r="FC28">
        <v>2</v>
      </c>
      <c r="FD28">
        <v>508.37299999999999</v>
      </c>
      <c r="FE28">
        <v>501.75799999999998</v>
      </c>
      <c r="FF28">
        <v>23.3032</v>
      </c>
      <c r="FG28">
        <v>34.790799999999997</v>
      </c>
      <c r="FH28">
        <v>30.000299999999999</v>
      </c>
      <c r="FI28">
        <v>34.672499999999999</v>
      </c>
      <c r="FJ28">
        <v>34.697699999999998</v>
      </c>
      <c r="FK28">
        <v>33.929200000000002</v>
      </c>
      <c r="FL28">
        <v>25.259599999999999</v>
      </c>
      <c r="FM28">
        <v>70.402500000000003</v>
      </c>
      <c r="FN28">
        <v>23.323899999999998</v>
      </c>
      <c r="FO28">
        <v>822.28499999999997</v>
      </c>
      <c r="FP28">
        <v>19.921700000000001</v>
      </c>
      <c r="FQ28">
        <v>97.544399999999996</v>
      </c>
      <c r="FR28">
        <v>101.896</v>
      </c>
    </row>
    <row r="29" spans="1:174" x14ac:dyDescent="0.25">
      <c r="A29">
        <v>13</v>
      </c>
      <c r="B29">
        <v>1608310727.0999999</v>
      </c>
      <c r="C29">
        <v>1293.5999999046301</v>
      </c>
      <c r="D29" t="s">
        <v>346</v>
      </c>
      <c r="E29" t="s">
        <v>347</v>
      </c>
      <c r="F29" t="s">
        <v>292</v>
      </c>
      <c r="G29" t="s">
        <v>293</v>
      </c>
      <c r="H29">
        <v>1608310719.0999999</v>
      </c>
      <c r="I29">
        <f t="shared" si="0"/>
        <v>1.5292080309391191E-3</v>
      </c>
      <c r="J29">
        <f t="shared" si="1"/>
        <v>1.5292080309391192</v>
      </c>
      <c r="K29">
        <f t="shared" si="2"/>
        <v>18.415016066330374</v>
      </c>
      <c r="L29">
        <f t="shared" si="3"/>
        <v>899.81616129032295</v>
      </c>
      <c r="M29">
        <f t="shared" si="4"/>
        <v>530.25955945568933</v>
      </c>
      <c r="N29">
        <f t="shared" si="5"/>
        <v>54.456257421647969</v>
      </c>
      <c r="O29">
        <f t="shared" si="6"/>
        <v>92.408745184497946</v>
      </c>
      <c r="P29">
        <f t="shared" si="7"/>
        <v>8.5617209308704562E-2</v>
      </c>
      <c r="Q29">
        <f t="shared" si="8"/>
        <v>2.9748359293078197</v>
      </c>
      <c r="R29">
        <f t="shared" si="9"/>
        <v>8.4271481207583737E-2</v>
      </c>
      <c r="S29">
        <f t="shared" si="10"/>
        <v>5.2788822085683626E-2</v>
      </c>
      <c r="T29">
        <f t="shared" si="11"/>
        <v>231.29088924691837</v>
      </c>
      <c r="U29">
        <f t="shared" si="12"/>
        <v>28.935831349141605</v>
      </c>
      <c r="V29">
        <f t="shared" si="13"/>
        <v>29.055009677419399</v>
      </c>
      <c r="W29">
        <f t="shared" si="14"/>
        <v>4.0345925062708252</v>
      </c>
      <c r="X29">
        <f t="shared" si="15"/>
        <v>58.762291608667319</v>
      </c>
      <c r="Y29">
        <f t="shared" si="16"/>
        <v>2.2278443309392215</v>
      </c>
      <c r="Z29">
        <f t="shared" si="17"/>
        <v>3.7912822491262732</v>
      </c>
      <c r="AA29">
        <f t="shared" si="18"/>
        <v>1.8067481753316037</v>
      </c>
      <c r="AB29">
        <f t="shared" si="19"/>
        <v>-67.438074164415156</v>
      </c>
      <c r="AC29">
        <f t="shared" si="20"/>
        <v>-171.78180938163641</v>
      </c>
      <c r="AD29">
        <f t="shared" si="21"/>
        <v>-12.652396057245134</v>
      </c>
      <c r="AE29">
        <f t="shared" si="22"/>
        <v>-20.581390356378336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54076.918854489093</v>
      </c>
      <c r="AK29" t="s">
        <v>294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15353</v>
      </c>
      <c r="AS29">
        <v>913.42342307692297</v>
      </c>
      <c r="AT29">
        <v>1116.18</v>
      </c>
      <c r="AU29">
        <f t="shared" si="27"/>
        <v>0.18165222179494089</v>
      </c>
      <c r="AV29">
        <v>0.5</v>
      </c>
      <c r="AW29">
        <f t="shared" si="28"/>
        <v>1180.1830080061106</v>
      </c>
      <c r="AX29">
        <f t="shared" si="29"/>
        <v>18.415016066330374</v>
      </c>
      <c r="AY29">
        <f t="shared" si="30"/>
        <v>107.19143276447326</v>
      </c>
      <c r="AZ29">
        <f t="shared" si="31"/>
        <v>1.645085205821727E-2</v>
      </c>
      <c r="BA29">
        <f t="shared" si="32"/>
        <v>-1</v>
      </c>
      <c r="BB29" t="s">
        <v>349</v>
      </c>
      <c r="BC29">
        <v>913.42342307692297</v>
      </c>
      <c r="BD29">
        <v>596.41999999999996</v>
      </c>
      <c r="BE29">
        <f t="shared" si="33"/>
        <v>0.46565966062821418</v>
      </c>
      <c r="BF29">
        <f t="shared" si="34"/>
        <v>0.39009653863913546</v>
      </c>
      <c r="BG29">
        <f t="shared" si="35"/>
        <v>1.871466416283827</v>
      </c>
      <c r="BH29">
        <f t="shared" si="36"/>
        <v>0.18165222179494084</v>
      </c>
      <c r="BI29" t="e">
        <f t="shared" si="37"/>
        <v>#DIV/0!</v>
      </c>
      <c r="BJ29">
        <f t="shared" si="38"/>
        <v>0.25471361002701137</v>
      </c>
      <c r="BK29">
        <f t="shared" si="39"/>
        <v>0.74528638997298868</v>
      </c>
      <c r="BL29">
        <f t="shared" si="40"/>
        <v>1399.9974193548401</v>
      </c>
      <c r="BM29">
        <f t="shared" si="41"/>
        <v>1180.1830080061106</v>
      </c>
      <c r="BN29">
        <f t="shared" si="42"/>
        <v>0.84298941675904926</v>
      </c>
      <c r="BO29">
        <f t="shared" si="43"/>
        <v>0.19597883351809858</v>
      </c>
      <c r="BP29">
        <v>6</v>
      </c>
      <c r="BQ29">
        <v>0.5</v>
      </c>
      <c r="BR29" t="s">
        <v>297</v>
      </c>
      <c r="BS29">
        <v>2</v>
      </c>
      <c r="BT29">
        <v>1608310719.0999999</v>
      </c>
      <c r="BU29">
        <v>899.81616129032295</v>
      </c>
      <c r="BV29">
        <v>923.56509677419297</v>
      </c>
      <c r="BW29">
        <v>21.693296774193499</v>
      </c>
      <c r="BX29">
        <v>19.898077419354799</v>
      </c>
      <c r="BY29">
        <v>900.01161290322602</v>
      </c>
      <c r="BZ29">
        <v>21.385238709677399</v>
      </c>
      <c r="CA29">
        <v>500.006129032258</v>
      </c>
      <c r="CB29">
        <v>102.597387096774</v>
      </c>
      <c r="CC29">
        <v>9.9973941935483895E-2</v>
      </c>
      <c r="CD29">
        <v>27.9839129032258</v>
      </c>
      <c r="CE29">
        <v>29.055009677419399</v>
      </c>
      <c r="CF29">
        <v>999.9</v>
      </c>
      <c r="CG29">
        <v>0</v>
      </c>
      <c r="CH29">
        <v>0</v>
      </c>
      <c r="CI29">
        <v>10000.7070967742</v>
      </c>
      <c r="CJ29">
        <v>0</v>
      </c>
      <c r="CK29">
        <v>267.94029032258101</v>
      </c>
      <c r="CL29">
        <v>1399.9974193548401</v>
      </c>
      <c r="CM29">
        <v>0.89999499999999999</v>
      </c>
      <c r="CN29">
        <v>0.10000519677419401</v>
      </c>
      <c r="CO29">
        <v>0</v>
      </c>
      <c r="CP29">
        <v>913.42522580645198</v>
      </c>
      <c r="CQ29">
        <v>4.9994800000000001</v>
      </c>
      <c r="CR29">
        <v>13027.7096774194</v>
      </c>
      <c r="CS29">
        <v>11417.5451612903</v>
      </c>
      <c r="CT29">
        <v>47.400903225806402</v>
      </c>
      <c r="CU29">
        <v>49.140999999999998</v>
      </c>
      <c r="CV29">
        <v>48.306258064516101</v>
      </c>
      <c r="CW29">
        <v>48.689322580645197</v>
      </c>
      <c r="CX29">
        <v>49.394806451612901</v>
      </c>
      <c r="CY29">
        <v>1255.4916129032299</v>
      </c>
      <c r="CZ29">
        <v>139.50580645161301</v>
      </c>
      <c r="DA29">
        <v>0</v>
      </c>
      <c r="DB29">
        <v>120</v>
      </c>
      <c r="DC29">
        <v>0</v>
      </c>
      <c r="DD29">
        <v>913.42342307692297</v>
      </c>
      <c r="DE29">
        <v>-1.3156581127762901</v>
      </c>
      <c r="DF29">
        <v>15.2444444660755</v>
      </c>
      <c r="DG29">
        <v>13027.8884615385</v>
      </c>
      <c r="DH29">
        <v>15</v>
      </c>
      <c r="DI29">
        <v>1608310158.5999999</v>
      </c>
      <c r="DJ29" t="s">
        <v>329</v>
      </c>
      <c r="DK29">
        <v>1608310153.0999999</v>
      </c>
      <c r="DL29">
        <v>1608310158.5999999</v>
      </c>
      <c r="DM29">
        <v>2</v>
      </c>
      <c r="DN29">
        <v>0.10100000000000001</v>
      </c>
      <c r="DO29">
        <v>2.3E-2</v>
      </c>
      <c r="DP29">
        <v>0.31</v>
      </c>
      <c r="DQ29">
        <v>0.247</v>
      </c>
      <c r="DR29">
        <v>412</v>
      </c>
      <c r="DS29">
        <v>20</v>
      </c>
      <c r="DT29">
        <v>0.12</v>
      </c>
      <c r="DU29">
        <v>0.05</v>
      </c>
      <c r="DV29">
        <v>18.411490722505501</v>
      </c>
      <c r="DW29">
        <v>0.46690242279233701</v>
      </c>
      <c r="DX29">
        <v>5.5648237258144599E-2</v>
      </c>
      <c r="DY29">
        <v>1</v>
      </c>
      <c r="DZ29">
        <v>-23.748270000000002</v>
      </c>
      <c r="EA29">
        <v>-0.29375839822025801</v>
      </c>
      <c r="EB29">
        <v>5.5666807285251398E-2</v>
      </c>
      <c r="EC29">
        <v>0</v>
      </c>
      <c r="ED29">
        <v>1.79675266666667</v>
      </c>
      <c r="EE29">
        <v>-0.381888854282529</v>
      </c>
      <c r="EF29">
        <v>2.77916416611582E-2</v>
      </c>
      <c r="EG29">
        <v>0</v>
      </c>
      <c r="EH29">
        <v>1</v>
      </c>
      <c r="EI29">
        <v>3</v>
      </c>
      <c r="EJ29" t="s">
        <v>299</v>
      </c>
      <c r="EK29">
        <v>100</v>
      </c>
      <c r="EL29">
        <v>100</v>
      </c>
      <c r="EM29">
        <v>-0.19600000000000001</v>
      </c>
      <c r="EN29">
        <v>0.30769999999999997</v>
      </c>
      <c r="EO29">
        <v>0.48625317671143498</v>
      </c>
      <c r="EP29">
        <v>-1.6043650578588901E-5</v>
      </c>
      <c r="EQ29">
        <v>-1.15305589960158E-6</v>
      </c>
      <c r="ER29">
        <v>3.6581349982770798E-10</v>
      </c>
      <c r="ES29">
        <v>-0.106169259645795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9.6</v>
      </c>
      <c r="FB29">
        <v>9.5</v>
      </c>
      <c r="FC29">
        <v>2</v>
      </c>
      <c r="FD29">
        <v>508.71100000000001</v>
      </c>
      <c r="FE29">
        <v>500.22</v>
      </c>
      <c r="FF29">
        <v>23.829000000000001</v>
      </c>
      <c r="FG29">
        <v>34.915500000000002</v>
      </c>
      <c r="FH29">
        <v>30.000299999999999</v>
      </c>
      <c r="FI29">
        <v>34.7971</v>
      </c>
      <c r="FJ29">
        <v>34.821899999999999</v>
      </c>
      <c r="FK29">
        <v>37.319400000000002</v>
      </c>
      <c r="FL29">
        <v>24.101099999999999</v>
      </c>
      <c r="FM29">
        <v>69.2881</v>
      </c>
      <c r="FN29">
        <v>23.830100000000002</v>
      </c>
      <c r="FO29">
        <v>923.57299999999998</v>
      </c>
      <c r="FP29">
        <v>20.086200000000002</v>
      </c>
      <c r="FQ29">
        <v>97.520899999999997</v>
      </c>
      <c r="FR29">
        <v>101.864</v>
      </c>
    </row>
    <row r="30" spans="1:174" x14ac:dyDescent="0.25">
      <c r="A30">
        <v>14</v>
      </c>
      <c r="B30">
        <v>1608310847.5999999</v>
      </c>
      <c r="C30">
        <v>1414.0999999046301</v>
      </c>
      <c r="D30" t="s">
        <v>350</v>
      </c>
      <c r="E30" t="s">
        <v>351</v>
      </c>
      <c r="F30" t="s">
        <v>292</v>
      </c>
      <c r="G30" t="s">
        <v>293</v>
      </c>
      <c r="H30">
        <v>1608310839.5999999</v>
      </c>
      <c r="I30">
        <f t="shared" si="0"/>
        <v>1.3745294664374861E-3</v>
      </c>
      <c r="J30">
        <f t="shared" si="1"/>
        <v>1.3745294664374861</v>
      </c>
      <c r="K30">
        <f t="shared" si="2"/>
        <v>21.135392862914333</v>
      </c>
      <c r="L30">
        <f t="shared" si="3"/>
        <v>1199.76283870968</v>
      </c>
      <c r="M30">
        <f t="shared" si="4"/>
        <v>724.1546870918761</v>
      </c>
      <c r="N30">
        <f t="shared" si="5"/>
        <v>74.37356966097343</v>
      </c>
      <c r="O30">
        <f t="shared" si="6"/>
        <v>123.22042051507236</v>
      </c>
      <c r="P30">
        <f t="shared" si="7"/>
        <v>7.6472942514691861E-2</v>
      </c>
      <c r="Q30">
        <f t="shared" si="8"/>
        <v>2.9750385188616466</v>
      </c>
      <c r="R30">
        <f t="shared" si="9"/>
        <v>7.5397447213374436E-2</v>
      </c>
      <c r="S30">
        <f t="shared" si="10"/>
        <v>4.7218773378102305E-2</v>
      </c>
      <c r="T30">
        <f t="shared" si="11"/>
        <v>231.29101552036116</v>
      </c>
      <c r="U30">
        <f t="shared" si="12"/>
        <v>28.9791087010483</v>
      </c>
      <c r="V30">
        <f t="shared" si="13"/>
        <v>29.045138709677399</v>
      </c>
      <c r="W30">
        <f t="shared" si="14"/>
        <v>4.0322895060325834</v>
      </c>
      <c r="X30">
        <f t="shared" si="15"/>
        <v>58.461293405681502</v>
      </c>
      <c r="Y30">
        <f t="shared" si="16"/>
        <v>2.2169124879552533</v>
      </c>
      <c r="Z30">
        <f t="shared" si="17"/>
        <v>3.792103045978461</v>
      </c>
      <c r="AA30">
        <f t="shared" si="18"/>
        <v>1.8153770180773301</v>
      </c>
      <c r="AB30">
        <f t="shared" si="19"/>
        <v>-60.616749469893136</v>
      </c>
      <c r="AC30">
        <f t="shared" si="20"/>
        <v>-169.61478708698439</v>
      </c>
      <c r="AD30">
        <f t="shared" si="21"/>
        <v>-12.491552070901262</v>
      </c>
      <c r="AE30">
        <f t="shared" si="22"/>
        <v>-11.432073107417636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54082.336893371699</v>
      </c>
      <c r="AK30" t="s">
        <v>294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352</v>
      </c>
      <c r="AR30">
        <v>15355.1</v>
      </c>
      <c r="AS30">
        <v>955.91557692307697</v>
      </c>
      <c r="AT30">
        <v>1168.79</v>
      </c>
      <c r="AU30">
        <f t="shared" si="27"/>
        <v>0.18213231040385613</v>
      </c>
      <c r="AV30">
        <v>0.5</v>
      </c>
      <c r="AW30">
        <f t="shared" si="28"/>
        <v>1180.1842931742306</v>
      </c>
      <c r="AX30">
        <f t="shared" si="29"/>
        <v>21.135392862914333</v>
      </c>
      <c r="AY30">
        <f t="shared" si="30"/>
        <v>107.47484600908226</v>
      </c>
      <c r="AZ30">
        <f t="shared" si="31"/>
        <v>1.8755878205579953E-2</v>
      </c>
      <c r="BA30">
        <f t="shared" si="32"/>
        <v>-1</v>
      </c>
      <c r="BB30" t="s">
        <v>353</v>
      </c>
      <c r="BC30">
        <v>955.91557692307697</v>
      </c>
      <c r="BD30">
        <v>600.19000000000005</v>
      </c>
      <c r="BE30">
        <f t="shared" si="33"/>
        <v>0.48648602400773444</v>
      </c>
      <c r="BF30">
        <f t="shared" si="34"/>
        <v>0.37438343840471866</v>
      </c>
      <c r="BG30">
        <f t="shared" si="35"/>
        <v>1.9473666672220462</v>
      </c>
      <c r="BH30">
        <f t="shared" si="36"/>
        <v>0.18213231040385613</v>
      </c>
      <c r="BI30" t="e">
        <f t="shared" si="37"/>
        <v>#DIV/0!</v>
      </c>
      <c r="BJ30">
        <f t="shared" si="38"/>
        <v>0.23506385011467382</v>
      </c>
      <c r="BK30">
        <f t="shared" si="39"/>
        <v>0.76493614988532621</v>
      </c>
      <c r="BL30">
        <f t="shared" si="40"/>
        <v>1399.99903225806</v>
      </c>
      <c r="BM30">
        <f t="shared" si="41"/>
        <v>1180.1842931742306</v>
      </c>
      <c r="BN30">
        <f t="shared" si="42"/>
        <v>0.84298936355028053</v>
      </c>
      <c r="BO30">
        <f t="shared" si="43"/>
        <v>0.19597872710056113</v>
      </c>
      <c r="BP30">
        <v>6</v>
      </c>
      <c r="BQ30">
        <v>0.5</v>
      </c>
      <c r="BR30" t="s">
        <v>297</v>
      </c>
      <c r="BS30">
        <v>2</v>
      </c>
      <c r="BT30">
        <v>1608310839.5999999</v>
      </c>
      <c r="BU30">
        <v>1199.76283870968</v>
      </c>
      <c r="BV30">
        <v>1227.10387096774</v>
      </c>
      <c r="BW30">
        <v>21.5854580645161</v>
      </c>
      <c r="BX30">
        <v>19.971648387096799</v>
      </c>
      <c r="BY30">
        <v>1200.12483870968</v>
      </c>
      <c r="BZ30">
        <v>21.348458064516102</v>
      </c>
      <c r="CA30">
        <v>500.00677419354798</v>
      </c>
      <c r="CB30">
        <v>102.60396774193499</v>
      </c>
      <c r="CC30">
        <v>0.100013861290323</v>
      </c>
      <c r="CD30">
        <v>27.9876258064516</v>
      </c>
      <c r="CE30">
        <v>29.045138709677399</v>
      </c>
      <c r="CF30">
        <v>999.9</v>
      </c>
      <c r="CG30">
        <v>0</v>
      </c>
      <c r="CH30">
        <v>0</v>
      </c>
      <c r="CI30">
        <v>10001.2116129032</v>
      </c>
      <c r="CJ30">
        <v>0</v>
      </c>
      <c r="CK30">
        <v>274.58512903225801</v>
      </c>
      <c r="CL30">
        <v>1399.99903225806</v>
      </c>
      <c r="CM30">
        <v>0.89999583870967703</v>
      </c>
      <c r="CN30">
        <v>0.100004419354839</v>
      </c>
      <c r="CO30">
        <v>0</v>
      </c>
      <c r="CP30">
        <v>956.16767741935496</v>
      </c>
      <c r="CQ30">
        <v>4.9994800000000001</v>
      </c>
      <c r="CR30">
        <v>13627.1161290323</v>
      </c>
      <c r="CS30">
        <v>11417.558064516101</v>
      </c>
      <c r="CT30">
        <v>46.981645161290302</v>
      </c>
      <c r="CU30">
        <v>48.786000000000001</v>
      </c>
      <c r="CV30">
        <v>47.902999999999999</v>
      </c>
      <c r="CW30">
        <v>48.227645161290297</v>
      </c>
      <c r="CX30">
        <v>48.983741935483899</v>
      </c>
      <c r="CY30">
        <v>1255.4961290322599</v>
      </c>
      <c r="CZ30">
        <v>139.503548387097</v>
      </c>
      <c r="DA30">
        <v>0</v>
      </c>
      <c r="DB30">
        <v>120.09999990463299</v>
      </c>
      <c r="DC30">
        <v>0</v>
      </c>
      <c r="DD30">
        <v>955.91557692307697</v>
      </c>
      <c r="DE30">
        <v>-19.8552136959674</v>
      </c>
      <c r="DF30">
        <v>-256.29401718168799</v>
      </c>
      <c r="DG30">
        <v>13623.984615384599</v>
      </c>
      <c r="DH30">
        <v>15</v>
      </c>
      <c r="DI30">
        <v>1608310887.0999999</v>
      </c>
      <c r="DJ30" t="s">
        <v>354</v>
      </c>
      <c r="DK30">
        <v>1608310887.0999999</v>
      </c>
      <c r="DL30">
        <v>1608310870.0999999</v>
      </c>
      <c r="DM30">
        <v>3</v>
      </c>
      <c r="DN30">
        <v>0.23100000000000001</v>
      </c>
      <c r="DO30">
        <v>-3.0000000000000001E-3</v>
      </c>
      <c r="DP30">
        <v>-0.36199999999999999</v>
      </c>
      <c r="DQ30">
        <v>0.23699999999999999</v>
      </c>
      <c r="DR30">
        <v>1227</v>
      </c>
      <c r="DS30">
        <v>20</v>
      </c>
      <c r="DT30">
        <v>0.14000000000000001</v>
      </c>
      <c r="DU30">
        <v>0.06</v>
      </c>
      <c r="DV30">
        <v>21.234466917845602</v>
      </c>
      <c r="DW30">
        <v>-1.17402824822853</v>
      </c>
      <c r="DX30">
        <v>9.9707023762576799E-2</v>
      </c>
      <c r="DY30">
        <v>0</v>
      </c>
      <c r="DZ30">
        <v>-27.533663333333301</v>
      </c>
      <c r="EA30">
        <v>1.1691096774193199</v>
      </c>
      <c r="EB30">
        <v>0.10227369646633901</v>
      </c>
      <c r="EC30">
        <v>0</v>
      </c>
      <c r="ED30">
        <v>1.6835659999999999</v>
      </c>
      <c r="EE30">
        <v>0.18750433815350601</v>
      </c>
      <c r="EF30">
        <v>1.6986840318317001E-2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-0.36199999999999999</v>
      </c>
      <c r="EN30">
        <v>0.23699999999999999</v>
      </c>
      <c r="EO30">
        <v>0.48625317671143498</v>
      </c>
      <c r="EP30">
        <v>-1.6043650578588901E-5</v>
      </c>
      <c r="EQ30">
        <v>-1.15305589960158E-6</v>
      </c>
      <c r="ER30">
        <v>3.6581349982770798E-10</v>
      </c>
      <c r="ES30">
        <v>-0.106169259645795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11.6</v>
      </c>
      <c r="FB30">
        <v>11.5</v>
      </c>
      <c r="FC30">
        <v>2</v>
      </c>
      <c r="FD30">
        <v>508.63</v>
      </c>
      <c r="FE30">
        <v>500.298</v>
      </c>
      <c r="FF30">
        <v>23.7957</v>
      </c>
      <c r="FG30">
        <v>34.974200000000003</v>
      </c>
      <c r="FH30">
        <v>30.000399999999999</v>
      </c>
      <c r="FI30">
        <v>34.885800000000003</v>
      </c>
      <c r="FJ30">
        <v>34.915199999999999</v>
      </c>
      <c r="FK30">
        <v>47.067</v>
      </c>
      <c r="FL30">
        <v>23.525200000000002</v>
      </c>
      <c r="FM30">
        <v>68.171099999999996</v>
      </c>
      <c r="FN30">
        <v>23.794599999999999</v>
      </c>
      <c r="FO30">
        <v>1227.02</v>
      </c>
      <c r="FP30">
        <v>20.0885</v>
      </c>
      <c r="FQ30">
        <v>97.519800000000004</v>
      </c>
      <c r="FR30">
        <v>101.85</v>
      </c>
    </row>
    <row r="31" spans="1:174" x14ac:dyDescent="0.25">
      <c r="A31">
        <v>15</v>
      </c>
      <c r="B31">
        <v>1608310983.0999999</v>
      </c>
      <c r="C31">
        <v>1549.5999999046301</v>
      </c>
      <c r="D31" t="s">
        <v>355</v>
      </c>
      <c r="E31" t="s">
        <v>356</v>
      </c>
      <c r="F31" t="s">
        <v>292</v>
      </c>
      <c r="G31" t="s">
        <v>293</v>
      </c>
      <c r="H31">
        <v>1608310975.0999999</v>
      </c>
      <c r="I31">
        <f t="shared" si="0"/>
        <v>1.2885907444818026E-3</v>
      </c>
      <c r="J31">
        <f t="shared" si="1"/>
        <v>1.2885907444818026</v>
      </c>
      <c r="K31">
        <f t="shared" si="2"/>
        <v>21.857199499467246</v>
      </c>
      <c r="L31">
        <f t="shared" si="3"/>
        <v>1398.7480645161299</v>
      </c>
      <c r="M31">
        <f t="shared" si="4"/>
        <v>877.39665469135332</v>
      </c>
      <c r="N31">
        <f t="shared" si="5"/>
        <v>90.111554154280284</v>
      </c>
      <c r="O31">
        <f t="shared" si="6"/>
        <v>143.65607765871746</v>
      </c>
      <c r="P31">
        <f t="shared" si="7"/>
        <v>7.2407443960473439E-2</v>
      </c>
      <c r="Q31">
        <f t="shared" si="8"/>
        <v>2.9741227167430559</v>
      </c>
      <c r="R31">
        <f t="shared" si="9"/>
        <v>7.1442190321858695E-2</v>
      </c>
      <c r="S31">
        <f t="shared" si="10"/>
        <v>4.4737021074599488E-2</v>
      </c>
      <c r="T31">
        <f t="shared" si="11"/>
        <v>231.29287445012969</v>
      </c>
      <c r="U31">
        <f t="shared" si="12"/>
        <v>29.005900921651222</v>
      </c>
      <c r="V31">
        <f t="shared" si="13"/>
        <v>29.021654838709701</v>
      </c>
      <c r="W31">
        <f t="shared" si="14"/>
        <v>4.0268150796856643</v>
      </c>
      <c r="X31">
        <f t="shared" si="15"/>
        <v>58.812328309952797</v>
      </c>
      <c r="Y31">
        <f t="shared" si="16"/>
        <v>2.2308063421340543</v>
      </c>
      <c r="Z31">
        <f t="shared" si="17"/>
        <v>3.7930930575937349</v>
      </c>
      <c r="AA31">
        <f t="shared" si="18"/>
        <v>1.7960087375516101</v>
      </c>
      <c r="AB31">
        <f t="shared" si="19"/>
        <v>-56.826851831647495</v>
      </c>
      <c r="AC31">
        <f t="shared" si="20"/>
        <v>-165.07923622981914</v>
      </c>
      <c r="AD31">
        <f t="shared" si="21"/>
        <v>-12.160115952754881</v>
      </c>
      <c r="AE31">
        <f t="shared" si="22"/>
        <v>-2.7733295640918527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54054.655217334468</v>
      </c>
      <c r="AK31" t="s">
        <v>294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15356.6</v>
      </c>
      <c r="AS31">
        <v>955.29351999999994</v>
      </c>
      <c r="AT31">
        <v>1169.22</v>
      </c>
      <c r="AU31">
        <f t="shared" si="27"/>
        <v>0.18296512204717685</v>
      </c>
      <c r="AV31">
        <v>0.5</v>
      </c>
      <c r="AW31">
        <f t="shared" si="28"/>
        <v>1180.1923457514686</v>
      </c>
      <c r="AX31">
        <f t="shared" si="29"/>
        <v>21.857199499467246</v>
      </c>
      <c r="AY31">
        <f t="shared" si="30"/>
        <v>107.9670182897807</v>
      </c>
      <c r="AZ31">
        <f t="shared" si="31"/>
        <v>1.9367351077771388E-2</v>
      </c>
      <c r="BA31">
        <f t="shared" si="32"/>
        <v>-1</v>
      </c>
      <c r="BB31" t="s">
        <v>358</v>
      </c>
      <c r="BC31">
        <v>955.29351999999994</v>
      </c>
      <c r="BD31">
        <v>603.09</v>
      </c>
      <c r="BE31">
        <f t="shared" si="33"/>
        <v>0.4841945912659722</v>
      </c>
      <c r="BF31">
        <f t="shared" si="34"/>
        <v>0.37787518767774203</v>
      </c>
      <c r="BG31">
        <f t="shared" si="35"/>
        <v>1.9387156145848878</v>
      </c>
      <c r="BH31">
        <f t="shared" si="36"/>
        <v>0.18296512204717683</v>
      </c>
      <c r="BI31" t="e">
        <f t="shared" si="37"/>
        <v>#DIV/0!</v>
      </c>
      <c r="BJ31">
        <f t="shared" si="38"/>
        <v>0.23855782768899078</v>
      </c>
      <c r="BK31">
        <f t="shared" si="39"/>
        <v>0.76144217231100919</v>
      </c>
      <c r="BL31">
        <f t="shared" si="40"/>
        <v>1400.0083870967701</v>
      </c>
      <c r="BM31">
        <f t="shared" si="41"/>
        <v>1180.1923457514686</v>
      </c>
      <c r="BN31">
        <f t="shared" si="42"/>
        <v>0.84298948251221606</v>
      </c>
      <c r="BO31">
        <f t="shared" si="43"/>
        <v>0.19597896502443224</v>
      </c>
      <c r="BP31">
        <v>6</v>
      </c>
      <c r="BQ31">
        <v>0.5</v>
      </c>
      <c r="BR31" t="s">
        <v>297</v>
      </c>
      <c r="BS31">
        <v>2</v>
      </c>
      <c r="BT31">
        <v>1608310975.0999999</v>
      </c>
      <c r="BU31">
        <v>1398.7480645161299</v>
      </c>
      <c r="BV31">
        <v>1427.1396774193599</v>
      </c>
      <c r="BW31">
        <v>21.7208774193548</v>
      </c>
      <c r="BX31">
        <v>20.208151612903201</v>
      </c>
      <c r="BY31">
        <v>1399.3080645161299</v>
      </c>
      <c r="BZ31">
        <v>21.414406451612901</v>
      </c>
      <c r="CA31">
        <v>499.99864516129003</v>
      </c>
      <c r="CB31">
        <v>102.60335483871</v>
      </c>
      <c r="CC31">
        <v>9.9970587096774199E-2</v>
      </c>
      <c r="CD31">
        <v>27.9921032258064</v>
      </c>
      <c r="CE31">
        <v>29.021654838709701</v>
      </c>
      <c r="CF31">
        <v>999.9</v>
      </c>
      <c r="CG31">
        <v>0</v>
      </c>
      <c r="CH31">
        <v>0</v>
      </c>
      <c r="CI31">
        <v>9996.0919354838697</v>
      </c>
      <c r="CJ31">
        <v>0</v>
      </c>
      <c r="CK31">
        <v>291.309741935484</v>
      </c>
      <c r="CL31">
        <v>1400.0083870967701</v>
      </c>
      <c r="CM31">
        <v>0.89999290322580605</v>
      </c>
      <c r="CN31">
        <v>0.10000724516129</v>
      </c>
      <c r="CO31">
        <v>0</v>
      </c>
      <c r="CP31">
        <v>955.38625806451603</v>
      </c>
      <c r="CQ31">
        <v>4.9994800000000001</v>
      </c>
      <c r="CR31">
        <v>13579.9322580645</v>
      </c>
      <c r="CS31">
        <v>11417.6161290323</v>
      </c>
      <c r="CT31">
        <v>46.689258064516103</v>
      </c>
      <c r="CU31">
        <v>48.487806451612897</v>
      </c>
      <c r="CV31">
        <v>47.582322580645098</v>
      </c>
      <c r="CW31">
        <v>47.899000000000001</v>
      </c>
      <c r="CX31">
        <v>48.715451612903202</v>
      </c>
      <c r="CY31">
        <v>1255.49870967742</v>
      </c>
      <c r="CZ31">
        <v>139.51</v>
      </c>
      <c r="DA31">
        <v>0</v>
      </c>
      <c r="DB31">
        <v>134.59999990463299</v>
      </c>
      <c r="DC31">
        <v>0</v>
      </c>
      <c r="DD31">
        <v>955.29351999999994</v>
      </c>
      <c r="DE31">
        <v>-9.0523077058490493</v>
      </c>
      <c r="DF31">
        <v>-264.69230824275701</v>
      </c>
      <c r="DG31">
        <v>13577.656000000001</v>
      </c>
      <c r="DH31">
        <v>15</v>
      </c>
      <c r="DI31">
        <v>1608310887.0999999</v>
      </c>
      <c r="DJ31" t="s">
        <v>354</v>
      </c>
      <c r="DK31">
        <v>1608310887.0999999</v>
      </c>
      <c r="DL31">
        <v>1608310870.0999999</v>
      </c>
      <c r="DM31">
        <v>3</v>
      </c>
      <c r="DN31">
        <v>0.23100000000000001</v>
      </c>
      <c r="DO31">
        <v>-3.0000000000000001E-3</v>
      </c>
      <c r="DP31">
        <v>-0.36199999999999999</v>
      </c>
      <c r="DQ31">
        <v>0.23699999999999999</v>
      </c>
      <c r="DR31">
        <v>1227</v>
      </c>
      <c r="DS31">
        <v>20</v>
      </c>
      <c r="DT31">
        <v>0.14000000000000001</v>
      </c>
      <c r="DU31">
        <v>0.06</v>
      </c>
      <c r="DV31">
        <v>21.857567759189902</v>
      </c>
      <c r="DW31">
        <v>-0.187853767859265</v>
      </c>
      <c r="DX31">
        <v>5.8340787236375202E-2</v>
      </c>
      <c r="DY31">
        <v>1</v>
      </c>
      <c r="DZ31">
        <v>-28.390840000000001</v>
      </c>
      <c r="EA31">
        <v>-7.6031145717589104E-3</v>
      </c>
      <c r="EB31">
        <v>6.4915779283622493E-2</v>
      </c>
      <c r="EC31">
        <v>1</v>
      </c>
      <c r="ED31">
        <v>1.51262766666667</v>
      </c>
      <c r="EE31">
        <v>5.6348209121243498E-2</v>
      </c>
      <c r="EF31">
        <v>4.4553807793373699E-3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-0.56000000000000005</v>
      </c>
      <c r="EN31">
        <v>0.30709999999999998</v>
      </c>
      <c r="EO31">
        <v>0.71770568987540895</v>
      </c>
      <c r="EP31">
        <v>-1.6043650578588901E-5</v>
      </c>
      <c r="EQ31">
        <v>-1.15305589960158E-6</v>
      </c>
      <c r="ER31">
        <v>3.6581349982770798E-10</v>
      </c>
      <c r="ES31">
        <v>-0.109039483543453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1.6</v>
      </c>
      <c r="FB31">
        <v>1.9</v>
      </c>
      <c r="FC31">
        <v>2</v>
      </c>
      <c r="FD31">
        <v>508.916</v>
      </c>
      <c r="FE31">
        <v>500.30099999999999</v>
      </c>
      <c r="FF31">
        <v>23.802399999999999</v>
      </c>
      <c r="FG31">
        <v>35.018900000000002</v>
      </c>
      <c r="FH31">
        <v>30.000299999999999</v>
      </c>
      <c r="FI31">
        <v>34.972099999999998</v>
      </c>
      <c r="FJ31">
        <v>35.006300000000003</v>
      </c>
      <c r="FK31">
        <v>53.268999999999998</v>
      </c>
      <c r="FL31">
        <v>23.686599999999999</v>
      </c>
      <c r="FM31">
        <v>67.428200000000004</v>
      </c>
      <c r="FN31">
        <v>23.810099999999998</v>
      </c>
      <c r="FO31">
        <v>1427.14</v>
      </c>
      <c r="FP31">
        <v>20.099599999999999</v>
      </c>
      <c r="FQ31">
        <v>97.511499999999998</v>
      </c>
      <c r="FR31">
        <v>101.83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2020-12-18T11:10:35Z</dcterms:created>
  <dcterms:modified xsi:type="dcterms:W3CDTF">2021-05-04T23:50:47Z</dcterms:modified>
</cp:coreProperties>
</file>