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A60D4A7-7373-408C-9A0F-4EA81D5C3182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K31" i="1"/>
  <c r="BJ31" i="1"/>
  <c r="BI31" i="1"/>
  <c r="BH31" i="1"/>
  <c r="BG31" i="1"/>
  <c r="BF31" i="1"/>
  <c r="BE31" i="1"/>
  <c r="BB31" i="1"/>
  <c r="AZ31" i="1"/>
  <c r="AU31" i="1"/>
  <c r="AO31" i="1"/>
  <c r="AN31" i="1"/>
  <c r="AI31" i="1"/>
  <c r="AG31" i="1" s="1"/>
  <c r="Y31" i="1"/>
  <c r="X31" i="1"/>
  <c r="W31" i="1" s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X30" i="1"/>
  <c r="W30" i="1" s="1"/>
  <c r="S30" i="1"/>
  <c r="P30" i="1"/>
  <c r="BO29" i="1"/>
  <c r="BN29" i="1"/>
  <c r="BM29" i="1"/>
  <c r="AW29" i="1" s="1"/>
  <c r="AY29" i="1" s="1"/>
  <c r="BL29" i="1"/>
  <c r="BJ29" i="1"/>
  <c r="BK29" i="1" s="1"/>
  <c r="BI29" i="1"/>
  <c r="BH29" i="1"/>
  <c r="BG29" i="1"/>
  <c r="BF29" i="1"/>
  <c r="BE29" i="1"/>
  <c r="AZ29" i="1" s="1"/>
  <c r="BB29" i="1"/>
  <c r="AU29" i="1"/>
  <c r="AO29" i="1"/>
  <c r="AN29" i="1"/>
  <c r="AI29" i="1"/>
  <c r="AG29" i="1" s="1"/>
  <c r="Y29" i="1"/>
  <c r="X29" i="1"/>
  <c r="W29" i="1" s="1"/>
  <c r="S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H28" i="1"/>
  <c r="AG28" i="1"/>
  <c r="K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J26" i="1"/>
  <c r="AX26" i="1" s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S23" i="1" s="1"/>
  <c r="BN23" i="1"/>
  <c r="BM23" i="1"/>
  <c r="BL23" i="1"/>
  <c r="BK23" i="1"/>
  <c r="BJ23" i="1"/>
  <c r="BI23" i="1"/>
  <c r="BH23" i="1"/>
  <c r="BG23" i="1"/>
  <c r="BF23" i="1"/>
  <c r="BE23" i="1"/>
  <c r="AZ23" i="1" s="1"/>
  <c r="BB23" i="1"/>
  <c r="AW23" i="1"/>
  <c r="AY23" i="1" s="1"/>
  <c r="AU23" i="1"/>
  <c r="AO23" i="1"/>
  <c r="AN23" i="1"/>
  <c r="AI23" i="1"/>
  <c r="AG23" i="1" s="1"/>
  <c r="Y23" i="1"/>
  <c r="X23" i="1"/>
  <c r="W23" i="1" s="1"/>
  <c r="P23" i="1"/>
  <c r="BO22" i="1"/>
  <c r="BN22" i="1"/>
  <c r="BM22" i="1"/>
  <c r="AW22" i="1" s="1"/>
  <c r="BL22" i="1"/>
  <c r="BJ22" i="1"/>
  <c r="BK22" i="1" s="1"/>
  <c r="BI22" i="1"/>
  <c r="BH22" i="1"/>
  <c r="BG22" i="1"/>
  <c r="BF22" i="1"/>
  <c r="BE22" i="1"/>
  <c r="AZ22" i="1" s="1"/>
  <c r="BB22" i="1"/>
  <c r="AU22" i="1"/>
  <c r="AO22" i="1"/>
  <c r="AN22" i="1"/>
  <c r="AI22" i="1"/>
  <c r="AG22" i="1" s="1"/>
  <c r="Y22" i="1"/>
  <c r="X22" i="1"/>
  <c r="W22" i="1" s="1"/>
  <c r="S22" i="1"/>
  <c r="P22" i="1"/>
  <c r="BO21" i="1"/>
  <c r="BN21" i="1"/>
  <c r="BM21" i="1"/>
  <c r="AW21" i="1" s="1"/>
  <c r="AY21" i="1" s="1"/>
  <c r="BL21" i="1"/>
  <c r="BJ21" i="1"/>
  <c r="BK21" i="1" s="1"/>
  <c r="BI21" i="1"/>
  <c r="BH21" i="1"/>
  <c r="BG21" i="1"/>
  <c r="BF21" i="1"/>
  <c r="BE21" i="1"/>
  <c r="AZ21" i="1" s="1"/>
  <c r="BB21" i="1"/>
  <c r="AU21" i="1"/>
  <c r="AO21" i="1"/>
  <c r="AN21" i="1"/>
  <c r="AI21" i="1"/>
  <c r="AH21" i="1"/>
  <c r="AG21" i="1"/>
  <c r="N21" i="1" s="1"/>
  <c r="Y21" i="1"/>
  <c r="X21" i="1"/>
  <c r="W21" i="1" s="1"/>
  <c r="S21" i="1"/>
  <c r="P21" i="1"/>
  <c r="K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H20" i="1"/>
  <c r="AG20" i="1"/>
  <c r="K20" i="1" s="1"/>
  <c r="Y20" i="1"/>
  <c r="X20" i="1"/>
  <c r="W20" i="1" s="1"/>
  <c r="P20" i="1"/>
  <c r="J20" i="1"/>
  <c r="AX20" i="1" s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B18" i="1"/>
  <c r="AZ18" i="1"/>
  <c r="AU18" i="1"/>
  <c r="AN18" i="1"/>
  <c r="AO18" i="1" s="1"/>
  <c r="AI18" i="1"/>
  <c r="AG18" i="1"/>
  <c r="N18" i="1" s="1"/>
  <c r="Y18" i="1"/>
  <c r="X18" i="1"/>
  <c r="W18" i="1"/>
  <c r="P18" i="1"/>
  <c r="J18" i="1"/>
  <c r="AX18" i="1" s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K17" i="1" s="1"/>
  <c r="Y17" i="1"/>
  <c r="X17" i="1"/>
  <c r="W17" i="1"/>
  <c r="P17" i="1"/>
  <c r="AA27" i="1" l="1"/>
  <c r="BA26" i="1"/>
  <c r="AW26" i="1"/>
  <c r="AY26" i="1" s="1"/>
  <c r="S26" i="1"/>
  <c r="K31" i="1"/>
  <c r="J31" i="1"/>
  <c r="AX31" i="1" s="1"/>
  <c r="I31" i="1"/>
  <c r="AH31" i="1"/>
  <c r="N31" i="1"/>
  <c r="S17" i="1"/>
  <c r="AW17" i="1"/>
  <c r="AY17" i="1" s="1"/>
  <c r="I19" i="1"/>
  <c r="AH19" i="1"/>
  <c r="N19" i="1"/>
  <c r="J19" i="1"/>
  <c r="AX19" i="1" s="1"/>
  <c r="BA19" i="1" s="1"/>
  <c r="K19" i="1"/>
  <c r="AH24" i="1"/>
  <c r="N24" i="1"/>
  <c r="K24" i="1"/>
  <c r="J24" i="1"/>
  <c r="AX24" i="1" s="1"/>
  <c r="I24" i="1"/>
  <c r="AW27" i="1"/>
  <c r="BA27" i="1" s="1"/>
  <c r="S27" i="1"/>
  <c r="AW19" i="1"/>
  <c r="AY19" i="1" s="1"/>
  <c r="S19" i="1"/>
  <c r="BA18" i="1"/>
  <c r="AW18" i="1"/>
  <c r="AY18" i="1" s="1"/>
  <c r="S18" i="1"/>
  <c r="J22" i="1"/>
  <c r="AX22" i="1" s="1"/>
  <c r="BA22" i="1" s="1"/>
  <c r="I22" i="1"/>
  <c r="T22" i="1" s="1"/>
  <c r="U22" i="1" s="1"/>
  <c r="N22" i="1"/>
  <c r="AH22" i="1"/>
  <c r="K22" i="1"/>
  <c r="N29" i="1"/>
  <c r="K29" i="1"/>
  <c r="J29" i="1"/>
  <c r="AX29" i="1" s="1"/>
  <c r="BA29" i="1" s="1"/>
  <c r="I29" i="1"/>
  <c r="AH29" i="1"/>
  <c r="AW24" i="1"/>
  <c r="AY24" i="1" s="1"/>
  <c r="S24" i="1"/>
  <c r="S25" i="1"/>
  <c r="AW25" i="1"/>
  <c r="AY25" i="1" s="1"/>
  <c r="S28" i="1"/>
  <c r="AW28" i="1"/>
  <c r="AY28" i="1" s="1"/>
  <c r="AW31" i="1"/>
  <c r="AY31" i="1" s="1"/>
  <c r="S31" i="1"/>
  <c r="I23" i="1"/>
  <c r="K23" i="1"/>
  <c r="J23" i="1"/>
  <c r="AX23" i="1" s="1"/>
  <c r="BA23" i="1" s="1"/>
  <c r="AH23" i="1"/>
  <c r="N23" i="1"/>
  <c r="S20" i="1"/>
  <c r="AW20" i="1"/>
  <c r="BA20" i="1" s="1"/>
  <c r="AY22" i="1"/>
  <c r="J30" i="1"/>
  <c r="AX30" i="1" s="1"/>
  <c r="BA30" i="1" s="1"/>
  <c r="I30" i="1"/>
  <c r="AH30" i="1"/>
  <c r="N30" i="1"/>
  <c r="K30" i="1"/>
  <c r="AH18" i="1"/>
  <c r="N20" i="1"/>
  <c r="I21" i="1"/>
  <c r="T21" i="1" s="1"/>
  <c r="U21" i="1" s="1"/>
  <c r="AH26" i="1"/>
  <c r="K27" i="1"/>
  <c r="N28" i="1"/>
  <c r="N17" i="1"/>
  <c r="I18" i="1"/>
  <c r="J21" i="1"/>
  <c r="AX21" i="1" s="1"/>
  <c r="BA21" i="1" s="1"/>
  <c r="N25" i="1"/>
  <c r="I26" i="1"/>
  <c r="AH17" i="1"/>
  <c r="K18" i="1"/>
  <c r="I20" i="1"/>
  <c r="AH25" i="1"/>
  <c r="K26" i="1"/>
  <c r="N27" i="1"/>
  <c r="I28" i="1"/>
  <c r="I17" i="1"/>
  <c r="I25" i="1"/>
  <c r="J28" i="1"/>
  <c r="AX28" i="1" s="1"/>
  <c r="BA28" i="1" s="1"/>
  <c r="J17" i="1"/>
  <c r="AX17" i="1" s="1"/>
  <c r="BA17" i="1" s="1"/>
  <c r="J25" i="1"/>
  <c r="AX25" i="1" s="1"/>
  <c r="BA25" i="1" s="1"/>
  <c r="AH27" i="1"/>
  <c r="V21" i="1" l="1"/>
  <c r="Z21" i="1" s="1"/>
  <c r="AC21" i="1"/>
  <c r="AB21" i="1"/>
  <c r="V22" i="1"/>
  <c r="Z22" i="1" s="1"/>
  <c r="AC22" i="1"/>
  <c r="AB22" i="1"/>
  <c r="T20" i="1"/>
  <c r="U20" i="1" s="1"/>
  <c r="AA23" i="1"/>
  <c r="AA29" i="1"/>
  <c r="AA18" i="1"/>
  <c r="AY20" i="1"/>
  <c r="T17" i="1"/>
  <c r="U17" i="1" s="1"/>
  <c r="Q17" i="1" s="1"/>
  <c r="O17" i="1" s="1"/>
  <c r="R17" i="1" s="1"/>
  <c r="L17" i="1" s="1"/>
  <c r="M17" i="1" s="1"/>
  <c r="T25" i="1"/>
  <c r="U25" i="1" s="1"/>
  <c r="T18" i="1"/>
  <c r="U18" i="1" s="1"/>
  <c r="Q18" i="1" s="1"/>
  <c r="O18" i="1" s="1"/>
  <c r="R18" i="1" s="1"/>
  <c r="L18" i="1" s="1"/>
  <c r="M18" i="1" s="1"/>
  <c r="T19" i="1"/>
  <c r="U19" i="1" s="1"/>
  <c r="AA25" i="1"/>
  <c r="Q25" i="1"/>
  <c r="O25" i="1" s="1"/>
  <c r="R25" i="1" s="1"/>
  <c r="L25" i="1" s="1"/>
  <c r="M25" i="1" s="1"/>
  <c r="AA20" i="1"/>
  <c r="T23" i="1"/>
  <c r="U23" i="1" s="1"/>
  <c r="T31" i="1"/>
  <c r="U31" i="1" s="1"/>
  <c r="Q31" i="1" s="1"/>
  <c r="O31" i="1" s="1"/>
  <c r="R31" i="1" s="1"/>
  <c r="L31" i="1" s="1"/>
  <c r="M31" i="1" s="1"/>
  <c r="T24" i="1"/>
  <c r="U24" i="1" s="1"/>
  <c r="AA17" i="1"/>
  <c r="AA30" i="1"/>
  <c r="T27" i="1"/>
  <c r="U27" i="1" s="1"/>
  <c r="AA31" i="1"/>
  <c r="T29" i="1"/>
  <c r="U29" i="1" s="1"/>
  <c r="Q29" i="1" s="1"/>
  <c r="O29" i="1" s="1"/>
  <c r="R29" i="1" s="1"/>
  <c r="L29" i="1" s="1"/>
  <c r="M29" i="1" s="1"/>
  <c r="BA31" i="1"/>
  <c r="AA28" i="1"/>
  <c r="AA26" i="1"/>
  <c r="AA21" i="1"/>
  <c r="Q21" i="1"/>
  <c r="O21" i="1" s="1"/>
  <c r="R21" i="1" s="1"/>
  <c r="L21" i="1" s="1"/>
  <c r="M21" i="1" s="1"/>
  <c r="T30" i="1"/>
  <c r="U30" i="1" s="1"/>
  <c r="Q30" i="1" s="1"/>
  <c r="O30" i="1" s="1"/>
  <c r="R30" i="1" s="1"/>
  <c r="L30" i="1" s="1"/>
  <c r="M30" i="1" s="1"/>
  <c r="AY27" i="1"/>
  <c r="AA24" i="1"/>
  <c r="T28" i="1"/>
  <c r="U28" i="1" s="1"/>
  <c r="Q22" i="1"/>
  <c r="O22" i="1" s="1"/>
  <c r="R22" i="1" s="1"/>
  <c r="L22" i="1" s="1"/>
  <c r="M22" i="1" s="1"/>
  <c r="AA22" i="1"/>
  <c r="BA24" i="1"/>
  <c r="AA19" i="1"/>
  <c r="T26" i="1"/>
  <c r="U26" i="1" s="1"/>
  <c r="Q26" i="1" s="1"/>
  <c r="O26" i="1" s="1"/>
  <c r="R26" i="1" s="1"/>
  <c r="L26" i="1" s="1"/>
  <c r="M26" i="1" s="1"/>
  <c r="V24" i="1" l="1"/>
  <c r="Z24" i="1" s="1"/>
  <c r="AB24" i="1"/>
  <c r="AC24" i="1"/>
  <c r="AD24" i="1" s="1"/>
  <c r="V19" i="1"/>
  <c r="Z19" i="1" s="1"/>
  <c r="AC19" i="1"/>
  <c r="AD19" i="1" s="1"/>
  <c r="AB19" i="1"/>
  <c r="V20" i="1"/>
  <c r="Z20" i="1" s="1"/>
  <c r="AC20" i="1"/>
  <c r="AD20" i="1" s="1"/>
  <c r="AB20" i="1"/>
  <c r="V27" i="1"/>
  <c r="Z27" i="1" s="1"/>
  <c r="AC27" i="1"/>
  <c r="AB27" i="1"/>
  <c r="Q27" i="1"/>
  <c r="O27" i="1" s="1"/>
  <c r="R27" i="1" s="1"/>
  <c r="L27" i="1" s="1"/>
  <c r="M27" i="1" s="1"/>
  <c r="V26" i="1"/>
  <c r="Z26" i="1" s="1"/>
  <c r="AC26" i="1"/>
  <c r="AB26" i="1"/>
  <c r="V28" i="1"/>
  <c r="Z28" i="1" s="1"/>
  <c r="AC28" i="1"/>
  <c r="AB28" i="1"/>
  <c r="AC31" i="1"/>
  <c r="V31" i="1"/>
  <c r="Z31" i="1" s="1"/>
  <c r="AB31" i="1"/>
  <c r="V18" i="1"/>
  <c r="Z18" i="1" s="1"/>
  <c r="AC18" i="1"/>
  <c r="AD18" i="1" s="1"/>
  <c r="AB18" i="1"/>
  <c r="AD22" i="1"/>
  <c r="Q24" i="1"/>
  <c r="O24" i="1" s="1"/>
  <c r="R24" i="1" s="1"/>
  <c r="L24" i="1" s="1"/>
  <c r="M24" i="1" s="1"/>
  <c r="Q28" i="1"/>
  <c r="O28" i="1" s="1"/>
  <c r="R28" i="1" s="1"/>
  <c r="L28" i="1" s="1"/>
  <c r="M28" i="1" s="1"/>
  <c r="AC23" i="1"/>
  <c r="AD23" i="1" s="1"/>
  <c r="V23" i="1"/>
  <c r="Z23" i="1" s="1"/>
  <c r="AB23" i="1"/>
  <c r="Q20" i="1"/>
  <c r="O20" i="1" s="1"/>
  <c r="R20" i="1" s="1"/>
  <c r="L20" i="1" s="1"/>
  <c r="M20" i="1" s="1"/>
  <c r="V25" i="1"/>
  <c r="Z25" i="1" s="1"/>
  <c r="AB25" i="1"/>
  <c r="AC25" i="1"/>
  <c r="AD25" i="1" s="1"/>
  <c r="Q19" i="1"/>
  <c r="O19" i="1" s="1"/>
  <c r="R19" i="1" s="1"/>
  <c r="L19" i="1" s="1"/>
  <c r="M19" i="1" s="1"/>
  <c r="AD21" i="1"/>
  <c r="V30" i="1"/>
  <c r="Z30" i="1" s="1"/>
  <c r="AC30" i="1"/>
  <c r="AB30" i="1"/>
  <c r="V29" i="1"/>
  <c r="Z29" i="1" s="1"/>
  <c r="AC29" i="1"/>
  <c r="AB29" i="1"/>
  <c r="V17" i="1"/>
  <c r="Z17" i="1" s="1"/>
  <c r="AB17" i="1"/>
  <c r="AC17" i="1"/>
  <c r="Q23" i="1"/>
  <c r="O23" i="1" s="1"/>
  <c r="R23" i="1" s="1"/>
  <c r="L23" i="1" s="1"/>
  <c r="M23" i="1" s="1"/>
  <c r="AD30" i="1" l="1"/>
  <c r="AD26" i="1"/>
  <c r="AD17" i="1"/>
  <c r="AD31" i="1"/>
  <c r="AD27" i="1"/>
  <c r="AD29" i="1"/>
  <c r="AD28" i="1"/>
</calcChain>
</file>

<file path=xl/sharedStrings.xml><?xml version="1.0" encoding="utf-8"?>
<sst xmlns="http://schemas.openxmlformats.org/spreadsheetml/2006/main" count="701" uniqueCount="357">
  <si>
    <t>File opened</t>
  </si>
  <si>
    <t>2020-12-18 10:49:59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</si>
  <si>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</si>
  <si>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</si>
  <si>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</si>
  <si>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</si>
  <si>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</si>
  <si>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</si>
  <si>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</si>
  <si>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</si>
  <si>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</si>
  <si>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</si>
  <si>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</si>
  <si>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</si>
  <si>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</si>
  <si>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</si>
  <si>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</si>
  <si>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</si>
  <si>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</si>
  <si>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</si>
  <si>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</si>
  <si>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</si>
  <si>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</si>
  <si>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10:49:59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</si>
  <si>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</si>
  <si>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</si>
  <si>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</si>
  <si>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</si>
  <si>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</si>
  <si>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</si>
  <si>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</si>
  <si>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</si>
  <si>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</si>
  <si>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</si>
  <si>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</si>
  <si>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</si>
  <si>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</si>
  <si>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</si>
  <si>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</si>
  <si>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</si>
  <si>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</si>
  <si>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</si>
  <si>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</si>
  <si>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</si>
  <si>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</si>
  <si>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</si>
  <si>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</si>
  <si>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</si>
  <si>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</si>
  <si>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</si>
  <si>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</si>
  <si>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</si>
  <si>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</si>
  <si>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</si>
  <si>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</si>
  <si>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</si>
  <si>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</si>
  <si>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</si>
  <si>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</si>
  <si>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</si>
  <si>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</si>
  <si>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</si>
  <si>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</si>
  <si>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</si>
  <si>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</si>
  <si>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</si>
  <si>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</si>
  <si>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</si>
  <si>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</si>
  <si>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</si>
  <si>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</si>
  <si>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</si>
  <si>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</si>
  <si>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</si>
  <si>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</si>
  <si>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</si>
  <si>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</si>
  <si>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</si>
  <si>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</si>
  <si>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</si>
  <si>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</si>
  <si>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</si>
  <si>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</si>
  <si>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</si>
  <si>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</si>
  <si>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</si>
  <si>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</si>
  <si>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</si>
  <si>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</si>
  <si>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</si>
  <si>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</si>
  <si>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</si>
  <si>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</si>
  <si>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</si>
  <si>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</si>
  <si>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</si>
  <si>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</si>
  <si>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</si>
  <si>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</si>
  <si>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</si>
  <si>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</si>
  <si>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</si>
  <si>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</si>
  <si>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</si>
  <si>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</si>
  <si>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</si>
  <si>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</si>
  <si>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</si>
  <si>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</si>
  <si>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</si>
  <si>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</si>
  <si>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</si>
  <si>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</si>
  <si>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</si>
  <si>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</si>
  <si>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</si>
  <si>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</si>
  <si>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</si>
  <si>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</si>
  <si>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</si>
  <si>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</si>
  <si>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</si>
  <si>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</si>
  <si>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</si>
  <si>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</si>
  <si>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</si>
  <si>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</si>
  <si>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</si>
  <si>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</si>
  <si>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</si>
  <si>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</si>
  <si>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</si>
  <si>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</si>
  <si>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</si>
  <si>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</si>
  <si>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</si>
  <si>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</si>
  <si>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</si>
  <si>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</si>
  <si>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</si>
  <si>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</si>
  <si>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</si>
  <si>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</si>
  <si>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</si>
  <si>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</si>
  <si>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</si>
  <si>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</si>
  <si>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</si>
  <si>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</si>
  <si>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</si>
  <si>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</si>
  <si>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</si>
  <si>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</si>
  <si>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</si>
  <si>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</si>
  <si>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</si>
  <si>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</si>
  <si>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</si>
  <si>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</si>
  <si>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</si>
  <si>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</si>
  <si>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</si>
  <si>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</si>
  <si>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</si>
  <si>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</si>
  <si>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</si>
  <si>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</si>
  <si>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</si>
  <si>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</si>
  <si>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</si>
  <si>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</si>
  <si>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</si>
  <si>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</si>
  <si>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</si>
  <si>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</si>
  <si>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</si>
  <si>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</si>
  <si>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</si>
  <si>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</si>
  <si>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</si>
  <si>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</si>
  <si>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</si>
  <si>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</si>
  <si>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</si>
  <si>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</si>
  <si>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</si>
  <si>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</si>
  <si>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</si>
  <si>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</si>
  <si>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</si>
  <si>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</si>
  <si>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</si>
  <si>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</si>
  <si>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</si>
  <si>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</si>
  <si>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</si>
  <si>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</si>
  <si>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</si>
  <si>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</si>
  <si>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</si>
  <si>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</si>
  <si>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</si>
  <si>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</si>
  <si>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</si>
  <si>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</si>
  <si>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</si>
  <si>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</si>
  <si>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</si>
  <si>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</si>
  <si>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</si>
  <si>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</si>
  <si>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</si>
  <si>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</si>
  <si>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</si>
  <si>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</si>
  <si>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</si>
  <si>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</si>
  <si>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</si>
  <si>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</si>
  <si>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</si>
  <si>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</si>
  <si>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</si>
  <si>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</si>
  <si>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</si>
  <si>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</si>
  <si>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</si>
  <si>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</si>
  <si>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</si>
  <si>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</si>
  <si>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</si>
  <si>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</si>
  <si>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</si>
  <si>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</si>
  <si>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</si>
  <si>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</si>
  <si>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</si>
  <si>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</si>
  <si>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</si>
  <si>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</si>
  <si>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</si>
  <si>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</si>
  <si>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</si>
  <si>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</si>
  <si>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</si>
  <si>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</si>
  <si>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</si>
  <si>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</si>
  <si>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</si>
  <si>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</si>
  <si>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</si>
  <si>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</si>
  <si>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</si>
  <si>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</si>
  <si>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</si>
  <si>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</si>
  <si>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</si>
  <si>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</si>
  <si>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</si>
  <si>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</si>
  <si>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</si>
  <si>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</si>
  <si>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</si>
  <si>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</si>
  <si>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</si>
  <si>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</si>
  <si>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</si>
  <si>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</si>
  <si>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</si>
  <si>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</si>
  <si>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</si>
  <si>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</si>
  <si>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</si>
  <si>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</si>
  <si>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</si>
  <si>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</si>
  <si>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</si>
  <si>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</si>
  <si>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</si>
  <si>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</si>
  <si>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</si>
  <si>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</si>
  <si>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</si>
  <si>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</si>
  <si>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</si>
  <si>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</si>
  <si>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</si>
  <si>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</si>
  <si>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11:12:54</t>
  </si>
  <si>
    <t>11:12:54</t>
  </si>
  <si>
    <t>1149</t>
  </si>
  <si>
    <t>_1</t>
  </si>
  <si>
    <t>RECT-4143-20200907-06_33_50</t>
  </si>
  <si>
    <t>RECT-787-20201218-11_12_51</t>
  </si>
  <si>
    <t>DARK-788-20201218-11_12_53</t>
  </si>
  <si>
    <t>0: Broadleaf</t>
  </si>
  <si>
    <t>11:13:13</t>
  </si>
  <si>
    <t>1/3</t>
  </si>
  <si>
    <t>20201218 11:15:14</t>
  </si>
  <si>
    <t>11:15:14</t>
  </si>
  <si>
    <t>RECT-789-20201218-11_15_10</t>
  </si>
  <si>
    <t>DARK-790-20201218-11_15_12</t>
  </si>
  <si>
    <t>20201218 11:16:35</t>
  </si>
  <si>
    <t>11:16:35</t>
  </si>
  <si>
    <t>RECT-791-20201218-11_16_31</t>
  </si>
  <si>
    <t>DARK-792-20201218-11_16_33</t>
  </si>
  <si>
    <t>3/3</t>
  </si>
  <si>
    <t>20201218 11:17:55</t>
  </si>
  <si>
    <t>11:17:55</t>
  </si>
  <si>
    <t>RECT-793-20201218-11_17_51</t>
  </si>
  <si>
    <t>DARK-794-20201218-11_17_53</t>
  </si>
  <si>
    <t>20201218 11:19:37</t>
  </si>
  <si>
    <t>11:19:37</t>
  </si>
  <si>
    <t>RECT-795-20201218-11_19_33</t>
  </si>
  <si>
    <t>DARK-796-20201218-11_19_35</t>
  </si>
  <si>
    <t>20201218 11:21:27</t>
  </si>
  <si>
    <t>11:21:27</t>
  </si>
  <si>
    <t>RECT-797-20201218-11_21_23</t>
  </si>
  <si>
    <t>DARK-798-20201218-11_21_25</t>
  </si>
  <si>
    <t>20201218 11:23:27</t>
  </si>
  <si>
    <t>11:23:27</t>
  </si>
  <si>
    <t>RECT-799-20201218-11_23_23</t>
  </si>
  <si>
    <t>DARK-800-20201218-11_23_25</t>
  </si>
  <si>
    <t>11:23:51</t>
  </si>
  <si>
    <t>20201218 11:25:52</t>
  </si>
  <si>
    <t>11:25:52</t>
  </si>
  <si>
    <t>RECT-801-20201218-11_25_48</t>
  </si>
  <si>
    <t>DARK-802-20201218-11_25_50</t>
  </si>
  <si>
    <t>20201218 11:27:33</t>
  </si>
  <si>
    <t>11:27:33</t>
  </si>
  <si>
    <t>RECT-803-20201218-11_27_29</t>
  </si>
  <si>
    <t>DARK-804-20201218-11_27_31</t>
  </si>
  <si>
    <t>20201218 11:29:29</t>
  </si>
  <si>
    <t>11:29:29</t>
  </si>
  <si>
    <t>RECT-805-20201218-11_29_25</t>
  </si>
  <si>
    <t>DARK-806-20201218-11_29_27</t>
  </si>
  <si>
    <t>20201218 11:31:09</t>
  </si>
  <si>
    <t>11:31:09</t>
  </si>
  <si>
    <t>RECT-807-20201218-11_31_05</t>
  </si>
  <si>
    <t>DARK-808-20201218-11_31_07</t>
  </si>
  <si>
    <t>20201218 11:32:59</t>
  </si>
  <si>
    <t>11:32:59</t>
  </si>
  <si>
    <t>RECT-809-20201218-11_32_55</t>
  </si>
  <si>
    <t>DARK-810-20201218-11_32_57</t>
  </si>
  <si>
    <t>20201218 11:34:47</t>
  </si>
  <si>
    <t>11:34:47</t>
  </si>
  <si>
    <t>RECT-811-20201218-11_34_43</t>
  </si>
  <si>
    <t>DARK-812-20201218-11_34_45</t>
  </si>
  <si>
    <t>11:35:17</t>
  </si>
  <si>
    <t>20201218 11:37:15</t>
  </si>
  <si>
    <t>11:37:15</t>
  </si>
  <si>
    <t>RECT-813-20201218-11_37_11</t>
  </si>
  <si>
    <t>DARK-814-20201218-11_37_13</t>
  </si>
  <si>
    <t>20201218 11:39:15</t>
  </si>
  <si>
    <t>11:39:15</t>
  </si>
  <si>
    <t>RECT-815-20201218-11_39_12</t>
  </si>
  <si>
    <t>DARK-816-20201218-11_39_14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</si>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</sst>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1608318774.5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1608318766.5</v>
      </c>
      <c r="I17">
        <f t="shared" ref="I17:I31" si="0">CA17*AG17*(BW17-BX17)/(100*BP17*(1000-AG17*BW17))</f>
        <v>4.0713949618913432E-4</v>
      </c>
      <c r="J17">
        <f t="shared" ref="J17:J31" si="1">CA17*AG17*(BV17-BU17*(1000-AG17*BX17)/(1000-AG17*BW17))/(100*BP17)</f>
        <v>2.5780601686105844</v>
      </c>
      <c r="K17">
        <f t="shared" ref="K17:K31" si="2">BU17 - IF(AG17&gt;1, J17*BP17*100/(AI17*CI17), 0)</f>
        <v>401.47880645161302</v>
      </c>
      <c r="L17">
        <f t="shared" ref="L17:L31" si="3">((R17-I17/2)*K17-J17)/(R17+I17/2)</f>
        <v>209.31901645566046</v>
      </c>
      <c r="M17">
        <f t="shared" ref="M17:M31" si="4">L17*(CB17+CC17)/1000</f>
        <v>21.495831263047652</v>
      </c>
      <c r="N17">
        <f t="shared" ref="N17:N31" si="5">(BU17 - IF(AG17&gt;1, J17*BP17*100/(AI17*CI17), 0))*(CB17+CC17)/1000</f>
        <v>41.229510941265765</v>
      </c>
      <c r="O17">
        <f t="shared" ref="O17:O31" si="6">2/((1/Q17-1/P17)+SIGN(Q17)*SQRT((1/Q17-1/P17)*(1/Q17-1/P17) + 4*BQ17/((BQ17+1)*(BQ17+1))*(2*1/Q17*1/P17-1/P17*1/P17)))</f>
        <v>2.258251869023379E-2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2.9743407618861166</v>
      </c>
      <c r="Q17">
        <f t="shared" ref="Q17:Q31" si="8">I17*(1000-(1000*0.61365*EXP(17.502*U17/(240.97+U17))/(CB17+CC17)+BW17)/2)/(1000*0.61365*EXP(17.502*U17/(240.97+U17))/(CB17+CC17)-BW17)</f>
        <v>2.2487696922204814E-2</v>
      </c>
      <c r="R17">
        <f t="shared" ref="R17:R31" si="9">1/((BQ17+1)/(O17/1.6)+1/(P17/1.37)) + BQ17/((BQ17+1)/(O17/1.6) + BQ17/(P17/1.37))</f>
        <v>1.4063296632523634E-2</v>
      </c>
      <c r="S17">
        <f t="shared" ref="S17:S31" si="10">(BM17*BO17)</f>
        <v>231.29283270541646</v>
      </c>
      <c r="T17">
        <f t="shared" ref="T17:T31" si="11">(CD17+(S17+2*0.95*0.0000000567*(((CD17+$B$7)+273)^4-(CD17+273)^4)-44100*I17)/(1.84*29.3*P17+8*0.95*0.0000000567*(CD17+273)^3))</f>
        <v>29.241265109227527</v>
      </c>
      <c r="U17">
        <f t="shared" ref="U17:U31" si="12">($C$7*CE17+$D$7*CF17+$E$7*T17)</f>
        <v>28.200274193548399</v>
      </c>
      <c r="V17">
        <f t="shared" ref="V17:V31" si="13">0.61365*EXP(17.502*U17/(240.97+U17))</f>
        <v>3.8393718617257391</v>
      </c>
      <c r="W17">
        <f t="shared" ref="W17:W31" si="14">(X17/Y17*100)</f>
        <v>53.574300693654045</v>
      </c>
      <c r="X17">
        <f t="shared" ref="X17:X31" si="15">BW17*(CB17+CC17)/1000</f>
        <v>2.0332580199160994</v>
      </c>
      <c r="Y17">
        <f t="shared" ref="Y17:Y31" si="16">0.61365*EXP(17.502*CD17/(240.97+CD17))</f>
        <v>3.7952114980325669</v>
      </c>
      <c r="Z17">
        <f t="shared" ref="Z17:Z31" si="17">(V17-BW17*(CB17+CC17)/1000)</f>
        <v>1.8061138418096396</v>
      </c>
      <c r="AA17">
        <f t="shared" ref="AA17:AA31" si="18">(-I17*44100)</f>
        <v>-17.954851781940825</v>
      </c>
      <c r="AB17">
        <f t="shared" ref="AB17:AB31" si="19">2*29.3*P17*0.92*(CD17-U17)</f>
        <v>-31.845003574859501</v>
      </c>
      <c r="AC17">
        <f t="shared" ref="AC17:AC31" si="20">2*0.95*0.0000000567*(((CD17+$B$7)+273)^4-(U17+273)^4)</f>
        <v>-2.3361371189066999</v>
      </c>
      <c r="AD17">
        <f t="shared" ref="AD17:AD31" si="21">S17+AC17+AA17+AB17</f>
        <v>179.15684022970945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54059.131521448995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15318.4</v>
      </c>
      <c r="AS17">
        <v>837.63165384615399</v>
      </c>
      <c r="AT17">
        <v>984.82</v>
      </c>
      <c r="AU17">
        <f t="shared" ref="AU17:AU31" si="27">1-AS17/AT17</f>
        <v>0.14945710500786547</v>
      </c>
      <c r="AV17">
        <v>0.5</v>
      </c>
      <c r="AW17">
        <f t="shared" ref="AW17:AW31" si="28">BM17</f>
        <v>1180.1969522406084</v>
      </c>
      <c r="AX17">
        <f t="shared" ref="AX17:AX31" si="29">J17</f>
        <v>2.5780601686105844</v>
      </c>
      <c r="AY17">
        <f t="shared" ref="AY17:AY31" si="30">AU17*AV17*AW17</f>
        <v>88.194409910493704</v>
      </c>
      <c r="AZ17">
        <f t="shared" ref="AZ17:AZ31" si="31">BE17/AT17</f>
        <v>0.3798866797993542</v>
      </c>
      <c r="BA17">
        <f t="shared" ref="BA17:BA31" si="32">(AX17-AP17)/AW17</f>
        <v>2.6739669530882067E-3</v>
      </c>
      <c r="BB17">
        <f t="shared" ref="BB17:BB31" si="33">(AM17-AT17)/AT17</f>
        <v>2.3123616498446413</v>
      </c>
      <c r="BC17" t="s">
        <v>293</v>
      </c>
      <c r="BD17">
        <v>610.70000000000005</v>
      </c>
      <c r="BE17">
        <f t="shared" ref="BE17:BE31" si="34">AT17-BD17</f>
        <v>374.12</v>
      </c>
      <c r="BF17">
        <f t="shared" ref="BF17:BF31" si="35">(AT17-AS17)/(AT17-BD17)</f>
        <v>0.39342549490496648</v>
      </c>
      <c r="BG17">
        <f t="shared" ref="BG17:BG31" si="36">(AM17-AT17)/(AM17-BD17)</f>
        <v>0.85889612201947652</v>
      </c>
      <c r="BH17">
        <f t="shared" ref="BH17:BH31" si="37">(AT17-AS17)/(AT17-AL17)</f>
        <v>0.5464716146978682</v>
      </c>
      <c r="BI17">
        <f t="shared" ref="BI17:BI31" si="38">(AM17-AT17)/(AM17-AL17)</f>
        <v>0.89423437073338108</v>
      </c>
      <c r="BJ17">
        <f t="shared" ref="BJ17:BJ31" si="39">(BF17*BD17/AS17)</f>
        <v>0.28683843146953469</v>
      </c>
      <c r="BK17">
        <f t="shared" ref="BK17:BK31" si="40">(1-BJ17)</f>
        <v>0.71316156853046531</v>
      </c>
      <c r="BL17">
        <f t="shared" ref="BL17:BL31" si="41">$B$11*CJ17+$C$11*CK17+$F$11*CL17*(1-CO17)</f>
        <v>1400.01451612903</v>
      </c>
      <c r="BM17">
        <f t="shared" ref="BM17:BM31" si="42">BL17*BN17</f>
        <v>1180.1969522406084</v>
      </c>
      <c r="BN17">
        <f t="shared" ref="BN17:BN31" si="43">($B$11*$D$9+$C$11*$D$9+$F$11*((CY17+CQ17)/MAX(CY17+CQ17+CZ17, 0.1)*$I$9+CZ17/MAX(CY17+CQ17+CZ17, 0.1)*$J$9))/($B$11+$C$11+$F$11)</f>
        <v>0.84298908235879866</v>
      </c>
      <c r="BO17">
        <f t="shared" ref="BO17:BO31" si="44">($B$11*$K$9+$C$11*$K$9+$F$11*((CY17+CQ17)/MAX(CY17+CQ17+CZ17, 0.1)*$P$9+CZ17/MAX(CY17+CQ17+CZ17, 0.1)*$Q$9))/($B$11+$C$11+$F$11)</f>
        <v>0.19597816471759746</v>
      </c>
      <c r="BP17">
        <v>6</v>
      </c>
      <c r="BQ17">
        <v>0.5</v>
      </c>
      <c r="BR17" t="s">
        <v>294</v>
      </c>
      <c r="BS17">
        <v>2</v>
      </c>
      <c r="BT17">
        <v>1608318766.5</v>
      </c>
      <c r="BU17">
        <v>401.47880645161302</v>
      </c>
      <c r="BV17">
        <v>404.76716129032297</v>
      </c>
      <c r="BW17">
        <v>19.799167741935499</v>
      </c>
      <c r="BX17">
        <v>19.320487096774201</v>
      </c>
      <c r="BY17">
        <v>402.39980645161302</v>
      </c>
      <c r="BZ17">
        <v>19.8181677419355</v>
      </c>
      <c r="CA17">
        <v>500.22303225806502</v>
      </c>
      <c r="CB17">
        <v>102.594096774194</v>
      </c>
      <c r="CC17">
        <v>0.100018777419355</v>
      </c>
      <c r="CD17">
        <v>28.001680645161301</v>
      </c>
      <c r="CE17">
        <v>28.200274193548399</v>
      </c>
      <c r="CF17">
        <v>999.9</v>
      </c>
      <c r="CG17">
        <v>0</v>
      </c>
      <c r="CH17">
        <v>0</v>
      </c>
      <c r="CI17">
        <v>9998.2270967742006</v>
      </c>
      <c r="CJ17">
        <v>0</v>
      </c>
      <c r="CK17">
        <v>1063.2806451612901</v>
      </c>
      <c r="CL17">
        <v>1400.01451612903</v>
      </c>
      <c r="CM17">
        <v>0.90000677419354902</v>
      </c>
      <c r="CN17">
        <v>9.9993141935483906E-2</v>
      </c>
      <c r="CO17">
        <v>0</v>
      </c>
      <c r="CP17">
        <v>837.71222580645201</v>
      </c>
      <c r="CQ17">
        <v>4.99979</v>
      </c>
      <c r="CR17">
        <v>11744.587096774199</v>
      </c>
      <c r="CS17">
        <v>11904.822580645199</v>
      </c>
      <c r="CT17">
        <v>48.858741935483899</v>
      </c>
      <c r="CU17">
        <v>51.987806451612897</v>
      </c>
      <c r="CV17">
        <v>50.183</v>
      </c>
      <c r="CW17">
        <v>50.51</v>
      </c>
      <c r="CX17">
        <v>49.953258064516099</v>
      </c>
      <c r="CY17">
        <v>1255.5225806451599</v>
      </c>
      <c r="CZ17">
        <v>139.491935483871</v>
      </c>
      <c r="DA17">
        <v>0</v>
      </c>
      <c r="DB17">
        <v>1588.5</v>
      </c>
      <c r="DC17">
        <v>0</v>
      </c>
      <c r="DD17">
        <v>837.63165384615399</v>
      </c>
      <c r="DE17">
        <v>-6.7730940228538303</v>
      </c>
      <c r="DF17">
        <v>-87.418803338834294</v>
      </c>
      <c r="DG17">
        <v>11743.5230769231</v>
      </c>
      <c r="DH17">
        <v>15</v>
      </c>
      <c r="DI17">
        <v>1608318793</v>
      </c>
      <c r="DJ17" t="s">
        <v>295</v>
      </c>
      <c r="DK17">
        <v>1608318792</v>
      </c>
      <c r="DL17">
        <v>1608318793</v>
      </c>
      <c r="DM17">
        <v>6</v>
      </c>
      <c r="DN17">
        <v>-0.188</v>
      </c>
      <c r="DO17">
        <v>-1.0999999999999999E-2</v>
      </c>
      <c r="DP17">
        <v>-0.92100000000000004</v>
      </c>
      <c r="DQ17">
        <v>-1.9E-2</v>
      </c>
      <c r="DR17">
        <v>404</v>
      </c>
      <c r="DS17">
        <v>19</v>
      </c>
      <c r="DT17">
        <v>0.41</v>
      </c>
      <c r="DU17">
        <v>0.1</v>
      </c>
      <c r="DV17">
        <v>2.3967241193900901</v>
      </c>
      <c r="DW17">
        <v>1.9210414693563</v>
      </c>
      <c r="DX17">
        <v>0.145228709149364</v>
      </c>
      <c r="DY17">
        <v>0</v>
      </c>
      <c r="DZ17">
        <v>-3.1114639999999998</v>
      </c>
      <c r="EA17">
        <v>-2.2539689432703001</v>
      </c>
      <c r="EB17">
        <v>0.16503483772828101</v>
      </c>
      <c r="EC17">
        <v>0</v>
      </c>
      <c r="ED17">
        <v>0.49965723333333301</v>
      </c>
      <c r="EE17">
        <v>-4.5486540600678301E-3</v>
      </c>
      <c r="EF17">
        <v>1.3141283470253401E-2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-0.92100000000000004</v>
      </c>
      <c r="EN17">
        <v>-1.9E-2</v>
      </c>
      <c r="EO17">
        <v>-0.95283453164937904</v>
      </c>
      <c r="EP17">
        <v>8.1547674161403102E-4</v>
      </c>
      <c r="EQ17">
        <v>-7.5071724955183801E-7</v>
      </c>
      <c r="ER17">
        <v>1.8443278439785599E-10</v>
      </c>
      <c r="ES17">
        <v>-0.143750284737585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35.799999999999997</v>
      </c>
      <c r="FB17">
        <v>26.2</v>
      </c>
      <c r="FC17">
        <v>2</v>
      </c>
      <c r="FD17">
        <v>511.85700000000003</v>
      </c>
      <c r="FE17">
        <v>514.02800000000002</v>
      </c>
      <c r="FF17">
        <v>22.476900000000001</v>
      </c>
      <c r="FG17">
        <v>32.395299999999999</v>
      </c>
      <c r="FH17">
        <v>30.000800000000002</v>
      </c>
      <c r="FI17">
        <v>32.307200000000002</v>
      </c>
      <c r="FJ17">
        <v>32.272199999999998</v>
      </c>
      <c r="FK17">
        <v>20.179200000000002</v>
      </c>
      <c r="FL17">
        <v>27.3797</v>
      </c>
      <c r="FM17">
        <v>41.207799999999999</v>
      </c>
      <c r="FN17">
        <v>22.4771</v>
      </c>
      <c r="FO17">
        <v>404.30200000000002</v>
      </c>
      <c r="FP17">
        <v>19.368099999999998</v>
      </c>
      <c r="FQ17">
        <v>101.023</v>
      </c>
      <c r="FR17">
        <v>100.77</v>
      </c>
    </row>
    <row r="18" spans="1:174" x14ac:dyDescent="0.25">
      <c r="A18">
        <v>2</v>
      </c>
      <c r="B18">
        <v>1608318914</v>
      </c>
      <c r="C18">
        <v>139.5</v>
      </c>
      <c r="D18" t="s">
        <v>297</v>
      </c>
      <c r="E18" t="s">
        <v>298</v>
      </c>
      <c r="F18" t="s">
        <v>289</v>
      </c>
      <c r="G18" t="s">
        <v>290</v>
      </c>
      <c r="H18">
        <v>1608318906</v>
      </c>
      <c r="I18">
        <f t="shared" si="0"/>
        <v>4.5431847860664753E-4</v>
      </c>
      <c r="J18">
        <f t="shared" si="1"/>
        <v>-0.2755217679698484</v>
      </c>
      <c r="K18">
        <f t="shared" si="2"/>
        <v>49.556180645161298</v>
      </c>
      <c r="L18">
        <f t="shared" si="3"/>
        <v>65.49660198023065</v>
      </c>
      <c r="M18">
        <f t="shared" si="4"/>
        <v>6.7260342286648198</v>
      </c>
      <c r="N18">
        <f t="shared" si="5"/>
        <v>5.0890665650388929</v>
      </c>
      <c r="O18">
        <f t="shared" si="6"/>
        <v>2.5132443633338948E-2</v>
      </c>
      <c r="P18">
        <f t="shared" si="7"/>
        <v>2.9742372758419515</v>
      </c>
      <c r="Q18">
        <f t="shared" si="8"/>
        <v>2.5015055136501554E-2</v>
      </c>
      <c r="R18">
        <f t="shared" si="9"/>
        <v>1.5644910516905648E-2</v>
      </c>
      <c r="S18">
        <f t="shared" si="10"/>
        <v>231.29565601045186</v>
      </c>
      <c r="T18">
        <f t="shared" si="11"/>
        <v>29.213993304504001</v>
      </c>
      <c r="U18">
        <f t="shared" si="12"/>
        <v>28.208487096774199</v>
      </c>
      <c r="V18">
        <f t="shared" si="13"/>
        <v>3.8412077401101392</v>
      </c>
      <c r="W18">
        <f t="shared" si="14"/>
        <v>53.521024707361335</v>
      </c>
      <c r="X18">
        <f t="shared" si="15"/>
        <v>2.0294308005937887</v>
      </c>
      <c r="Y18">
        <f t="shared" si="16"/>
        <v>3.7918384629034558</v>
      </c>
      <c r="Z18">
        <f t="shared" si="17"/>
        <v>1.8117769395163505</v>
      </c>
      <c r="AA18">
        <f t="shared" si="18"/>
        <v>-20.035444906553156</v>
      </c>
      <c r="AB18">
        <f t="shared" si="19"/>
        <v>-35.606362238981262</v>
      </c>
      <c r="AC18">
        <f t="shared" si="20"/>
        <v>-2.6120682944308045</v>
      </c>
      <c r="AD18">
        <f t="shared" si="21"/>
        <v>173.04178057048665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54058.809040228545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15326.2</v>
      </c>
      <c r="AS18">
        <v>836.61955999999998</v>
      </c>
      <c r="AT18">
        <v>942.88</v>
      </c>
      <c r="AU18">
        <f t="shared" si="27"/>
        <v>0.11269773460037336</v>
      </c>
      <c r="AV18">
        <v>0.5</v>
      </c>
      <c r="AW18">
        <f t="shared" si="28"/>
        <v>1180.2096586922532</v>
      </c>
      <c r="AX18">
        <f t="shared" si="29"/>
        <v>-0.2755217679698484</v>
      </c>
      <c r="AY18">
        <f t="shared" si="30"/>
        <v>66.503477444048386</v>
      </c>
      <c r="AZ18">
        <f t="shared" si="31"/>
        <v>0.32604361106397417</v>
      </c>
      <c r="BA18">
        <f t="shared" si="32"/>
        <v>2.5607798548374849E-4</v>
      </c>
      <c r="BB18">
        <f t="shared" si="33"/>
        <v>2.4596979467164433</v>
      </c>
      <c r="BC18" t="s">
        <v>300</v>
      </c>
      <c r="BD18">
        <v>635.46</v>
      </c>
      <c r="BE18">
        <f t="shared" si="34"/>
        <v>307.41999999999996</v>
      </c>
      <c r="BF18">
        <f t="shared" si="35"/>
        <v>0.34565233231409809</v>
      </c>
      <c r="BG18">
        <f t="shared" si="36"/>
        <v>0.88295984954047402</v>
      </c>
      <c r="BH18">
        <f t="shared" si="37"/>
        <v>0.46727793413254659</v>
      </c>
      <c r="BI18">
        <f t="shared" si="38"/>
        <v>0.91070336834830345</v>
      </c>
      <c r="BJ18">
        <f t="shared" si="39"/>
        <v>0.26254254812344668</v>
      </c>
      <c r="BK18">
        <f t="shared" si="40"/>
        <v>0.73745745187655332</v>
      </c>
      <c r="BL18">
        <f t="shared" si="41"/>
        <v>1400.0293548387101</v>
      </c>
      <c r="BM18">
        <f t="shared" si="42"/>
        <v>1180.2096586922532</v>
      </c>
      <c r="BN18">
        <f t="shared" si="43"/>
        <v>0.84298922348540251</v>
      </c>
      <c r="BO18">
        <f t="shared" si="44"/>
        <v>0.19597844697080521</v>
      </c>
      <c r="BP18">
        <v>6</v>
      </c>
      <c r="BQ18">
        <v>0.5</v>
      </c>
      <c r="BR18" t="s">
        <v>294</v>
      </c>
      <c r="BS18">
        <v>2</v>
      </c>
      <c r="BT18">
        <v>1608318906</v>
      </c>
      <c r="BU18">
        <v>49.556180645161298</v>
      </c>
      <c r="BV18">
        <v>49.252706451612902</v>
      </c>
      <c r="BW18">
        <v>19.762138709677401</v>
      </c>
      <c r="BX18">
        <v>19.227967741935501</v>
      </c>
      <c r="BY18">
        <v>50.657461290322601</v>
      </c>
      <c r="BZ18">
        <v>19.770958064516101</v>
      </c>
      <c r="CA18">
        <v>500.22206451612902</v>
      </c>
      <c r="CB18">
        <v>102.592870967742</v>
      </c>
      <c r="CC18">
        <v>0.100002025806452</v>
      </c>
      <c r="CD18">
        <v>27.986429032258101</v>
      </c>
      <c r="CE18">
        <v>28.208487096774199</v>
      </c>
      <c r="CF18">
        <v>999.9</v>
      </c>
      <c r="CG18">
        <v>0</v>
      </c>
      <c r="CH18">
        <v>0</v>
      </c>
      <c r="CI18">
        <v>9997.76129032258</v>
      </c>
      <c r="CJ18">
        <v>0</v>
      </c>
      <c r="CK18">
        <v>1081.1080645161301</v>
      </c>
      <c r="CL18">
        <v>1400.0293548387101</v>
      </c>
      <c r="CM18">
        <v>0.90000190322580598</v>
      </c>
      <c r="CN18">
        <v>9.9998370967741904E-2</v>
      </c>
      <c r="CO18">
        <v>0</v>
      </c>
      <c r="CP18">
        <v>836.59629032258101</v>
      </c>
      <c r="CQ18">
        <v>4.99979</v>
      </c>
      <c r="CR18">
        <v>11684.4258064516</v>
      </c>
      <c r="CS18">
        <v>11904.9322580645</v>
      </c>
      <c r="CT18">
        <v>48.03</v>
      </c>
      <c r="CU18">
        <v>51.072290322580599</v>
      </c>
      <c r="CV18">
        <v>49.2356129032258</v>
      </c>
      <c r="CW18">
        <v>49.643000000000001</v>
      </c>
      <c r="CX18">
        <v>49.201354838709698</v>
      </c>
      <c r="CY18">
        <v>1255.5293548387101</v>
      </c>
      <c r="CZ18">
        <v>139.5</v>
      </c>
      <c r="DA18">
        <v>0</v>
      </c>
      <c r="DB18">
        <v>138.799999952316</v>
      </c>
      <c r="DC18">
        <v>0</v>
      </c>
      <c r="DD18">
        <v>836.61955999999998</v>
      </c>
      <c r="DE18">
        <v>0.395846152891141</v>
      </c>
      <c r="DF18">
        <v>-12.984615434068299</v>
      </c>
      <c r="DG18">
        <v>11684.156000000001</v>
      </c>
      <c r="DH18">
        <v>15</v>
      </c>
      <c r="DI18">
        <v>1608318793</v>
      </c>
      <c r="DJ18" t="s">
        <v>295</v>
      </c>
      <c r="DK18">
        <v>1608318792</v>
      </c>
      <c r="DL18">
        <v>1608318793</v>
      </c>
      <c r="DM18">
        <v>6</v>
      </c>
      <c r="DN18">
        <v>-0.188</v>
      </c>
      <c r="DO18">
        <v>-1.0999999999999999E-2</v>
      </c>
      <c r="DP18">
        <v>-0.92100000000000004</v>
      </c>
      <c r="DQ18">
        <v>-1.9E-2</v>
      </c>
      <c r="DR18">
        <v>404</v>
      </c>
      <c r="DS18">
        <v>19</v>
      </c>
      <c r="DT18">
        <v>0.41</v>
      </c>
      <c r="DU18">
        <v>0.1</v>
      </c>
      <c r="DV18">
        <v>-0.26853069351454301</v>
      </c>
      <c r="DW18">
        <v>-0.34715639310620999</v>
      </c>
      <c r="DX18">
        <v>2.9734781860851101E-2</v>
      </c>
      <c r="DY18">
        <v>1</v>
      </c>
      <c r="DZ18">
        <v>0.300945666666667</v>
      </c>
      <c r="EA18">
        <v>0.44029438932146803</v>
      </c>
      <c r="EB18">
        <v>3.6738241170324003E-2</v>
      </c>
      <c r="EC18">
        <v>0</v>
      </c>
      <c r="ED18">
        <v>0.53429053333333298</v>
      </c>
      <c r="EE18">
        <v>0.37810176640711901</v>
      </c>
      <c r="EF18">
        <v>3.2806356351306201E-2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-1.101</v>
      </c>
      <c r="EN18">
        <v>-9.1000000000000004E-3</v>
      </c>
      <c r="EO18">
        <v>-1.14070119966252</v>
      </c>
      <c r="EP18">
        <v>8.1547674161403102E-4</v>
      </c>
      <c r="EQ18">
        <v>-7.5071724955183801E-7</v>
      </c>
      <c r="ER18">
        <v>1.8443278439785599E-10</v>
      </c>
      <c r="ES18">
        <v>-0.15461496935059399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511.53500000000003</v>
      </c>
      <c r="FE18">
        <v>510.84199999999998</v>
      </c>
      <c r="FF18">
        <v>22.8139</v>
      </c>
      <c r="FG18">
        <v>32.622900000000001</v>
      </c>
      <c r="FH18">
        <v>30.000699999999998</v>
      </c>
      <c r="FI18">
        <v>32.4908</v>
      </c>
      <c r="FJ18">
        <v>32.446100000000001</v>
      </c>
      <c r="FK18">
        <v>5.1155999999999997</v>
      </c>
      <c r="FL18">
        <v>25.779599999999999</v>
      </c>
      <c r="FM18">
        <v>38.940300000000001</v>
      </c>
      <c r="FN18">
        <v>22.814</v>
      </c>
      <c r="FO18">
        <v>49.383600000000001</v>
      </c>
      <c r="FP18">
        <v>19.291599999999999</v>
      </c>
      <c r="FQ18">
        <v>100.985</v>
      </c>
      <c r="FR18">
        <v>100.739</v>
      </c>
    </row>
    <row r="19" spans="1:174" x14ac:dyDescent="0.25">
      <c r="A19">
        <v>3</v>
      </c>
      <c r="B19">
        <v>1608318995</v>
      </c>
      <c r="C19">
        <v>220.5</v>
      </c>
      <c r="D19" t="s">
        <v>301</v>
      </c>
      <c r="E19" t="s">
        <v>302</v>
      </c>
      <c r="F19" t="s">
        <v>289</v>
      </c>
      <c r="G19" t="s">
        <v>290</v>
      </c>
      <c r="H19">
        <v>1608318987.25</v>
      </c>
      <c r="I19">
        <f t="shared" si="0"/>
        <v>4.6222984814999092E-4</v>
      </c>
      <c r="J19">
        <f t="shared" si="1"/>
        <v>0.20279802161366203</v>
      </c>
      <c r="K19">
        <f t="shared" si="2"/>
        <v>79.624979999999994</v>
      </c>
      <c r="L19">
        <f t="shared" si="3"/>
        <v>64.817678914979567</v>
      </c>
      <c r="M19">
        <f t="shared" si="4"/>
        <v>6.6562879832370534</v>
      </c>
      <c r="N19">
        <f t="shared" si="5"/>
        <v>8.1768864052459076</v>
      </c>
      <c r="O19">
        <f t="shared" si="6"/>
        <v>2.562503318628365E-2</v>
      </c>
      <c r="P19">
        <f t="shared" si="7"/>
        <v>2.9743611024452385</v>
      </c>
      <c r="Q19">
        <f t="shared" si="8"/>
        <v>2.5503015137055648E-2</v>
      </c>
      <c r="R19">
        <f t="shared" si="9"/>
        <v>1.5950298734785404E-2</v>
      </c>
      <c r="S19">
        <f t="shared" si="10"/>
        <v>231.28891901943425</v>
      </c>
      <c r="T19">
        <f t="shared" si="11"/>
        <v>29.195140931580646</v>
      </c>
      <c r="U19">
        <f t="shared" si="12"/>
        <v>28.2060833333333</v>
      </c>
      <c r="V19">
        <f t="shared" si="13"/>
        <v>3.84067033353121</v>
      </c>
      <c r="W19">
        <f t="shared" si="14"/>
        <v>53.658156268713228</v>
      </c>
      <c r="X19">
        <f t="shared" si="15"/>
        <v>2.0326442226398198</v>
      </c>
      <c r="Y19">
        <f t="shared" si="16"/>
        <v>3.7881365368958928</v>
      </c>
      <c r="Z19">
        <f t="shared" si="17"/>
        <v>1.8080261108913902</v>
      </c>
      <c r="AA19">
        <f t="shared" si="18"/>
        <v>-20.384336303414599</v>
      </c>
      <c r="AB19">
        <f t="shared" si="19"/>
        <v>-37.908696885516193</v>
      </c>
      <c r="AC19">
        <f t="shared" si="20"/>
        <v>-2.7805855331370957</v>
      </c>
      <c r="AD19">
        <f t="shared" si="21"/>
        <v>170.21530029736635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54065.441548506067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15330.3</v>
      </c>
      <c r="AS19">
        <v>836.74930769230798</v>
      </c>
      <c r="AT19">
        <v>936.8</v>
      </c>
      <c r="AU19">
        <f t="shared" si="27"/>
        <v>0.10680048282204524</v>
      </c>
      <c r="AV19">
        <v>0.5</v>
      </c>
      <c r="AW19">
        <f t="shared" si="28"/>
        <v>1180.173840627765</v>
      </c>
      <c r="AX19">
        <f t="shared" si="29"/>
        <v>0.20279802161366203</v>
      </c>
      <c r="AY19">
        <f t="shared" si="30"/>
        <v>63.021567996496387</v>
      </c>
      <c r="AZ19">
        <f t="shared" si="31"/>
        <v>0.31964133219470531</v>
      </c>
      <c r="BA19">
        <f t="shared" si="32"/>
        <v>6.6138180203578539E-4</v>
      </c>
      <c r="BB19">
        <f t="shared" si="33"/>
        <v>2.4821520068317677</v>
      </c>
      <c r="BC19" t="s">
        <v>304</v>
      </c>
      <c r="BD19">
        <v>637.36</v>
      </c>
      <c r="BE19">
        <f t="shared" si="34"/>
        <v>299.43999999999994</v>
      </c>
      <c r="BF19">
        <f t="shared" si="35"/>
        <v>0.33412600957685012</v>
      </c>
      <c r="BG19">
        <f t="shared" si="36"/>
        <v>0.88591545002895544</v>
      </c>
      <c r="BH19">
        <f t="shared" si="37"/>
        <v>0.45205720839705105</v>
      </c>
      <c r="BI19">
        <f t="shared" si="38"/>
        <v>0.91309086251851623</v>
      </c>
      <c r="BJ19">
        <f t="shared" si="39"/>
        <v>0.25450699690594902</v>
      </c>
      <c r="BK19">
        <f t="shared" si="40"/>
        <v>0.74549300309405098</v>
      </c>
      <c r="BL19">
        <f t="shared" si="41"/>
        <v>1399.9866666666701</v>
      </c>
      <c r="BM19">
        <f t="shared" si="42"/>
        <v>1180.173840627765</v>
      </c>
      <c r="BN19">
        <f t="shared" si="43"/>
        <v>0.84298934320405106</v>
      </c>
      <c r="BO19">
        <f t="shared" si="44"/>
        <v>0.19597868640810212</v>
      </c>
      <c r="BP19">
        <v>6</v>
      </c>
      <c r="BQ19">
        <v>0.5</v>
      </c>
      <c r="BR19" t="s">
        <v>294</v>
      </c>
      <c r="BS19">
        <v>2</v>
      </c>
      <c r="BT19">
        <v>1608318987.25</v>
      </c>
      <c r="BU19">
        <v>79.624979999999994</v>
      </c>
      <c r="BV19">
        <v>79.912376666666702</v>
      </c>
      <c r="BW19">
        <v>19.793506666666701</v>
      </c>
      <c r="BX19">
        <v>19.250050000000002</v>
      </c>
      <c r="BY19">
        <v>80.704660000000004</v>
      </c>
      <c r="BZ19">
        <v>19.801680000000001</v>
      </c>
      <c r="CA19">
        <v>500.22096666666698</v>
      </c>
      <c r="CB19">
        <v>102.59246666666699</v>
      </c>
      <c r="CC19">
        <v>0.100010056666667</v>
      </c>
      <c r="CD19">
        <v>27.9696766666667</v>
      </c>
      <c r="CE19">
        <v>28.2060833333333</v>
      </c>
      <c r="CF19">
        <v>999.9</v>
      </c>
      <c r="CG19">
        <v>0</v>
      </c>
      <c r="CH19">
        <v>0</v>
      </c>
      <c r="CI19">
        <v>9998.5010000000002</v>
      </c>
      <c r="CJ19">
        <v>0</v>
      </c>
      <c r="CK19">
        <v>1002.4041999999999</v>
      </c>
      <c r="CL19">
        <v>1399.9866666666701</v>
      </c>
      <c r="CM19">
        <v>0.89999810000000002</v>
      </c>
      <c r="CN19">
        <v>0.1000021</v>
      </c>
      <c r="CO19">
        <v>0</v>
      </c>
      <c r="CP19">
        <v>836.75683333333302</v>
      </c>
      <c r="CQ19">
        <v>4.99979</v>
      </c>
      <c r="CR19">
        <v>11668.2866666667</v>
      </c>
      <c r="CS19">
        <v>11904.56</v>
      </c>
      <c r="CT19">
        <v>47.612299999999998</v>
      </c>
      <c r="CU19">
        <v>50.566366666666703</v>
      </c>
      <c r="CV19">
        <v>48.770633333333301</v>
      </c>
      <c r="CW19">
        <v>49.254066666666702</v>
      </c>
      <c r="CX19">
        <v>48.8309</v>
      </c>
      <c r="CY19">
        <v>1255.4853333333299</v>
      </c>
      <c r="CZ19">
        <v>139.50133333333301</v>
      </c>
      <c r="DA19">
        <v>0</v>
      </c>
      <c r="DB19">
        <v>80.300000190734906</v>
      </c>
      <c r="DC19">
        <v>0</v>
      </c>
      <c r="DD19">
        <v>836.74930769230798</v>
      </c>
      <c r="DE19">
        <v>-3.3875555557669199</v>
      </c>
      <c r="DF19">
        <v>-70.041025640163795</v>
      </c>
      <c r="DG19">
        <v>11667.919230769199</v>
      </c>
      <c r="DH19">
        <v>15</v>
      </c>
      <c r="DI19">
        <v>1608318793</v>
      </c>
      <c r="DJ19" t="s">
        <v>295</v>
      </c>
      <c r="DK19">
        <v>1608318792</v>
      </c>
      <c r="DL19">
        <v>1608318793</v>
      </c>
      <c r="DM19">
        <v>6</v>
      </c>
      <c r="DN19">
        <v>-0.188</v>
      </c>
      <c r="DO19">
        <v>-1.0999999999999999E-2</v>
      </c>
      <c r="DP19">
        <v>-0.92100000000000004</v>
      </c>
      <c r="DQ19">
        <v>-1.9E-2</v>
      </c>
      <c r="DR19">
        <v>404</v>
      </c>
      <c r="DS19">
        <v>19</v>
      </c>
      <c r="DT19">
        <v>0.41</v>
      </c>
      <c r="DU19">
        <v>0.1</v>
      </c>
      <c r="DV19">
        <v>0.20772625116617</v>
      </c>
      <c r="DW19">
        <v>-0.16949041322154099</v>
      </c>
      <c r="DX19">
        <v>1.8471104574809698E-2</v>
      </c>
      <c r="DY19">
        <v>1</v>
      </c>
      <c r="DZ19">
        <v>-0.29027150000000002</v>
      </c>
      <c r="EA19">
        <v>0.18541719243604099</v>
      </c>
      <c r="EB19">
        <v>2.0995956000700099E-2</v>
      </c>
      <c r="EC19">
        <v>1</v>
      </c>
      <c r="ED19">
        <v>0.54234966666666695</v>
      </c>
      <c r="EE19">
        <v>8.7828520578420596E-2</v>
      </c>
      <c r="EF19">
        <v>1.0384597784967701E-2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-1.08</v>
      </c>
      <c r="EN19">
        <v>-8.3999999999999995E-3</v>
      </c>
      <c r="EO19">
        <v>-1.14070119966252</v>
      </c>
      <c r="EP19">
        <v>8.1547674161403102E-4</v>
      </c>
      <c r="EQ19">
        <v>-7.5071724955183801E-7</v>
      </c>
      <c r="ER19">
        <v>1.8443278439785599E-10</v>
      </c>
      <c r="ES19">
        <v>-0.15461496935059399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511.86200000000002</v>
      </c>
      <c r="FE19">
        <v>510.11</v>
      </c>
      <c r="FF19">
        <v>22.832999999999998</v>
      </c>
      <c r="FG19">
        <v>32.701999999999998</v>
      </c>
      <c r="FH19">
        <v>30.000299999999999</v>
      </c>
      <c r="FI19">
        <v>32.5749</v>
      </c>
      <c r="FJ19">
        <v>32.529200000000003</v>
      </c>
      <c r="FK19">
        <v>6.4383499999999998</v>
      </c>
      <c r="FL19">
        <v>24.411799999999999</v>
      </c>
      <c r="FM19">
        <v>37.447499999999998</v>
      </c>
      <c r="FN19">
        <v>22.859400000000001</v>
      </c>
      <c r="FO19">
        <v>80.057500000000005</v>
      </c>
      <c r="FP19">
        <v>19.328700000000001</v>
      </c>
      <c r="FQ19">
        <v>100.974</v>
      </c>
      <c r="FR19">
        <v>100.727</v>
      </c>
    </row>
    <row r="20" spans="1:174" x14ac:dyDescent="0.25">
      <c r="A20">
        <v>4</v>
      </c>
      <c r="B20">
        <v>1608319075.0999999</v>
      </c>
      <c r="C20">
        <v>300.59999990463302</v>
      </c>
      <c r="D20" t="s">
        <v>306</v>
      </c>
      <c r="E20" t="s">
        <v>307</v>
      </c>
      <c r="F20" t="s">
        <v>289</v>
      </c>
      <c r="G20" t="s">
        <v>290</v>
      </c>
      <c r="H20">
        <v>1608319067.0999999</v>
      </c>
      <c r="I20">
        <f t="shared" si="0"/>
        <v>4.7802268705275278E-4</v>
      </c>
      <c r="J20">
        <f t="shared" si="1"/>
        <v>0.44468491385945413</v>
      </c>
      <c r="K20">
        <f t="shared" si="2"/>
        <v>99.740309677419305</v>
      </c>
      <c r="L20">
        <f t="shared" si="3"/>
        <v>70.240611535493102</v>
      </c>
      <c r="M20">
        <f t="shared" si="4"/>
        <v>7.2132635813620114</v>
      </c>
      <c r="N20">
        <f t="shared" si="5"/>
        <v>10.242694755388806</v>
      </c>
      <c r="O20">
        <f t="shared" si="6"/>
        <v>2.6433531467307578E-2</v>
      </c>
      <c r="P20">
        <f t="shared" si="7"/>
        <v>2.974400325850528</v>
      </c>
      <c r="Q20">
        <f t="shared" si="8"/>
        <v>2.6303715097879495E-2</v>
      </c>
      <c r="R20">
        <f t="shared" si="9"/>
        <v>1.6451432142712576E-2</v>
      </c>
      <c r="S20">
        <f t="shared" si="10"/>
        <v>231.29432551642768</v>
      </c>
      <c r="T20">
        <f t="shared" si="11"/>
        <v>29.191359455368755</v>
      </c>
      <c r="U20">
        <f t="shared" si="12"/>
        <v>28.2182741935484</v>
      </c>
      <c r="V20">
        <f t="shared" si="13"/>
        <v>3.8433965072139937</v>
      </c>
      <c r="W20">
        <f t="shared" si="14"/>
        <v>53.600728129451802</v>
      </c>
      <c r="X20">
        <f t="shared" si="15"/>
        <v>2.030498263667377</v>
      </c>
      <c r="Y20">
        <f t="shared" si="16"/>
        <v>3.7881915685240224</v>
      </c>
      <c r="Z20">
        <f t="shared" si="17"/>
        <v>1.8128982435466168</v>
      </c>
      <c r="AA20">
        <f t="shared" si="18"/>
        <v>-21.080800499026399</v>
      </c>
      <c r="AB20">
        <f t="shared" si="19"/>
        <v>-39.824121767211125</v>
      </c>
      <c r="AC20">
        <f t="shared" si="20"/>
        <v>-2.9212236323156056</v>
      </c>
      <c r="AD20">
        <f t="shared" si="21"/>
        <v>167.46817961787454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54066.573418891669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15333.7</v>
      </c>
      <c r="AS20">
        <v>833.42499999999995</v>
      </c>
      <c r="AT20">
        <v>931.45</v>
      </c>
      <c r="AU20">
        <f t="shared" si="27"/>
        <v>0.10523914327124384</v>
      </c>
      <c r="AV20">
        <v>0.5</v>
      </c>
      <c r="AW20">
        <f t="shared" si="28"/>
        <v>1180.2001816057352</v>
      </c>
      <c r="AX20">
        <f t="shared" si="29"/>
        <v>0.44468491385945413</v>
      </c>
      <c r="AY20">
        <f t="shared" si="30"/>
        <v>62.101628000376984</v>
      </c>
      <c r="AZ20">
        <f t="shared" si="31"/>
        <v>0.32554619142197649</v>
      </c>
      <c r="BA20">
        <f t="shared" si="32"/>
        <v>8.663211628086642E-4</v>
      </c>
      <c r="BB20">
        <f t="shared" si="33"/>
        <v>2.5021525578399268</v>
      </c>
      <c r="BC20" t="s">
        <v>309</v>
      </c>
      <c r="BD20">
        <v>628.22</v>
      </c>
      <c r="BE20">
        <f t="shared" si="34"/>
        <v>303.23</v>
      </c>
      <c r="BF20">
        <f t="shared" si="35"/>
        <v>0.32326946542228702</v>
      </c>
      <c r="BG20">
        <f t="shared" si="36"/>
        <v>0.88487239261008577</v>
      </c>
      <c r="BH20">
        <f t="shared" si="37"/>
        <v>0.45387601730984994</v>
      </c>
      <c r="BI20">
        <f t="shared" si="38"/>
        <v>0.9151917003163188</v>
      </c>
      <c r="BJ20">
        <f t="shared" si="39"/>
        <v>0.24367440809621643</v>
      </c>
      <c r="BK20">
        <f t="shared" si="40"/>
        <v>0.75632559190378357</v>
      </c>
      <c r="BL20">
        <f t="shared" si="41"/>
        <v>1400.01774193548</v>
      </c>
      <c r="BM20">
        <f t="shared" si="42"/>
        <v>1180.2001816057352</v>
      </c>
      <c r="BN20">
        <f t="shared" si="43"/>
        <v>0.8429894466724015</v>
      </c>
      <c r="BO20">
        <f t="shared" si="44"/>
        <v>0.19597889334480315</v>
      </c>
      <c r="BP20">
        <v>6</v>
      </c>
      <c r="BQ20">
        <v>0.5</v>
      </c>
      <c r="BR20" t="s">
        <v>294</v>
      </c>
      <c r="BS20">
        <v>2</v>
      </c>
      <c r="BT20">
        <v>1608319067.0999999</v>
      </c>
      <c r="BU20">
        <v>99.740309677419305</v>
      </c>
      <c r="BV20">
        <v>100.330903225806</v>
      </c>
      <c r="BW20">
        <v>19.772387096774199</v>
      </c>
      <c r="BX20">
        <v>19.210332258064501</v>
      </c>
      <c r="BY20">
        <v>100.80622580645201</v>
      </c>
      <c r="BZ20">
        <v>19.780993548387102</v>
      </c>
      <c r="CA20">
        <v>500.20496774193498</v>
      </c>
      <c r="CB20">
        <v>102.593677419355</v>
      </c>
      <c r="CC20">
        <v>9.9955561290322598E-2</v>
      </c>
      <c r="CD20">
        <v>27.969925806451599</v>
      </c>
      <c r="CE20">
        <v>28.2182741935484</v>
      </c>
      <c r="CF20">
        <v>999.9</v>
      </c>
      <c r="CG20">
        <v>0</v>
      </c>
      <c r="CH20">
        <v>0</v>
      </c>
      <c r="CI20">
        <v>9998.6048387096798</v>
      </c>
      <c r="CJ20">
        <v>0</v>
      </c>
      <c r="CK20">
        <v>822.34496774193599</v>
      </c>
      <c r="CL20">
        <v>1400.01774193548</v>
      </c>
      <c r="CM20">
        <v>0.89999551612903195</v>
      </c>
      <c r="CN20">
        <v>0.10000449032258101</v>
      </c>
      <c r="CO20">
        <v>0</v>
      </c>
      <c r="CP20">
        <v>833.47199999999998</v>
      </c>
      <c r="CQ20">
        <v>4.99979</v>
      </c>
      <c r="CR20">
        <v>11611.0677419355</v>
      </c>
      <c r="CS20">
        <v>11904.8032258065</v>
      </c>
      <c r="CT20">
        <v>47.2093548387097</v>
      </c>
      <c r="CU20">
        <v>50.092483870967698</v>
      </c>
      <c r="CV20">
        <v>48.350612903225802</v>
      </c>
      <c r="CW20">
        <v>48.889000000000003</v>
      </c>
      <c r="CX20">
        <v>48.451225806451603</v>
      </c>
      <c r="CY20">
        <v>1255.5093548387099</v>
      </c>
      <c r="CZ20">
        <v>139.50935483871001</v>
      </c>
      <c r="DA20">
        <v>0</v>
      </c>
      <c r="DB20">
        <v>79.299999952316298</v>
      </c>
      <c r="DC20">
        <v>0</v>
      </c>
      <c r="DD20">
        <v>833.42499999999995</v>
      </c>
      <c r="DE20">
        <v>-6.6597606890428303</v>
      </c>
      <c r="DF20">
        <v>-107.347008544286</v>
      </c>
      <c r="DG20">
        <v>11610.442307692299</v>
      </c>
      <c r="DH20">
        <v>15</v>
      </c>
      <c r="DI20">
        <v>1608318793</v>
      </c>
      <c r="DJ20" t="s">
        <v>295</v>
      </c>
      <c r="DK20">
        <v>1608318792</v>
      </c>
      <c r="DL20">
        <v>1608318793</v>
      </c>
      <c r="DM20">
        <v>6</v>
      </c>
      <c r="DN20">
        <v>-0.188</v>
      </c>
      <c r="DO20">
        <v>-1.0999999999999999E-2</v>
      </c>
      <c r="DP20">
        <v>-0.92100000000000004</v>
      </c>
      <c r="DQ20">
        <v>-1.9E-2</v>
      </c>
      <c r="DR20">
        <v>404</v>
      </c>
      <c r="DS20">
        <v>19</v>
      </c>
      <c r="DT20">
        <v>0.41</v>
      </c>
      <c r="DU20">
        <v>0.1</v>
      </c>
      <c r="DV20">
        <v>0.44765477233725398</v>
      </c>
      <c r="DW20">
        <v>-5.8115310968463299E-2</v>
      </c>
      <c r="DX20">
        <v>1.6752285192570299E-2</v>
      </c>
      <c r="DY20">
        <v>1</v>
      </c>
      <c r="DZ20">
        <v>-0.59222433333333302</v>
      </c>
      <c r="EA20">
        <v>8.0843906562847997E-2</v>
      </c>
      <c r="EB20">
        <v>2.15507886805925E-2</v>
      </c>
      <c r="EC20">
        <v>1</v>
      </c>
      <c r="ED20">
        <v>0.56209433333333303</v>
      </c>
      <c r="EE20">
        <v>0.16603135928809801</v>
      </c>
      <c r="EF20">
        <v>2.19271742127333E-2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-1.0660000000000001</v>
      </c>
      <c r="EN20">
        <v>-8.6999999999999994E-3</v>
      </c>
      <c r="EO20">
        <v>-1.14070119966252</v>
      </c>
      <c r="EP20">
        <v>8.1547674161403102E-4</v>
      </c>
      <c r="EQ20">
        <v>-7.5071724955183801E-7</v>
      </c>
      <c r="ER20">
        <v>1.8443278439785599E-10</v>
      </c>
      <c r="ES20">
        <v>-0.15461496935059399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4.7</v>
      </c>
      <c r="FB20">
        <v>4.7</v>
      </c>
      <c r="FC20">
        <v>2</v>
      </c>
      <c r="FD20">
        <v>511.78399999999999</v>
      </c>
      <c r="FE20">
        <v>509.46699999999998</v>
      </c>
      <c r="FF20">
        <v>23.0854</v>
      </c>
      <c r="FG20">
        <v>32.741900000000001</v>
      </c>
      <c r="FH20">
        <v>30.000499999999999</v>
      </c>
      <c r="FI20">
        <v>32.629800000000003</v>
      </c>
      <c r="FJ20">
        <v>32.584899999999998</v>
      </c>
      <c r="FK20">
        <v>7.3336399999999999</v>
      </c>
      <c r="FL20">
        <v>23.929099999999998</v>
      </c>
      <c r="FM20">
        <v>36.309699999999999</v>
      </c>
      <c r="FN20">
        <v>23.0974</v>
      </c>
      <c r="FO20">
        <v>100.443</v>
      </c>
      <c r="FP20">
        <v>19.253799999999998</v>
      </c>
      <c r="FQ20">
        <v>100.971</v>
      </c>
      <c r="FR20">
        <v>100.72199999999999</v>
      </c>
    </row>
    <row r="21" spans="1:174" x14ac:dyDescent="0.25">
      <c r="A21">
        <v>5</v>
      </c>
      <c r="B21">
        <v>1608319177.0999999</v>
      </c>
      <c r="C21">
        <v>402.59999990463302</v>
      </c>
      <c r="D21" t="s">
        <v>310</v>
      </c>
      <c r="E21" t="s">
        <v>311</v>
      </c>
      <c r="F21" t="s">
        <v>289</v>
      </c>
      <c r="G21" t="s">
        <v>290</v>
      </c>
      <c r="H21">
        <v>1608319169.3499999</v>
      </c>
      <c r="I21">
        <f t="shared" si="0"/>
        <v>3.999695729271999E-4</v>
      </c>
      <c r="J21">
        <f t="shared" si="1"/>
        <v>1.0396539003477852</v>
      </c>
      <c r="K21">
        <f t="shared" si="2"/>
        <v>149.796533333333</v>
      </c>
      <c r="L21">
        <f t="shared" si="3"/>
        <v>71.276939114306728</v>
      </c>
      <c r="M21">
        <f t="shared" si="4"/>
        <v>7.3197377123096974</v>
      </c>
      <c r="N21">
        <f t="shared" si="5"/>
        <v>15.383255058902636</v>
      </c>
      <c r="O21">
        <f t="shared" si="6"/>
        <v>2.2164256573244199E-2</v>
      </c>
      <c r="P21">
        <f t="shared" si="7"/>
        <v>2.9750765139351922</v>
      </c>
      <c r="Q21">
        <f t="shared" si="8"/>
        <v>2.2072929581257852E-2</v>
      </c>
      <c r="R21">
        <f t="shared" si="9"/>
        <v>1.3803754875561475E-2</v>
      </c>
      <c r="S21">
        <f t="shared" si="10"/>
        <v>231.29401009260988</v>
      </c>
      <c r="T21">
        <f t="shared" si="11"/>
        <v>29.237034031109939</v>
      </c>
      <c r="U21">
        <f t="shared" si="12"/>
        <v>28.266503333333301</v>
      </c>
      <c r="V21">
        <f t="shared" si="13"/>
        <v>3.8541982755254756</v>
      </c>
      <c r="W21">
        <f t="shared" si="14"/>
        <v>53.949429647505767</v>
      </c>
      <c r="X21">
        <f t="shared" si="15"/>
        <v>2.0468034872132637</v>
      </c>
      <c r="Y21">
        <f t="shared" si="16"/>
        <v>3.7939297979360438</v>
      </c>
      <c r="Z21">
        <f t="shared" si="17"/>
        <v>1.8073947883122119</v>
      </c>
      <c r="AA21">
        <f t="shared" si="18"/>
        <v>-17.638658166089517</v>
      </c>
      <c r="AB21">
        <f t="shared" si="19"/>
        <v>-43.404836355622095</v>
      </c>
      <c r="AC21">
        <f t="shared" si="20"/>
        <v>-3.184333325272505</v>
      </c>
      <c r="AD21">
        <f t="shared" si="21"/>
        <v>167.06618224562573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54081.75873066669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15337.5</v>
      </c>
      <c r="AS21">
        <v>824.54323076923095</v>
      </c>
      <c r="AT21">
        <v>926.43</v>
      </c>
      <c r="AU21">
        <f t="shared" si="27"/>
        <v>0.10997783883376944</v>
      </c>
      <c r="AV21">
        <v>0.5</v>
      </c>
      <c r="AW21">
        <f t="shared" si="28"/>
        <v>1180.2004606277483</v>
      </c>
      <c r="AX21">
        <f t="shared" si="29"/>
        <v>1.0396539003477852</v>
      </c>
      <c r="AY21">
        <f t="shared" si="30"/>
        <v>64.897948025229482</v>
      </c>
      <c r="AZ21">
        <f t="shared" si="31"/>
        <v>0.35168334358775077</v>
      </c>
      <c r="BA21">
        <f t="shared" si="32"/>
        <v>1.3704463217237798E-3</v>
      </c>
      <c r="BB21">
        <f t="shared" si="33"/>
        <v>2.5211294971017781</v>
      </c>
      <c r="BC21" t="s">
        <v>313</v>
      </c>
      <c r="BD21">
        <v>600.62</v>
      </c>
      <c r="BE21">
        <f t="shared" si="34"/>
        <v>325.80999999999995</v>
      </c>
      <c r="BF21">
        <f t="shared" si="35"/>
        <v>0.31271836110238799</v>
      </c>
      <c r="BG21">
        <f t="shared" si="36"/>
        <v>0.87758222930271357</v>
      </c>
      <c r="BH21">
        <f t="shared" si="37"/>
        <v>0.48298309139108464</v>
      </c>
      <c r="BI21">
        <f t="shared" si="38"/>
        <v>0.91716295372659329</v>
      </c>
      <c r="BJ21">
        <f t="shared" si="39"/>
        <v>0.22779266754769315</v>
      </c>
      <c r="BK21">
        <f t="shared" si="40"/>
        <v>0.77220733245230688</v>
      </c>
      <c r="BL21">
        <f t="shared" si="41"/>
        <v>1400.01833333333</v>
      </c>
      <c r="BM21">
        <f t="shared" si="42"/>
        <v>1180.2004606277483</v>
      </c>
      <c r="BN21">
        <f t="shared" si="43"/>
        <v>0.8429892898743595</v>
      </c>
      <c r="BO21">
        <f t="shared" si="44"/>
        <v>0.19597857974871885</v>
      </c>
      <c r="BP21">
        <v>6</v>
      </c>
      <c r="BQ21">
        <v>0.5</v>
      </c>
      <c r="BR21" t="s">
        <v>294</v>
      </c>
      <c r="BS21">
        <v>2</v>
      </c>
      <c r="BT21">
        <v>1608319169.3499999</v>
      </c>
      <c r="BU21">
        <v>149.796533333333</v>
      </c>
      <c r="BV21">
        <v>151.11543333333299</v>
      </c>
      <c r="BW21">
        <v>19.9310266666667</v>
      </c>
      <c r="BX21">
        <v>19.460836666666701</v>
      </c>
      <c r="BY21">
        <v>150.83086666666699</v>
      </c>
      <c r="BZ21">
        <v>19.936330000000002</v>
      </c>
      <c r="CA21">
        <v>500.22046666666699</v>
      </c>
      <c r="CB21">
        <v>102.5943</v>
      </c>
      <c r="CC21">
        <v>0.100032883333333</v>
      </c>
      <c r="CD21">
        <v>27.995886666666699</v>
      </c>
      <c r="CE21">
        <v>28.266503333333301</v>
      </c>
      <c r="CF21">
        <v>999.9</v>
      </c>
      <c r="CG21">
        <v>0</v>
      </c>
      <c r="CH21">
        <v>0</v>
      </c>
      <c r="CI21">
        <v>10002.369000000001</v>
      </c>
      <c r="CJ21">
        <v>0</v>
      </c>
      <c r="CK21">
        <v>558.53833333333296</v>
      </c>
      <c r="CL21">
        <v>1400.01833333333</v>
      </c>
      <c r="CM21">
        <v>0.89999899999999999</v>
      </c>
      <c r="CN21">
        <v>0.10000106</v>
      </c>
      <c r="CO21">
        <v>0</v>
      </c>
      <c r="CP21">
        <v>824.58343333333301</v>
      </c>
      <c r="CQ21">
        <v>4.99979</v>
      </c>
      <c r="CR21">
        <v>11485.66</v>
      </c>
      <c r="CS21">
        <v>11904.823333333299</v>
      </c>
      <c r="CT21">
        <v>46.795466666666698</v>
      </c>
      <c r="CU21">
        <v>49.6332666666667</v>
      </c>
      <c r="CV21">
        <v>47.949599999999997</v>
      </c>
      <c r="CW21">
        <v>48.537199999999999</v>
      </c>
      <c r="CX21">
        <v>48.087200000000003</v>
      </c>
      <c r="CY21">
        <v>1255.5163333333301</v>
      </c>
      <c r="CZ21">
        <v>139.50200000000001</v>
      </c>
      <c r="DA21">
        <v>0</v>
      </c>
      <c r="DB21">
        <v>101.60000014305101</v>
      </c>
      <c r="DC21">
        <v>0</v>
      </c>
      <c r="DD21">
        <v>824.54323076923095</v>
      </c>
      <c r="DE21">
        <v>-4.5622564033200099</v>
      </c>
      <c r="DF21">
        <v>-82.758974313671999</v>
      </c>
      <c r="DG21">
        <v>11484.7730769231</v>
      </c>
      <c r="DH21">
        <v>15</v>
      </c>
      <c r="DI21">
        <v>1608318793</v>
      </c>
      <c r="DJ21" t="s">
        <v>295</v>
      </c>
      <c r="DK21">
        <v>1608318792</v>
      </c>
      <c r="DL21">
        <v>1608318793</v>
      </c>
      <c r="DM21">
        <v>6</v>
      </c>
      <c r="DN21">
        <v>-0.188</v>
      </c>
      <c r="DO21">
        <v>-1.0999999999999999E-2</v>
      </c>
      <c r="DP21">
        <v>-0.92100000000000004</v>
      </c>
      <c r="DQ21">
        <v>-1.9E-2</v>
      </c>
      <c r="DR21">
        <v>404</v>
      </c>
      <c r="DS21">
        <v>19</v>
      </c>
      <c r="DT21">
        <v>0.41</v>
      </c>
      <c r="DU21">
        <v>0.1</v>
      </c>
      <c r="DV21">
        <v>1.0400677119102399</v>
      </c>
      <c r="DW21">
        <v>-9.3412526535715204E-2</v>
      </c>
      <c r="DX21">
        <v>3.4093157635707097E-2</v>
      </c>
      <c r="DY21">
        <v>1</v>
      </c>
      <c r="DZ21">
        <v>-1.3194043333333301</v>
      </c>
      <c r="EA21">
        <v>0.12077659621801901</v>
      </c>
      <c r="EB21">
        <v>4.1889967588380303E-2</v>
      </c>
      <c r="EC21">
        <v>1</v>
      </c>
      <c r="ED21">
        <v>0.46950726666666698</v>
      </c>
      <c r="EE21">
        <v>-0.16062738153504</v>
      </c>
      <c r="EF21">
        <v>2.6964976952747799E-2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-1.034</v>
      </c>
      <c r="EN21">
        <v>-4.4999999999999997E-3</v>
      </c>
      <c r="EO21">
        <v>-1.14070119966252</v>
      </c>
      <c r="EP21">
        <v>8.1547674161403102E-4</v>
      </c>
      <c r="EQ21">
        <v>-7.5071724955183801E-7</v>
      </c>
      <c r="ER21">
        <v>1.8443278439785599E-10</v>
      </c>
      <c r="ES21">
        <v>-0.15461496935059399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511.90499999999997</v>
      </c>
      <c r="FE21">
        <v>508.69</v>
      </c>
      <c r="FF21">
        <v>22.974399999999999</v>
      </c>
      <c r="FG21">
        <v>32.799500000000002</v>
      </c>
      <c r="FH21">
        <v>30.000800000000002</v>
      </c>
      <c r="FI21">
        <v>32.701999999999998</v>
      </c>
      <c r="FJ21">
        <v>32.661000000000001</v>
      </c>
      <c r="FK21">
        <v>9.5839400000000001</v>
      </c>
      <c r="FL21">
        <v>22.4026</v>
      </c>
      <c r="FM21">
        <v>34.810899999999997</v>
      </c>
      <c r="FN21">
        <v>22.9739</v>
      </c>
      <c r="FO21">
        <v>151.19800000000001</v>
      </c>
      <c r="FP21">
        <v>19.47</v>
      </c>
      <c r="FQ21">
        <v>100.962</v>
      </c>
      <c r="FR21">
        <v>100.71299999999999</v>
      </c>
    </row>
    <row r="22" spans="1:174" x14ac:dyDescent="0.25">
      <c r="A22">
        <v>6</v>
      </c>
      <c r="B22">
        <v>1608319287.0999999</v>
      </c>
      <c r="C22">
        <v>512.59999990463302</v>
      </c>
      <c r="D22" t="s">
        <v>314</v>
      </c>
      <c r="E22" t="s">
        <v>315</v>
      </c>
      <c r="F22" t="s">
        <v>289</v>
      </c>
      <c r="G22" t="s">
        <v>290</v>
      </c>
      <c r="H22">
        <v>1608319279.3499999</v>
      </c>
      <c r="I22">
        <f t="shared" si="0"/>
        <v>4.2020734848574029E-4</v>
      </c>
      <c r="J22">
        <f t="shared" si="1"/>
        <v>1.5531384437630766</v>
      </c>
      <c r="K22">
        <f t="shared" si="2"/>
        <v>199.86060000000001</v>
      </c>
      <c r="L22">
        <f t="shared" si="3"/>
        <v>87.997339514989505</v>
      </c>
      <c r="M22">
        <f t="shared" si="4"/>
        <v>9.0363999391441965</v>
      </c>
      <c r="N22">
        <f t="shared" si="5"/>
        <v>20.523578594892452</v>
      </c>
      <c r="O22">
        <f t="shared" si="6"/>
        <v>2.3165350777349113E-2</v>
      </c>
      <c r="P22">
        <f t="shared" si="7"/>
        <v>2.9744337162227228</v>
      </c>
      <c r="Q22">
        <f t="shared" si="8"/>
        <v>2.3065586114057977E-2</v>
      </c>
      <c r="R22">
        <f t="shared" si="9"/>
        <v>1.4424918847519019E-2</v>
      </c>
      <c r="S22">
        <f t="shared" si="10"/>
        <v>231.29007046878849</v>
      </c>
      <c r="T22">
        <f t="shared" si="11"/>
        <v>29.22760921670411</v>
      </c>
      <c r="U22">
        <f t="shared" si="12"/>
        <v>28.288623333333302</v>
      </c>
      <c r="V22">
        <f t="shared" si="13"/>
        <v>3.859161292249047</v>
      </c>
      <c r="W22">
        <f t="shared" si="14"/>
        <v>53.840166605662574</v>
      </c>
      <c r="X22">
        <f t="shared" si="15"/>
        <v>2.0421258809442242</v>
      </c>
      <c r="Y22">
        <f t="shared" si="16"/>
        <v>3.7929412364215196</v>
      </c>
      <c r="Z22">
        <f t="shared" si="17"/>
        <v>1.8170354113048228</v>
      </c>
      <c r="AA22">
        <f t="shared" si="18"/>
        <v>-18.531144068221145</v>
      </c>
      <c r="AB22">
        <f t="shared" si="19"/>
        <v>-47.659368726400707</v>
      </c>
      <c r="AC22">
        <f t="shared" si="20"/>
        <v>-3.4975242033253835</v>
      </c>
      <c r="AD22">
        <f t="shared" si="21"/>
        <v>161.60203347084123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54063.601096362218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15340.8</v>
      </c>
      <c r="AS22">
        <v>816.00972000000002</v>
      </c>
      <c r="AT22">
        <v>921.78</v>
      </c>
      <c r="AU22">
        <f t="shared" si="27"/>
        <v>0.11474568769120608</v>
      </c>
      <c r="AV22">
        <v>0.5</v>
      </c>
      <c r="AW22">
        <f t="shared" si="28"/>
        <v>1180.1799906277572</v>
      </c>
      <c r="AX22">
        <f t="shared" si="29"/>
        <v>1.5531384437630766</v>
      </c>
      <c r="AY22">
        <f t="shared" si="30"/>
        <v>67.710282311991577</v>
      </c>
      <c r="AZ22">
        <f t="shared" si="31"/>
        <v>0.36391546789906482</v>
      </c>
      <c r="BA22">
        <f t="shared" si="32"/>
        <v>1.8055601183730001E-3</v>
      </c>
      <c r="BB22">
        <f t="shared" si="33"/>
        <v>2.5388921434615637</v>
      </c>
      <c r="BC22" t="s">
        <v>317</v>
      </c>
      <c r="BD22">
        <v>586.33000000000004</v>
      </c>
      <c r="BE22">
        <f t="shared" si="34"/>
        <v>335.44999999999993</v>
      </c>
      <c r="BF22">
        <f t="shared" si="35"/>
        <v>0.31530863019824112</v>
      </c>
      <c r="BG22">
        <f t="shared" si="36"/>
        <v>0.87463328038867616</v>
      </c>
      <c r="BH22">
        <f t="shared" si="37"/>
        <v>0.51269366205060474</v>
      </c>
      <c r="BI22">
        <f t="shared" si="38"/>
        <v>0.91898891555085149</v>
      </c>
      <c r="BJ22">
        <f t="shared" si="39"/>
        <v>0.22655968993130957</v>
      </c>
      <c r="BK22">
        <f t="shared" si="40"/>
        <v>0.77344031006869041</v>
      </c>
      <c r="BL22">
        <f t="shared" si="41"/>
        <v>1399.9939999999999</v>
      </c>
      <c r="BM22">
        <f t="shared" si="42"/>
        <v>1180.1799906277572</v>
      </c>
      <c r="BN22">
        <f t="shared" si="43"/>
        <v>0.84298932040262831</v>
      </c>
      <c r="BO22">
        <f t="shared" si="44"/>
        <v>0.19597864080525673</v>
      </c>
      <c r="BP22">
        <v>6</v>
      </c>
      <c r="BQ22">
        <v>0.5</v>
      </c>
      <c r="BR22" t="s">
        <v>294</v>
      </c>
      <c r="BS22">
        <v>2</v>
      </c>
      <c r="BT22">
        <v>1608319279.3499999</v>
      </c>
      <c r="BU22">
        <v>199.86060000000001</v>
      </c>
      <c r="BV22">
        <v>201.824266666667</v>
      </c>
      <c r="BW22">
        <v>19.886420000000001</v>
      </c>
      <c r="BX22">
        <v>19.392420000000001</v>
      </c>
      <c r="BY22">
        <v>200.86619999999999</v>
      </c>
      <c r="BZ22">
        <v>19.892663333333299</v>
      </c>
      <c r="CA22">
        <v>500.22379999999998</v>
      </c>
      <c r="CB22">
        <v>102.58943333333301</v>
      </c>
      <c r="CC22">
        <v>0.1000342</v>
      </c>
      <c r="CD22">
        <v>27.991416666666701</v>
      </c>
      <c r="CE22">
        <v>28.288623333333302</v>
      </c>
      <c r="CF22">
        <v>999.9</v>
      </c>
      <c r="CG22">
        <v>0</v>
      </c>
      <c r="CH22">
        <v>0</v>
      </c>
      <c r="CI22">
        <v>9999.2073333333301</v>
      </c>
      <c r="CJ22">
        <v>0</v>
      </c>
      <c r="CK22">
        <v>263.59106666666702</v>
      </c>
      <c r="CL22">
        <v>1399.9939999999999</v>
      </c>
      <c r="CM22">
        <v>0.89999770000000001</v>
      </c>
      <c r="CN22">
        <v>0.100002393333333</v>
      </c>
      <c r="CO22">
        <v>0</v>
      </c>
      <c r="CP22">
        <v>816.06330000000003</v>
      </c>
      <c r="CQ22">
        <v>4.99979</v>
      </c>
      <c r="CR22">
        <v>11343.506666666701</v>
      </c>
      <c r="CS22">
        <v>11904.596666666699</v>
      </c>
      <c r="CT22">
        <v>46.436999999999998</v>
      </c>
      <c r="CU22">
        <v>49.2582666666667</v>
      </c>
      <c r="CV22">
        <v>47.555799999999998</v>
      </c>
      <c r="CW22">
        <v>48.186999999999998</v>
      </c>
      <c r="CX22">
        <v>47.743699999999997</v>
      </c>
      <c r="CY22">
        <v>1255.4929999999999</v>
      </c>
      <c r="CZ22">
        <v>139.501</v>
      </c>
      <c r="DA22">
        <v>0</v>
      </c>
      <c r="DB22">
        <v>109.5</v>
      </c>
      <c r="DC22">
        <v>0</v>
      </c>
      <c r="DD22">
        <v>816.00972000000002</v>
      </c>
      <c r="DE22">
        <v>-4.1677692362750998</v>
      </c>
      <c r="DF22">
        <v>-59.653846140550598</v>
      </c>
      <c r="DG22">
        <v>11342.76</v>
      </c>
      <c r="DH22">
        <v>15</v>
      </c>
      <c r="DI22">
        <v>1608318793</v>
      </c>
      <c r="DJ22" t="s">
        <v>295</v>
      </c>
      <c r="DK22">
        <v>1608318792</v>
      </c>
      <c r="DL22">
        <v>1608318793</v>
      </c>
      <c r="DM22">
        <v>6</v>
      </c>
      <c r="DN22">
        <v>-0.188</v>
      </c>
      <c r="DO22">
        <v>-1.0999999999999999E-2</v>
      </c>
      <c r="DP22">
        <v>-0.92100000000000004</v>
      </c>
      <c r="DQ22">
        <v>-1.9E-2</v>
      </c>
      <c r="DR22">
        <v>404</v>
      </c>
      <c r="DS22">
        <v>19</v>
      </c>
      <c r="DT22">
        <v>0.41</v>
      </c>
      <c r="DU22">
        <v>0.1</v>
      </c>
      <c r="DV22">
        <v>1.5510704549632599</v>
      </c>
      <c r="DW22">
        <v>-6.0269263208273999E-2</v>
      </c>
      <c r="DX22">
        <v>2.2429440006760799E-2</v>
      </c>
      <c r="DY22">
        <v>1</v>
      </c>
      <c r="DZ22">
        <v>-1.962504</v>
      </c>
      <c r="EA22">
        <v>0.110582602892107</v>
      </c>
      <c r="EB22">
        <v>2.7706151013809199E-2</v>
      </c>
      <c r="EC22">
        <v>1</v>
      </c>
      <c r="ED22">
        <v>0.49533043333333299</v>
      </c>
      <c r="EE22">
        <v>-0.165848836484985</v>
      </c>
      <c r="EF22">
        <v>1.3054095249341801E-2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-1.006</v>
      </c>
      <c r="EN22">
        <v>-5.4000000000000003E-3</v>
      </c>
      <c r="EO22">
        <v>-1.14070119966252</v>
      </c>
      <c r="EP22">
        <v>8.1547674161403102E-4</v>
      </c>
      <c r="EQ22">
        <v>-7.5071724955183801E-7</v>
      </c>
      <c r="ER22">
        <v>1.8443278439785599E-10</v>
      </c>
      <c r="ES22">
        <v>-0.15461496935059399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8.3000000000000007</v>
      </c>
      <c r="FB22">
        <v>8.1999999999999993</v>
      </c>
      <c r="FC22">
        <v>2</v>
      </c>
      <c r="FD22">
        <v>511.94099999999997</v>
      </c>
      <c r="FE22">
        <v>507.46899999999999</v>
      </c>
      <c r="FF22">
        <v>23.1313</v>
      </c>
      <c r="FG22">
        <v>32.841099999999997</v>
      </c>
      <c r="FH22">
        <v>30.000599999999999</v>
      </c>
      <c r="FI22">
        <v>32.755000000000003</v>
      </c>
      <c r="FJ22">
        <v>32.714199999999998</v>
      </c>
      <c r="FK22">
        <v>11.8133</v>
      </c>
      <c r="FL22">
        <v>22.2547</v>
      </c>
      <c r="FM22">
        <v>33.314500000000002</v>
      </c>
      <c r="FN22">
        <v>23.127400000000002</v>
      </c>
      <c r="FO22">
        <v>201.96299999999999</v>
      </c>
      <c r="FP22">
        <v>19.4681</v>
      </c>
      <c r="FQ22">
        <v>100.956</v>
      </c>
      <c r="FR22">
        <v>100.702</v>
      </c>
    </row>
    <row r="23" spans="1:174" x14ac:dyDescent="0.25">
      <c r="A23">
        <v>7</v>
      </c>
      <c r="B23">
        <v>1608319407.0999999</v>
      </c>
      <c r="C23">
        <v>632.59999990463302</v>
      </c>
      <c r="D23" t="s">
        <v>318</v>
      </c>
      <c r="E23" t="s">
        <v>319</v>
      </c>
      <c r="F23" t="s">
        <v>289</v>
      </c>
      <c r="G23" t="s">
        <v>290</v>
      </c>
      <c r="H23">
        <v>1608319399.3499999</v>
      </c>
      <c r="I23">
        <f t="shared" si="0"/>
        <v>4.1928613389508371E-4</v>
      </c>
      <c r="J23">
        <f t="shared" si="1"/>
        <v>2.0102507795995384</v>
      </c>
      <c r="K23">
        <f t="shared" si="2"/>
        <v>250.111633333333</v>
      </c>
      <c r="L23">
        <f t="shared" si="3"/>
        <v>105.94304308609512</v>
      </c>
      <c r="M23">
        <f t="shared" si="4"/>
        <v>10.87915126805766</v>
      </c>
      <c r="N23">
        <f t="shared" si="5"/>
        <v>25.683633522996566</v>
      </c>
      <c r="O23">
        <f t="shared" si="6"/>
        <v>2.3224326809129645E-2</v>
      </c>
      <c r="P23">
        <f t="shared" si="7"/>
        <v>2.9744690357912531</v>
      </c>
      <c r="Q23">
        <f t="shared" si="8"/>
        <v>2.3124055894880764E-2</v>
      </c>
      <c r="R23">
        <f t="shared" si="9"/>
        <v>1.4461507672300113E-2</v>
      </c>
      <c r="S23">
        <f t="shared" si="10"/>
        <v>231.29354862893993</v>
      </c>
      <c r="T23">
        <f t="shared" si="11"/>
        <v>29.228711069341536</v>
      </c>
      <c r="U23">
        <f t="shared" si="12"/>
        <v>28.30855</v>
      </c>
      <c r="V23">
        <f t="shared" si="13"/>
        <v>3.8636369676100419</v>
      </c>
      <c r="W23">
        <f t="shared" si="14"/>
        <v>54.185943813542494</v>
      </c>
      <c r="X23">
        <f t="shared" si="15"/>
        <v>2.0553440556821072</v>
      </c>
      <c r="Y23">
        <f t="shared" si="16"/>
        <v>3.7931314120036106</v>
      </c>
      <c r="Z23">
        <f t="shared" si="17"/>
        <v>1.8082929119279347</v>
      </c>
      <c r="AA23">
        <f t="shared" si="18"/>
        <v>-18.490518504773192</v>
      </c>
      <c r="AB23">
        <f t="shared" si="19"/>
        <v>-50.717457208862307</v>
      </c>
      <c r="AC23">
        <f t="shared" si="20"/>
        <v>-3.7222859880398715</v>
      </c>
      <c r="AD23">
        <f t="shared" si="21"/>
        <v>158.36328692726454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54064.467535824566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15343.2</v>
      </c>
      <c r="AS23">
        <v>809.64667999999995</v>
      </c>
      <c r="AT23">
        <v>919.6</v>
      </c>
      <c r="AU23">
        <f t="shared" si="27"/>
        <v>0.1195664636798609</v>
      </c>
      <c r="AV23">
        <v>0.5</v>
      </c>
      <c r="AW23">
        <f t="shared" si="28"/>
        <v>1180.2009706276981</v>
      </c>
      <c r="AX23">
        <f t="shared" si="29"/>
        <v>2.0102507795995384</v>
      </c>
      <c r="AY23">
        <f t="shared" si="30"/>
        <v>70.55622824474662</v>
      </c>
      <c r="AZ23">
        <f t="shared" si="31"/>
        <v>0.37029143105698126</v>
      </c>
      <c r="BA23">
        <f t="shared" si="32"/>
        <v>2.1928453914415243E-3</v>
      </c>
      <c r="BB23">
        <f t="shared" si="33"/>
        <v>2.5472814267072641</v>
      </c>
      <c r="BC23" t="s">
        <v>321</v>
      </c>
      <c r="BD23">
        <v>579.08000000000004</v>
      </c>
      <c r="BE23">
        <f t="shared" si="34"/>
        <v>340.52</v>
      </c>
      <c r="BF23">
        <f t="shared" si="35"/>
        <v>0.32289827322917913</v>
      </c>
      <c r="BG23">
        <f t="shared" si="36"/>
        <v>0.87308237048080506</v>
      </c>
      <c r="BH23">
        <f t="shared" si="37"/>
        <v>0.53866187820319567</v>
      </c>
      <c r="BI23">
        <f t="shared" si="38"/>
        <v>0.91984495786846066</v>
      </c>
      <c r="BJ23">
        <f t="shared" si="39"/>
        <v>0.23094509825144111</v>
      </c>
      <c r="BK23">
        <f t="shared" si="40"/>
        <v>0.76905490174855884</v>
      </c>
      <c r="BL23">
        <f t="shared" si="41"/>
        <v>1400.01933333333</v>
      </c>
      <c r="BM23">
        <f t="shared" si="42"/>
        <v>1180.2009706276981</v>
      </c>
      <c r="BN23">
        <f t="shared" si="43"/>
        <v>0.84298905202811547</v>
      </c>
      <c r="BO23">
        <f t="shared" si="44"/>
        <v>0.19597810405623106</v>
      </c>
      <c r="BP23">
        <v>6</v>
      </c>
      <c r="BQ23">
        <v>0.5</v>
      </c>
      <c r="BR23" t="s">
        <v>294</v>
      </c>
      <c r="BS23">
        <v>2</v>
      </c>
      <c r="BT23">
        <v>1608319399.3499999</v>
      </c>
      <c r="BU23">
        <v>250.111633333333</v>
      </c>
      <c r="BV23">
        <v>252.648766666667</v>
      </c>
      <c r="BW23">
        <v>20.0152933333333</v>
      </c>
      <c r="BX23">
        <v>19.5224166666667</v>
      </c>
      <c r="BY23">
        <v>250.87763333333299</v>
      </c>
      <c r="BZ23">
        <v>20.030293333333301</v>
      </c>
      <c r="CA23">
        <v>500.19896666666699</v>
      </c>
      <c r="CB23">
        <v>102.588733333333</v>
      </c>
      <c r="CC23">
        <v>9.9946839999999995E-2</v>
      </c>
      <c r="CD23">
        <v>27.992276666666701</v>
      </c>
      <c r="CE23">
        <v>28.30855</v>
      </c>
      <c r="CF23">
        <v>999.9</v>
      </c>
      <c r="CG23">
        <v>0</v>
      </c>
      <c r="CH23">
        <v>0</v>
      </c>
      <c r="CI23">
        <v>9999.4753333333301</v>
      </c>
      <c r="CJ23">
        <v>0</v>
      </c>
      <c r="CK23">
        <v>256.120366666667</v>
      </c>
      <c r="CL23">
        <v>1400.01933333333</v>
      </c>
      <c r="CM23">
        <v>0.90000713333333304</v>
      </c>
      <c r="CN23">
        <v>9.9992586666666702E-2</v>
      </c>
      <c r="CO23">
        <v>0</v>
      </c>
      <c r="CP23">
        <v>809.67286666666701</v>
      </c>
      <c r="CQ23">
        <v>4.99979</v>
      </c>
      <c r="CR23">
        <v>11248.68</v>
      </c>
      <c r="CS23">
        <v>11904.8633333333</v>
      </c>
      <c r="CT23">
        <v>46.2164</v>
      </c>
      <c r="CU23">
        <v>48.957999999999998</v>
      </c>
      <c r="CV23">
        <v>47.287199999999999</v>
      </c>
      <c r="CW23">
        <v>47.962200000000003</v>
      </c>
      <c r="CX23">
        <v>47.545466666666698</v>
      </c>
      <c r="CY23">
        <v>1255.52833333333</v>
      </c>
      <c r="CZ23">
        <v>139.49100000000001</v>
      </c>
      <c r="DA23">
        <v>0</v>
      </c>
      <c r="DB23">
        <v>119.5</v>
      </c>
      <c r="DC23">
        <v>0</v>
      </c>
      <c r="DD23">
        <v>809.64667999999995</v>
      </c>
      <c r="DE23">
        <v>-1.3534615261599601</v>
      </c>
      <c r="DF23">
        <v>-38.146153901614497</v>
      </c>
      <c r="DG23">
        <v>11248.183999999999</v>
      </c>
      <c r="DH23">
        <v>15</v>
      </c>
      <c r="DI23">
        <v>1608319431.0999999</v>
      </c>
      <c r="DJ23" t="s">
        <v>322</v>
      </c>
      <c r="DK23">
        <v>1608319431.0999999</v>
      </c>
      <c r="DL23">
        <v>1608319425.0999999</v>
      </c>
      <c r="DM23">
        <v>7</v>
      </c>
      <c r="DN23">
        <v>0.21299999999999999</v>
      </c>
      <c r="DO23">
        <v>-4.0000000000000001E-3</v>
      </c>
      <c r="DP23">
        <v>-0.76600000000000001</v>
      </c>
      <c r="DQ23">
        <v>-1.4999999999999999E-2</v>
      </c>
      <c r="DR23">
        <v>253</v>
      </c>
      <c r="DS23">
        <v>20</v>
      </c>
      <c r="DT23">
        <v>0.46</v>
      </c>
      <c r="DU23">
        <v>0.17</v>
      </c>
      <c r="DV23">
        <v>2.1871930098740102</v>
      </c>
      <c r="DW23">
        <v>0.15603799645041599</v>
      </c>
      <c r="DX23">
        <v>5.2342767830781199E-2</v>
      </c>
      <c r="DY23">
        <v>1</v>
      </c>
      <c r="DZ23">
        <v>-2.75150766666667</v>
      </c>
      <c r="EA23">
        <v>-0.186894327030035</v>
      </c>
      <c r="EB23">
        <v>6.5544196472473601E-2</v>
      </c>
      <c r="EC23">
        <v>1</v>
      </c>
      <c r="ED23">
        <v>0.50394059999999996</v>
      </c>
      <c r="EE23">
        <v>0.173242678531702</v>
      </c>
      <c r="EF23">
        <v>2.0886686423971901E-2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-0.76600000000000001</v>
      </c>
      <c r="EN23">
        <v>-1.4999999999999999E-2</v>
      </c>
      <c r="EO23">
        <v>-1.14070119966252</v>
      </c>
      <c r="EP23">
        <v>8.1547674161403102E-4</v>
      </c>
      <c r="EQ23">
        <v>-7.5071724955183801E-7</v>
      </c>
      <c r="ER23">
        <v>1.8443278439785599E-10</v>
      </c>
      <c r="ES23">
        <v>-0.15461496935059399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10.3</v>
      </c>
      <c r="FB23">
        <v>10.199999999999999</v>
      </c>
      <c r="FC23">
        <v>2</v>
      </c>
      <c r="FD23">
        <v>511.89600000000002</v>
      </c>
      <c r="FE23">
        <v>505.928</v>
      </c>
      <c r="FF23">
        <v>22.939900000000002</v>
      </c>
      <c r="FG23">
        <v>32.952300000000001</v>
      </c>
      <c r="FH23">
        <v>30</v>
      </c>
      <c r="FI23">
        <v>32.847900000000003</v>
      </c>
      <c r="FJ23">
        <v>32.799500000000002</v>
      </c>
      <c r="FK23">
        <v>14.007899999999999</v>
      </c>
      <c r="FL23">
        <v>20.595800000000001</v>
      </c>
      <c r="FM23">
        <v>32.2029</v>
      </c>
      <c r="FN23">
        <v>22.947199999999999</v>
      </c>
      <c r="FO23">
        <v>252.691</v>
      </c>
      <c r="FP23">
        <v>19.635300000000001</v>
      </c>
      <c r="FQ23">
        <v>100.932</v>
      </c>
      <c r="FR23">
        <v>100.685</v>
      </c>
    </row>
    <row r="24" spans="1:174" x14ac:dyDescent="0.25">
      <c r="A24">
        <v>8</v>
      </c>
      <c r="B24">
        <v>1608319552.0999999</v>
      </c>
      <c r="C24">
        <v>777.59999990463302</v>
      </c>
      <c r="D24" t="s">
        <v>323</v>
      </c>
      <c r="E24" t="s">
        <v>324</v>
      </c>
      <c r="F24" t="s">
        <v>289</v>
      </c>
      <c r="G24" t="s">
        <v>290</v>
      </c>
      <c r="H24">
        <v>1608319544.0999999</v>
      </c>
      <c r="I24">
        <f t="shared" si="0"/>
        <v>4.0546132013469563E-4</v>
      </c>
      <c r="J24">
        <f t="shared" si="1"/>
        <v>3.889407376545396</v>
      </c>
      <c r="K24">
        <f t="shared" si="2"/>
        <v>399.76358064516103</v>
      </c>
      <c r="L24">
        <f t="shared" si="3"/>
        <v>112.95758551765024</v>
      </c>
      <c r="M24">
        <f t="shared" si="4"/>
        <v>11.599526571797838</v>
      </c>
      <c r="N24">
        <f t="shared" si="5"/>
        <v>41.051411066200828</v>
      </c>
      <c r="O24">
        <f t="shared" si="6"/>
        <v>2.2357214754355034E-2</v>
      </c>
      <c r="P24">
        <f t="shared" si="7"/>
        <v>2.9768267480223947</v>
      </c>
      <c r="Q24">
        <f t="shared" si="8"/>
        <v>2.2264348672803944E-2</v>
      </c>
      <c r="R24">
        <f t="shared" si="9"/>
        <v>1.3923529301459278E-2</v>
      </c>
      <c r="S24">
        <f t="shared" si="10"/>
        <v>231.29155987762243</v>
      </c>
      <c r="T24">
        <f t="shared" si="11"/>
        <v>29.241789680429971</v>
      </c>
      <c r="U24">
        <f t="shared" si="12"/>
        <v>28.338229032258099</v>
      </c>
      <c r="V24">
        <f t="shared" si="13"/>
        <v>3.8703114897632185</v>
      </c>
      <c r="W24">
        <f t="shared" si="14"/>
        <v>54.121671385018047</v>
      </c>
      <c r="X24">
        <f t="shared" si="15"/>
        <v>2.0541597518338346</v>
      </c>
      <c r="Y24">
        <f t="shared" si="16"/>
        <v>3.7954477370454356</v>
      </c>
      <c r="Z24">
        <f t="shared" si="17"/>
        <v>1.8161517379293839</v>
      </c>
      <c r="AA24">
        <f t="shared" si="18"/>
        <v>-17.880844217940076</v>
      </c>
      <c r="AB24">
        <f t="shared" si="19"/>
        <v>-53.840176167137344</v>
      </c>
      <c r="AC24">
        <f t="shared" si="20"/>
        <v>-3.9491306012528393</v>
      </c>
      <c r="AD24">
        <f t="shared" si="21"/>
        <v>155.62140889129216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54131.77162844022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15345.9</v>
      </c>
      <c r="AS24">
        <v>803.65576923076901</v>
      </c>
      <c r="AT24">
        <v>924.78</v>
      </c>
      <c r="AU24">
        <f t="shared" si="27"/>
        <v>0.13097626545689889</v>
      </c>
      <c r="AV24">
        <v>0.5</v>
      </c>
      <c r="AW24">
        <f t="shared" si="28"/>
        <v>1180.1862877245537</v>
      </c>
      <c r="AX24">
        <f t="shared" si="29"/>
        <v>3.889407376545396</v>
      </c>
      <c r="AY24">
        <f t="shared" si="30"/>
        <v>77.288196254801605</v>
      </c>
      <c r="AZ24">
        <f t="shared" si="31"/>
        <v>0.37694370552996381</v>
      </c>
      <c r="BA24">
        <f t="shared" si="32"/>
        <v>3.7851268929538842E-3</v>
      </c>
      <c r="BB24">
        <f t="shared" si="33"/>
        <v>2.5274119249983782</v>
      </c>
      <c r="BC24" t="s">
        <v>326</v>
      </c>
      <c r="BD24">
        <v>576.19000000000005</v>
      </c>
      <c r="BE24">
        <f t="shared" si="34"/>
        <v>348.58999999999992</v>
      </c>
      <c r="BF24">
        <f t="shared" si="35"/>
        <v>0.34746903459431133</v>
      </c>
      <c r="BG24">
        <f t="shared" si="36"/>
        <v>0.870214342359516</v>
      </c>
      <c r="BH24">
        <f t="shared" si="37"/>
        <v>0.57870258072577929</v>
      </c>
      <c r="BI24">
        <f t="shared" si="38"/>
        <v>0.91781087566423336</v>
      </c>
      <c r="BJ24">
        <f t="shared" si="39"/>
        <v>0.24912181397581265</v>
      </c>
      <c r="BK24">
        <f t="shared" si="40"/>
        <v>0.75087818602418732</v>
      </c>
      <c r="BL24">
        <f t="shared" si="41"/>
        <v>1400.00129032258</v>
      </c>
      <c r="BM24">
        <f t="shared" si="42"/>
        <v>1180.1862877245537</v>
      </c>
      <c r="BN24">
        <f t="shared" si="43"/>
        <v>0.84298942856875669</v>
      </c>
      <c r="BO24">
        <f t="shared" si="44"/>
        <v>0.19597885713751326</v>
      </c>
      <c r="BP24">
        <v>6</v>
      </c>
      <c r="BQ24">
        <v>0.5</v>
      </c>
      <c r="BR24" t="s">
        <v>294</v>
      </c>
      <c r="BS24">
        <v>2</v>
      </c>
      <c r="BT24">
        <v>1608319544.0999999</v>
      </c>
      <c r="BU24">
        <v>399.76358064516103</v>
      </c>
      <c r="BV24">
        <v>404.62332258064498</v>
      </c>
      <c r="BW24">
        <v>20.0036548387097</v>
      </c>
      <c r="BX24">
        <v>19.527035483871</v>
      </c>
      <c r="BY24">
        <v>400.472806451613</v>
      </c>
      <c r="BZ24">
        <v>20.011061290322601</v>
      </c>
      <c r="CA24">
        <v>500.21125806451602</v>
      </c>
      <c r="CB24">
        <v>102.58929032258099</v>
      </c>
      <c r="CC24">
        <v>9.99316419354839E-2</v>
      </c>
      <c r="CD24">
        <v>28.002748387096801</v>
      </c>
      <c r="CE24">
        <v>28.338229032258099</v>
      </c>
      <c r="CF24">
        <v>999.9</v>
      </c>
      <c r="CG24">
        <v>0</v>
      </c>
      <c r="CH24">
        <v>0</v>
      </c>
      <c r="CI24">
        <v>10012.762903225799</v>
      </c>
      <c r="CJ24">
        <v>0</v>
      </c>
      <c r="CK24">
        <v>891.39403225806404</v>
      </c>
      <c r="CL24">
        <v>1400.00129032258</v>
      </c>
      <c r="CM24">
        <v>0.89999396774193496</v>
      </c>
      <c r="CN24">
        <v>0.100006</v>
      </c>
      <c r="CO24">
        <v>0</v>
      </c>
      <c r="CP24">
        <v>803.66103225806501</v>
      </c>
      <c r="CQ24">
        <v>4.99979</v>
      </c>
      <c r="CR24">
        <v>11182.5903225806</v>
      </c>
      <c r="CS24">
        <v>11904.664516129</v>
      </c>
      <c r="CT24">
        <v>45.981709677419303</v>
      </c>
      <c r="CU24">
        <v>48.721548387096803</v>
      </c>
      <c r="CV24">
        <v>47.068096774193499</v>
      </c>
      <c r="CW24">
        <v>47.691064516129003</v>
      </c>
      <c r="CX24">
        <v>47.311999999999998</v>
      </c>
      <c r="CY24">
        <v>1255.49451612903</v>
      </c>
      <c r="CZ24">
        <v>139.50677419354801</v>
      </c>
      <c r="DA24">
        <v>0</v>
      </c>
      <c r="DB24">
        <v>144</v>
      </c>
      <c r="DC24">
        <v>0</v>
      </c>
      <c r="DD24">
        <v>803.65576923076901</v>
      </c>
      <c r="DE24">
        <v>0.26441025636826698</v>
      </c>
      <c r="DF24">
        <v>14.7863248247674</v>
      </c>
      <c r="DG24">
        <v>11182.688461538501</v>
      </c>
      <c r="DH24">
        <v>15</v>
      </c>
      <c r="DI24">
        <v>1608319431.0999999</v>
      </c>
      <c r="DJ24" t="s">
        <v>322</v>
      </c>
      <c r="DK24">
        <v>1608319431.0999999</v>
      </c>
      <c r="DL24">
        <v>1608319425.0999999</v>
      </c>
      <c r="DM24">
        <v>7</v>
      </c>
      <c r="DN24">
        <v>0.21299999999999999</v>
      </c>
      <c r="DO24">
        <v>-4.0000000000000001E-3</v>
      </c>
      <c r="DP24">
        <v>-0.76600000000000001</v>
      </c>
      <c r="DQ24">
        <v>-1.4999999999999999E-2</v>
      </c>
      <c r="DR24">
        <v>253</v>
      </c>
      <c r="DS24">
        <v>20</v>
      </c>
      <c r="DT24">
        <v>0.46</v>
      </c>
      <c r="DU24">
        <v>0.17</v>
      </c>
      <c r="DV24">
        <v>3.8883533674941102</v>
      </c>
      <c r="DW24">
        <v>-0.31408771119154699</v>
      </c>
      <c r="DX24">
        <v>4.1641045490844401E-2</v>
      </c>
      <c r="DY24">
        <v>1</v>
      </c>
      <c r="DZ24">
        <v>-4.8570630000000001</v>
      </c>
      <c r="EA24">
        <v>0.43536507230256299</v>
      </c>
      <c r="EB24">
        <v>5.8414042270102599E-2</v>
      </c>
      <c r="EC24">
        <v>0</v>
      </c>
      <c r="ED24">
        <v>0.47684939999999998</v>
      </c>
      <c r="EE24">
        <v>-0.48592183314794002</v>
      </c>
      <c r="EF24">
        <v>3.64314649139083E-2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-0.70899999999999996</v>
      </c>
      <c r="EN24">
        <v>-6.4999999999999997E-3</v>
      </c>
      <c r="EO24">
        <v>-0.92720029050914998</v>
      </c>
      <c r="EP24">
        <v>8.1547674161403102E-4</v>
      </c>
      <c r="EQ24">
        <v>-7.5071724955183801E-7</v>
      </c>
      <c r="ER24">
        <v>1.8443278439785599E-10</v>
      </c>
      <c r="ES24">
        <v>-0.15831826202795299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2</v>
      </c>
      <c r="FB24">
        <v>2.1</v>
      </c>
      <c r="FC24">
        <v>2</v>
      </c>
      <c r="FD24">
        <v>511.98099999999999</v>
      </c>
      <c r="FE24">
        <v>504.91500000000002</v>
      </c>
      <c r="FF24">
        <v>22.957899999999999</v>
      </c>
      <c r="FG24">
        <v>33.0184</v>
      </c>
      <c r="FH24">
        <v>29.999600000000001</v>
      </c>
      <c r="FI24">
        <v>32.917999999999999</v>
      </c>
      <c r="FJ24">
        <v>32.873100000000001</v>
      </c>
      <c r="FK24">
        <v>20.288900000000002</v>
      </c>
      <c r="FL24">
        <v>20.256900000000002</v>
      </c>
      <c r="FM24">
        <v>31.086600000000001</v>
      </c>
      <c r="FN24">
        <v>22.976900000000001</v>
      </c>
      <c r="FO24">
        <v>404.80599999999998</v>
      </c>
      <c r="FP24">
        <v>19.642900000000001</v>
      </c>
      <c r="FQ24">
        <v>100.925</v>
      </c>
      <c r="FR24">
        <v>100.675</v>
      </c>
    </row>
    <row r="25" spans="1:174" x14ac:dyDescent="0.25">
      <c r="A25">
        <v>9</v>
      </c>
      <c r="B25">
        <v>1608319653.0999999</v>
      </c>
      <c r="C25">
        <v>878.59999990463302</v>
      </c>
      <c r="D25" t="s">
        <v>327</v>
      </c>
      <c r="E25" t="s">
        <v>328</v>
      </c>
      <c r="F25" t="s">
        <v>289</v>
      </c>
      <c r="G25" t="s">
        <v>290</v>
      </c>
      <c r="H25">
        <v>1608319645.3499999</v>
      </c>
      <c r="I25">
        <f t="shared" si="0"/>
        <v>5.1233945091609721E-4</v>
      </c>
      <c r="J25">
        <f t="shared" si="1"/>
        <v>5.2049153969010362</v>
      </c>
      <c r="K25">
        <f t="shared" si="2"/>
        <v>499.55599999999998</v>
      </c>
      <c r="L25">
        <f t="shared" si="3"/>
        <v>194.91304197395544</v>
      </c>
      <c r="M25">
        <f t="shared" si="4"/>
        <v>20.01514138026084</v>
      </c>
      <c r="N25">
        <f t="shared" si="5"/>
        <v>51.298178234238542</v>
      </c>
      <c r="O25">
        <f t="shared" si="6"/>
        <v>2.839917149517223E-2</v>
      </c>
      <c r="P25">
        <f t="shared" si="7"/>
        <v>2.9746157633192314</v>
      </c>
      <c r="Q25">
        <f t="shared" si="8"/>
        <v>2.8249400407049787E-2</v>
      </c>
      <c r="R25">
        <f t="shared" si="9"/>
        <v>1.7669265607191321E-2</v>
      </c>
      <c r="S25">
        <f t="shared" si="10"/>
        <v>231.2906997717821</v>
      </c>
      <c r="T25">
        <f t="shared" si="11"/>
        <v>29.190250976321693</v>
      </c>
      <c r="U25">
        <f t="shared" si="12"/>
        <v>28.310473333333299</v>
      </c>
      <c r="V25">
        <f t="shared" si="13"/>
        <v>3.8640692018807083</v>
      </c>
      <c r="W25">
        <f t="shared" si="14"/>
        <v>54.232795358491778</v>
      </c>
      <c r="X25">
        <f t="shared" si="15"/>
        <v>2.0553760616473293</v>
      </c>
      <c r="Y25">
        <f t="shared" si="16"/>
        <v>3.7899135533412962</v>
      </c>
      <c r="Z25">
        <f t="shared" si="17"/>
        <v>1.808693140233379</v>
      </c>
      <c r="AA25">
        <f t="shared" si="18"/>
        <v>-22.594169785399888</v>
      </c>
      <c r="AB25">
        <f t="shared" si="19"/>
        <v>-53.362815202697753</v>
      </c>
      <c r="AC25">
        <f t="shared" si="20"/>
        <v>-3.9159961913423658</v>
      </c>
      <c r="AD25">
        <f t="shared" si="21"/>
        <v>151.41771859234208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54071.361267267333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15347.7</v>
      </c>
      <c r="AS25">
        <v>802.64030769230806</v>
      </c>
      <c r="AT25">
        <v>932.35</v>
      </c>
      <c r="AU25">
        <f t="shared" si="27"/>
        <v>0.13912124449798036</v>
      </c>
      <c r="AV25">
        <v>0.5</v>
      </c>
      <c r="AW25">
        <f t="shared" si="28"/>
        <v>1180.1825906277679</v>
      </c>
      <c r="AX25">
        <f t="shared" si="29"/>
        <v>5.2049153969010362</v>
      </c>
      <c r="AY25">
        <f t="shared" si="30"/>
        <v>82.094235371492786</v>
      </c>
      <c r="AZ25">
        <f t="shared" si="31"/>
        <v>0.38195956454121305</v>
      </c>
      <c r="BA25">
        <f t="shared" si="32"/>
        <v>4.8998035750055582E-3</v>
      </c>
      <c r="BB25">
        <f t="shared" si="33"/>
        <v>2.4987719204161527</v>
      </c>
      <c r="BC25" t="s">
        <v>330</v>
      </c>
      <c r="BD25">
        <v>576.23</v>
      </c>
      <c r="BE25">
        <f t="shared" si="34"/>
        <v>356.12</v>
      </c>
      <c r="BF25">
        <f t="shared" si="35"/>
        <v>0.36423029402362117</v>
      </c>
      <c r="BG25">
        <f t="shared" si="36"/>
        <v>0.86740882774540651</v>
      </c>
      <c r="BH25">
        <f t="shared" si="37"/>
        <v>0.59809033997197736</v>
      </c>
      <c r="BI25">
        <f t="shared" si="38"/>
        <v>0.91483828835033332</v>
      </c>
      <c r="BJ25">
        <f t="shared" si="39"/>
        <v>0.26148751852328955</v>
      </c>
      <c r="BK25">
        <f t="shared" si="40"/>
        <v>0.73851248147671045</v>
      </c>
      <c r="BL25">
        <f t="shared" si="41"/>
        <v>1399.9970000000001</v>
      </c>
      <c r="BM25">
        <f t="shared" si="42"/>
        <v>1180.1825906277679</v>
      </c>
      <c r="BN25">
        <f t="shared" si="43"/>
        <v>0.84298937113991523</v>
      </c>
      <c r="BO25">
        <f t="shared" si="44"/>
        <v>0.19597874227983056</v>
      </c>
      <c r="BP25">
        <v>6</v>
      </c>
      <c r="BQ25">
        <v>0.5</v>
      </c>
      <c r="BR25" t="s">
        <v>294</v>
      </c>
      <c r="BS25">
        <v>2</v>
      </c>
      <c r="BT25">
        <v>1608319645.3499999</v>
      </c>
      <c r="BU25">
        <v>499.55599999999998</v>
      </c>
      <c r="BV25">
        <v>506.10636666666699</v>
      </c>
      <c r="BW25">
        <v>20.015826666666701</v>
      </c>
      <c r="BX25">
        <v>19.41357</v>
      </c>
      <c r="BY25">
        <v>500.24003333333297</v>
      </c>
      <c r="BZ25">
        <v>20.02298</v>
      </c>
      <c r="CA25">
        <v>500.203233333333</v>
      </c>
      <c r="CB25">
        <v>102.587566666667</v>
      </c>
      <c r="CC25">
        <v>9.9976339999999997E-2</v>
      </c>
      <c r="CD25">
        <v>27.977720000000001</v>
      </c>
      <c r="CE25">
        <v>28.310473333333299</v>
      </c>
      <c r="CF25">
        <v>999.9</v>
      </c>
      <c r="CG25">
        <v>0</v>
      </c>
      <c r="CH25">
        <v>0</v>
      </c>
      <c r="CI25">
        <v>10000.419</v>
      </c>
      <c r="CJ25">
        <v>0</v>
      </c>
      <c r="CK25">
        <v>1054.8726666666701</v>
      </c>
      <c r="CL25">
        <v>1399.9970000000001</v>
      </c>
      <c r="CM25">
        <v>0.89999566666666697</v>
      </c>
      <c r="CN25">
        <v>0.100004233333333</v>
      </c>
      <c r="CO25">
        <v>0</v>
      </c>
      <c r="CP25">
        <v>802.63236666666603</v>
      </c>
      <c r="CQ25">
        <v>4.99979</v>
      </c>
      <c r="CR25">
        <v>11186.083333333299</v>
      </c>
      <c r="CS25">
        <v>11904.6266666667</v>
      </c>
      <c r="CT25">
        <v>45.7541333333333</v>
      </c>
      <c r="CU25">
        <v>48.686999999999998</v>
      </c>
      <c r="CV25">
        <v>46.936999999999998</v>
      </c>
      <c r="CW25">
        <v>47.528933333333299</v>
      </c>
      <c r="CX25">
        <v>47.125</v>
      </c>
      <c r="CY25">
        <v>1255.4933333333299</v>
      </c>
      <c r="CZ25">
        <v>139.50366666666699</v>
      </c>
      <c r="DA25">
        <v>0</v>
      </c>
      <c r="DB25">
        <v>100.5</v>
      </c>
      <c r="DC25">
        <v>0</v>
      </c>
      <c r="DD25">
        <v>802.64030769230806</v>
      </c>
      <c r="DE25">
        <v>-1.1494700798653199</v>
      </c>
      <c r="DF25">
        <v>-15.999999990415199</v>
      </c>
      <c r="DG25">
        <v>11185.984615384599</v>
      </c>
      <c r="DH25">
        <v>15</v>
      </c>
      <c r="DI25">
        <v>1608319431.0999999</v>
      </c>
      <c r="DJ25" t="s">
        <v>322</v>
      </c>
      <c r="DK25">
        <v>1608319431.0999999</v>
      </c>
      <c r="DL25">
        <v>1608319425.0999999</v>
      </c>
      <c r="DM25">
        <v>7</v>
      </c>
      <c r="DN25">
        <v>0.21299999999999999</v>
      </c>
      <c r="DO25">
        <v>-4.0000000000000001E-3</v>
      </c>
      <c r="DP25">
        <v>-0.76600000000000001</v>
      </c>
      <c r="DQ25">
        <v>-1.4999999999999999E-2</v>
      </c>
      <c r="DR25">
        <v>253</v>
      </c>
      <c r="DS25">
        <v>20</v>
      </c>
      <c r="DT25">
        <v>0.46</v>
      </c>
      <c r="DU25">
        <v>0.17</v>
      </c>
      <c r="DV25">
        <v>5.2086878808692001</v>
      </c>
      <c r="DW25">
        <v>-0.14621541546441899</v>
      </c>
      <c r="DX25">
        <v>4.1143298013282301E-2</v>
      </c>
      <c r="DY25">
        <v>1</v>
      </c>
      <c r="DZ25">
        <v>-6.5526753333333296</v>
      </c>
      <c r="EA25">
        <v>-5.10914349279213E-3</v>
      </c>
      <c r="EB25">
        <v>4.0254100472981502E-2</v>
      </c>
      <c r="EC25">
        <v>1</v>
      </c>
      <c r="ED25">
        <v>0.60143843333333302</v>
      </c>
      <c r="EE25">
        <v>0.18946926807563899</v>
      </c>
      <c r="EF25">
        <v>2.65174037928343E-2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-0.68400000000000005</v>
      </c>
      <c r="EN25">
        <v>-7.4000000000000003E-3</v>
      </c>
      <c r="EO25">
        <v>-0.92720029050914998</v>
      </c>
      <c r="EP25">
        <v>8.1547674161403102E-4</v>
      </c>
      <c r="EQ25">
        <v>-7.5071724955183801E-7</v>
      </c>
      <c r="ER25">
        <v>1.8443278439785599E-10</v>
      </c>
      <c r="ES25">
        <v>-0.15831826202795299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3.7</v>
      </c>
      <c r="FB25">
        <v>3.8</v>
      </c>
      <c r="FC25">
        <v>2</v>
      </c>
      <c r="FD25">
        <v>512.09500000000003</v>
      </c>
      <c r="FE25">
        <v>504.428</v>
      </c>
      <c r="FF25">
        <v>23.1616</v>
      </c>
      <c r="FG25">
        <v>33.005600000000001</v>
      </c>
      <c r="FH25">
        <v>29.9998</v>
      </c>
      <c r="FI25">
        <v>32.917999999999999</v>
      </c>
      <c r="FJ25">
        <v>32.870399999999997</v>
      </c>
      <c r="FK25">
        <v>24.2837</v>
      </c>
      <c r="FL25">
        <v>20.339600000000001</v>
      </c>
      <c r="FM25">
        <v>30.336600000000001</v>
      </c>
      <c r="FN25">
        <v>23.167100000000001</v>
      </c>
      <c r="FO25">
        <v>506.327</v>
      </c>
      <c r="FP25">
        <v>19.465699999999998</v>
      </c>
      <c r="FQ25">
        <v>100.944</v>
      </c>
      <c r="FR25">
        <v>100.685</v>
      </c>
    </row>
    <row r="26" spans="1:174" x14ac:dyDescent="0.25">
      <c r="A26">
        <v>10</v>
      </c>
      <c r="B26">
        <v>1608319769.0999999</v>
      </c>
      <c r="C26">
        <v>994.59999990463302</v>
      </c>
      <c r="D26" t="s">
        <v>331</v>
      </c>
      <c r="E26" t="s">
        <v>332</v>
      </c>
      <c r="F26" t="s">
        <v>289</v>
      </c>
      <c r="G26" t="s">
        <v>290</v>
      </c>
      <c r="H26">
        <v>1608319761.3499999</v>
      </c>
      <c r="I26">
        <f t="shared" si="0"/>
        <v>4.5364033371405639E-4</v>
      </c>
      <c r="J26">
        <f t="shared" si="1"/>
        <v>6.3929000558074938</v>
      </c>
      <c r="K26">
        <f t="shared" si="2"/>
        <v>599.77983333333304</v>
      </c>
      <c r="L26">
        <f t="shared" si="3"/>
        <v>178.26342477050017</v>
      </c>
      <c r="M26">
        <f t="shared" si="4"/>
        <v>18.305277942499465</v>
      </c>
      <c r="N26">
        <f t="shared" si="5"/>
        <v>61.589395399574663</v>
      </c>
      <c r="O26">
        <f t="shared" si="6"/>
        <v>2.5035986525601663E-2</v>
      </c>
      <c r="P26">
        <f t="shared" si="7"/>
        <v>2.9740433167406342</v>
      </c>
      <c r="Q26">
        <f t="shared" si="8"/>
        <v>2.491948754914295E-2</v>
      </c>
      <c r="R26">
        <f t="shared" si="9"/>
        <v>1.5585101372046196E-2</v>
      </c>
      <c r="S26">
        <f t="shared" si="10"/>
        <v>231.29116046718644</v>
      </c>
      <c r="T26">
        <f t="shared" si="11"/>
        <v>29.218922589861222</v>
      </c>
      <c r="U26">
        <f t="shared" si="12"/>
        <v>28.327553333333299</v>
      </c>
      <c r="V26">
        <f t="shared" si="13"/>
        <v>3.8679094728563443</v>
      </c>
      <c r="W26">
        <f t="shared" si="14"/>
        <v>54.11361700183793</v>
      </c>
      <c r="X26">
        <f t="shared" si="15"/>
        <v>2.0524645877484557</v>
      </c>
      <c r="Y26">
        <f t="shared" si="16"/>
        <v>3.7928800576733677</v>
      </c>
      <c r="Z26">
        <f t="shared" si="17"/>
        <v>1.8154448851078886</v>
      </c>
      <c r="AA26">
        <f t="shared" si="18"/>
        <v>-20.005538716789886</v>
      </c>
      <c r="AB26">
        <f t="shared" si="19"/>
        <v>-53.939377897107647</v>
      </c>
      <c r="AC26">
        <f t="shared" si="20"/>
        <v>-3.9596702970992999</v>
      </c>
      <c r="AD26">
        <f t="shared" si="21"/>
        <v>153.3865735561896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54052.140755215092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15348.5</v>
      </c>
      <c r="AS26">
        <v>802.17923076923103</v>
      </c>
      <c r="AT26">
        <v>944.74</v>
      </c>
      <c r="AU26">
        <f t="shared" si="27"/>
        <v>0.15089947417360228</v>
      </c>
      <c r="AV26">
        <v>0.5</v>
      </c>
      <c r="AW26">
        <f t="shared" si="28"/>
        <v>1180.1835906277915</v>
      </c>
      <c r="AX26">
        <f t="shared" si="29"/>
        <v>6.3929000558074938</v>
      </c>
      <c r="AY26">
        <f t="shared" si="30"/>
        <v>89.044541627023818</v>
      </c>
      <c r="AZ26">
        <f t="shared" si="31"/>
        <v>0.38602155090289397</v>
      </c>
      <c r="BA26">
        <f t="shared" si="32"/>
        <v>5.9064094696620233E-3</v>
      </c>
      <c r="BB26">
        <f t="shared" si="33"/>
        <v>2.4528865084573535</v>
      </c>
      <c r="BC26" t="s">
        <v>334</v>
      </c>
      <c r="BD26">
        <v>580.04999999999995</v>
      </c>
      <c r="BE26">
        <f t="shared" si="34"/>
        <v>364.69000000000005</v>
      </c>
      <c r="BF26">
        <f t="shared" si="35"/>
        <v>0.39090945523806236</v>
      </c>
      <c r="BG26">
        <f t="shared" si="36"/>
        <v>0.86402463805401142</v>
      </c>
      <c r="BH26">
        <f t="shared" si="37"/>
        <v>0.62182175666516659</v>
      </c>
      <c r="BI26">
        <f t="shared" si="38"/>
        <v>0.90997298361860024</v>
      </c>
      <c r="BJ26">
        <f t="shared" si="39"/>
        <v>0.28266379982613649</v>
      </c>
      <c r="BK26">
        <f t="shared" si="40"/>
        <v>0.71733620017386346</v>
      </c>
      <c r="BL26">
        <f t="shared" si="41"/>
        <v>1399.998</v>
      </c>
      <c r="BM26">
        <f t="shared" si="42"/>
        <v>1180.1835906277915</v>
      </c>
      <c r="BN26">
        <f t="shared" si="43"/>
        <v>0.84298948329054146</v>
      </c>
      <c r="BO26">
        <f t="shared" si="44"/>
        <v>0.19597896658108296</v>
      </c>
      <c r="BP26">
        <v>6</v>
      </c>
      <c r="BQ26">
        <v>0.5</v>
      </c>
      <c r="BR26" t="s">
        <v>294</v>
      </c>
      <c r="BS26">
        <v>2</v>
      </c>
      <c r="BT26">
        <v>1608319761.3499999</v>
      </c>
      <c r="BU26">
        <v>599.77983333333304</v>
      </c>
      <c r="BV26">
        <v>607.77449999999999</v>
      </c>
      <c r="BW26">
        <v>19.987643333333299</v>
      </c>
      <c r="BX26">
        <v>19.4543766666667</v>
      </c>
      <c r="BY26">
        <v>600.44816666666702</v>
      </c>
      <c r="BZ26">
        <v>19.995380000000001</v>
      </c>
      <c r="CA26">
        <v>500.20729999999998</v>
      </c>
      <c r="CB26">
        <v>102.586666666667</v>
      </c>
      <c r="CC26">
        <v>0.10000597</v>
      </c>
      <c r="CD26">
        <v>27.991140000000001</v>
      </c>
      <c r="CE26">
        <v>28.327553333333299</v>
      </c>
      <c r="CF26">
        <v>999.9</v>
      </c>
      <c r="CG26">
        <v>0</v>
      </c>
      <c r="CH26">
        <v>0</v>
      </c>
      <c r="CI26">
        <v>9997.2690000000002</v>
      </c>
      <c r="CJ26">
        <v>0</v>
      </c>
      <c r="CK26">
        <v>1097.742</v>
      </c>
      <c r="CL26">
        <v>1399.998</v>
      </c>
      <c r="CM26">
        <v>0.89999353333333398</v>
      </c>
      <c r="CN26">
        <v>0.100006416666667</v>
      </c>
      <c r="CO26">
        <v>0</v>
      </c>
      <c r="CP26">
        <v>802.18516666666699</v>
      </c>
      <c r="CQ26">
        <v>4.99979</v>
      </c>
      <c r="CR26">
        <v>11186.9433333333</v>
      </c>
      <c r="CS26">
        <v>11904.63</v>
      </c>
      <c r="CT26">
        <v>45.745800000000003</v>
      </c>
      <c r="CU26">
        <v>48.787199999999999</v>
      </c>
      <c r="CV26">
        <v>46.8791333333333</v>
      </c>
      <c r="CW26">
        <v>47.561999999999998</v>
      </c>
      <c r="CX26">
        <v>47.061999999999998</v>
      </c>
      <c r="CY26">
        <v>1255.489</v>
      </c>
      <c r="CZ26">
        <v>139.50899999999999</v>
      </c>
      <c r="DA26">
        <v>0</v>
      </c>
      <c r="DB26">
        <v>115.200000047684</v>
      </c>
      <c r="DC26">
        <v>0</v>
      </c>
      <c r="DD26">
        <v>802.17923076923103</v>
      </c>
      <c r="DE26">
        <v>-0.59432478494334495</v>
      </c>
      <c r="DF26">
        <v>-10.170940222324401</v>
      </c>
      <c r="DG26">
        <v>11186.996153846199</v>
      </c>
      <c r="DH26">
        <v>15</v>
      </c>
      <c r="DI26">
        <v>1608319431.0999999</v>
      </c>
      <c r="DJ26" t="s">
        <v>322</v>
      </c>
      <c r="DK26">
        <v>1608319431.0999999</v>
      </c>
      <c r="DL26">
        <v>1608319425.0999999</v>
      </c>
      <c r="DM26">
        <v>7</v>
      </c>
      <c r="DN26">
        <v>0.21299999999999999</v>
      </c>
      <c r="DO26">
        <v>-4.0000000000000001E-3</v>
      </c>
      <c r="DP26">
        <v>-0.76600000000000001</v>
      </c>
      <c r="DQ26">
        <v>-1.4999999999999999E-2</v>
      </c>
      <c r="DR26">
        <v>253</v>
      </c>
      <c r="DS26">
        <v>20</v>
      </c>
      <c r="DT26">
        <v>0.46</v>
      </c>
      <c r="DU26">
        <v>0.17</v>
      </c>
      <c r="DV26">
        <v>6.3943319716966203</v>
      </c>
      <c r="DW26">
        <v>0.178301548722852</v>
      </c>
      <c r="DX26">
        <v>5.2220339362256597E-2</v>
      </c>
      <c r="DY26">
        <v>1</v>
      </c>
      <c r="DZ26">
        <v>-7.9962809999999998</v>
      </c>
      <c r="EA26">
        <v>1.4824471635126E-3</v>
      </c>
      <c r="EB26">
        <v>5.9058318372605098E-2</v>
      </c>
      <c r="EC26">
        <v>1</v>
      </c>
      <c r="ED26">
        <v>0.53429763333333302</v>
      </c>
      <c r="EE26">
        <v>-4.1851648498329598E-2</v>
      </c>
      <c r="EF26">
        <v>9.86613396247768E-3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-0.66900000000000004</v>
      </c>
      <c r="EN26">
        <v>-7.3000000000000001E-3</v>
      </c>
      <c r="EO26">
        <v>-0.92720029050914998</v>
      </c>
      <c r="EP26">
        <v>8.1547674161403102E-4</v>
      </c>
      <c r="EQ26">
        <v>-7.5071724955183801E-7</v>
      </c>
      <c r="ER26">
        <v>1.8443278439785599E-10</v>
      </c>
      <c r="ES26">
        <v>-0.15831826202795299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5.6</v>
      </c>
      <c r="FB26">
        <v>5.7</v>
      </c>
      <c r="FC26">
        <v>2</v>
      </c>
      <c r="FD26">
        <v>512.23699999999997</v>
      </c>
      <c r="FE26">
        <v>503.839</v>
      </c>
      <c r="FF26">
        <v>23.0671</v>
      </c>
      <c r="FG26">
        <v>32.988900000000001</v>
      </c>
      <c r="FH26">
        <v>30</v>
      </c>
      <c r="FI26">
        <v>32.9238</v>
      </c>
      <c r="FJ26">
        <v>32.883400000000002</v>
      </c>
      <c r="FK26">
        <v>28.154900000000001</v>
      </c>
      <c r="FL26">
        <v>19.496400000000001</v>
      </c>
      <c r="FM26">
        <v>29.592500000000001</v>
      </c>
      <c r="FN26">
        <v>23.068899999999999</v>
      </c>
      <c r="FO26">
        <v>607.75400000000002</v>
      </c>
      <c r="FP26">
        <v>19.4679</v>
      </c>
      <c r="FQ26">
        <v>100.949</v>
      </c>
      <c r="FR26">
        <v>100.682</v>
      </c>
    </row>
    <row r="27" spans="1:174" x14ac:dyDescent="0.25">
      <c r="A27">
        <v>11</v>
      </c>
      <c r="B27">
        <v>1608319869.0999999</v>
      </c>
      <c r="C27">
        <v>1094.5999999046301</v>
      </c>
      <c r="D27" t="s">
        <v>335</v>
      </c>
      <c r="E27" t="s">
        <v>336</v>
      </c>
      <c r="F27" t="s">
        <v>289</v>
      </c>
      <c r="G27" t="s">
        <v>290</v>
      </c>
      <c r="H27">
        <v>1608319861.3499999</v>
      </c>
      <c r="I27">
        <f t="shared" si="0"/>
        <v>5.0067995092078566E-4</v>
      </c>
      <c r="J27">
        <f t="shared" si="1"/>
        <v>7.6879935687859584</v>
      </c>
      <c r="K27">
        <f t="shared" si="2"/>
        <v>699.49416666666696</v>
      </c>
      <c r="L27">
        <f t="shared" si="3"/>
        <v>240.25313337234016</v>
      </c>
      <c r="M27">
        <f t="shared" si="4"/>
        <v>24.669931721530347</v>
      </c>
      <c r="N27">
        <f t="shared" si="5"/>
        <v>71.82621549635175</v>
      </c>
      <c r="O27">
        <f t="shared" si="6"/>
        <v>2.7727079484679493E-2</v>
      </c>
      <c r="P27">
        <f t="shared" si="7"/>
        <v>2.9734907839093112</v>
      </c>
      <c r="Q27">
        <f t="shared" si="8"/>
        <v>2.7584240493036091E-2</v>
      </c>
      <c r="R27">
        <f t="shared" si="9"/>
        <v>1.7252922344460225E-2</v>
      </c>
      <c r="S27">
        <f t="shared" si="10"/>
        <v>231.2927393990941</v>
      </c>
      <c r="T27">
        <f t="shared" si="11"/>
        <v>29.207940241353015</v>
      </c>
      <c r="U27">
        <f t="shared" si="12"/>
        <v>28.328949999999999</v>
      </c>
      <c r="V27">
        <f t="shared" si="13"/>
        <v>3.8682236468958231</v>
      </c>
      <c r="W27">
        <f t="shared" si="14"/>
        <v>54.262507703085625</v>
      </c>
      <c r="X27">
        <f t="shared" si="15"/>
        <v>2.0582142260916072</v>
      </c>
      <c r="Y27">
        <f t="shared" si="16"/>
        <v>3.7930687563386738</v>
      </c>
      <c r="Z27">
        <f t="shared" si="17"/>
        <v>1.8100094208042159</v>
      </c>
      <c r="AA27">
        <f t="shared" si="18"/>
        <v>-22.079985835606646</v>
      </c>
      <c r="AB27">
        <f t="shared" si="19"/>
        <v>-54.016456813376173</v>
      </c>
      <c r="AC27">
        <f t="shared" si="20"/>
        <v>-3.9661099189323545</v>
      </c>
      <c r="AD27">
        <f t="shared" si="21"/>
        <v>151.23018683117894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54035.706267379028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15349.7</v>
      </c>
      <c r="AS27">
        <v>804.52511538461499</v>
      </c>
      <c r="AT27">
        <v>957.9</v>
      </c>
      <c r="AU27">
        <f t="shared" si="27"/>
        <v>0.16011575802837974</v>
      </c>
      <c r="AV27">
        <v>0.5</v>
      </c>
      <c r="AW27">
        <f t="shared" si="28"/>
        <v>1180.1967646131104</v>
      </c>
      <c r="AX27">
        <f t="shared" si="29"/>
        <v>7.6879935687859584</v>
      </c>
      <c r="AY27">
        <f t="shared" si="30"/>
        <v>94.484049794334709</v>
      </c>
      <c r="AZ27">
        <f t="shared" si="31"/>
        <v>0.39219125169641922</v>
      </c>
      <c r="BA27">
        <f t="shared" si="32"/>
        <v>7.0036974311752497E-3</v>
      </c>
      <c r="BB27">
        <f t="shared" si="33"/>
        <v>2.4054494206075789</v>
      </c>
      <c r="BC27" t="s">
        <v>338</v>
      </c>
      <c r="BD27">
        <v>582.22</v>
      </c>
      <c r="BE27">
        <f t="shared" si="34"/>
        <v>375.67999999999995</v>
      </c>
      <c r="BF27">
        <f t="shared" si="35"/>
        <v>0.40825938196173606</v>
      </c>
      <c r="BG27">
        <f t="shared" si="36"/>
        <v>0.85981357235079447</v>
      </c>
      <c r="BH27">
        <f t="shared" si="37"/>
        <v>0.6326744407425049</v>
      </c>
      <c r="BI27">
        <f t="shared" si="38"/>
        <v>0.90480531531596831</v>
      </c>
      <c r="BJ27">
        <f t="shared" si="39"/>
        <v>0.29544979121270509</v>
      </c>
      <c r="BK27">
        <f t="shared" si="40"/>
        <v>0.70455020878729491</v>
      </c>
      <c r="BL27">
        <f t="shared" si="41"/>
        <v>1400.0143333333299</v>
      </c>
      <c r="BM27">
        <f t="shared" si="42"/>
        <v>1180.1967646131104</v>
      </c>
      <c r="BN27">
        <f t="shared" si="43"/>
        <v>0.84298905840710203</v>
      </c>
      <c r="BO27">
        <f t="shared" si="44"/>
        <v>0.19597811681420427</v>
      </c>
      <c r="BP27">
        <v>6</v>
      </c>
      <c r="BQ27">
        <v>0.5</v>
      </c>
      <c r="BR27" t="s">
        <v>294</v>
      </c>
      <c r="BS27">
        <v>2</v>
      </c>
      <c r="BT27">
        <v>1608319861.3499999</v>
      </c>
      <c r="BU27">
        <v>699.49416666666696</v>
      </c>
      <c r="BV27">
        <v>709.13610000000006</v>
      </c>
      <c r="BW27">
        <v>20.044336666666702</v>
      </c>
      <c r="BX27">
        <v>19.4558033333333</v>
      </c>
      <c r="BY27">
        <v>700.15513333333297</v>
      </c>
      <c r="BZ27">
        <v>20.050886666666699</v>
      </c>
      <c r="CA27">
        <v>500.20359999999999</v>
      </c>
      <c r="CB27">
        <v>102.58306666666699</v>
      </c>
      <c r="CC27">
        <v>0.10001336333333299</v>
      </c>
      <c r="CD27">
        <v>27.991993333333301</v>
      </c>
      <c r="CE27">
        <v>28.328949999999999</v>
      </c>
      <c r="CF27">
        <v>999.9</v>
      </c>
      <c r="CG27">
        <v>0</v>
      </c>
      <c r="CH27">
        <v>0</v>
      </c>
      <c r="CI27">
        <v>9994.4953333333306</v>
      </c>
      <c r="CJ27">
        <v>0</v>
      </c>
      <c r="CK27">
        <v>1079.6579999999999</v>
      </c>
      <c r="CL27">
        <v>1400.0143333333299</v>
      </c>
      <c r="CM27">
        <v>0.90000633333333302</v>
      </c>
      <c r="CN27">
        <v>9.9993473333333305E-2</v>
      </c>
      <c r="CO27">
        <v>0</v>
      </c>
      <c r="CP27">
        <v>804.539533333333</v>
      </c>
      <c r="CQ27">
        <v>4.99979</v>
      </c>
      <c r="CR27">
        <v>11221</v>
      </c>
      <c r="CS27">
        <v>11904.82</v>
      </c>
      <c r="CT27">
        <v>45.664266666666698</v>
      </c>
      <c r="CU27">
        <v>48.811999999999998</v>
      </c>
      <c r="CV27">
        <v>46.811999999999998</v>
      </c>
      <c r="CW27">
        <v>47.5</v>
      </c>
      <c r="CX27">
        <v>47.0041333333333</v>
      </c>
      <c r="CY27">
        <v>1255.5223333333299</v>
      </c>
      <c r="CZ27">
        <v>139.49066666666701</v>
      </c>
      <c r="DA27">
        <v>0</v>
      </c>
      <c r="DB27">
        <v>99.200000047683702</v>
      </c>
      <c r="DC27">
        <v>0</v>
      </c>
      <c r="DD27">
        <v>804.52511538461499</v>
      </c>
      <c r="DE27">
        <v>-1.4744957228461799</v>
      </c>
      <c r="DF27">
        <v>-15.2478632880517</v>
      </c>
      <c r="DG27">
        <v>11220.9230769231</v>
      </c>
      <c r="DH27">
        <v>15</v>
      </c>
      <c r="DI27">
        <v>1608319431.0999999</v>
      </c>
      <c r="DJ27" t="s">
        <v>322</v>
      </c>
      <c r="DK27">
        <v>1608319431.0999999</v>
      </c>
      <c r="DL27">
        <v>1608319425.0999999</v>
      </c>
      <c r="DM27">
        <v>7</v>
      </c>
      <c r="DN27">
        <v>0.21299999999999999</v>
      </c>
      <c r="DO27">
        <v>-4.0000000000000001E-3</v>
      </c>
      <c r="DP27">
        <v>-0.76600000000000001</v>
      </c>
      <c r="DQ27">
        <v>-1.4999999999999999E-2</v>
      </c>
      <c r="DR27">
        <v>253</v>
      </c>
      <c r="DS27">
        <v>20</v>
      </c>
      <c r="DT27">
        <v>0.46</v>
      </c>
      <c r="DU27">
        <v>0.17</v>
      </c>
      <c r="DV27">
        <v>7.6942025217577301</v>
      </c>
      <c r="DW27">
        <v>-9.53275759122751E-2</v>
      </c>
      <c r="DX27">
        <v>3.02255090040419E-2</v>
      </c>
      <c r="DY27">
        <v>1</v>
      </c>
      <c r="DZ27">
        <v>-9.6464696666666701</v>
      </c>
      <c r="EA27">
        <v>0.19639021134596499</v>
      </c>
      <c r="EB27">
        <v>3.5127310693469797E-2</v>
      </c>
      <c r="EC27">
        <v>1</v>
      </c>
      <c r="ED27">
        <v>0.58946873333333305</v>
      </c>
      <c r="EE27">
        <v>-0.16074714126807299</v>
      </c>
      <c r="EF27">
        <v>1.19049524594692E-2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-0.66100000000000003</v>
      </c>
      <c r="EN27">
        <v>-6.6E-3</v>
      </c>
      <c r="EO27">
        <v>-0.92720029050914998</v>
      </c>
      <c r="EP27">
        <v>8.1547674161403102E-4</v>
      </c>
      <c r="EQ27">
        <v>-7.5071724955183801E-7</v>
      </c>
      <c r="ER27">
        <v>1.8443278439785599E-10</v>
      </c>
      <c r="ES27">
        <v>-0.15831826202795299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7.3</v>
      </c>
      <c r="FB27">
        <v>7.4</v>
      </c>
      <c r="FC27">
        <v>2</v>
      </c>
      <c r="FD27">
        <v>512.35299999999995</v>
      </c>
      <c r="FE27">
        <v>503.24200000000002</v>
      </c>
      <c r="FF27">
        <v>23.144500000000001</v>
      </c>
      <c r="FG27">
        <v>32.9711</v>
      </c>
      <c r="FH27">
        <v>29.9998</v>
      </c>
      <c r="FI27">
        <v>32.913499999999999</v>
      </c>
      <c r="FJ27">
        <v>32.8718</v>
      </c>
      <c r="FK27">
        <v>31.9282</v>
      </c>
      <c r="FL27">
        <v>19.5745</v>
      </c>
      <c r="FM27">
        <v>28.846699999999998</v>
      </c>
      <c r="FN27">
        <v>23.145800000000001</v>
      </c>
      <c r="FO27">
        <v>709.26800000000003</v>
      </c>
      <c r="FP27">
        <v>19.463899999999999</v>
      </c>
      <c r="FQ27">
        <v>100.952</v>
      </c>
      <c r="FR27">
        <v>100.684</v>
      </c>
    </row>
    <row r="28" spans="1:174" x14ac:dyDescent="0.25">
      <c r="A28">
        <v>12</v>
      </c>
      <c r="B28">
        <v>1608319979.0999999</v>
      </c>
      <c r="C28">
        <v>1204.5999999046301</v>
      </c>
      <c r="D28" t="s">
        <v>339</v>
      </c>
      <c r="E28" t="s">
        <v>340</v>
      </c>
      <c r="F28" t="s">
        <v>289</v>
      </c>
      <c r="G28" t="s">
        <v>290</v>
      </c>
      <c r="H28">
        <v>1608319971.3499999</v>
      </c>
      <c r="I28">
        <f t="shared" si="0"/>
        <v>4.7836796235728994E-4</v>
      </c>
      <c r="J28">
        <f t="shared" si="1"/>
        <v>8.7197247188679956</v>
      </c>
      <c r="K28">
        <f t="shared" si="2"/>
        <v>799.70283333333305</v>
      </c>
      <c r="L28">
        <f t="shared" si="3"/>
        <v>252.73073365305959</v>
      </c>
      <c r="M28">
        <f t="shared" si="4"/>
        <v>25.951027264205202</v>
      </c>
      <c r="N28">
        <f t="shared" si="5"/>
        <v>82.11549791005892</v>
      </c>
      <c r="O28">
        <f t="shared" si="6"/>
        <v>2.635379492948205E-2</v>
      </c>
      <c r="P28">
        <f t="shared" si="7"/>
        <v>2.9748403752878758</v>
      </c>
      <c r="Q28">
        <f t="shared" si="8"/>
        <v>2.6224777482193037E-2</v>
      </c>
      <c r="R28">
        <f t="shared" si="9"/>
        <v>1.6402024846587249E-2</v>
      </c>
      <c r="S28">
        <f t="shared" si="10"/>
        <v>231.28826187135036</v>
      </c>
      <c r="T28">
        <f t="shared" si="11"/>
        <v>29.218378902679166</v>
      </c>
      <c r="U28">
        <f t="shared" si="12"/>
        <v>28.330680000000001</v>
      </c>
      <c r="V28">
        <f t="shared" si="13"/>
        <v>3.868612833669173</v>
      </c>
      <c r="W28">
        <f t="shared" si="14"/>
        <v>54.017519781257931</v>
      </c>
      <c r="X28">
        <f t="shared" si="15"/>
        <v>2.0495508650062546</v>
      </c>
      <c r="Y28">
        <f t="shared" si="16"/>
        <v>3.7942335621958203</v>
      </c>
      <c r="Z28">
        <f t="shared" si="17"/>
        <v>1.8190619686629184</v>
      </c>
      <c r="AA28">
        <f t="shared" si="18"/>
        <v>-21.096027139956487</v>
      </c>
      <c r="AB28">
        <f t="shared" si="19"/>
        <v>-53.47376433568045</v>
      </c>
      <c r="AC28">
        <f t="shared" si="20"/>
        <v>-3.9246187266430979</v>
      </c>
      <c r="AD28">
        <f t="shared" si="21"/>
        <v>152.79385166907034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54074.331067012441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15350.4</v>
      </c>
      <c r="AS28">
        <v>808.81856000000005</v>
      </c>
      <c r="AT28">
        <v>975.16</v>
      </c>
      <c r="AU28">
        <f t="shared" si="27"/>
        <v>0.17057861274047326</v>
      </c>
      <c r="AV28">
        <v>0.5</v>
      </c>
      <c r="AW28">
        <f t="shared" si="28"/>
        <v>1180.1704706277651</v>
      </c>
      <c r="AX28">
        <f t="shared" si="29"/>
        <v>8.7197247188679956</v>
      </c>
      <c r="AY28">
        <f t="shared" si="30"/>
        <v>100.65592083847781</v>
      </c>
      <c r="AZ28">
        <f t="shared" si="31"/>
        <v>0.40053939866278349</v>
      </c>
      <c r="BA28">
        <f t="shared" si="32"/>
        <v>7.8780756086352828E-3</v>
      </c>
      <c r="BB28">
        <f t="shared" si="33"/>
        <v>2.3451741252717504</v>
      </c>
      <c r="BC28" t="s">
        <v>342</v>
      </c>
      <c r="BD28">
        <v>584.57000000000005</v>
      </c>
      <c r="BE28">
        <f t="shared" si="34"/>
        <v>390.58999999999992</v>
      </c>
      <c r="BF28">
        <f t="shared" si="35"/>
        <v>0.42587224455311185</v>
      </c>
      <c r="BG28">
        <f t="shared" si="36"/>
        <v>0.85412192671549325</v>
      </c>
      <c r="BH28">
        <f t="shared" si="37"/>
        <v>0.64055556477125908</v>
      </c>
      <c r="BI28">
        <f t="shared" si="38"/>
        <v>0.89802765916829175</v>
      </c>
      <c r="BJ28">
        <f t="shared" si="39"/>
        <v>0.30779726172259525</v>
      </c>
      <c r="BK28">
        <f t="shared" si="40"/>
        <v>0.69220273827740475</v>
      </c>
      <c r="BL28">
        <f t="shared" si="41"/>
        <v>1399.98266666667</v>
      </c>
      <c r="BM28">
        <f t="shared" si="42"/>
        <v>1180.1704706277651</v>
      </c>
      <c r="BN28">
        <f t="shared" si="43"/>
        <v>0.84298934460219199</v>
      </c>
      <c r="BO28">
        <f t="shared" si="44"/>
        <v>0.19597868920438399</v>
      </c>
      <c r="BP28">
        <v>6</v>
      </c>
      <c r="BQ28">
        <v>0.5</v>
      </c>
      <c r="BR28" t="s">
        <v>294</v>
      </c>
      <c r="BS28">
        <v>2</v>
      </c>
      <c r="BT28">
        <v>1608319971.3499999</v>
      </c>
      <c r="BU28">
        <v>799.70283333333305</v>
      </c>
      <c r="BV28">
        <v>810.62090000000001</v>
      </c>
      <c r="BW28">
        <v>19.960076666666701</v>
      </c>
      <c r="BX28">
        <v>19.397733333333299</v>
      </c>
      <c r="BY28">
        <v>800.36376666666695</v>
      </c>
      <c r="BZ28">
        <v>19.968393333333299</v>
      </c>
      <c r="CA28">
        <v>500.213666666667</v>
      </c>
      <c r="CB28">
        <v>102.582533333333</v>
      </c>
      <c r="CC28">
        <v>9.9981329999999993E-2</v>
      </c>
      <c r="CD28">
        <v>27.997260000000001</v>
      </c>
      <c r="CE28">
        <v>28.330680000000001</v>
      </c>
      <c r="CF28">
        <v>999.9</v>
      </c>
      <c r="CG28">
        <v>0</v>
      </c>
      <c r="CH28">
        <v>0</v>
      </c>
      <c r="CI28">
        <v>10002.180333333299</v>
      </c>
      <c r="CJ28">
        <v>0</v>
      </c>
      <c r="CK28">
        <v>513.32929999999999</v>
      </c>
      <c r="CL28">
        <v>1399.98266666667</v>
      </c>
      <c r="CM28">
        <v>0.89999966666666598</v>
      </c>
      <c r="CN28">
        <v>0.10000020666666699</v>
      </c>
      <c r="CO28">
        <v>0</v>
      </c>
      <c r="CP28">
        <v>808.82280000000003</v>
      </c>
      <c r="CQ28">
        <v>4.99979</v>
      </c>
      <c r="CR28">
        <v>11282.0933333333</v>
      </c>
      <c r="CS28">
        <v>11904.5233333333</v>
      </c>
      <c r="CT28">
        <v>45.561999999999998</v>
      </c>
      <c r="CU28">
        <v>48.772733333333299</v>
      </c>
      <c r="CV28">
        <v>46.75</v>
      </c>
      <c r="CW28">
        <v>47.5</v>
      </c>
      <c r="CX28">
        <v>46.936999999999998</v>
      </c>
      <c r="CY28">
        <v>1255.48166666667</v>
      </c>
      <c r="CZ28">
        <v>139.501</v>
      </c>
      <c r="DA28">
        <v>0</v>
      </c>
      <c r="DB28">
        <v>109.40000009536701</v>
      </c>
      <c r="DC28">
        <v>0</v>
      </c>
      <c r="DD28">
        <v>808.81856000000005</v>
      </c>
      <c r="DE28">
        <v>-0.51084615682375001</v>
      </c>
      <c r="DF28">
        <v>-11.4769230033434</v>
      </c>
      <c r="DG28">
        <v>11282.124</v>
      </c>
      <c r="DH28">
        <v>15</v>
      </c>
      <c r="DI28">
        <v>1608319431.0999999</v>
      </c>
      <c r="DJ28" t="s">
        <v>322</v>
      </c>
      <c r="DK28">
        <v>1608319431.0999999</v>
      </c>
      <c r="DL28">
        <v>1608319425.0999999</v>
      </c>
      <c r="DM28">
        <v>7</v>
      </c>
      <c r="DN28">
        <v>0.21299999999999999</v>
      </c>
      <c r="DO28">
        <v>-4.0000000000000001E-3</v>
      </c>
      <c r="DP28">
        <v>-0.76600000000000001</v>
      </c>
      <c r="DQ28">
        <v>-1.4999999999999999E-2</v>
      </c>
      <c r="DR28">
        <v>253</v>
      </c>
      <c r="DS28">
        <v>20</v>
      </c>
      <c r="DT28">
        <v>0.46</v>
      </c>
      <c r="DU28">
        <v>0.17</v>
      </c>
      <c r="DV28">
        <v>8.7253406893793901</v>
      </c>
      <c r="DW28">
        <v>-4.17397902565321E-2</v>
      </c>
      <c r="DX28">
        <v>4.2904301676345603E-2</v>
      </c>
      <c r="DY28">
        <v>1</v>
      </c>
      <c r="DZ28">
        <v>-10.9223833333333</v>
      </c>
      <c r="EA28">
        <v>2.70407119021377E-2</v>
      </c>
      <c r="EB28">
        <v>4.9298810555856498E-2</v>
      </c>
      <c r="EC28">
        <v>1</v>
      </c>
      <c r="ED28">
        <v>0.56328166666666701</v>
      </c>
      <c r="EE28">
        <v>-9.8432569521690202E-2</v>
      </c>
      <c r="EF28">
        <v>7.6508568684966402E-3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-0.66100000000000003</v>
      </c>
      <c r="EN28">
        <v>-8.2000000000000007E-3</v>
      </c>
      <c r="EO28">
        <v>-0.92720029050914998</v>
      </c>
      <c r="EP28">
        <v>8.1547674161403102E-4</v>
      </c>
      <c r="EQ28">
        <v>-7.5071724955183801E-7</v>
      </c>
      <c r="ER28">
        <v>1.8443278439785599E-10</v>
      </c>
      <c r="ES28">
        <v>-0.15831826202795299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9.1</v>
      </c>
      <c r="FB28">
        <v>9.1999999999999993</v>
      </c>
      <c r="FC28">
        <v>2</v>
      </c>
      <c r="FD28">
        <v>512.30899999999997</v>
      </c>
      <c r="FE28">
        <v>502.3</v>
      </c>
      <c r="FF28">
        <v>23.057300000000001</v>
      </c>
      <c r="FG28">
        <v>32.936100000000003</v>
      </c>
      <c r="FH28">
        <v>29.9999</v>
      </c>
      <c r="FI28">
        <v>32.888800000000003</v>
      </c>
      <c r="FJ28">
        <v>32.848599999999998</v>
      </c>
      <c r="FK28">
        <v>35.6145</v>
      </c>
      <c r="FL28">
        <v>20.4663</v>
      </c>
      <c r="FM28">
        <v>28.1038</v>
      </c>
      <c r="FN28">
        <v>23.0641</v>
      </c>
      <c r="FO28">
        <v>810.74800000000005</v>
      </c>
      <c r="FP28">
        <v>19.4498</v>
      </c>
      <c r="FQ28">
        <v>100.962</v>
      </c>
      <c r="FR28">
        <v>100.685</v>
      </c>
    </row>
    <row r="29" spans="1:174" x14ac:dyDescent="0.25">
      <c r="A29">
        <v>13</v>
      </c>
      <c r="B29">
        <v>1608320087.0999999</v>
      </c>
      <c r="C29">
        <v>1312.5999999046301</v>
      </c>
      <c r="D29" t="s">
        <v>343</v>
      </c>
      <c r="E29" t="s">
        <v>344</v>
      </c>
      <c r="F29" t="s">
        <v>289</v>
      </c>
      <c r="G29" t="s">
        <v>290</v>
      </c>
      <c r="H29">
        <v>1608320079.3499999</v>
      </c>
      <c r="I29">
        <f t="shared" si="0"/>
        <v>4.6378061293160137E-4</v>
      </c>
      <c r="J29">
        <f t="shared" si="1"/>
        <v>10.236866426840935</v>
      </c>
      <c r="K29">
        <f t="shared" si="2"/>
        <v>899.273233333333</v>
      </c>
      <c r="L29">
        <f t="shared" si="3"/>
        <v>242.451094484641</v>
      </c>
      <c r="M29">
        <f t="shared" si="4"/>
        <v>24.894700896975639</v>
      </c>
      <c r="N29">
        <f t="shared" si="5"/>
        <v>92.336717291691613</v>
      </c>
      <c r="O29">
        <f t="shared" si="6"/>
        <v>2.568671378660271E-2</v>
      </c>
      <c r="P29">
        <f t="shared" si="7"/>
        <v>2.9741934500536118</v>
      </c>
      <c r="Q29">
        <f t="shared" si="8"/>
        <v>2.556410226601499E-2</v>
      </c>
      <c r="R29">
        <f t="shared" si="9"/>
        <v>1.5988531156282015E-2</v>
      </c>
      <c r="S29">
        <f t="shared" si="10"/>
        <v>231.28923006157382</v>
      </c>
      <c r="T29">
        <f t="shared" si="11"/>
        <v>29.21163233709099</v>
      </c>
      <c r="U29">
        <f t="shared" si="12"/>
        <v>28.317956666666699</v>
      </c>
      <c r="V29">
        <f t="shared" si="13"/>
        <v>3.8657513466287545</v>
      </c>
      <c r="W29">
        <f t="shared" si="14"/>
        <v>54.239370674534385</v>
      </c>
      <c r="X29">
        <f t="shared" si="15"/>
        <v>2.0566794277410971</v>
      </c>
      <c r="Y29">
        <f t="shared" si="16"/>
        <v>3.7918570996744938</v>
      </c>
      <c r="Z29">
        <f t="shared" si="17"/>
        <v>1.8090719188876574</v>
      </c>
      <c r="AA29">
        <f t="shared" si="18"/>
        <v>-20.45272503028362</v>
      </c>
      <c r="AB29">
        <f t="shared" si="19"/>
        <v>-53.145187577449633</v>
      </c>
      <c r="AC29">
        <f t="shared" si="20"/>
        <v>-3.9008957365430983</v>
      </c>
      <c r="AD29">
        <f t="shared" si="21"/>
        <v>153.79042171729745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54057.215757105943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15351</v>
      </c>
      <c r="AS29">
        <v>816.57503999999994</v>
      </c>
      <c r="AT29">
        <v>996.27</v>
      </c>
      <c r="AU29">
        <f t="shared" si="27"/>
        <v>0.18036773163901354</v>
      </c>
      <c r="AV29">
        <v>0.5</v>
      </c>
      <c r="AW29">
        <f t="shared" si="28"/>
        <v>1180.1742576383419</v>
      </c>
      <c r="AX29">
        <f t="shared" si="29"/>
        <v>10.236866426840935</v>
      </c>
      <c r="AY29">
        <f t="shared" si="30"/>
        <v>106.43267689449225</v>
      </c>
      <c r="AZ29">
        <f t="shared" si="31"/>
        <v>0.40824274544049305</v>
      </c>
      <c r="BA29">
        <f t="shared" si="32"/>
        <v>9.1635737999389896E-3</v>
      </c>
      <c r="BB29">
        <f t="shared" si="33"/>
        <v>2.2742931133126563</v>
      </c>
      <c r="BC29" t="s">
        <v>346</v>
      </c>
      <c r="BD29">
        <v>589.54999999999995</v>
      </c>
      <c r="BE29">
        <f t="shared" si="34"/>
        <v>406.72</v>
      </c>
      <c r="BF29">
        <f t="shared" si="35"/>
        <v>0.44181490952006303</v>
      </c>
      <c r="BG29">
        <f t="shared" si="36"/>
        <v>0.84781461760953114</v>
      </c>
      <c r="BH29">
        <f t="shared" si="37"/>
        <v>0.63995509422487395</v>
      </c>
      <c r="BI29">
        <f t="shared" si="38"/>
        <v>0.88973818516612169</v>
      </c>
      <c r="BJ29">
        <f t="shared" si="39"/>
        <v>0.31898106989353137</v>
      </c>
      <c r="BK29">
        <f t="shared" si="40"/>
        <v>0.68101893010646863</v>
      </c>
      <c r="BL29">
        <f t="shared" si="41"/>
        <v>1399.9870000000001</v>
      </c>
      <c r="BM29">
        <f t="shared" si="42"/>
        <v>1180.1742576383419</v>
      </c>
      <c r="BN29">
        <f t="shared" si="43"/>
        <v>0.84298944035790468</v>
      </c>
      <c r="BO29">
        <f t="shared" si="44"/>
        <v>0.19597888071580966</v>
      </c>
      <c r="BP29">
        <v>6</v>
      </c>
      <c r="BQ29">
        <v>0.5</v>
      </c>
      <c r="BR29" t="s">
        <v>294</v>
      </c>
      <c r="BS29">
        <v>2</v>
      </c>
      <c r="BT29">
        <v>1608320079.3499999</v>
      </c>
      <c r="BU29">
        <v>899.273233333333</v>
      </c>
      <c r="BV29">
        <v>912.05250000000001</v>
      </c>
      <c r="BW29">
        <v>20.0301333333333</v>
      </c>
      <c r="BX29">
        <v>19.4849766666667</v>
      </c>
      <c r="BY29">
        <v>900.33423333333303</v>
      </c>
      <c r="BZ29">
        <v>20.050133333333299</v>
      </c>
      <c r="CA29">
        <v>500.2133</v>
      </c>
      <c r="CB29">
        <v>102.579266666667</v>
      </c>
      <c r="CC29">
        <v>0.10000129000000001</v>
      </c>
      <c r="CD29">
        <v>27.986513333333299</v>
      </c>
      <c r="CE29">
        <v>28.317956666666699</v>
      </c>
      <c r="CF29">
        <v>999.9</v>
      </c>
      <c r="CG29">
        <v>0</v>
      </c>
      <c r="CH29">
        <v>0</v>
      </c>
      <c r="CI29">
        <v>9998.8393333333406</v>
      </c>
      <c r="CJ29">
        <v>0</v>
      </c>
      <c r="CK29">
        <v>547.06449999999995</v>
      </c>
      <c r="CL29">
        <v>1399.9870000000001</v>
      </c>
      <c r="CM29">
        <v>0.89999546666666697</v>
      </c>
      <c r="CN29">
        <v>0.100004473333333</v>
      </c>
      <c r="CO29">
        <v>0</v>
      </c>
      <c r="CP29">
        <v>816.56483333333301</v>
      </c>
      <c r="CQ29">
        <v>4.99979</v>
      </c>
      <c r="CR29">
        <v>11387.563333333301</v>
      </c>
      <c r="CS29">
        <v>11904.5433333333</v>
      </c>
      <c r="CT29">
        <v>45.528933333333299</v>
      </c>
      <c r="CU29">
        <v>48.75</v>
      </c>
      <c r="CV29">
        <v>46.686999999999998</v>
      </c>
      <c r="CW29">
        <v>47.495800000000003</v>
      </c>
      <c r="CX29">
        <v>46.928733333333298</v>
      </c>
      <c r="CY29">
        <v>1255.482</v>
      </c>
      <c r="CZ29">
        <v>139.506</v>
      </c>
      <c r="DA29">
        <v>0</v>
      </c>
      <c r="DB29">
        <v>107.5</v>
      </c>
      <c r="DC29">
        <v>0</v>
      </c>
      <c r="DD29">
        <v>816.57503999999994</v>
      </c>
      <c r="DE29">
        <v>-0.133615394004958</v>
      </c>
      <c r="DF29">
        <v>-3.9307692959470901</v>
      </c>
      <c r="DG29">
        <v>11387.632</v>
      </c>
      <c r="DH29">
        <v>15</v>
      </c>
      <c r="DI29">
        <v>1608320117.0999999</v>
      </c>
      <c r="DJ29" t="s">
        <v>347</v>
      </c>
      <c r="DK29">
        <v>1608320117.0999999</v>
      </c>
      <c r="DL29">
        <v>1608320104.0999999</v>
      </c>
      <c r="DM29">
        <v>8</v>
      </c>
      <c r="DN29">
        <v>-0.39300000000000002</v>
      </c>
      <c r="DO29">
        <v>-3.0000000000000001E-3</v>
      </c>
      <c r="DP29">
        <v>-1.0609999999999999</v>
      </c>
      <c r="DQ29">
        <v>-0.02</v>
      </c>
      <c r="DR29">
        <v>912</v>
      </c>
      <c r="DS29">
        <v>20</v>
      </c>
      <c r="DT29">
        <v>0.26</v>
      </c>
      <c r="DU29">
        <v>0.17</v>
      </c>
      <c r="DV29">
        <v>9.9069623941614093</v>
      </c>
      <c r="DW29">
        <v>0.15752846953128299</v>
      </c>
      <c r="DX29">
        <v>5.4016261746398002E-2</v>
      </c>
      <c r="DY29">
        <v>1</v>
      </c>
      <c r="DZ29">
        <v>-12.39015</v>
      </c>
      <c r="EA29">
        <v>-6.5825139043413597E-2</v>
      </c>
      <c r="EB29">
        <v>7.3338206277492005E-2</v>
      </c>
      <c r="EC29">
        <v>1</v>
      </c>
      <c r="ED29">
        <v>0.55824693333333297</v>
      </c>
      <c r="EE29">
        <v>3.6851025583983399E-2</v>
      </c>
      <c r="EF29">
        <v>2.82933407869924E-3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-1.0609999999999999</v>
      </c>
      <c r="EN29">
        <v>-0.02</v>
      </c>
      <c r="EO29">
        <v>-0.92720029050914998</v>
      </c>
      <c r="EP29">
        <v>8.1547674161403102E-4</v>
      </c>
      <c r="EQ29">
        <v>-7.5071724955183801E-7</v>
      </c>
      <c r="ER29">
        <v>1.8443278439785599E-10</v>
      </c>
      <c r="ES29">
        <v>-0.15831826202795299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10.9</v>
      </c>
      <c r="FB29">
        <v>11</v>
      </c>
      <c r="FC29">
        <v>2</v>
      </c>
      <c r="FD29">
        <v>512.43100000000004</v>
      </c>
      <c r="FE29">
        <v>501.66300000000001</v>
      </c>
      <c r="FF29">
        <v>23.081199999999999</v>
      </c>
      <c r="FG29">
        <v>32.9146</v>
      </c>
      <c r="FH29">
        <v>29.999500000000001</v>
      </c>
      <c r="FI29">
        <v>32.864600000000003</v>
      </c>
      <c r="FJ29">
        <v>32.819000000000003</v>
      </c>
      <c r="FK29">
        <v>39.248899999999999</v>
      </c>
      <c r="FL29">
        <v>19.616</v>
      </c>
      <c r="FM29">
        <v>27.358699999999999</v>
      </c>
      <c r="FN29">
        <v>23.092700000000001</v>
      </c>
      <c r="FO29">
        <v>912.13699999999994</v>
      </c>
      <c r="FP29">
        <v>19.506399999999999</v>
      </c>
      <c r="FQ29">
        <v>100.96599999999999</v>
      </c>
      <c r="FR29">
        <v>100.687</v>
      </c>
    </row>
    <row r="30" spans="1:174" x14ac:dyDescent="0.25">
      <c r="A30">
        <v>14</v>
      </c>
      <c r="B30">
        <v>1608320235.0999999</v>
      </c>
      <c r="C30">
        <v>1460.5999999046301</v>
      </c>
      <c r="D30" t="s">
        <v>348</v>
      </c>
      <c r="E30" t="s">
        <v>349</v>
      </c>
      <c r="F30" t="s">
        <v>289</v>
      </c>
      <c r="G30" t="s">
        <v>290</v>
      </c>
      <c r="H30">
        <v>1608320227.0999999</v>
      </c>
      <c r="I30">
        <f t="shared" si="0"/>
        <v>5.2558162939717707E-4</v>
      </c>
      <c r="J30">
        <f t="shared" si="1"/>
        <v>13.328067870829175</v>
      </c>
      <c r="K30">
        <f t="shared" si="2"/>
        <v>1199.3703225806501</v>
      </c>
      <c r="L30">
        <f t="shared" si="3"/>
        <v>438.32791902852313</v>
      </c>
      <c r="M30">
        <f t="shared" si="4"/>
        <v>45.00324670578744</v>
      </c>
      <c r="N30">
        <f t="shared" si="5"/>
        <v>123.13967734093735</v>
      </c>
      <c r="O30">
        <f t="shared" si="6"/>
        <v>2.9059810734779846E-2</v>
      </c>
      <c r="P30">
        <f t="shared" si="7"/>
        <v>2.9751574432506569</v>
      </c>
      <c r="Q30">
        <f t="shared" si="8"/>
        <v>2.8903039606622855E-2</v>
      </c>
      <c r="R30">
        <f t="shared" si="9"/>
        <v>1.8078414371860585E-2</v>
      </c>
      <c r="S30">
        <f t="shared" si="10"/>
        <v>231.29104105087535</v>
      </c>
      <c r="T30">
        <f t="shared" si="11"/>
        <v>29.209625672144298</v>
      </c>
      <c r="U30">
        <f t="shared" si="12"/>
        <v>28.335699999999999</v>
      </c>
      <c r="V30">
        <f t="shared" si="13"/>
        <v>3.8697423435622831</v>
      </c>
      <c r="W30">
        <f t="shared" si="14"/>
        <v>54.193421868728819</v>
      </c>
      <c r="X30">
        <f t="shared" si="15"/>
        <v>2.0566385615355394</v>
      </c>
      <c r="Y30">
        <f t="shared" si="16"/>
        <v>3.7949966815479494</v>
      </c>
      <c r="Z30">
        <f t="shared" si="17"/>
        <v>1.8131037820267437</v>
      </c>
      <c r="AA30">
        <f t="shared" si="18"/>
        <v>-23.178149856415509</v>
      </c>
      <c r="AB30">
        <f t="shared" si="19"/>
        <v>-53.73133828095613</v>
      </c>
      <c r="AC30">
        <f t="shared" si="20"/>
        <v>-3.9432690254100482</v>
      </c>
      <c r="AD30">
        <f t="shared" si="21"/>
        <v>150.43828388809368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54082.748403343438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15353.2</v>
      </c>
      <c r="AS30">
        <v>841.87180769230804</v>
      </c>
      <c r="AT30">
        <v>1056.93</v>
      </c>
      <c r="AU30">
        <f t="shared" si="27"/>
        <v>0.2034743950003236</v>
      </c>
      <c r="AV30">
        <v>0.5</v>
      </c>
      <c r="AW30">
        <f t="shared" si="28"/>
        <v>1180.1879609538096</v>
      </c>
      <c r="AX30">
        <f t="shared" si="29"/>
        <v>13.328067870829175</v>
      </c>
      <c r="AY30">
        <f t="shared" si="30"/>
        <v>120.06901567087097</v>
      </c>
      <c r="AZ30">
        <f t="shared" si="31"/>
        <v>0.43770164533128975</v>
      </c>
      <c r="BA30">
        <f t="shared" si="32"/>
        <v>1.1782712424389529E-2</v>
      </c>
      <c r="BB30">
        <f t="shared" si="33"/>
        <v>2.0863727966847372</v>
      </c>
      <c r="BC30" t="s">
        <v>351</v>
      </c>
      <c r="BD30">
        <v>594.30999999999995</v>
      </c>
      <c r="BE30">
        <f t="shared" si="34"/>
        <v>462.62000000000012</v>
      </c>
      <c r="BF30">
        <f t="shared" si="35"/>
        <v>0.46487007113331019</v>
      </c>
      <c r="BG30">
        <f t="shared" si="36"/>
        <v>0.82658924869835093</v>
      </c>
      <c r="BH30">
        <f t="shared" si="37"/>
        <v>0.62983234547375466</v>
      </c>
      <c r="BI30">
        <f t="shared" si="38"/>
        <v>0.86591821865870178</v>
      </c>
      <c r="BJ30">
        <f t="shared" si="39"/>
        <v>0.32816983470743899</v>
      </c>
      <c r="BK30">
        <f t="shared" si="40"/>
        <v>0.67183016529256101</v>
      </c>
      <c r="BL30">
        <f t="shared" si="41"/>
        <v>1400.0038709677401</v>
      </c>
      <c r="BM30">
        <f t="shared" si="42"/>
        <v>1180.1879609538096</v>
      </c>
      <c r="BN30">
        <f t="shared" si="43"/>
        <v>0.84298906983593924</v>
      </c>
      <c r="BO30">
        <f t="shared" si="44"/>
        <v>0.19597813967187863</v>
      </c>
      <c r="BP30">
        <v>6</v>
      </c>
      <c r="BQ30">
        <v>0.5</v>
      </c>
      <c r="BR30" t="s">
        <v>294</v>
      </c>
      <c r="BS30">
        <v>2</v>
      </c>
      <c r="BT30">
        <v>1608320227.0999999</v>
      </c>
      <c r="BU30">
        <v>1199.3703225806501</v>
      </c>
      <c r="BV30">
        <v>1216.1135483871001</v>
      </c>
      <c r="BW30">
        <v>20.031490322580598</v>
      </c>
      <c r="BX30">
        <v>19.4136806451613</v>
      </c>
      <c r="BY30">
        <v>1200.4748387096799</v>
      </c>
      <c r="BZ30">
        <v>20.040835483871</v>
      </c>
      <c r="CA30">
        <v>500.20593548387097</v>
      </c>
      <c r="CB30">
        <v>102.570322580645</v>
      </c>
      <c r="CC30">
        <v>9.9949496774193597E-2</v>
      </c>
      <c r="CD30">
        <v>28.000709677419401</v>
      </c>
      <c r="CE30">
        <v>28.335699999999999</v>
      </c>
      <c r="CF30">
        <v>999.9</v>
      </c>
      <c r="CG30">
        <v>0</v>
      </c>
      <c r="CH30">
        <v>0</v>
      </c>
      <c r="CI30">
        <v>10005.165161290301</v>
      </c>
      <c r="CJ30">
        <v>0</v>
      </c>
      <c r="CK30">
        <v>240.43112903225801</v>
      </c>
      <c r="CL30">
        <v>1400.0038709677401</v>
      </c>
      <c r="CM30">
        <v>0.90000500000000005</v>
      </c>
      <c r="CN30">
        <v>9.9995000000000001E-2</v>
      </c>
      <c r="CO30">
        <v>0</v>
      </c>
      <c r="CP30">
        <v>841.79796774193596</v>
      </c>
      <c r="CQ30">
        <v>4.99979</v>
      </c>
      <c r="CR30">
        <v>11681.174193548401</v>
      </c>
      <c r="CS30">
        <v>11904.7161290323</v>
      </c>
      <c r="CT30">
        <v>45.320129032258002</v>
      </c>
      <c r="CU30">
        <v>48.445129032258002</v>
      </c>
      <c r="CV30">
        <v>46.471548387096803</v>
      </c>
      <c r="CW30">
        <v>47.308</v>
      </c>
      <c r="CX30">
        <v>46.745935483871001</v>
      </c>
      <c r="CY30">
        <v>1255.5138709677401</v>
      </c>
      <c r="CZ30">
        <v>139.490322580645</v>
      </c>
      <c r="DA30">
        <v>0</v>
      </c>
      <c r="DB30">
        <v>147.60000014305101</v>
      </c>
      <c r="DC30">
        <v>0</v>
      </c>
      <c r="DD30">
        <v>841.87180769230804</v>
      </c>
      <c r="DE30">
        <v>3.6011282036460401</v>
      </c>
      <c r="DF30">
        <v>33.753846179578503</v>
      </c>
      <c r="DG30">
        <v>11681.603846153799</v>
      </c>
      <c r="DH30">
        <v>15</v>
      </c>
      <c r="DI30">
        <v>1608320117.0999999</v>
      </c>
      <c r="DJ30" t="s">
        <v>347</v>
      </c>
      <c r="DK30">
        <v>1608320117.0999999</v>
      </c>
      <c r="DL30">
        <v>1608320104.0999999</v>
      </c>
      <c r="DM30">
        <v>8</v>
      </c>
      <c r="DN30">
        <v>-0.39300000000000002</v>
      </c>
      <c r="DO30">
        <v>-3.0000000000000001E-3</v>
      </c>
      <c r="DP30">
        <v>-1.0609999999999999</v>
      </c>
      <c r="DQ30">
        <v>-0.02</v>
      </c>
      <c r="DR30">
        <v>912</v>
      </c>
      <c r="DS30">
        <v>20</v>
      </c>
      <c r="DT30">
        <v>0.26</v>
      </c>
      <c r="DU30">
        <v>0.17</v>
      </c>
      <c r="DV30">
        <v>13.3450674111707</v>
      </c>
      <c r="DW30">
        <v>-0.29620401268199398</v>
      </c>
      <c r="DX30">
        <v>0.10098760735130401</v>
      </c>
      <c r="DY30">
        <v>1</v>
      </c>
      <c r="DZ30">
        <v>-16.74427</v>
      </c>
      <c r="EA30">
        <v>-3.8957953281450297E-2</v>
      </c>
      <c r="EB30">
        <v>9.4444485104566503E-2</v>
      </c>
      <c r="EC30">
        <v>1</v>
      </c>
      <c r="ED30">
        <v>0.61884146666666695</v>
      </c>
      <c r="EE30">
        <v>-5.7359038932146299E-2</v>
      </c>
      <c r="EF30">
        <v>6.0164254322830502E-3</v>
      </c>
      <c r="EG30">
        <v>1</v>
      </c>
      <c r="EH30">
        <v>3</v>
      </c>
      <c r="EI30">
        <v>3</v>
      </c>
      <c r="EJ30" t="s">
        <v>305</v>
      </c>
      <c r="EK30">
        <v>100</v>
      </c>
      <c r="EL30">
        <v>100</v>
      </c>
      <c r="EM30">
        <v>-1.1000000000000001</v>
      </c>
      <c r="EN30">
        <v>-9.7999999999999997E-3</v>
      </c>
      <c r="EO30">
        <v>-1.32024141706207</v>
      </c>
      <c r="EP30">
        <v>8.1547674161403102E-4</v>
      </c>
      <c r="EQ30">
        <v>-7.5071724955183801E-7</v>
      </c>
      <c r="ER30">
        <v>1.8443278439785599E-10</v>
      </c>
      <c r="ES30">
        <v>-0.16089261508997699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2.2000000000000002</v>
      </c>
      <c r="FC30">
        <v>2</v>
      </c>
      <c r="FD30">
        <v>512.31299999999999</v>
      </c>
      <c r="FE30">
        <v>501.65300000000002</v>
      </c>
      <c r="FF30">
        <v>23.316099999999999</v>
      </c>
      <c r="FG30">
        <v>32.740900000000003</v>
      </c>
      <c r="FH30">
        <v>30.002800000000001</v>
      </c>
      <c r="FI30">
        <v>32.729399999999998</v>
      </c>
      <c r="FJ30">
        <v>32.689799999999998</v>
      </c>
      <c r="FK30">
        <v>49.780299999999997</v>
      </c>
      <c r="FL30">
        <v>18.1815</v>
      </c>
      <c r="FM30">
        <v>26.614999999999998</v>
      </c>
      <c r="FN30">
        <v>23.2026</v>
      </c>
      <c r="FO30">
        <v>1216.4100000000001</v>
      </c>
      <c r="FP30">
        <v>19.616800000000001</v>
      </c>
      <c r="FQ30">
        <v>101.00700000000001</v>
      </c>
      <c r="FR30">
        <v>100.71</v>
      </c>
    </row>
    <row r="31" spans="1:174" x14ac:dyDescent="0.25">
      <c r="A31">
        <v>15</v>
      </c>
      <c r="B31">
        <v>1608320355.5999999</v>
      </c>
      <c r="C31">
        <v>1581.0999999046301</v>
      </c>
      <c r="D31" t="s">
        <v>352</v>
      </c>
      <c r="E31" t="s">
        <v>353</v>
      </c>
      <c r="F31" t="s">
        <v>289</v>
      </c>
      <c r="G31" t="s">
        <v>290</v>
      </c>
      <c r="H31">
        <v>1608320347.5999999</v>
      </c>
      <c r="I31">
        <f t="shared" si="0"/>
        <v>5.1160216640838555E-4</v>
      </c>
      <c r="J31">
        <f t="shared" si="1"/>
        <v>15.149361935391841</v>
      </c>
      <c r="K31">
        <f t="shared" si="2"/>
        <v>1399.5470967741901</v>
      </c>
      <c r="L31">
        <f t="shared" si="3"/>
        <v>514.05752534570399</v>
      </c>
      <c r="M31">
        <f t="shared" si="4"/>
        <v>52.775956962444468</v>
      </c>
      <c r="N31">
        <f t="shared" si="5"/>
        <v>143.68515915917433</v>
      </c>
      <c r="O31">
        <f t="shared" si="6"/>
        <v>2.8386265378752683E-2</v>
      </c>
      <c r="P31">
        <f t="shared" si="7"/>
        <v>2.9742744817460873</v>
      </c>
      <c r="Q31">
        <f t="shared" si="8"/>
        <v>2.8236612928601568E-2</v>
      </c>
      <c r="R31">
        <f t="shared" si="9"/>
        <v>1.7661262848444159E-2</v>
      </c>
      <c r="S31">
        <f t="shared" si="10"/>
        <v>231.29369695657115</v>
      </c>
      <c r="T31">
        <f t="shared" si="11"/>
        <v>29.176072490318493</v>
      </c>
      <c r="U31">
        <f t="shared" si="12"/>
        <v>28.277835483871002</v>
      </c>
      <c r="V31">
        <f t="shared" si="13"/>
        <v>3.8567401497296738</v>
      </c>
      <c r="W31">
        <f t="shared" si="14"/>
        <v>54.139890643041291</v>
      </c>
      <c r="X31">
        <f t="shared" si="15"/>
        <v>2.0501178097893091</v>
      </c>
      <c r="Y31">
        <f t="shared" si="16"/>
        <v>3.7867047484567005</v>
      </c>
      <c r="Z31">
        <f t="shared" si="17"/>
        <v>1.8066223399403647</v>
      </c>
      <c r="AA31">
        <f t="shared" si="18"/>
        <v>-22.561655538609802</v>
      </c>
      <c r="AB31">
        <f t="shared" si="19"/>
        <v>-50.452546728031741</v>
      </c>
      <c r="AC31">
        <f t="shared" si="20"/>
        <v>-3.7019828806628068</v>
      </c>
      <c r="AD31">
        <f t="shared" si="21"/>
        <v>154.57751180926681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54063.48354146006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354</v>
      </c>
      <c r="AR31">
        <v>15355.2</v>
      </c>
      <c r="AS31">
        <v>866.47473076923097</v>
      </c>
      <c r="AT31">
        <v>1103.83</v>
      </c>
      <c r="AU31">
        <f t="shared" si="27"/>
        <v>0.21502882620581876</v>
      </c>
      <c r="AV31">
        <v>0.5</v>
      </c>
      <c r="AW31">
        <f t="shared" si="28"/>
        <v>1180.1978986991398</v>
      </c>
      <c r="AX31">
        <f t="shared" si="29"/>
        <v>15.149361935391841</v>
      </c>
      <c r="AY31">
        <f t="shared" si="30"/>
        <v>126.88828442392492</v>
      </c>
      <c r="AZ31">
        <f t="shared" si="31"/>
        <v>0.45445403730646922</v>
      </c>
      <c r="BA31">
        <f t="shared" si="32"/>
        <v>1.3325823942360088E-2</v>
      </c>
      <c r="BB31">
        <f t="shared" si="33"/>
        <v>1.9552376724676808</v>
      </c>
      <c r="BC31" t="s">
        <v>355</v>
      </c>
      <c r="BD31">
        <v>602.19000000000005</v>
      </c>
      <c r="BE31">
        <f t="shared" si="34"/>
        <v>501.63999999999987</v>
      </c>
      <c r="BF31">
        <f t="shared" si="35"/>
        <v>0.47315857832463321</v>
      </c>
      <c r="BG31">
        <f t="shared" si="36"/>
        <v>0.81140573482362055</v>
      </c>
      <c r="BH31">
        <f t="shared" si="37"/>
        <v>0.61118421182944072</v>
      </c>
      <c r="BI31">
        <f t="shared" si="38"/>
        <v>0.84750152843123749</v>
      </c>
      <c r="BJ31">
        <f t="shared" si="39"/>
        <v>0.32883978512374751</v>
      </c>
      <c r="BK31">
        <f t="shared" si="40"/>
        <v>0.67116021487625255</v>
      </c>
      <c r="BL31">
        <f t="shared" si="41"/>
        <v>1400.0151612903201</v>
      </c>
      <c r="BM31">
        <f t="shared" si="42"/>
        <v>1180.1978986991398</v>
      </c>
      <c r="BN31">
        <f t="shared" si="43"/>
        <v>0.84298936992326123</v>
      </c>
      <c r="BO31">
        <f t="shared" si="44"/>
        <v>0.19597873984652242</v>
      </c>
      <c r="BP31">
        <v>6</v>
      </c>
      <c r="BQ31">
        <v>0.5</v>
      </c>
      <c r="BR31" t="s">
        <v>294</v>
      </c>
      <c r="BS31">
        <v>2</v>
      </c>
      <c r="BT31">
        <v>1608320347.5999999</v>
      </c>
      <c r="BU31">
        <v>1399.5470967741901</v>
      </c>
      <c r="BV31">
        <v>1418.57741935484</v>
      </c>
      <c r="BW31">
        <v>19.968912903225799</v>
      </c>
      <c r="BX31">
        <v>19.367506451612901</v>
      </c>
      <c r="BY31">
        <v>1400.6909677419401</v>
      </c>
      <c r="BZ31">
        <v>19.979577419354801</v>
      </c>
      <c r="CA31">
        <v>500.21348387096799</v>
      </c>
      <c r="CB31">
        <v>102.565451612903</v>
      </c>
      <c r="CC31">
        <v>0.10001744516129001</v>
      </c>
      <c r="CD31">
        <v>27.9631935483871</v>
      </c>
      <c r="CE31">
        <v>28.277835483871002</v>
      </c>
      <c r="CF31">
        <v>999.9</v>
      </c>
      <c r="CG31">
        <v>0</v>
      </c>
      <c r="CH31">
        <v>0</v>
      </c>
      <c r="CI31">
        <v>10000.644516128999</v>
      </c>
      <c r="CJ31">
        <v>0</v>
      </c>
      <c r="CK31">
        <v>237.21138709677399</v>
      </c>
      <c r="CL31">
        <v>1400.0151612903201</v>
      </c>
      <c r="CM31">
        <v>0.89999712903225804</v>
      </c>
      <c r="CN31">
        <v>0.10000291290322599</v>
      </c>
      <c r="CO31">
        <v>0</v>
      </c>
      <c r="CP31">
        <v>866.46419354838702</v>
      </c>
      <c r="CQ31">
        <v>4.99979</v>
      </c>
      <c r="CR31">
        <v>11985.9935483871</v>
      </c>
      <c r="CS31">
        <v>11904.7870967742</v>
      </c>
      <c r="CT31">
        <v>45.25</v>
      </c>
      <c r="CU31">
        <v>48.151000000000003</v>
      </c>
      <c r="CV31">
        <v>46.311999999999998</v>
      </c>
      <c r="CW31">
        <v>47.125</v>
      </c>
      <c r="CX31">
        <v>46.679000000000002</v>
      </c>
      <c r="CY31">
        <v>1255.5103225806399</v>
      </c>
      <c r="CZ31">
        <v>139.50548387096799</v>
      </c>
      <c r="DA31">
        <v>0</v>
      </c>
      <c r="DB31">
        <v>119.60000014305101</v>
      </c>
      <c r="DC31">
        <v>0</v>
      </c>
      <c r="DD31">
        <v>866.47473076923097</v>
      </c>
      <c r="DE31">
        <v>2.8922051236902102</v>
      </c>
      <c r="DF31">
        <v>13.0700855711715</v>
      </c>
      <c r="DG31">
        <v>11985.9653846154</v>
      </c>
      <c r="DH31">
        <v>15</v>
      </c>
      <c r="DI31">
        <v>1608320117.0999999</v>
      </c>
      <c r="DJ31" t="s">
        <v>347</v>
      </c>
      <c r="DK31">
        <v>1608320117.0999999</v>
      </c>
      <c r="DL31">
        <v>1608320104.0999999</v>
      </c>
      <c r="DM31">
        <v>8</v>
      </c>
      <c r="DN31">
        <v>-0.39300000000000002</v>
      </c>
      <c r="DO31">
        <v>-3.0000000000000001E-3</v>
      </c>
      <c r="DP31">
        <v>-1.0609999999999999</v>
      </c>
      <c r="DQ31">
        <v>-0.02</v>
      </c>
      <c r="DR31">
        <v>912</v>
      </c>
      <c r="DS31">
        <v>20</v>
      </c>
      <c r="DT31">
        <v>0.26</v>
      </c>
      <c r="DU31">
        <v>0.17</v>
      </c>
      <c r="DV31">
        <v>15.1411199999626</v>
      </c>
      <c r="DW31">
        <v>1.98924896338238</v>
      </c>
      <c r="DX31">
        <v>0.14724680165454801</v>
      </c>
      <c r="DY31">
        <v>0</v>
      </c>
      <c r="DZ31">
        <v>-19.035623333333302</v>
      </c>
      <c r="EA31">
        <v>-1.84020734149054</v>
      </c>
      <c r="EB31">
        <v>0.14041701863457401</v>
      </c>
      <c r="EC31">
        <v>0</v>
      </c>
      <c r="ED31">
        <v>0.59947746666666701</v>
      </c>
      <c r="EE31">
        <v>-0.38327626251390301</v>
      </c>
      <c r="EF31">
        <v>2.9103694706724501E-2</v>
      </c>
      <c r="EG31">
        <v>0</v>
      </c>
      <c r="EH31">
        <v>0</v>
      </c>
      <c r="EI31">
        <v>3</v>
      </c>
      <c r="EJ31" t="s">
        <v>356</v>
      </c>
      <c r="EK31">
        <v>100</v>
      </c>
      <c r="EL31">
        <v>100</v>
      </c>
      <c r="EM31">
        <v>-1.1399999999999999</v>
      </c>
      <c r="EN31">
        <v>-1.06E-2</v>
      </c>
      <c r="EO31">
        <v>-1.32024141706207</v>
      </c>
      <c r="EP31">
        <v>8.1547674161403102E-4</v>
      </c>
      <c r="EQ31">
        <v>-7.5071724955183801E-7</v>
      </c>
      <c r="ER31">
        <v>1.8443278439785599E-10</v>
      </c>
      <c r="ES31">
        <v>-0.16089261508997699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</v>
      </c>
      <c r="FB31">
        <v>4.2</v>
      </c>
      <c r="FC31">
        <v>2</v>
      </c>
      <c r="FD31">
        <v>512.47400000000005</v>
      </c>
      <c r="FE31">
        <v>501.12299999999999</v>
      </c>
      <c r="FF31">
        <v>23.456700000000001</v>
      </c>
      <c r="FG31">
        <v>32.666600000000003</v>
      </c>
      <c r="FH31">
        <v>29.999600000000001</v>
      </c>
      <c r="FI31">
        <v>32.651600000000002</v>
      </c>
      <c r="FJ31">
        <v>32.611199999999997</v>
      </c>
      <c r="FK31">
        <v>56.569099999999999</v>
      </c>
      <c r="FL31">
        <v>16.515699999999999</v>
      </c>
      <c r="FM31">
        <v>25.8462</v>
      </c>
      <c r="FN31">
        <v>23.4802</v>
      </c>
      <c r="FO31">
        <v>1418.79</v>
      </c>
      <c r="FP31">
        <v>19.4573</v>
      </c>
      <c r="FQ31">
        <v>101.017</v>
      </c>
      <c r="FR31">
        <v>100.714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2020-12-18T11:48:37Z</dcterms:created>
  <dcterms:modified xsi:type="dcterms:W3CDTF">2021-05-04T23:50:43Z</dcterms:modified>
</cp:coreProperties>
</file>