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ABE265C-CB07-41DD-B4CB-AF95F266A94A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B31" i="1"/>
  <c r="AZ31" i="1"/>
  <c r="AU31" i="1"/>
  <c r="AN31" i="1"/>
  <c r="AO31" i="1" s="1"/>
  <c r="AI31" i="1"/>
  <c r="AG31" i="1" s="1"/>
  <c r="Y31" i="1"/>
  <c r="X31" i="1"/>
  <c r="W31" i="1"/>
  <c r="P31" i="1"/>
  <c r="BO30" i="1"/>
  <c r="BN30" i="1"/>
  <c r="BM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O30" i="1"/>
  <c r="AN30" i="1"/>
  <c r="AI30" i="1"/>
  <c r="AG30" i="1"/>
  <c r="J30" i="1" s="1"/>
  <c r="AX30" i="1" s="1"/>
  <c r="Y30" i="1"/>
  <c r="X30" i="1"/>
  <c r="W30" i="1"/>
  <c r="P30" i="1"/>
  <c r="N30" i="1"/>
  <c r="K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N29" i="1" s="1"/>
  <c r="AA29" i="1"/>
  <c r="Y29" i="1"/>
  <c r="X29" i="1"/>
  <c r="W29" i="1" s="1"/>
  <c r="P29" i="1"/>
  <c r="K29" i="1"/>
  <c r="J29" i="1"/>
  <c r="AX29" i="1" s="1"/>
  <c r="I29" i="1"/>
  <c r="BO28" i="1"/>
  <c r="BN28" i="1"/>
  <c r="BL28" i="1"/>
  <c r="BM28" i="1" s="1"/>
  <c r="S28" i="1" s="1"/>
  <c r="BJ28" i="1"/>
  <c r="BK28" i="1" s="1"/>
  <c r="BI28" i="1"/>
  <c r="BH28" i="1"/>
  <c r="BG28" i="1"/>
  <c r="BF28" i="1"/>
  <c r="BE28" i="1"/>
  <c r="BB28" i="1"/>
  <c r="AZ28" i="1"/>
  <c r="AU28" i="1"/>
  <c r="AN28" i="1"/>
  <c r="AO28" i="1" s="1"/>
  <c r="AI28" i="1"/>
  <c r="AG28" i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O27" i="1"/>
  <c r="AN27" i="1"/>
  <c r="AI27" i="1"/>
  <c r="AG27" i="1"/>
  <c r="I27" i="1" s="1"/>
  <c r="AA27" i="1"/>
  <c r="Y27" i="1"/>
  <c r="X27" i="1"/>
  <c r="W27" i="1"/>
  <c r="P27" i="1"/>
  <c r="N27" i="1"/>
  <c r="K27" i="1"/>
  <c r="J27" i="1"/>
  <c r="AX27" i="1" s="1"/>
  <c r="BO26" i="1"/>
  <c r="BN26" i="1"/>
  <c r="BL26" i="1"/>
  <c r="BM26" i="1" s="1"/>
  <c r="BK26" i="1"/>
  <c r="BJ26" i="1"/>
  <c r="BI26" i="1"/>
  <c r="BH26" i="1"/>
  <c r="BG26" i="1"/>
  <c r="BF26" i="1"/>
  <c r="BE26" i="1"/>
  <c r="BB26" i="1"/>
  <c r="AZ26" i="1"/>
  <c r="AU26" i="1"/>
  <c r="AN26" i="1"/>
  <c r="AO26" i="1" s="1"/>
  <c r="AI26" i="1"/>
  <c r="AG26" i="1"/>
  <c r="AH26" i="1" s="1"/>
  <c r="Y26" i="1"/>
  <c r="X26" i="1"/>
  <c r="W26" i="1"/>
  <c r="P26" i="1"/>
  <c r="J26" i="1"/>
  <c r="AX26" i="1" s="1"/>
  <c r="BO25" i="1"/>
  <c r="BN25" i="1"/>
  <c r="BM25" i="1" s="1"/>
  <c r="S25" i="1" s="1"/>
  <c r="BL25" i="1"/>
  <c r="BI25" i="1"/>
  <c r="BH25" i="1"/>
  <c r="BG25" i="1"/>
  <c r="BF25" i="1"/>
  <c r="BJ25" i="1" s="1"/>
  <c r="BK25" i="1" s="1"/>
  <c r="BE25" i="1"/>
  <c r="BB25" i="1"/>
  <c r="AZ25" i="1"/>
  <c r="AW25" i="1"/>
  <c r="AU25" i="1"/>
  <c r="AY25" i="1" s="1"/>
  <c r="AO25" i="1"/>
  <c r="AN25" i="1"/>
  <c r="AI25" i="1"/>
  <c r="AG25" i="1"/>
  <c r="Y25" i="1"/>
  <c r="X25" i="1"/>
  <c r="W25" i="1"/>
  <c r="P25" i="1"/>
  <c r="N25" i="1"/>
  <c r="BO24" i="1"/>
  <c r="BN24" i="1"/>
  <c r="BL24" i="1"/>
  <c r="BM24" i="1" s="1"/>
  <c r="BK24" i="1"/>
  <c r="BI24" i="1"/>
  <c r="BH24" i="1"/>
  <c r="BG24" i="1"/>
  <c r="BF24" i="1"/>
  <c r="BJ24" i="1" s="1"/>
  <c r="BE24" i="1"/>
  <c r="AZ24" i="1" s="1"/>
  <c r="BB24" i="1"/>
  <c r="AU24" i="1"/>
  <c r="AN24" i="1"/>
  <c r="AO24" i="1" s="1"/>
  <c r="AI24" i="1"/>
  <c r="AG24" i="1" s="1"/>
  <c r="Y24" i="1"/>
  <c r="X24" i="1"/>
  <c r="W24" i="1" s="1"/>
  <c r="P24" i="1"/>
  <c r="K24" i="1"/>
  <c r="J24" i="1"/>
  <c r="AX24" i="1" s="1"/>
  <c r="I24" i="1"/>
  <c r="BO23" i="1"/>
  <c r="BN23" i="1"/>
  <c r="BL23" i="1"/>
  <c r="BM23" i="1" s="1"/>
  <c r="BK23" i="1"/>
  <c r="BJ23" i="1"/>
  <c r="BI23" i="1"/>
  <c r="BH23" i="1"/>
  <c r="BG23" i="1"/>
  <c r="BF23" i="1"/>
  <c r="BE23" i="1"/>
  <c r="BB23" i="1"/>
  <c r="AZ23" i="1"/>
  <c r="AU23" i="1"/>
  <c r="AN23" i="1"/>
  <c r="AO23" i="1" s="1"/>
  <c r="AI23" i="1"/>
  <c r="AG23" i="1"/>
  <c r="N23" i="1" s="1"/>
  <c r="Y23" i="1"/>
  <c r="X23" i="1"/>
  <c r="W23" i="1"/>
  <c r="P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AZ22" i="1" s="1"/>
  <c r="BB22" i="1"/>
  <c r="AX22" i="1"/>
  <c r="AU22" i="1"/>
  <c r="AO22" i="1"/>
  <c r="AN22" i="1"/>
  <c r="AI22" i="1"/>
  <c r="AG22" i="1"/>
  <c r="J22" i="1" s="1"/>
  <c r="Y22" i="1"/>
  <c r="X22" i="1"/>
  <c r="W22" i="1"/>
  <c r="P22" i="1"/>
  <c r="N22" i="1"/>
  <c r="K22" i="1"/>
  <c r="BO21" i="1"/>
  <c r="BN21" i="1"/>
  <c r="BL21" i="1"/>
  <c r="BM21" i="1" s="1"/>
  <c r="BK21" i="1"/>
  <c r="BJ21" i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N21" i="1" s="1"/>
  <c r="Y21" i="1"/>
  <c r="X21" i="1"/>
  <c r="W21" i="1" s="1"/>
  <c r="P21" i="1"/>
  <c r="BO20" i="1"/>
  <c r="BN20" i="1"/>
  <c r="BL20" i="1"/>
  <c r="BM20" i="1" s="1"/>
  <c r="S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G20" i="1"/>
  <c r="AH20" i="1" s="1"/>
  <c r="Y20" i="1"/>
  <c r="X20" i="1"/>
  <c r="W20" i="1" s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K19" i="1"/>
  <c r="J19" i="1"/>
  <c r="AX19" i="1" s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/>
  <c r="J18" i="1" s="1"/>
  <c r="AX18" i="1" s="1"/>
  <c r="Y18" i="1"/>
  <c r="X18" i="1"/>
  <c r="W18" i="1"/>
  <c r="P18" i="1"/>
  <c r="BO17" i="1"/>
  <c r="BN17" i="1"/>
  <c r="BM17" i="1" s="1"/>
  <c r="S17" i="1" s="1"/>
  <c r="BL17" i="1"/>
  <c r="BI17" i="1"/>
  <c r="BH17" i="1"/>
  <c r="BG17" i="1"/>
  <c r="BF17" i="1"/>
  <c r="BJ17" i="1" s="1"/>
  <c r="BK17" i="1" s="1"/>
  <c r="BE17" i="1"/>
  <c r="BB17" i="1"/>
  <c r="AZ17" i="1"/>
  <c r="AU17" i="1"/>
  <c r="AO17" i="1"/>
  <c r="AN17" i="1"/>
  <c r="AI17" i="1"/>
  <c r="AG17" i="1"/>
  <c r="N17" i="1" s="1"/>
  <c r="Y17" i="1"/>
  <c r="X17" i="1"/>
  <c r="W17" i="1"/>
  <c r="P17" i="1"/>
  <c r="J31" i="1" l="1"/>
  <c r="AX31" i="1" s="1"/>
  <c r="K31" i="1"/>
  <c r="AH31" i="1"/>
  <c r="N31" i="1"/>
  <c r="I31" i="1"/>
  <c r="AW21" i="1"/>
  <c r="S21" i="1"/>
  <c r="AW30" i="1"/>
  <c r="AY30" i="1" s="1"/>
  <c r="S30" i="1"/>
  <c r="S19" i="1"/>
  <c r="AW19" i="1"/>
  <c r="AY19" i="1" s="1"/>
  <c r="BA29" i="1"/>
  <c r="AW24" i="1"/>
  <c r="BA24" i="1" s="1"/>
  <c r="S24" i="1"/>
  <c r="S27" i="1"/>
  <c r="AW27" i="1"/>
  <c r="BA27" i="1" s="1"/>
  <c r="AW29" i="1"/>
  <c r="AY29" i="1" s="1"/>
  <c r="S29" i="1"/>
  <c r="I18" i="1"/>
  <c r="AY21" i="1"/>
  <c r="I23" i="1"/>
  <c r="K20" i="1"/>
  <c r="J20" i="1"/>
  <c r="AX20" i="1" s="1"/>
  <c r="I20" i="1"/>
  <c r="AW26" i="1"/>
  <c r="AY26" i="1" s="1"/>
  <c r="S26" i="1"/>
  <c r="AY24" i="1"/>
  <c r="I21" i="1"/>
  <c r="N18" i="1"/>
  <c r="K18" i="1"/>
  <c r="AW18" i="1"/>
  <c r="AY18" i="1" s="1"/>
  <c r="S18" i="1"/>
  <c r="J21" i="1"/>
  <c r="AX21" i="1" s="1"/>
  <c r="BA21" i="1" s="1"/>
  <c r="K23" i="1"/>
  <c r="J23" i="1"/>
  <c r="AX23" i="1" s="1"/>
  <c r="AA24" i="1"/>
  <c r="K25" i="1"/>
  <c r="J25" i="1"/>
  <c r="AX25" i="1" s="1"/>
  <c r="BA25" i="1" s="1"/>
  <c r="AH25" i="1"/>
  <c r="I25" i="1"/>
  <c r="AW28" i="1"/>
  <c r="AY28" i="1" s="1"/>
  <c r="AW31" i="1"/>
  <c r="AY31" i="1" s="1"/>
  <c r="S31" i="1"/>
  <c r="BA22" i="1"/>
  <c r="K28" i="1"/>
  <c r="I28" i="1"/>
  <c r="J28" i="1"/>
  <c r="AX28" i="1" s="1"/>
  <c r="K17" i="1"/>
  <c r="J17" i="1"/>
  <c r="AX17" i="1" s="1"/>
  <c r="AH17" i="1"/>
  <c r="I17" i="1"/>
  <c r="N26" i="1"/>
  <c r="K26" i="1"/>
  <c r="AH28" i="1"/>
  <c r="AW17" i="1"/>
  <c r="AY17" i="1" s="1"/>
  <c r="AH18" i="1"/>
  <c r="AW20" i="1"/>
  <c r="AY20" i="1" s="1"/>
  <c r="K21" i="1"/>
  <c r="AY22" i="1"/>
  <c r="AH23" i="1"/>
  <c r="AW23" i="1"/>
  <c r="AY23" i="1" s="1"/>
  <c r="S23" i="1"/>
  <c r="N28" i="1"/>
  <c r="AH29" i="1"/>
  <c r="T20" i="1"/>
  <c r="U20" i="1" s="1"/>
  <c r="AB20" i="1" s="1"/>
  <c r="AY27" i="1"/>
  <c r="I19" i="1"/>
  <c r="AH19" i="1"/>
  <c r="N19" i="1"/>
  <c r="N20" i="1"/>
  <c r="AH21" i="1"/>
  <c r="S22" i="1"/>
  <c r="AH24" i="1"/>
  <c r="N24" i="1"/>
  <c r="I26" i="1"/>
  <c r="AH22" i="1"/>
  <c r="AH30" i="1"/>
  <c r="I22" i="1"/>
  <c r="AH27" i="1"/>
  <c r="I30" i="1"/>
  <c r="AA28" i="1" l="1"/>
  <c r="AA25" i="1"/>
  <c r="T27" i="1"/>
  <c r="U27" i="1" s="1"/>
  <c r="AA17" i="1"/>
  <c r="Q17" i="1"/>
  <c r="O17" i="1" s="1"/>
  <c r="R17" i="1" s="1"/>
  <c r="L17" i="1" s="1"/>
  <c r="M17" i="1" s="1"/>
  <c r="T17" i="1"/>
  <c r="U17" i="1" s="1"/>
  <c r="BA19" i="1"/>
  <c r="BA26" i="1"/>
  <c r="BA30" i="1"/>
  <c r="AA31" i="1"/>
  <c r="AA21" i="1"/>
  <c r="Q21" i="1"/>
  <c r="O21" i="1" s="1"/>
  <c r="R21" i="1" s="1"/>
  <c r="L21" i="1" s="1"/>
  <c r="M21" i="1" s="1"/>
  <c r="T22" i="1"/>
  <c r="U22" i="1" s="1"/>
  <c r="T21" i="1"/>
  <c r="U21" i="1" s="1"/>
  <c r="AA18" i="1"/>
  <c r="T31" i="1"/>
  <c r="U31" i="1" s="1"/>
  <c r="Q31" i="1" s="1"/>
  <c r="O31" i="1" s="1"/>
  <c r="R31" i="1" s="1"/>
  <c r="L31" i="1" s="1"/>
  <c r="M31" i="1" s="1"/>
  <c r="AA20" i="1"/>
  <c r="Q20" i="1"/>
  <c r="O20" i="1" s="1"/>
  <c r="R20" i="1" s="1"/>
  <c r="L20" i="1" s="1"/>
  <c r="M20" i="1" s="1"/>
  <c r="T24" i="1"/>
  <c r="U24" i="1" s="1"/>
  <c r="AA23" i="1"/>
  <c r="Q23" i="1"/>
  <c r="O23" i="1" s="1"/>
  <c r="R23" i="1" s="1"/>
  <c r="L23" i="1" s="1"/>
  <c r="M23" i="1" s="1"/>
  <c r="T19" i="1"/>
  <c r="U19" i="1" s="1"/>
  <c r="Q19" i="1" s="1"/>
  <c r="O19" i="1" s="1"/>
  <c r="R19" i="1" s="1"/>
  <c r="L19" i="1" s="1"/>
  <c r="M19" i="1" s="1"/>
  <c r="BA20" i="1"/>
  <c r="AA30" i="1"/>
  <c r="T28" i="1"/>
  <c r="U28" i="1" s="1"/>
  <c r="T18" i="1"/>
  <c r="U18" i="1" s="1"/>
  <c r="Q18" i="1" s="1"/>
  <c r="O18" i="1" s="1"/>
  <c r="R18" i="1" s="1"/>
  <c r="L18" i="1" s="1"/>
  <c r="M18" i="1" s="1"/>
  <c r="BA17" i="1"/>
  <c r="AA26" i="1"/>
  <c r="T23" i="1"/>
  <c r="U23" i="1" s="1"/>
  <c r="BA18" i="1"/>
  <c r="AC20" i="1"/>
  <c r="V20" i="1"/>
  <c r="Z20" i="1" s="1"/>
  <c r="Q22" i="1"/>
  <c r="O22" i="1" s="1"/>
  <c r="R22" i="1" s="1"/>
  <c r="L22" i="1" s="1"/>
  <c r="M22" i="1" s="1"/>
  <c r="AA22" i="1"/>
  <c r="T26" i="1"/>
  <c r="U26" i="1" s="1"/>
  <c r="AA19" i="1"/>
  <c r="BA28" i="1"/>
  <c r="BA23" i="1"/>
  <c r="T25" i="1"/>
  <c r="U25" i="1" s="1"/>
  <c r="Q25" i="1" s="1"/>
  <c r="O25" i="1" s="1"/>
  <c r="R25" i="1" s="1"/>
  <c r="L25" i="1" s="1"/>
  <c r="M25" i="1" s="1"/>
  <c r="T29" i="1"/>
  <c r="U29" i="1" s="1"/>
  <c r="T30" i="1"/>
  <c r="U30" i="1" s="1"/>
  <c r="Q30" i="1" s="1"/>
  <c r="O30" i="1" s="1"/>
  <c r="R30" i="1" s="1"/>
  <c r="L30" i="1" s="1"/>
  <c r="M30" i="1" s="1"/>
  <c r="BA31" i="1"/>
  <c r="V27" i="1" l="1"/>
  <c r="Z27" i="1" s="1"/>
  <c r="AC27" i="1"/>
  <c r="AB27" i="1"/>
  <c r="Q27" i="1"/>
  <c r="O27" i="1" s="1"/>
  <c r="R27" i="1" s="1"/>
  <c r="L27" i="1" s="1"/>
  <c r="M27" i="1" s="1"/>
  <c r="AD20" i="1"/>
  <c r="AC24" i="1"/>
  <c r="V24" i="1"/>
  <c r="Z24" i="1" s="1"/>
  <c r="AB24" i="1"/>
  <c r="Q24" i="1"/>
  <c r="O24" i="1" s="1"/>
  <c r="R24" i="1" s="1"/>
  <c r="L24" i="1" s="1"/>
  <c r="M24" i="1" s="1"/>
  <c r="V21" i="1"/>
  <c r="Z21" i="1" s="1"/>
  <c r="AC21" i="1"/>
  <c r="AB21" i="1"/>
  <c r="AC31" i="1"/>
  <c r="V31" i="1"/>
  <c r="Z31" i="1" s="1"/>
  <c r="AB31" i="1"/>
  <c r="V18" i="1"/>
  <c r="Z18" i="1" s="1"/>
  <c r="AC18" i="1"/>
  <c r="AD18" i="1" s="1"/>
  <c r="AB18" i="1"/>
  <c r="AC28" i="1"/>
  <c r="AD28" i="1" s="1"/>
  <c r="V28" i="1"/>
  <c r="Z28" i="1" s="1"/>
  <c r="AB28" i="1"/>
  <c r="V26" i="1"/>
  <c r="Z26" i="1" s="1"/>
  <c r="AC26" i="1"/>
  <c r="AB26" i="1"/>
  <c r="AC23" i="1"/>
  <c r="AD23" i="1" s="1"/>
  <c r="V23" i="1"/>
  <c r="Z23" i="1" s="1"/>
  <c r="AB23" i="1"/>
  <c r="Q28" i="1"/>
  <c r="O28" i="1" s="1"/>
  <c r="R28" i="1" s="1"/>
  <c r="L28" i="1" s="1"/>
  <c r="M28" i="1" s="1"/>
  <c r="V19" i="1"/>
  <c r="Z19" i="1" s="1"/>
  <c r="AC19" i="1"/>
  <c r="AB19" i="1"/>
  <c r="V25" i="1"/>
  <c r="Z25" i="1" s="1"/>
  <c r="AB25" i="1"/>
  <c r="AC25" i="1"/>
  <c r="AC30" i="1"/>
  <c r="AB30" i="1"/>
  <c r="V30" i="1"/>
  <c r="Z30" i="1" s="1"/>
  <c r="V29" i="1"/>
  <c r="Z29" i="1" s="1"/>
  <c r="AC29" i="1"/>
  <c r="AD29" i="1" s="1"/>
  <c r="Q29" i="1"/>
  <c r="O29" i="1" s="1"/>
  <c r="R29" i="1" s="1"/>
  <c r="L29" i="1" s="1"/>
  <c r="M29" i="1" s="1"/>
  <c r="AB29" i="1"/>
  <c r="Q26" i="1"/>
  <c r="O26" i="1" s="1"/>
  <c r="R26" i="1" s="1"/>
  <c r="L26" i="1" s="1"/>
  <c r="M26" i="1" s="1"/>
  <c r="AB22" i="1"/>
  <c r="V22" i="1"/>
  <c r="Z22" i="1" s="1"/>
  <c r="AC22" i="1"/>
  <c r="AD22" i="1" s="1"/>
  <c r="AC17" i="1"/>
  <c r="AB17" i="1"/>
  <c r="V17" i="1"/>
  <c r="Z17" i="1" s="1"/>
  <c r="AD19" i="1" l="1"/>
  <c r="AD24" i="1"/>
  <c r="AD31" i="1"/>
  <c r="AD30" i="1"/>
  <c r="AD21" i="1"/>
  <c r="AD17" i="1"/>
  <c r="AD25" i="1"/>
  <c r="AD27" i="1"/>
  <c r="AD26" i="1"/>
</calcChain>
</file>

<file path=xl/sharedStrings.xml><?xml version="1.0" encoding="utf-8"?>
<sst xmlns="http://schemas.openxmlformats.org/spreadsheetml/2006/main" count="701" uniqueCount="357">
  <si>
    <t>File opened</t>
  </si>
  <si>
    <t>2020-12-18 12:23:45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</si>
  <si>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</si>
  <si>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</si>
  <si>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</si>
  <si>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</si>
  <si>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</si>
  <si>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</si>
  <si>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</si>
  <si>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</si>
  <si>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</si>
  <si>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</si>
  <si>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</si>
  <si>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</si>
  <si>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</si>
  <si>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</si>
  <si>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</si>
  <si>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</si>
  <si>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</si>
  <si>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</si>
  <si>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</si>
  <si>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</si>
  <si>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</si>
  <si>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12:23:45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</si>
  <si>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</si>
  <si>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</si>
  <si>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</si>
  <si>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</si>
  <si>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</si>
  <si>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</si>
  <si>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</si>
  <si>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</si>
  <si>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</si>
  <si>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</si>
  <si>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</si>
  <si>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</si>
  <si>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</si>
  <si>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</si>
  <si>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</si>
  <si>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</si>
  <si>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</si>
  <si>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</si>
  <si>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</si>
  <si>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</si>
  <si>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</si>
  <si>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</si>
  <si>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</si>
  <si>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</si>
  <si>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</si>
  <si>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</si>
  <si>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</si>
  <si>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</si>
  <si>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</si>
  <si>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</si>
  <si>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</si>
  <si>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</si>
  <si>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</si>
  <si>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</si>
  <si>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</si>
  <si>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</si>
  <si>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</si>
  <si>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</si>
  <si>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</si>
  <si>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</si>
  <si>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</si>
  <si>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</si>
  <si>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</si>
  <si>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</si>
  <si>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</si>
  <si>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</si>
  <si>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</si>
  <si>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</si>
  <si>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</si>
  <si>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</si>
  <si>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</si>
  <si>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</si>
  <si>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</si>
  <si>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</si>
  <si>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</si>
  <si>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</si>
  <si>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</si>
  <si>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</si>
  <si>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</si>
  <si>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</si>
  <si>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</si>
  <si>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</si>
  <si>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</si>
  <si>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</si>
  <si>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</si>
  <si>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</si>
  <si>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</si>
  <si>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</si>
  <si>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</si>
  <si>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</si>
  <si>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</si>
  <si>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</si>
  <si>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</si>
  <si>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</si>
  <si>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</si>
  <si>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</si>
  <si>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</si>
  <si>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</si>
  <si>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</si>
  <si>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</si>
  <si>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</si>
  <si>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</si>
  <si>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</si>
  <si>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</si>
  <si>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</si>
  <si>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</si>
  <si>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</si>
  <si>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</si>
  <si>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</si>
  <si>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</si>
  <si>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</si>
  <si>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</si>
  <si>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</si>
  <si>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</si>
  <si>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</si>
  <si>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</si>
  <si>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</si>
  <si>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</si>
  <si>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</si>
  <si>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</si>
  <si>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</si>
  <si>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</si>
  <si>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</si>
  <si>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</si>
  <si>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</si>
  <si>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</si>
  <si>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</si>
  <si>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</si>
  <si>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</si>
  <si>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</si>
  <si>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</si>
  <si>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</si>
  <si>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</si>
  <si>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</si>
  <si>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</si>
  <si>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</si>
  <si>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</si>
  <si>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</si>
  <si>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</si>
  <si>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</si>
  <si>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</si>
  <si>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</si>
  <si>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</si>
  <si>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</si>
  <si>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</si>
  <si>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</si>
  <si>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</si>
  <si>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</si>
  <si>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</si>
  <si>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</si>
  <si>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</si>
  <si>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</si>
  <si>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</si>
  <si>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</si>
  <si>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</si>
  <si>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</si>
  <si>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</si>
  <si>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</si>
  <si>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</si>
  <si>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</si>
  <si>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</si>
  <si>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</si>
  <si>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</si>
  <si>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</si>
  <si>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</si>
  <si>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</si>
  <si>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</si>
  <si>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</si>
  <si>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</si>
  <si>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</si>
  <si>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</si>
  <si>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</si>
  <si>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</si>
  <si>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</si>
  <si>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</si>
  <si>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</si>
  <si>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</si>
  <si>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</si>
  <si>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</si>
  <si>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</si>
  <si>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</si>
  <si>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</si>
  <si>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</si>
  <si>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</si>
  <si>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</si>
  <si>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</si>
  <si>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</si>
  <si>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</si>
  <si>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</si>
  <si>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</si>
  <si>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</si>
  <si>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</si>
  <si>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</si>
  <si>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</si>
  <si>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</si>
  <si>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</si>
  <si>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</si>
  <si>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</si>
  <si>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</si>
  <si>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</si>
  <si>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</si>
  <si>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</si>
  <si>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</si>
  <si>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</si>
  <si>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</si>
  <si>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</si>
  <si>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</si>
  <si>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</si>
  <si>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</si>
  <si>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</si>
  <si>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</si>
  <si>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</si>
  <si>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</si>
  <si>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</si>
  <si>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</si>
  <si>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</si>
  <si>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</si>
  <si>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</si>
  <si>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</si>
  <si>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</si>
  <si>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</si>
  <si>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</si>
  <si>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</si>
  <si>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</si>
  <si>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</si>
  <si>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</si>
  <si>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</si>
  <si>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</si>
  <si>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</si>
  <si>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</si>
  <si>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</si>
  <si>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</si>
  <si>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</si>
  <si>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</si>
  <si>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</si>
  <si>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</si>
  <si>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</si>
  <si>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</si>
  <si>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</si>
  <si>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</si>
  <si>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</si>
  <si>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</si>
  <si>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</si>
  <si>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</si>
  <si>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</si>
  <si>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</si>
  <si>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</si>
  <si>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</si>
  <si>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</si>
  <si>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</si>
  <si>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</si>
  <si>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</si>
  <si>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</si>
  <si>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</si>
  <si>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</si>
  <si>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</si>
  <si>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</si>
  <si>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</si>
  <si>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</si>
  <si>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</si>
  <si>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</si>
  <si>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</si>
  <si>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</si>
  <si>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</si>
  <si>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</si>
  <si>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</si>
  <si>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</si>
  <si>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</si>
  <si>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</si>
  <si>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</si>
  <si>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</si>
  <si>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</si>
  <si>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</si>
  <si>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</si>
  <si>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</si>
  <si>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</si>
  <si>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</si>
  <si>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</si>
  <si>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</si>
  <si>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</si>
  <si>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</si>
  <si>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</si>
  <si>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</si>
  <si>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12:27:36</t>
  </si>
  <si>
    <t>12:27:36</t>
  </si>
  <si>
    <t>1149</t>
  </si>
  <si>
    <t>_1</t>
  </si>
  <si>
    <t>RECT-4143-20200907-06_33_50</t>
  </si>
  <si>
    <t>RECT-847-20201218-12_27_33</t>
  </si>
  <si>
    <t>DARK-848-20201218-12_27_35</t>
  </si>
  <si>
    <t>0: Broadleaf</t>
  </si>
  <si>
    <t>12:27:58</t>
  </si>
  <si>
    <t>0/3</t>
  </si>
  <si>
    <t>20201218 12:29:49</t>
  </si>
  <si>
    <t>12:29:49</t>
  </si>
  <si>
    <t>RECT-849-20201218-12_29_46</t>
  </si>
  <si>
    <t>DARK-850-20201218-12_29_48</t>
  </si>
  <si>
    <t>3/3</t>
  </si>
  <si>
    <t>20201218 12:31:01</t>
  </si>
  <si>
    <t>12:31:01</t>
  </si>
  <si>
    <t>RECT-851-20201218-12_30_58</t>
  </si>
  <si>
    <t>DARK-852-20201218-12_31_00</t>
  </si>
  <si>
    <t>20201218 12:32:11</t>
  </si>
  <si>
    <t>12:32:11</t>
  </si>
  <si>
    <t>RECT-853-20201218-12_32_08</t>
  </si>
  <si>
    <t>DARK-854-20201218-12_32_10</t>
  </si>
  <si>
    <t>20201218 12:33:38</t>
  </si>
  <si>
    <t>12:33:38</t>
  </si>
  <si>
    <t>RECT-855-20201218-12_33_35</t>
  </si>
  <si>
    <t>DARK-856-20201218-12_33_37</t>
  </si>
  <si>
    <t>20201218 12:34:54</t>
  </si>
  <si>
    <t>12:34:54</t>
  </si>
  <si>
    <t>RECT-857-20201218-12_34_51</t>
  </si>
  <si>
    <t>DARK-858-20201218-12_34_53</t>
  </si>
  <si>
    <t>20201218 12:36:47</t>
  </si>
  <si>
    <t>12:36:47</t>
  </si>
  <si>
    <t>RECT-859-20201218-12_36_44</t>
  </si>
  <si>
    <t>DARK-860-20201218-12_36_46</t>
  </si>
  <si>
    <t>20201218 12:38:48</t>
  </si>
  <si>
    <t>12:38:48</t>
  </si>
  <si>
    <t>RECT-861-20201218-12_38_44</t>
  </si>
  <si>
    <t>DARK-862-20201218-12_38_46</t>
  </si>
  <si>
    <t>12:39:08</t>
  </si>
  <si>
    <t>1/3</t>
  </si>
  <si>
    <t>20201218 12:41:09</t>
  </si>
  <si>
    <t>12:41:09</t>
  </si>
  <si>
    <t>RECT-863-20201218-12_41_05</t>
  </si>
  <si>
    <t>DARK-864-20201218-12_41_07</t>
  </si>
  <si>
    <t>20201218 12:43:03</t>
  </si>
  <si>
    <t>12:43:03</t>
  </si>
  <si>
    <t>RECT-865-20201218-12_42_59</t>
  </si>
  <si>
    <t>DARK-866-20201218-12_43_01</t>
  </si>
  <si>
    <t>20201218 12:44:39</t>
  </si>
  <si>
    <t>12:44:39</t>
  </si>
  <si>
    <t>RECT-867-20201218-12_44_35</t>
  </si>
  <si>
    <t>DARK-868-20201218-12_44_37</t>
  </si>
  <si>
    <t>20201218 12:46:13</t>
  </si>
  <si>
    <t>12:46:13</t>
  </si>
  <si>
    <t>RECT-869-20201218-12_46_09</t>
  </si>
  <si>
    <t>DARK-870-20201218-12_46_11</t>
  </si>
  <si>
    <t>20201218 12:48:05</t>
  </si>
  <si>
    <t>12:48:05</t>
  </si>
  <si>
    <t>RECT-871-20201218-12_48_01</t>
  </si>
  <si>
    <t>DARK-872-20201218-12_48_03</t>
  </si>
  <si>
    <t>20201218 12:50:05</t>
  </si>
  <si>
    <t>12:50:05</t>
  </si>
  <si>
    <t>RECT-873-20201218-12_50_02</t>
  </si>
  <si>
    <t>DARK-874-20201218-12_50_04</t>
  </si>
  <si>
    <t>12:50:42</t>
  </si>
  <si>
    <t>20201218 12:52:43</t>
  </si>
  <si>
    <t>12:52:43</t>
  </si>
  <si>
    <t>RECT-875-20201218-12_52_39</t>
  </si>
  <si>
    <t>DARK-876-20201218-12_52_41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</si>
</sst>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1608323256.5999999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1608323248.8499999</v>
      </c>
      <c r="I17">
        <f t="shared" ref="I17:I31" si="0">CA17*AG17*(BW17-BX17)/(100*BP17*(1000-AG17*BW17))</f>
        <v>4.6533892843000766E-4</v>
      </c>
      <c r="J17">
        <f t="shared" ref="J17:J31" si="1">CA17*AG17*(BV17-BU17*(1000-AG17*BX17)/(1000-AG17*BW17))/(100*BP17)</f>
        <v>2.8183199629120557</v>
      </c>
      <c r="K17">
        <f t="shared" ref="K17:K31" si="2">BU17 - IF(AG17&gt;1, J17*BP17*100/(AI17*CI17), 0)</f>
        <v>401.60406666666699</v>
      </c>
      <c r="L17">
        <f t="shared" ref="L17:L31" si="3">((R17-I17/2)*K17-J17)/(R17+I17/2)</f>
        <v>216.51353206869319</v>
      </c>
      <c r="M17">
        <f t="shared" ref="M17:M31" si="4">L17*(CB17+CC17)/1000</f>
        <v>22.221711062322399</v>
      </c>
      <c r="N17">
        <f t="shared" ref="N17:N31" si="5">(BU17 - IF(AG17&gt;1, J17*BP17*100/(AI17*CI17), 0))*(CB17+CC17)/1000</f>
        <v>41.218345318429876</v>
      </c>
      <c r="O17">
        <f t="shared" ref="O17:O31" si="6">2/((1/Q17-1/P17)+SIGN(Q17)*SQRT((1/Q17-1/P17)*(1/Q17-1/P17) + 4*BQ17/((BQ17+1)*(BQ17+1))*(2*1/Q17*1/P17-1/P17*1/P17)))</f>
        <v>2.5711257593471083E-2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2.9730148455528065</v>
      </c>
      <c r="Q17">
        <f t="shared" ref="Q17:Q31" si="8">I17*(1000-(1000*0.61365*EXP(17.502*U17/(240.97+U17))/(CB17+CC17)+BW17)/2)/(1000*0.61365*EXP(17.502*U17/(240.97+U17))/(CB17+CC17)-BW17)</f>
        <v>2.558836380486788E-2</v>
      </c>
      <c r="R17">
        <f t="shared" ref="R17:R31" si="9">1/((BQ17+1)/(O17/1.6)+1/(P17/1.37)) + BQ17/((BQ17+1)/(O17/1.6) + BQ17/(P17/1.37))</f>
        <v>1.6003719800505151E-2</v>
      </c>
      <c r="S17">
        <f t="shared" ref="S17:S31" si="10">(BM17*BO17)</f>
        <v>231.28863096495971</v>
      </c>
      <c r="T17">
        <f t="shared" ref="T17:T31" si="11">(CD17+(S17+2*0.95*0.0000000567*(((CD17+$B$7)+273)^4-(CD17+273)^4)-44100*I17)/(1.84*29.3*P17+8*0.95*0.0000000567*(CD17+273)^3))</f>
        <v>29.225207264275138</v>
      </c>
      <c r="U17">
        <f t="shared" ref="U17:U31" si="12">($C$7*CE17+$D$7*CF17+$E$7*T17)</f>
        <v>28.148793333333298</v>
      </c>
      <c r="V17">
        <f t="shared" ref="V17:V31" si="13">0.61365*EXP(17.502*U17/(240.97+U17))</f>
        <v>3.8278814703727941</v>
      </c>
      <c r="W17">
        <f t="shared" ref="W17:W31" si="14">(X17/Y17*100)</f>
        <v>53.086215692694296</v>
      </c>
      <c r="X17">
        <f t="shared" ref="X17:X31" si="15">BW17*(CB17+CC17)/1000</f>
        <v>2.0145426495045178</v>
      </c>
      <c r="Y17">
        <f t="shared" ref="Y17:Y31" si="16">0.61365*EXP(17.502*CD17/(240.97+CD17))</f>
        <v>3.7948507408520333</v>
      </c>
      <c r="Z17">
        <f t="shared" ref="Z17:Z31" si="17">(V17-BW17*(CB17+CC17)/1000)</f>
        <v>1.8133388208682764</v>
      </c>
      <c r="AA17">
        <f t="shared" ref="AA17:AA31" si="18">(-I17*44100)</f>
        <v>-20.521446743763338</v>
      </c>
      <c r="AB17">
        <f t="shared" ref="AB17:AB31" si="19">2*29.3*P17*0.92*(CD17-U17)</f>
        <v>-23.840756441393058</v>
      </c>
      <c r="AC17">
        <f t="shared" ref="AC17:AC31" si="20">2*0.95*0.0000000567*(((CD17+$B$7)+273)^4-(U17+273)^4)</f>
        <v>-1.7492656571122693</v>
      </c>
      <c r="AD17">
        <f t="shared" ref="AD17:AD31" si="21">S17+AC17+AA17+AB17</f>
        <v>185.17716212269104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54019.25742513626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15338.5</v>
      </c>
      <c r="AS17">
        <v>886.62488461538499</v>
      </c>
      <c r="AT17">
        <v>996.84</v>
      </c>
      <c r="AU17">
        <f t="shared" ref="AU17:AU31" si="27">1-AS17/AT17</f>
        <v>0.11056449920209366</v>
      </c>
      <c r="AV17">
        <v>0.5</v>
      </c>
      <c r="AW17">
        <f t="shared" ref="AW17:AW31" si="28">BM17</f>
        <v>1180.1726806277538</v>
      </c>
      <c r="AX17">
        <f t="shared" ref="AX17:AX31" si="29">J17</f>
        <v>2.8183199629120557</v>
      </c>
      <c r="AY17">
        <f t="shared" ref="AY17:AY31" si="30">AU17*AV17*AW17</f>
        <v>65.242600702800004</v>
      </c>
      <c r="AZ17">
        <f t="shared" ref="AZ17:AZ31" si="31">BE17/AT17</f>
        <v>0.34425785482123517</v>
      </c>
      <c r="BA17">
        <f t="shared" ref="BA17:BA31" si="32">(AX17-AP17)/AW17</f>
        <v>2.8776021496463148E-3</v>
      </c>
      <c r="BB17">
        <f t="shared" ref="BB17:BB31" si="33">(AM17-AT17)/AT17</f>
        <v>2.2724208498856382</v>
      </c>
      <c r="BC17" t="s">
        <v>293</v>
      </c>
      <c r="BD17">
        <v>653.66999999999996</v>
      </c>
      <c r="BE17">
        <f t="shared" ref="BE17:BE31" si="34">AT17-BD17</f>
        <v>343.17000000000007</v>
      </c>
      <c r="BF17">
        <f t="shared" ref="BF17:BF31" si="35">(AT17-AS17)/(AT17-BD17)</f>
        <v>0.32116768769010995</v>
      </c>
      <c r="BG17">
        <f t="shared" ref="BG17:BG31" si="36">(AM17-AT17)/(AM17-BD17)</f>
        <v>0.86843709386177781</v>
      </c>
      <c r="BH17">
        <f t="shared" ref="BH17:BH31" si="37">(AT17-AS17)/(AT17-AL17)</f>
        <v>0.3917184748969289</v>
      </c>
      <c r="BI17">
        <f t="shared" ref="BI17:BI31" si="38">(AM17-AT17)/(AM17-AL17)</f>
        <v>0.88951435758766417</v>
      </c>
      <c r="BJ17">
        <f t="shared" ref="BJ17:BJ31" si="39">(BF17*BD17/AS17)</f>
        <v>0.23678298010264448</v>
      </c>
      <c r="BK17">
        <f t="shared" ref="BK17:BK31" si="40">(1-BJ17)</f>
        <v>0.76321701989735558</v>
      </c>
      <c r="BL17">
        <f t="shared" ref="BL17:BL31" si="41">$B$11*CJ17+$C$11*CK17+$F$11*CL17*(1-CO17)</f>
        <v>1399.9853333333299</v>
      </c>
      <c r="BM17">
        <f t="shared" ref="BM17:BM31" si="42">BL17*BN17</f>
        <v>1180.1726806277538</v>
      </c>
      <c r="BN17">
        <f t="shared" ref="BN17:BN31" si="43">($B$11*$D$9+$C$11*$D$9+$F$11*((CY17+CQ17)/MAX(CY17+CQ17+CZ17, 0.1)*$I$9+CZ17/MAX(CY17+CQ17+CZ17, 0.1)*$J$9))/($B$11+$C$11+$F$11)</f>
        <v>0.84298931747934269</v>
      </c>
      <c r="BO17">
        <f t="shared" ref="BO17:BO31" si="44">($B$11*$K$9+$C$11*$K$9+$F$11*((CY17+CQ17)/MAX(CY17+CQ17+CZ17, 0.1)*$P$9+CZ17/MAX(CY17+CQ17+CZ17, 0.1)*$Q$9))/($B$11+$C$11+$F$11)</f>
        <v>0.19597863495868534</v>
      </c>
      <c r="BP17">
        <v>6</v>
      </c>
      <c r="BQ17">
        <v>0.5</v>
      </c>
      <c r="BR17" t="s">
        <v>294</v>
      </c>
      <c r="BS17">
        <v>2</v>
      </c>
      <c r="BT17">
        <v>1608323248.8499999</v>
      </c>
      <c r="BU17">
        <v>401.60406666666699</v>
      </c>
      <c r="BV17">
        <v>405.20859999999999</v>
      </c>
      <c r="BW17">
        <v>19.628360000000001</v>
      </c>
      <c r="BX17">
        <v>19.0811733333333</v>
      </c>
      <c r="BY17">
        <v>402.58906666666701</v>
      </c>
      <c r="BZ17">
        <v>19.652360000000002</v>
      </c>
      <c r="CA17">
        <v>500.23706666666698</v>
      </c>
      <c r="CB17">
        <v>102.53426666666699</v>
      </c>
      <c r="CC17">
        <v>0.10001605</v>
      </c>
      <c r="CD17">
        <v>28.000050000000002</v>
      </c>
      <c r="CE17">
        <v>28.148793333333298</v>
      </c>
      <c r="CF17">
        <v>999.9</v>
      </c>
      <c r="CG17">
        <v>0</v>
      </c>
      <c r="CH17">
        <v>0</v>
      </c>
      <c r="CI17">
        <v>9996.56</v>
      </c>
      <c r="CJ17">
        <v>0</v>
      </c>
      <c r="CK17">
        <v>1011.02966666667</v>
      </c>
      <c r="CL17">
        <v>1399.9853333333299</v>
      </c>
      <c r="CM17">
        <v>0.89999700000000005</v>
      </c>
      <c r="CN17">
        <v>0.10000299999999999</v>
      </c>
      <c r="CO17">
        <v>0</v>
      </c>
      <c r="CP17">
        <v>886.87183333333303</v>
      </c>
      <c r="CQ17">
        <v>4.99979</v>
      </c>
      <c r="CR17">
        <v>12612.756666666701</v>
      </c>
      <c r="CS17">
        <v>11904.5233333333</v>
      </c>
      <c r="CT17">
        <v>48.875</v>
      </c>
      <c r="CU17">
        <v>51.625</v>
      </c>
      <c r="CV17">
        <v>50.245800000000003</v>
      </c>
      <c r="CW17">
        <v>50.428733333333298</v>
      </c>
      <c r="CX17">
        <v>50.0041333333333</v>
      </c>
      <c r="CY17">
        <v>1255.4853333333299</v>
      </c>
      <c r="CZ17">
        <v>139.5</v>
      </c>
      <c r="DA17">
        <v>0</v>
      </c>
      <c r="DB17">
        <v>456.09999990463302</v>
      </c>
      <c r="DC17">
        <v>0</v>
      </c>
      <c r="DD17">
        <v>886.62488461538499</v>
      </c>
      <c r="DE17">
        <v>-29.800512844221601</v>
      </c>
      <c r="DF17">
        <v>-395.32307720243199</v>
      </c>
      <c r="DG17">
        <v>12609.5307692308</v>
      </c>
      <c r="DH17">
        <v>15</v>
      </c>
      <c r="DI17">
        <v>1608323278.5999999</v>
      </c>
      <c r="DJ17" t="s">
        <v>295</v>
      </c>
      <c r="DK17">
        <v>1608323278.5999999</v>
      </c>
      <c r="DL17">
        <v>1608323273.5999999</v>
      </c>
      <c r="DM17">
        <v>12</v>
      </c>
      <c r="DN17">
        <v>1.4999999999999999E-2</v>
      </c>
      <c r="DO17">
        <v>-1.2999999999999999E-2</v>
      </c>
      <c r="DP17">
        <v>-0.98499999999999999</v>
      </c>
      <c r="DQ17">
        <v>-2.4E-2</v>
      </c>
      <c r="DR17">
        <v>405</v>
      </c>
      <c r="DS17">
        <v>19</v>
      </c>
      <c r="DT17">
        <v>0.71</v>
      </c>
      <c r="DU17">
        <v>0.19</v>
      </c>
      <c r="DV17">
        <v>2.7839136772712201</v>
      </c>
      <c r="DW17">
        <v>1.9633824563336599</v>
      </c>
      <c r="DX17">
        <v>0.150469501586944</v>
      </c>
      <c r="DY17">
        <v>0</v>
      </c>
      <c r="DZ17">
        <v>-3.5919216129032301</v>
      </c>
      <c r="EA17">
        <v>-2.55074322580644</v>
      </c>
      <c r="EB17">
        <v>0.19614746672809799</v>
      </c>
      <c r="EC17">
        <v>0</v>
      </c>
      <c r="ED17">
        <v>0.56746732258064503</v>
      </c>
      <c r="EE17">
        <v>0.57947419354838703</v>
      </c>
      <c r="EF17">
        <v>4.78682299809471E-2</v>
      </c>
      <c r="EG17">
        <v>0</v>
      </c>
      <c r="EH17">
        <v>0</v>
      </c>
      <c r="EI17">
        <v>3</v>
      </c>
      <c r="EJ17" t="s">
        <v>296</v>
      </c>
      <c r="EK17">
        <v>100</v>
      </c>
      <c r="EL17">
        <v>100</v>
      </c>
      <c r="EM17">
        <v>-0.98499999999999999</v>
      </c>
      <c r="EN17">
        <v>-2.4E-2</v>
      </c>
      <c r="EO17">
        <v>-1.22023525966294</v>
      </c>
      <c r="EP17">
        <v>8.1547674161403102E-4</v>
      </c>
      <c r="EQ17">
        <v>-7.5071724955183801E-7</v>
      </c>
      <c r="ER17">
        <v>1.8443278439785599E-10</v>
      </c>
      <c r="ES17">
        <v>-0.14267751152917901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12.4</v>
      </c>
      <c r="FB17">
        <v>12.3</v>
      </c>
      <c r="FC17">
        <v>2</v>
      </c>
      <c r="FD17">
        <v>513.62199999999996</v>
      </c>
      <c r="FE17">
        <v>480.62400000000002</v>
      </c>
      <c r="FF17">
        <v>22.524000000000001</v>
      </c>
      <c r="FG17">
        <v>33.390099999999997</v>
      </c>
      <c r="FH17">
        <v>29.9999</v>
      </c>
      <c r="FI17">
        <v>33.426000000000002</v>
      </c>
      <c r="FJ17">
        <v>33.395600000000002</v>
      </c>
      <c r="FK17">
        <v>20.340900000000001</v>
      </c>
      <c r="FL17">
        <v>15.4742</v>
      </c>
      <c r="FM17">
        <v>20.229299999999999</v>
      </c>
      <c r="FN17">
        <v>22.523299999999999</v>
      </c>
      <c r="FO17">
        <v>404.815</v>
      </c>
      <c r="FP17">
        <v>19.249300000000002</v>
      </c>
      <c r="FQ17">
        <v>100.935</v>
      </c>
      <c r="FR17">
        <v>100.571</v>
      </c>
    </row>
    <row r="18" spans="1:174" x14ac:dyDescent="0.25">
      <c r="A18">
        <v>2</v>
      </c>
      <c r="B18">
        <v>1608323389.5999999</v>
      </c>
      <c r="C18">
        <v>133</v>
      </c>
      <c r="D18" t="s">
        <v>297</v>
      </c>
      <c r="E18" t="s">
        <v>298</v>
      </c>
      <c r="F18" t="s">
        <v>289</v>
      </c>
      <c r="G18" t="s">
        <v>290</v>
      </c>
      <c r="H18">
        <v>1608323381.5999999</v>
      </c>
      <c r="I18">
        <f t="shared" si="0"/>
        <v>6.9780587418397002E-4</v>
      </c>
      <c r="J18">
        <f t="shared" si="1"/>
        <v>-0.11308371475904432</v>
      </c>
      <c r="K18">
        <f t="shared" si="2"/>
        <v>49.280364516128998</v>
      </c>
      <c r="L18">
        <f t="shared" si="3"/>
        <v>52.494036067168473</v>
      </c>
      <c r="M18">
        <f t="shared" si="4"/>
        <v>5.387829428159872</v>
      </c>
      <c r="N18">
        <f t="shared" si="5"/>
        <v>5.05798787943659</v>
      </c>
      <c r="O18">
        <f t="shared" si="6"/>
        <v>3.8862131499760963E-2</v>
      </c>
      <c r="P18">
        <f t="shared" si="7"/>
        <v>2.9737833667709865</v>
      </c>
      <c r="Q18">
        <f t="shared" si="8"/>
        <v>3.8582181350672332E-2</v>
      </c>
      <c r="R18">
        <f t="shared" si="9"/>
        <v>2.4138847496616003E-2</v>
      </c>
      <c r="S18">
        <f t="shared" si="10"/>
        <v>231.29330307071066</v>
      </c>
      <c r="T18">
        <f t="shared" si="11"/>
        <v>29.163084449464499</v>
      </c>
      <c r="U18">
        <f t="shared" si="12"/>
        <v>28.176600000000001</v>
      </c>
      <c r="V18">
        <f t="shared" si="13"/>
        <v>3.8340841131427941</v>
      </c>
      <c r="W18">
        <f t="shared" si="14"/>
        <v>53.521884112826889</v>
      </c>
      <c r="X18">
        <f t="shared" si="15"/>
        <v>2.0308057833064761</v>
      </c>
      <c r="Y18">
        <f t="shared" si="16"/>
        <v>3.7943465873238562</v>
      </c>
      <c r="Z18">
        <f t="shared" si="17"/>
        <v>1.803278329836318</v>
      </c>
      <c r="AA18">
        <f t="shared" si="18"/>
        <v>-30.773239051513077</v>
      </c>
      <c r="AB18">
        <f t="shared" si="19"/>
        <v>-28.670336993201154</v>
      </c>
      <c r="AC18">
        <f t="shared" si="20"/>
        <v>-2.1033499318653019</v>
      </c>
      <c r="AD18">
        <f t="shared" si="21"/>
        <v>169.74637709413113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54042.257134693049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15336.3</v>
      </c>
      <c r="AS18">
        <v>821.64261538461597</v>
      </c>
      <c r="AT18">
        <v>901.46</v>
      </c>
      <c r="AU18">
        <f t="shared" si="27"/>
        <v>8.8542347542191591E-2</v>
      </c>
      <c r="AV18">
        <v>0.5</v>
      </c>
      <c r="AW18">
        <f t="shared" si="28"/>
        <v>1180.1974457890331</v>
      </c>
      <c r="AX18">
        <f t="shared" si="29"/>
        <v>-0.11308371475904432</v>
      </c>
      <c r="AY18">
        <f t="shared" si="30"/>
        <v>52.248726206729692</v>
      </c>
      <c r="AZ18">
        <f t="shared" si="31"/>
        <v>0.29313558005901535</v>
      </c>
      <c r="BA18">
        <f t="shared" si="32"/>
        <v>3.9371697228722855E-4</v>
      </c>
      <c r="BB18">
        <f t="shared" si="33"/>
        <v>2.6186630577063874</v>
      </c>
      <c r="BC18" t="s">
        <v>300</v>
      </c>
      <c r="BD18">
        <v>637.21</v>
      </c>
      <c r="BE18">
        <f t="shared" si="34"/>
        <v>264.25</v>
      </c>
      <c r="BF18">
        <f t="shared" si="35"/>
        <v>0.30205254348300498</v>
      </c>
      <c r="BG18">
        <f t="shared" si="36"/>
        <v>0.89932834768959991</v>
      </c>
      <c r="BH18">
        <f t="shared" si="37"/>
        <v>0.42916477098825867</v>
      </c>
      <c r="BI18">
        <f t="shared" si="38"/>
        <v>0.92696817238287865</v>
      </c>
      <c r="BJ18">
        <f t="shared" si="39"/>
        <v>0.23425136139355282</v>
      </c>
      <c r="BK18">
        <f t="shared" si="40"/>
        <v>0.76574863860644715</v>
      </c>
      <c r="BL18">
        <f t="shared" si="41"/>
        <v>1400.0148387096799</v>
      </c>
      <c r="BM18">
        <f t="shared" si="42"/>
        <v>1180.1974457890331</v>
      </c>
      <c r="BN18">
        <f t="shared" si="43"/>
        <v>0.84298924065459113</v>
      </c>
      <c r="BO18">
        <f t="shared" si="44"/>
        <v>0.19597848130918227</v>
      </c>
      <c r="BP18">
        <v>6</v>
      </c>
      <c r="BQ18">
        <v>0.5</v>
      </c>
      <c r="BR18" t="s">
        <v>294</v>
      </c>
      <c r="BS18">
        <v>2</v>
      </c>
      <c r="BT18">
        <v>1608323381.5999999</v>
      </c>
      <c r="BU18">
        <v>49.280364516128998</v>
      </c>
      <c r="BV18">
        <v>49.185974193548397</v>
      </c>
      <c r="BW18">
        <v>19.786296774193499</v>
      </c>
      <c r="BX18">
        <v>18.965883870967701</v>
      </c>
      <c r="BY18">
        <v>50.445945161290297</v>
      </c>
      <c r="BZ18">
        <v>19.795735483870999</v>
      </c>
      <c r="CA18">
        <v>500.23509677419401</v>
      </c>
      <c r="CB18">
        <v>102.536967741935</v>
      </c>
      <c r="CC18">
        <v>0.100014129032258</v>
      </c>
      <c r="CD18">
        <v>27.9977709677419</v>
      </c>
      <c r="CE18">
        <v>28.176600000000001</v>
      </c>
      <c r="CF18">
        <v>999.9</v>
      </c>
      <c r="CG18">
        <v>0</v>
      </c>
      <c r="CH18">
        <v>0</v>
      </c>
      <c r="CI18">
        <v>10000.6438709677</v>
      </c>
      <c r="CJ18">
        <v>0</v>
      </c>
      <c r="CK18">
        <v>532.25119354838705</v>
      </c>
      <c r="CL18">
        <v>1400.0148387096799</v>
      </c>
      <c r="CM18">
        <v>0.900000258064516</v>
      </c>
      <c r="CN18">
        <v>9.9999725806451598E-2</v>
      </c>
      <c r="CO18">
        <v>0</v>
      </c>
      <c r="CP18">
        <v>821.71835483870996</v>
      </c>
      <c r="CQ18">
        <v>4.99979</v>
      </c>
      <c r="CR18">
        <v>11644.3612903226</v>
      </c>
      <c r="CS18">
        <v>11904.8032258065</v>
      </c>
      <c r="CT18">
        <v>49.061999999999998</v>
      </c>
      <c r="CU18">
        <v>51.816064516129003</v>
      </c>
      <c r="CV18">
        <v>50.396999999999998</v>
      </c>
      <c r="CW18">
        <v>50.561999999999998</v>
      </c>
      <c r="CX18">
        <v>50.186999999999998</v>
      </c>
      <c r="CY18">
        <v>1255.51548387097</v>
      </c>
      <c r="CZ18">
        <v>139.49935483870999</v>
      </c>
      <c r="DA18">
        <v>0</v>
      </c>
      <c r="DB18">
        <v>132</v>
      </c>
      <c r="DC18">
        <v>0</v>
      </c>
      <c r="DD18">
        <v>821.64261538461597</v>
      </c>
      <c r="DE18">
        <v>-12.535179499735699</v>
      </c>
      <c r="DF18">
        <v>-177.295726639007</v>
      </c>
      <c r="DG18">
        <v>11643.257692307699</v>
      </c>
      <c r="DH18">
        <v>15</v>
      </c>
      <c r="DI18">
        <v>1608323278.5999999</v>
      </c>
      <c r="DJ18" t="s">
        <v>295</v>
      </c>
      <c r="DK18">
        <v>1608323278.5999999</v>
      </c>
      <c r="DL18">
        <v>1608323273.5999999</v>
      </c>
      <c r="DM18">
        <v>12</v>
      </c>
      <c r="DN18">
        <v>1.4999999999999999E-2</v>
      </c>
      <c r="DO18">
        <v>-1.2999999999999999E-2</v>
      </c>
      <c r="DP18">
        <v>-0.98499999999999999</v>
      </c>
      <c r="DQ18">
        <v>-2.4E-2</v>
      </c>
      <c r="DR18">
        <v>405</v>
      </c>
      <c r="DS18">
        <v>19</v>
      </c>
      <c r="DT18">
        <v>0.71</v>
      </c>
      <c r="DU18">
        <v>0.19</v>
      </c>
      <c r="DV18">
        <v>-0.110110459213291</v>
      </c>
      <c r="DW18">
        <v>-3.8475986017999703E-2</v>
      </c>
      <c r="DX18">
        <v>2.67534448997244E-2</v>
      </c>
      <c r="DY18">
        <v>1</v>
      </c>
      <c r="DZ18">
        <v>9.2409090322580698E-2</v>
      </c>
      <c r="EA18">
        <v>6.7392798387096803E-2</v>
      </c>
      <c r="EB18">
        <v>3.2443927441996298E-2</v>
      </c>
      <c r="EC18">
        <v>1</v>
      </c>
      <c r="ED18">
        <v>0.82166109677419397</v>
      </c>
      <c r="EE18">
        <v>-0.14971330645161601</v>
      </c>
      <c r="EF18">
        <v>1.5915906375850199E-2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-1.165</v>
      </c>
      <c r="EN18">
        <v>-9.1999999999999998E-3</v>
      </c>
      <c r="EO18">
        <v>-1.2048362537835</v>
      </c>
      <c r="EP18">
        <v>8.1547674161403102E-4</v>
      </c>
      <c r="EQ18">
        <v>-7.5071724955183801E-7</v>
      </c>
      <c r="ER18">
        <v>1.8443278439785599E-10</v>
      </c>
      <c r="ES18">
        <v>-0.15577134021522701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1.9</v>
      </c>
      <c r="FB18">
        <v>1.9</v>
      </c>
      <c r="FC18">
        <v>2</v>
      </c>
      <c r="FD18">
        <v>513.68499999999995</v>
      </c>
      <c r="FE18">
        <v>478.20299999999997</v>
      </c>
      <c r="FF18">
        <v>22.5044</v>
      </c>
      <c r="FG18">
        <v>33.375999999999998</v>
      </c>
      <c r="FH18">
        <v>30.000499999999999</v>
      </c>
      <c r="FI18">
        <v>33.381300000000003</v>
      </c>
      <c r="FJ18">
        <v>33.3551</v>
      </c>
      <c r="FK18">
        <v>5.0863699999999996</v>
      </c>
      <c r="FL18">
        <v>13.4124</v>
      </c>
      <c r="FM18">
        <v>19.856999999999999</v>
      </c>
      <c r="FN18">
        <v>22.503699999999998</v>
      </c>
      <c r="FO18">
        <v>49.538699999999999</v>
      </c>
      <c r="FP18">
        <v>19.059899999999999</v>
      </c>
      <c r="FQ18">
        <v>100.929</v>
      </c>
      <c r="FR18">
        <v>100.55800000000001</v>
      </c>
    </row>
    <row r="19" spans="1:174" x14ac:dyDescent="0.25">
      <c r="A19">
        <v>3</v>
      </c>
      <c r="B19">
        <v>1608323461.5999999</v>
      </c>
      <c r="C19">
        <v>205</v>
      </c>
      <c r="D19" t="s">
        <v>302</v>
      </c>
      <c r="E19" t="s">
        <v>303</v>
      </c>
      <c r="F19" t="s">
        <v>289</v>
      </c>
      <c r="G19" t="s">
        <v>290</v>
      </c>
      <c r="H19">
        <v>1608323453.8499999</v>
      </c>
      <c r="I19">
        <f t="shared" si="0"/>
        <v>8.3341050845712192E-4</v>
      </c>
      <c r="J19">
        <f t="shared" si="1"/>
        <v>0.64248803208335736</v>
      </c>
      <c r="K19">
        <f t="shared" si="2"/>
        <v>79.37227</v>
      </c>
      <c r="L19">
        <f t="shared" si="3"/>
        <v>55.099423284182308</v>
      </c>
      <c r="M19">
        <f t="shared" si="4"/>
        <v>5.6551495853598199</v>
      </c>
      <c r="N19">
        <f t="shared" si="5"/>
        <v>8.1464021404453604</v>
      </c>
      <c r="O19">
        <f t="shared" si="6"/>
        <v>4.6386165241096212E-2</v>
      </c>
      <c r="P19">
        <f t="shared" si="7"/>
        <v>2.9740369777040585</v>
      </c>
      <c r="Q19">
        <f t="shared" si="8"/>
        <v>4.5987953008894016E-2</v>
      </c>
      <c r="R19">
        <f t="shared" si="9"/>
        <v>2.8777963351314988E-2</v>
      </c>
      <c r="S19">
        <f t="shared" si="10"/>
        <v>231.28970790456049</v>
      </c>
      <c r="T19">
        <f t="shared" si="11"/>
        <v>29.132339466076751</v>
      </c>
      <c r="U19">
        <f t="shared" si="12"/>
        <v>28.2107566666667</v>
      </c>
      <c r="V19">
        <f t="shared" si="13"/>
        <v>3.8417152054002974</v>
      </c>
      <c r="W19">
        <f t="shared" si="14"/>
        <v>53.618724580959153</v>
      </c>
      <c r="X19">
        <f t="shared" si="15"/>
        <v>2.0349692314664498</v>
      </c>
      <c r="Y19">
        <f t="shared" si="16"/>
        <v>3.7952585544884432</v>
      </c>
      <c r="Z19">
        <f t="shared" si="17"/>
        <v>1.8067459739338476</v>
      </c>
      <c r="AA19">
        <f t="shared" si="18"/>
        <v>-36.753403422959074</v>
      </c>
      <c r="AB19">
        <f t="shared" si="19"/>
        <v>-33.488370217140833</v>
      </c>
      <c r="AC19">
        <f t="shared" si="20"/>
        <v>-2.4570757361214812</v>
      </c>
      <c r="AD19">
        <f t="shared" si="21"/>
        <v>158.59085852833908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54048.919724008229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15335</v>
      </c>
      <c r="AS19">
        <v>807.80661538461504</v>
      </c>
      <c r="AT19">
        <v>885.56</v>
      </c>
      <c r="AU19">
        <f t="shared" si="27"/>
        <v>8.7801373837328778E-2</v>
      </c>
      <c r="AV19">
        <v>0.5</v>
      </c>
      <c r="AW19">
        <f t="shared" si="28"/>
        <v>1180.1772806277752</v>
      </c>
      <c r="AX19">
        <f t="shared" si="29"/>
        <v>0.64248803208335736</v>
      </c>
      <c r="AY19">
        <f t="shared" si="30"/>
        <v>51.810593305360683</v>
      </c>
      <c r="AZ19">
        <f t="shared" si="31"/>
        <v>0.29380279145399518</v>
      </c>
      <c r="BA19">
        <f t="shared" si="32"/>
        <v>1.0339425541648257E-3</v>
      </c>
      <c r="BB19">
        <f t="shared" si="33"/>
        <v>2.6836352138759656</v>
      </c>
      <c r="BC19" t="s">
        <v>305</v>
      </c>
      <c r="BD19">
        <v>625.38</v>
      </c>
      <c r="BE19">
        <f t="shared" si="34"/>
        <v>260.17999999999995</v>
      </c>
      <c r="BF19">
        <f t="shared" si="35"/>
        <v>0.29884458688363791</v>
      </c>
      <c r="BG19">
        <f t="shared" si="36"/>
        <v>0.90132362422725387</v>
      </c>
      <c r="BH19">
        <f t="shared" si="37"/>
        <v>0.45714944732890866</v>
      </c>
      <c r="BI19">
        <f t="shared" si="38"/>
        <v>0.93321178378195502</v>
      </c>
      <c r="BJ19">
        <f t="shared" si="39"/>
        <v>0.23135664425860911</v>
      </c>
      <c r="BK19">
        <f t="shared" si="40"/>
        <v>0.76864335574139087</v>
      </c>
      <c r="BL19">
        <f t="shared" si="41"/>
        <v>1399.99066666667</v>
      </c>
      <c r="BM19">
        <f t="shared" si="42"/>
        <v>1180.1772806277752</v>
      </c>
      <c r="BN19">
        <f t="shared" si="43"/>
        <v>0.84298939180625898</v>
      </c>
      <c r="BO19">
        <f t="shared" si="44"/>
        <v>0.19597878361251783</v>
      </c>
      <c r="BP19">
        <v>6</v>
      </c>
      <c r="BQ19">
        <v>0.5</v>
      </c>
      <c r="BR19" t="s">
        <v>294</v>
      </c>
      <c r="BS19">
        <v>2</v>
      </c>
      <c r="BT19">
        <v>1608323453.8499999</v>
      </c>
      <c r="BU19">
        <v>79.37227</v>
      </c>
      <c r="BV19">
        <v>80.222253333333299</v>
      </c>
      <c r="BW19">
        <v>19.827173333333299</v>
      </c>
      <c r="BX19">
        <v>18.847349999999999</v>
      </c>
      <c r="BY19">
        <v>80.516220000000004</v>
      </c>
      <c r="BZ19">
        <v>19.8357733333333</v>
      </c>
      <c r="CA19">
        <v>500.22466666666702</v>
      </c>
      <c r="CB19">
        <v>102.5354</v>
      </c>
      <c r="CC19">
        <v>9.9968000000000001E-2</v>
      </c>
      <c r="CD19">
        <v>28.0018933333333</v>
      </c>
      <c r="CE19">
        <v>28.2107566666667</v>
      </c>
      <c r="CF19">
        <v>999.9</v>
      </c>
      <c r="CG19">
        <v>0</v>
      </c>
      <c r="CH19">
        <v>0</v>
      </c>
      <c r="CI19">
        <v>10002.231666666699</v>
      </c>
      <c r="CJ19">
        <v>0</v>
      </c>
      <c r="CK19">
        <v>816.83223333333297</v>
      </c>
      <c r="CL19">
        <v>1399.99066666667</v>
      </c>
      <c r="CM19">
        <v>0.8999973</v>
      </c>
      <c r="CN19">
        <v>0.10000271333333299</v>
      </c>
      <c r="CO19">
        <v>0</v>
      </c>
      <c r="CP19">
        <v>807.88473333333297</v>
      </c>
      <c r="CQ19">
        <v>4.99979</v>
      </c>
      <c r="CR19">
        <v>11490.57</v>
      </c>
      <c r="CS19">
        <v>11904.573333333299</v>
      </c>
      <c r="CT19">
        <v>49.233199999999997</v>
      </c>
      <c r="CU19">
        <v>51.924599999999998</v>
      </c>
      <c r="CV19">
        <v>50.5</v>
      </c>
      <c r="CW19">
        <v>50.6374</v>
      </c>
      <c r="CX19">
        <v>50.311999999999998</v>
      </c>
      <c r="CY19">
        <v>1255.4866666666701</v>
      </c>
      <c r="CZ19">
        <v>139.50399999999999</v>
      </c>
      <c r="DA19">
        <v>0</v>
      </c>
      <c r="DB19">
        <v>71.599999904632597</v>
      </c>
      <c r="DC19">
        <v>0</v>
      </c>
      <c r="DD19">
        <v>807.80661538461504</v>
      </c>
      <c r="DE19">
        <v>-12.5595897657208</v>
      </c>
      <c r="DF19">
        <v>-79.620512924765706</v>
      </c>
      <c r="DG19">
        <v>11489.9269230769</v>
      </c>
      <c r="DH19">
        <v>15</v>
      </c>
      <c r="DI19">
        <v>1608323278.5999999</v>
      </c>
      <c r="DJ19" t="s">
        <v>295</v>
      </c>
      <c r="DK19">
        <v>1608323278.5999999</v>
      </c>
      <c r="DL19">
        <v>1608323273.5999999</v>
      </c>
      <c r="DM19">
        <v>12</v>
      </c>
      <c r="DN19">
        <v>1.4999999999999999E-2</v>
      </c>
      <c r="DO19">
        <v>-1.2999999999999999E-2</v>
      </c>
      <c r="DP19">
        <v>-0.98499999999999999</v>
      </c>
      <c r="DQ19">
        <v>-2.4E-2</v>
      </c>
      <c r="DR19">
        <v>405</v>
      </c>
      <c r="DS19">
        <v>19</v>
      </c>
      <c r="DT19">
        <v>0.71</v>
      </c>
      <c r="DU19">
        <v>0.19</v>
      </c>
      <c r="DV19">
        <v>0.64604687940589101</v>
      </c>
      <c r="DW19">
        <v>-0.119764819843923</v>
      </c>
      <c r="DX19">
        <v>2.3501426464944498E-2</v>
      </c>
      <c r="DY19">
        <v>1</v>
      </c>
      <c r="DZ19">
        <v>-0.854125225806452</v>
      </c>
      <c r="EA19">
        <v>0.11988580645161299</v>
      </c>
      <c r="EB19">
        <v>2.77055599168082E-2</v>
      </c>
      <c r="EC19">
        <v>1</v>
      </c>
      <c r="ED19">
        <v>0.97878854838709695</v>
      </c>
      <c r="EE19">
        <v>0.10522088709677201</v>
      </c>
      <c r="EF19">
        <v>1.3102098844026E-2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-1.1439999999999999</v>
      </c>
      <c r="EN19">
        <v>-7.4999999999999997E-3</v>
      </c>
      <c r="EO19">
        <v>-1.2048362537835</v>
      </c>
      <c r="EP19">
        <v>8.1547674161403102E-4</v>
      </c>
      <c r="EQ19">
        <v>-7.5071724955183801E-7</v>
      </c>
      <c r="ER19">
        <v>1.8443278439785599E-10</v>
      </c>
      <c r="ES19">
        <v>-0.15577134021522701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</v>
      </c>
      <c r="FB19">
        <v>3.1</v>
      </c>
      <c r="FC19">
        <v>2</v>
      </c>
      <c r="FD19">
        <v>513.78300000000002</v>
      </c>
      <c r="FE19">
        <v>477.90100000000001</v>
      </c>
      <c r="FF19">
        <v>22.257300000000001</v>
      </c>
      <c r="FG19">
        <v>33.432099999999998</v>
      </c>
      <c r="FH19">
        <v>30.000499999999999</v>
      </c>
      <c r="FI19">
        <v>33.404699999999998</v>
      </c>
      <c r="FJ19">
        <v>33.375799999999998</v>
      </c>
      <c r="FK19">
        <v>6.452</v>
      </c>
      <c r="FL19">
        <v>11.4933</v>
      </c>
      <c r="FM19">
        <v>19.4849</v>
      </c>
      <c r="FN19">
        <v>22.258600000000001</v>
      </c>
      <c r="FO19">
        <v>80.470699999999994</v>
      </c>
      <c r="FP19">
        <v>18.938300000000002</v>
      </c>
      <c r="FQ19">
        <v>100.917</v>
      </c>
      <c r="FR19">
        <v>100.548</v>
      </c>
    </row>
    <row r="20" spans="1:174" x14ac:dyDescent="0.25">
      <c r="A20">
        <v>4</v>
      </c>
      <c r="B20">
        <v>1608323531.5999999</v>
      </c>
      <c r="C20">
        <v>275</v>
      </c>
      <c r="D20" t="s">
        <v>306</v>
      </c>
      <c r="E20" t="s">
        <v>307</v>
      </c>
      <c r="F20" t="s">
        <v>289</v>
      </c>
      <c r="G20" t="s">
        <v>290</v>
      </c>
      <c r="H20">
        <v>1608323523.8499999</v>
      </c>
      <c r="I20">
        <f t="shared" si="0"/>
        <v>1.0468060430030685E-3</v>
      </c>
      <c r="J20">
        <f t="shared" si="1"/>
        <v>1.1007790987946811</v>
      </c>
      <c r="K20">
        <f t="shared" si="2"/>
        <v>99.530810000000002</v>
      </c>
      <c r="L20">
        <f t="shared" si="3"/>
        <v>66.652918538720243</v>
      </c>
      <c r="M20">
        <f t="shared" si="4"/>
        <v>6.8407200730437046</v>
      </c>
      <c r="N20">
        <f t="shared" si="5"/>
        <v>10.215042713512538</v>
      </c>
      <c r="O20">
        <f t="shared" si="6"/>
        <v>5.8341285612790734E-2</v>
      </c>
      <c r="P20">
        <f t="shared" si="7"/>
        <v>2.9738112207712719</v>
      </c>
      <c r="Q20">
        <f t="shared" si="8"/>
        <v>5.77128124018019E-2</v>
      </c>
      <c r="R20">
        <f t="shared" si="9"/>
        <v>3.6126409317795254E-2</v>
      </c>
      <c r="S20">
        <f t="shared" si="10"/>
        <v>231.29855582839375</v>
      </c>
      <c r="T20">
        <f t="shared" si="11"/>
        <v>29.070243546147481</v>
      </c>
      <c r="U20">
        <f t="shared" si="12"/>
        <v>28.239993333333299</v>
      </c>
      <c r="V20">
        <f t="shared" si="13"/>
        <v>3.848257619530763</v>
      </c>
      <c r="W20">
        <f t="shared" si="14"/>
        <v>53.777595756970584</v>
      </c>
      <c r="X20">
        <f t="shared" si="15"/>
        <v>2.040101458053301</v>
      </c>
      <c r="Y20">
        <f t="shared" si="16"/>
        <v>3.7935899315262076</v>
      </c>
      <c r="Z20">
        <f t="shared" si="17"/>
        <v>1.8081561614774619</v>
      </c>
      <c r="AA20">
        <f t="shared" si="18"/>
        <v>-46.164146496435322</v>
      </c>
      <c r="AB20">
        <f t="shared" si="19"/>
        <v>-39.382548925322133</v>
      </c>
      <c r="AC20">
        <f t="shared" si="20"/>
        <v>-2.8900694088981744</v>
      </c>
      <c r="AD20">
        <f t="shared" si="21"/>
        <v>142.8617909977381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54043.581020202924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15335</v>
      </c>
      <c r="AS20">
        <v>796.34219230769202</v>
      </c>
      <c r="AT20">
        <v>875.6</v>
      </c>
      <c r="AU20">
        <f t="shared" si="27"/>
        <v>9.0518281969287351E-2</v>
      </c>
      <c r="AV20">
        <v>0.5</v>
      </c>
      <c r="AW20">
        <f t="shared" si="28"/>
        <v>1180.2222596313068</v>
      </c>
      <c r="AX20">
        <f t="shared" si="29"/>
        <v>1.1007790987946811</v>
      </c>
      <c r="AY20">
        <f t="shared" si="30"/>
        <v>53.415845641868046</v>
      </c>
      <c r="AZ20">
        <f t="shared" si="31"/>
        <v>0.30622430333485606</v>
      </c>
      <c r="BA20">
        <f t="shared" si="32"/>
        <v>1.4222122696916969E-3</v>
      </c>
      <c r="BB20">
        <f t="shared" si="33"/>
        <v>2.7255367747830057</v>
      </c>
      <c r="BC20" t="s">
        <v>309</v>
      </c>
      <c r="BD20">
        <v>607.47</v>
      </c>
      <c r="BE20">
        <f t="shared" si="34"/>
        <v>268.13</v>
      </c>
      <c r="BF20">
        <f t="shared" si="35"/>
        <v>0.29559470291391493</v>
      </c>
      <c r="BG20">
        <f t="shared" si="36"/>
        <v>0.89899457924139525</v>
      </c>
      <c r="BH20">
        <f t="shared" si="37"/>
        <v>0.49498054381245349</v>
      </c>
      <c r="BI20">
        <f t="shared" si="38"/>
        <v>0.93712287620552748</v>
      </c>
      <c r="BJ20">
        <f t="shared" si="39"/>
        <v>0.22548712841493562</v>
      </c>
      <c r="BK20">
        <f t="shared" si="40"/>
        <v>0.77451287158506443</v>
      </c>
      <c r="BL20">
        <f t="shared" si="41"/>
        <v>1400.0440000000001</v>
      </c>
      <c r="BM20">
        <f t="shared" si="42"/>
        <v>1180.2222596313068</v>
      </c>
      <c r="BN20">
        <f t="shared" si="43"/>
        <v>0.84298940578389436</v>
      </c>
      <c r="BO20">
        <f t="shared" si="44"/>
        <v>0.19597881156778876</v>
      </c>
      <c r="BP20">
        <v>6</v>
      </c>
      <c r="BQ20">
        <v>0.5</v>
      </c>
      <c r="BR20" t="s">
        <v>294</v>
      </c>
      <c r="BS20">
        <v>2</v>
      </c>
      <c r="BT20">
        <v>1608323523.8499999</v>
      </c>
      <c r="BU20">
        <v>99.530810000000002</v>
      </c>
      <c r="BV20">
        <v>100.976133333333</v>
      </c>
      <c r="BW20">
        <v>19.877836666666699</v>
      </c>
      <c r="BX20">
        <v>18.647183333333299</v>
      </c>
      <c r="BY20">
        <v>100.66096666666699</v>
      </c>
      <c r="BZ20">
        <v>19.885380000000001</v>
      </c>
      <c r="CA20">
        <v>500.22103333333303</v>
      </c>
      <c r="CB20">
        <v>102.532</v>
      </c>
      <c r="CC20">
        <v>9.9966056666666706E-2</v>
      </c>
      <c r="CD20">
        <v>27.994350000000001</v>
      </c>
      <c r="CE20">
        <v>28.239993333333299</v>
      </c>
      <c r="CF20">
        <v>999.9</v>
      </c>
      <c r="CG20">
        <v>0</v>
      </c>
      <c r="CH20">
        <v>0</v>
      </c>
      <c r="CI20">
        <v>10001.286</v>
      </c>
      <c r="CJ20">
        <v>0</v>
      </c>
      <c r="CK20">
        <v>870.77836666666701</v>
      </c>
      <c r="CL20">
        <v>1400.0440000000001</v>
      </c>
      <c r="CM20">
        <v>0.89999660000000004</v>
      </c>
      <c r="CN20">
        <v>0.10000342666666701</v>
      </c>
      <c r="CO20">
        <v>0</v>
      </c>
      <c r="CP20">
        <v>796.36069999999995</v>
      </c>
      <c r="CQ20">
        <v>4.99979</v>
      </c>
      <c r="CR20">
        <v>11378.2066666667</v>
      </c>
      <c r="CS20">
        <v>11905.0433333333</v>
      </c>
      <c r="CT20">
        <v>49.3123</v>
      </c>
      <c r="CU20">
        <v>51.933033333333299</v>
      </c>
      <c r="CV20">
        <v>50.539333333333303</v>
      </c>
      <c r="CW20">
        <v>50.626800000000003</v>
      </c>
      <c r="CX20">
        <v>50.3581</v>
      </c>
      <c r="CY20">
        <v>1255.5343333333301</v>
      </c>
      <c r="CZ20">
        <v>139.51</v>
      </c>
      <c r="DA20">
        <v>0</v>
      </c>
      <c r="DB20">
        <v>69.200000047683702</v>
      </c>
      <c r="DC20">
        <v>0</v>
      </c>
      <c r="DD20">
        <v>796.34219230769202</v>
      </c>
      <c r="DE20">
        <v>-10.5639316151844</v>
      </c>
      <c r="DF20">
        <v>-150.15042732631099</v>
      </c>
      <c r="DG20">
        <v>11377.680769230799</v>
      </c>
      <c r="DH20">
        <v>15</v>
      </c>
      <c r="DI20">
        <v>1608323278.5999999</v>
      </c>
      <c r="DJ20" t="s">
        <v>295</v>
      </c>
      <c r="DK20">
        <v>1608323278.5999999</v>
      </c>
      <c r="DL20">
        <v>1608323273.5999999</v>
      </c>
      <c r="DM20">
        <v>12</v>
      </c>
      <c r="DN20">
        <v>1.4999999999999999E-2</v>
      </c>
      <c r="DO20">
        <v>-1.2999999999999999E-2</v>
      </c>
      <c r="DP20">
        <v>-0.98499999999999999</v>
      </c>
      <c r="DQ20">
        <v>-2.4E-2</v>
      </c>
      <c r="DR20">
        <v>405</v>
      </c>
      <c r="DS20">
        <v>19</v>
      </c>
      <c r="DT20">
        <v>0.71</v>
      </c>
      <c r="DU20">
        <v>0.19</v>
      </c>
      <c r="DV20">
        <v>1.1050508594381001</v>
      </c>
      <c r="DW20">
        <v>-5.3330723895250502E-2</v>
      </c>
      <c r="DX20">
        <v>2.98185115234951E-2</v>
      </c>
      <c r="DY20">
        <v>1</v>
      </c>
      <c r="DZ20">
        <v>-1.4502793548387101</v>
      </c>
      <c r="EA20">
        <v>5.9378225806455201E-2</v>
      </c>
      <c r="EB20">
        <v>3.5779013215578498E-2</v>
      </c>
      <c r="EC20">
        <v>1</v>
      </c>
      <c r="ED20">
        <v>1.23134096774194</v>
      </c>
      <c r="EE20">
        <v>1.3042258064510001E-2</v>
      </c>
      <c r="EF20">
        <v>7.8838349743120002E-3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-1.1299999999999999</v>
      </c>
      <c r="EN20">
        <v>-7.1999999999999998E-3</v>
      </c>
      <c r="EO20">
        <v>-1.2048362537835</v>
      </c>
      <c r="EP20">
        <v>8.1547674161403102E-4</v>
      </c>
      <c r="EQ20">
        <v>-7.5071724955183801E-7</v>
      </c>
      <c r="ER20">
        <v>1.8443278439785599E-10</v>
      </c>
      <c r="ES20">
        <v>-0.15577134021522701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4.2</v>
      </c>
      <c r="FB20">
        <v>4.3</v>
      </c>
      <c r="FC20">
        <v>2</v>
      </c>
      <c r="FD20">
        <v>513.53</v>
      </c>
      <c r="FE20">
        <v>477.27100000000002</v>
      </c>
      <c r="FF20">
        <v>22.131399999999999</v>
      </c>
      <c r="FG20">
        <v>33.521799999999999</v>
      </c>
      <c r="FH20">
        <v>30.000599999999999</v>
      </c>
      <c r="FI20">
        <v>33.457000000000001</v>
      </c>
      <c r="FJ20">
        <v>33.424999999999997</v>
      </c>
      <c r="FK20">
        <v>7.3754499999999998</v>
      </c>
      <c r="FL20">
        <v>11.482799999999999</v>
      </c>
      <c r="FM20">
        <v>19.4849</v>
      </c>
      <c r="FN20">
        <v>22.137499999999999</v>
      </c>
      <c r="FO20">
        <v>101.145</v>
      </c>
      <c r="FP20">
        <v>18.737100000000002</v>
      </c>
      <c r="FQ20">
        <v>100.898</v>
      </c>
      <c r="FR20">
        <v>100.533</v>
      </c>
    </row>
    <row r="21" spans="1:174" x14ac:dyDescent="0.25">
      <c r="A21">
        <v>5</v>
      </c>
      <c r="B21">
        <v>1608323618.5999999</v>
      </c>
      <c r="C21">
        <v>362</v>
      </c>
      <c r="D21" t="s">
        <v>310</v>
      </c>
      <c r="E21" t="s">
        <v>311</v>
      </c>
      <c r="F21" t="s">
        <v>289</v>
      </c>
      <c r="G21" t="s">
        <v>290</v>
      </c>
      <c r="H21">
        <v>1608323610.8499999</v>
      </c>
      <c r="I21">
        <f t="shared" si="0"/>
        <v>1.1658079851314103E-3</v>
      </c>
      <c r="J21">
        <f t="shared" si="1"/>
        <v>2.352229671587776</v>
      </c>
      <c r="K21">
        <f t="shared" si="2"/>
        <v>149.53083333333299</v>
      </c>
      <c r="L21">
        <f t="shared" si="3"/>
        <v>87.528330528942419</v>
      </c>
      <c r="M21">
        <f t="shared" si="4"/>
        <v>8.9828289181880017</v>
      </c>
      <c r="N21">
        <f t="shared" si="5"/>
        <v>15.346001525566209</v>
      </c>
      <c r="O21">
        <f t="shared" si="6"/>
        <v>6.4933108252939908E-2</v>
      </c>
      <c r="P21">
        <f t="shared" si="7"/>
        <v>2.973688391339488</v>
      </c>
      <c r="Q21">
        <f t="shared" si="8"/>
        <v>6.4155582014473689E-2</v>
      </c>
      <c r="R21">
        <f t="shared" si="9"/>
        <v>4.0166320584417298E-2</v>
      </c>
      <c r="S21">
        <f t="shared" si="10"/>
        <v>231.29489806797147</v>
      </c>
      <c r="T21">
        <f t="shared" si="11"/>
        <v>29.018362850930099</v>
      </c>
      <c r="U21">
        <f t="shared" si="12"/>
        <v>28.2535733333333</v>
      </c>
      <c r="V21">
        <f t="shared" si="13"/>
        <v>3.8512997785256591</v>
      </c>
      <c r="W21">
        <f t="shared" si="14"/>
        <v>53.839989916747236</v>
      </c>
      <c r="X21">
        <f t="shared" si="15"/>
        <v>2.0399196591796991</v>
      </c>
      <c r="Y21">
        <f t="shared" si="16"/>
        <v>3.7888559458016737</v>
      </c>
      <c r="Z21">
        <f t="shared" si="17"/>
        <v>1.81138011934596</v>
      </c>
      <c r="AA21">
        <f t="shared" si="18"/>
        <v>-51.412132144295192</v>
      </c>
      <c r="AB21">
        <f t="shared" si="19"/>
        <v>-44.991499987764662</v>
      </c>
      <c r="AC21">
        <f t="shared" si="20"/>
        <v>-3.3016872350204394</v>
      </c>
      <c r="AD21">
        <f t="shared" si="21"/>
        <v>131.5895787008912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54043.730696212064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15340</v>
      </c>
      <c r="AS21">
        <v>787.108230769231</v>
      </c>
      <c r="AT21">
        <v>874.52</v>
      </c>
      <c r="AU21">
        <f t="shared" si="27"/>
        <v>9.9953996741948714E-2</v>
      </c>
      <c r="AV21">
        <v>0.5</v>
      </c>
      <c r="AW21">
        <f t="shared" si="28"/>
        <v>1180.2064706277279</v>
      </c>
      <c r="AX21">
        <f t="shared" si="29"/>
        <v>2.352229671587776</v>
      </c>
      <c r="AY21">
        <f t="shared" si="30"/>
        <v>58.983176859975352</v>
      </c>
      <c r="AZ21">
        <f t="shared" si="31"/>
        <v>0.32606458400036592</v>
      </c>
      <c r="BA21">
        <f t="shared" si="32"/>
        <v>2.4825970915458577E-3</v>
      </c>
      <c r="BB21">
        <f t="shared" si="33"/>
        <v>2.7301376755248592</v>
      </c>
      <c r="BC21" t="s">
        <v>313</v>
      </c>
      <c r="BD21">
        <v>589.37</v>
      </c>
      <c r="BE21">
        <f t="shared" si="34"/>
        <v>285.14999999999998</v>
      </c>
      <c r="BF21">
        <f t="shared" si="35"/>
        <v>0.30654662188591614</v>
      </c>
      <c r="BG21">
        <f t="shared" si="36"/>
        <v>0.89331053500005608</v>
      </c>
      <c r="BH21">
        <f t="shared" si="37"/>
        <v>0.54961065216970539</v>
      </c>
      <c r="BI21">
        <f t="shared" si="38"/>
        <v>0.93754697056471004</v>
      </c>
      <c r="BJ21">
        <f t="shared" si="39"/>
        <v>0.22953562861912458</v>
      </c>
      <c r="BK21">
        <f t="shared" si="40"/>
        <v>0.77046437138087542</v>
      </c>
      <c r="BL21">
        <f t="shared" si="41"/>
        <v>1400.0256666666701</v>
      </c>
      <c r="BM21">
        <f t="shared" si="42"/>
        <v>1180.2064706277279</v>
      </c>
      <c r="BN21">
        <f t="shared" si="43"/>
        <v>0.84298916707555005</v>
      </c>
      <c r="BO21">
        <f t="shared" si="44"/>
        <v>0.19597833415110019</v>
      </c>
      <c r="BP21">
        <v>6</v>
      </c>
      <c r="BQ21">
        <v>0.5</v>
      </c>
      <c r="BR21" t="s">
        <v>294</v>
      </c>
      <c r="BS21">
        <v>2</v>
      </c>
      <c r="BT21">
        <v>1608323610.8499999</v>
      </c>
      <c r="BU21">
        <v>149.53083333333299</v>
      </c>
      <c r="BV21">
        <v>152.56123333333301</v>
      </c>
      <c r="BW21">
        <v>19.876896666666699</v>
      </c>
      <c r="BX21">
        <v>18.506396666666699</v>
      </c>
      <c r="BY21">
        <v>150.62913333333299</v>
      </c>
      <c r="BZ21">
        <v>19.884460000000001</v>
      </c>
      <c r="CA21">
        <v>500.24166666666702</v>
      </c>
      <c r="CB21">
        <v>102.527633333333</v>
      </c>
      <c r="CC21">
        <v>0.10004006</v>
      </c>
      <c r="CD21">
        <v>27.972933333333302</v>
      </c>
      <c r="CE21">
        <v>28.2535733333333</v>
      </c>
      <c r="CF21">
        <v>999.9</v>
      </c>
      <c r="CG21">
        <v>0</v>
      </c>
      <c r="CH21">
        <v>0</v>
      </c>
      <c r="CI21">
        <v>10001.017</v>
      </c>
      <c r="CJ21">
        <v>0</v>
      </c>
      <c r="CK21">
        <v>869.80723333333299</v>
      </c>
      <c r="CL21">
        <v>1400.0256666666701</v>
      </c>
      <c r="CM21">
        <v>0.90000316666666602</v>
      </c>
      <c r="CN21">
        <v>9.9996986666666704E-2</v>
      </c>
      <c r="CO21">
        <v>0</v>
      </c>
      <c r="CP21">
        <v>787.11829999999998</v>
      </c>
      <c r="CQ21">
        <v>4.99979</v>
      </c>
      <c r="CR21">
        <v>11239.256666666701</v>
      </c>
      <c r="CS21">
        <v>11904.9066666667</v>
      </c>
      <c r="CT21">
        <v>48.687166666666698</v>
      </c>
      <c r="CU21">
        <v>51.289266666666698</v>
      </c>
      <c r="CV21">
        <v>49.897666666666701</v>
      </c>
      <c r="CW21">
        <v>49.981099999999998</v>
      </c>
      <c r="CX21">
        <v>49.808033333333299</v>
      </c>
      <c r="CY21">
        <v>1255.52866666667</v>
      </c>
      <c r="CZ21">
        <v>139.49700000000001</v>
      </c>
      <c r="DA21">
        <v>0</v>
      </c>
      <c r="DB21">
        <v>86.099999904632597</v>
      </c>
      <c r="DC21">
        <v>0</v>
      </c>
      <c r="DD21">
        <v>787.108230769231</v>
      </c>
      <c r="DE21">
        <v>-3.99576068049684</v>
      </c>
      <c r="DF21">
        <v>-61.336752195620299</v>
      </c>
      <c r="DG21">
        <v>11239.3038461538</v>
      </c>
      <c r="DH21">
        <v>15</v>
      </c>
      <c r="DI21">
        <v>1608323278.5999999</v>
      </c>
      <c r="DJ21" t="s">
        <v>295</v>
      </c>
      <c r="DK21">
        <v>1608323278.5999999</v>
      </c>
      <c r="DL21">
        <v>1608323273.5999999</v>
      </c>
      <c r="DM21">
        <v>12</v>
      </c>
      <c r="DN21">
        <v>1.4999999999999999E-2</v>
      </c>
      <c r="DO21">
        <v>-1.2999999999999999E-2</v>
      </c>
      <c r="DP21">
        <v>-0.98499999999999999</v>
      </c>
      <c r="DQ21">
        <v>-2.4E-2</v>
      </c>
      <c r="DR21">
        <v>405</v>
      </c>
      <c r="DS21">
        <v>19</v>
      </c>
      <c r="DT21">
        <v>0.71</v>
      </c>
      <c r="DU21">
        <v>0.19</v>
      </c>
      <c r="DV21">
        <v>2.3594104326943199</v>
      </c>
      <c r="DW21">
        <v>-0.106598926309855</v>
      </c>
      <c r="DX21">
        <v>2.2275838172279301E-2</v>
      </c>
      <c r="DY21">
        <v>1</v>
      </c>
      <c r="DZ21">
        <v>-3.0374461290322601</v>
      </c>
      <c r="EA21">
        <v>0.14138854838710899</v>
      </c>
      <c r="EB21">
        <v>2.7705514610891501E-2</v>
      </c>
      <c r="EC21">
        <v>1</v>
      </c>
      <c r="ED21">
        <v>1.3696838709677399</v>
      </c>
      <c r="EE21">
        <v>5.3083064516127702E-2</v>
      </c>
      <c r="EF21">
        <v>6.6184549787643996E-3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-1.0980000000000001</v>
      </c>
      <c r="EN21">
        <v>-7.4000000000000003E-3</v>
      </c>
      <c r="EO21">
        <v>-1.2048362537835</v>
      </c>
      <c r="EP21">
        <v>8.1547674161403102E-4</v>
      </c>
      <c r="EQ21">
        <v>-7.5071724955183801E-7</v>
      </c>
      <c r="ER21">
        <v>1.8443278439785599E-10</v>
      </c>
      <c r="ES21">
        <v>-0.15577134021522701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5.7</v>
      </c>
      <c r="FB21">
        <v>5.8</v>
      </c>
      <c r="FC21">
        <v>2</v>
      </c>
      <c r="FD21">
        <v>513.65</v>
      </c>
      <c r="FE21">
        <v>476.91699999999997</v>
      </c>
      <c r="FF21">
        <v>22.122900000000001</v>
      </c>
      <c r="FG21">
        <v>33.642400000000002</v>
      </c>
      <c r="FH21">
        <v>30.000499999999999</v>
      </c>
      <c r="FI21">
        <v>33.536700000000003</v>
      </c>
      <c r="FJ21">
        <v>33.498600000000003</v>
      </c>
      <c r="FK21">
        <v>9.7030600000000007</v>
      </c>
      <c r="FL21">
        <v>9.0531500000000005</v>
      </c>
      <c r="FM21">
        <v>19.110499999999998</v>
      </c>
      <c r="FN21">
        <v>22.134699999999999</v>
      </c>
      <c r="FO21">
        <v>152.76400000000001</v>
      </c>
      <c r="FP21">
        <v>18.5885</v>
      </c>
      <c r="FQ21">
        <v>100.879</v>
      </c>
      <c r="FR21">
        <v>100.51600000000001</v>
      </c>
    </row>
    <row r="22" spans="1:174" x14ac:dyDescent="0.25">
      <c r="A22">
        <v>6</v>
      </c>
      <c r="B22">
        <v>1608323694.5999999</v>
      </c>
      <c r="C22">
        <v>438</v>
      </c>
      <c r="D22" t="s">
        <v>314</v>
      </c>
      <c r="E22" t="s">
        <v>315</v>
      </c>
      <c r="F22" t="s">
        <v>289</v>
      </c>
      <c r="G22" t="s">
        <v>290</v>
      </c>
      <c r="H22">
        <v>1608323686.8499999</v>
      </c>
      <c r="I22">
        <f t="shared" si="0"/>
        <v>1.1147510492361863E-3</v>
      </c>
      <c r="J22">
        <f t="shared" si="1"/>
        <v>3.5308487416577381</v>
      </c>
      <c r="K22">
        <f t="shared" si="2"/>
        <v>199.20896666666701</v>
      </c>
      <c r="L22">
        <f t="shared" si="3"/>
        <v>102.6957695621111</v>
      </c>
      <c r="M22">
        <f t="shared" si="4"/>
        <v>10.539359854703674</v>
      </c>
      <c r="N22">
        <f t="shared" si="5"/>
        <v>20.44422077886918</v>
      </c>
      <c r="O22">
        <f t="shared" si="6"/>
        <v>6.1931463834204073E-2</v>
      </c>
      <c r="P22">
        <f t="shared" si="7"/>
        <v>2.9728243096642304</v>
      </c>
      <c r="Q22">
        <f t="shared" si="8"/>
        <v>6.1223535332583928E-2</v>
      </c>
      <c r="R22">
        <f t="shared" si="9"/>
        <v>3.8327639777496522E-2</v>
      </c>
      <c r="S22">
        <f t="shared" si="10"/>
        <v>231.29340863476827</v>
      </c>
      <c r="T22">
        <f t="shared" si="11"/>
        <v>29.046012956838478</v>
      </c>
      <c r="U22">
        <f t="shared" si="12"/>
        <v>28.285783333333299</v>
      </c>
      <c r="V22">
        <f t="shared" si="13"/>
        <v>3.858523775804362</v>
      </c>
      <c r="W22">
        <f t="shared" si="14"/>
        <v>53.893132394714705</v>
      </c>
      <c r="X22">
        <f t="shared" si="15"/>
        <v>2.0436359549839858</v>
      </c>
      <c r="Y22">
        <f t="shared" si="16"/>
        <v>3.7920155392274157</v>
      </c>
      <c r="Z22">
        <f t="shared" si="17"/>
        <v>1.8148878208203763</v>
      </c>
      <c r="AA22">
        <f t="shared" si="18"/>
        <v>-49.160521271315815</v>
      </c>
      <c r="AB22">
        <f t="shared" si="19"/>
        <v>-47.84941268006235</v>
      </c>
      <c r="AC22">
        <f t="shared" si="20"/>
        <v>-3.5132487992691774</v>
      </c>
      <c r="AD22">
        <f t="shared" si="21"/>
        <v>130.77022588412092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54015.817685300164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15343.5</v>
      </c>
      <c r="AS22">
        <v>783.48856000000001</v>
      </c>
      <c r="AT22">
        <v>877.94</v>
      </c>
      <c r="AU22">
        <f t="shared" si="27"/>
        <v>0.10758302389684948</v>
      </c>
      <c r="AV22">
        <v>0.5</v>
      </c>
      <c r="AW22">
        <f t="shared" si="28"/>
        <v>1180.1986306277263</v>
      </c>
      <c r="AX22">
        <f t="shared" si="29"/>
        <v>3.5308487416577381</v>
      </c>
      <c r="AY22">
        <f t="shared" si="30"/>
        <v>63.484668740925855</v>
      </c>
      <c r="AZ22">
        <f t="shared" si="31"/>
        <v>0.34027382281249285</v>
      </c>
      <c r="BA22">
        <f t="shared" si="32"/>
        <v>3.4812751979627983E-3</v>
      </c>
      <c r="BB22">
        <f t="shared" si="33"/>
        <v>2.7156069890880921</v>
      </c>
      <c r="BC22" t="s">
        <v>317</v>
      </c>
      <c r="BD22">
        <v>579.20000000000005</v>
      </c>
      <c r="BE22">
        <f t="shared" si="34"/>
        <v>298.74</v>
      </c>
      <c r="BF22">
        <f t="shared" si="35"/>
        <v>0.31616603066211435</v>
      </c>
      <c r="BG22">
        <f t="shared" si="36"/>
        <v>0.88864951097328237</v>
      </c>
      <c r="BH22">
        <f t="shared" si="37"/>
        <v>0.58137172943437998</v>
      </c>
      <c r="BI22">
        <f t="shared" si="38"/>
        <v>0.93620400509396517</v>
      </c>
      <c r="BJ22">
        <f t="shared" si="39"/>
        <v>0.23372819248247434</v>
      </c>
      <c r="BK22">
        <f t="shared" si="40"/>
        <v>0.76627180751752566</v>
      </c>
      <c r="BL22">
        <f t="shared" si="41"/>
        <v>1400.0163333333301</v>
      </c>
      <c r="BM22">
        <f t="shared" si="42"/>
        <v>1180.1986306277263</v>
      </c>
      <c r="BN22">
        <f t="shared" si="43"/>
        <v>0.84298918700310099</v>
      </c>
      <c r="BO22">
        <f t="shared" si="44"/>
        <v>0.19597837400620224</v>
      </c>
      <c r="BP22">
        <v>6</v>
      </c>
      <c r="BQ22">
        <v>0.5</v>
      </c>
      <c r="BR22" t="s">
        <v>294</v>
      </c>
      <c r="BS22">
        <v>2</v>
      </c>
      <c r="BT22">
        <v>1608323686.8499999</v>
      </c>
      <c r="BU22">
        <v>199.20896666666701</v>
      </c>
      <c r="BV22">
        <v>203.71056666666701</v>
      </c>
      <c r="BW22">
        <v>19.913236666666698</v>
      </c>
      <c r="BX22">
        <v>18.602726666666701</v>
      </c>
      <c r="BY22">
        <v>200.2791</v>
      </c>
      <c r="BZ22">
        <v>19.9200466666667</v>
      </c>
      <c r="CA22">
        <v>500.21109999999999</v>
      </c>
      <c r="CB22">
        <v>102.527066666667</v>
      </c>
      <c r="CC22">
        <v>9.9944160000000004E-2</v>
      </c>
      <c r="CD22">
        <v>27.98723</v>
      </c>
      <c r="CE22">
        <v>28.285783333333299</v>
      </c>
      <c r="CF22">
        <v>999.9</v>
      </c>
      <c r="CG22">
        <v>0</v>
      </c>
      <c r="CH22">
        <v>0</v>
      </c>
      <c r="CI22">
        <v>9996.1843333333309</v>
      </c>
      <c r="CJ22">
        <v>0</v>
      </c>
      <c r="CK22">
        <v>977.44256666666695</v>
      </c>
      <c r="CL22">
        <v>1400.0163333333301</v>
      </c>
      <c r="CM22">
        <v>0.90000433333333296</v>
      </c>
      <c r="CN22">
        <v>9.99954333333333E-2</v>
      </c>
      <c r="CO22">
        <v>0</v>
      </c>
      <c r="CP22">
        <v>783.53973333333295</v>
      </c>
      <c r="CQ22">
        <v>4.99979</v>
      </c>
      <c r="CR22">
        <v>11146.256666666701</v>
      </c>
      <c r="CS22">
        <v>11904.836666666701</v>
      </c>
      <c r="CT22">
        <v>48.3038666666667</v>
      </c>
      <c r="CU22">
        <v>50.936999999999998</v>
      </c>
      <c r="CV22">
        <v>49.5124</v>
      </c>
      <c r="CW22">
        <v>49.674599999999998</v>
      </c>
      <c r="CX22">
        <v>49.462200000000003</v>
      </c>
      <c r="CY22">
        <v>1255.51933333333</v>
      </c>
      <c r="CZ22">
        <v>139.49700000000001</v>
      </c>
      <c r="DA22">
        <v>0</v>
      </c>
      <c r="DB22">
        <v>75.599999904632597</v>
      </c>
      <c r="DC22">
        <v>0</v>
      </c>
      <c r="DD22">
        <v>783.48856000000001</v>
      </c>
      <c r="DE22">
        <v>-2.59707692868739</v>
      </c>
      <c r="DF22">
        <v>-63.476923179858602</v>
      </c>
      <c r="DG22">
        <v>11145.38</v>
      </c>
      <c r="DH22">
        <v>15</v>
      </c>
      <c r="DI22">
        <v>1608323278.5999999</v>
      </c>
      <c r="DJ22" t="s">
        <v>295</v>
      </c>
      <c r="DK22">
        <v>1608323278.5999999</v>
      </c>
      <c r="DL22">
        <v>1608323273.5999999</v>
      </c>
      <c r="DM22">
        <v>12</v>
      </c>
      <c r="DN22">
        <v>1.4999999999999999E-2</v>
      </c>
      <c r="DO22">
        <v>-1.2999999999999999E-2</v>
      </c>
      <c r="DP22">
        <v>-0.98499999999999999</v>
      </c>
      <c r="DQ22">
        <v>-2.4E-2</v>
      </c>
      <c r="DR22">
        <v>405</v>
      </c>
      <c r="DS22">
        <v>19</v>
      </c>
      <c r="DT22">
        <v>0.71</v>
      </c>
      <c r="DU22">
        <v>0.19</v>
      </c>
      <c r="DV22">
        <v>3.5366991709462701</v>
      </c>
      <c r="DW22">
        <v>-0.146434530966776</v>
      </c>
      <c r="DX22">
        <v>1.7209839243733701E-2</v>
      </c>
      <c r="DY22">
        <v>1</v>
      </c>
      <c r="DZ22">
        <v>-4.5054512903225801</v>
      </c>
      <c r="EA22">
        <v>0.16678838709678101</v>
      </c>
      <c r="EB22">
        <v>1.8908038697002E-2</v>
      </c>
      <c r="EC22">
        <v>1</v>
      </c>
      <c r="ED22">
        <v>1.31173064516129</v>
      </c>
      <c r="EE22">
        <v>-6.3570967741937406E-2</v>
      </c>
      <c r="EF22">
        <v>5.4148237009896396E-3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-1.07</v>
      </c>
      <c r="EN22">
        <v>-6.0000000000000001E-3</v>
      </c>
      <c r="EO22">
        <v>-1.2048362537835</v>
      </c>
      <c r="EP22">
        <v>8.1547674161403102E-4</v>
      </c>
      <c r="EQ22">
        <v>-7.5071724955183801E-7</v>
      </c>
      <c r="ER22">
        <v>1.8443278439785599E-10</v>
      </c>
      <c r="ES22">
        <v>-0.15577134021522701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6.9</v>
      </c>
      <c r="FB22">
        <v>7</v>
      </c>
      <c r="FC22">
        <v>2</v>
      </c>
      <c r="FD22">
        <v>513.53099999999995</v>
      </c>
      <c r="FE22">
        <v>477.36700000000002</v>
      </c>
      <c r="FF22">
        <v>22.192</v>
      </c>
      <c r="FG22">
        <v>33.738500000000002</v>
      </c>
      <c r="FH22">
        <v>30.000499999999999</v>
      </c>
      <c r="FI22">
        <v>33.6111</v>
      </c>
      <c r="FJ22">
        <v>33.569600000000001</v>
      </c>
      <c r="FK22">
        <v>12.005000000000001</v>
      </c>
      <c r="FL22">
        <v>3.62676</v>
      </c>
      <c r="FM22">
        <v>19.110499999999998</v>
      </c>
      <c r="FN22">
        <v>22.191800000000001</v>
      </c>
      <c r="FO22">
        <v>204.06800000000001</v>
      </c>
      <c r="FP22">
        <v>18.849499999999999</v>
      </c>
      <c r="FQ22">
        <v>100.861</v>
      </c>
      <c r="FR22">
        <v>100.506</v>
      </c>
    </row>
    <row r="23" spans="1:174" x14ac:dyDescent="0.25">
      <c r="A23">
        <v>7</v>
      </c>
      <c r="B23">
        <v>1608323807.5999999</v>
      </c>
      <c r="C23">
        <v>551</v>
      </c>
      <c r="D23" t="s">
        <v>318</v>
      </c>
      <c r="E23" t="s">
        <v>319</v>
      </c>
      <c r="F23" t="s">
        <v>289</v>
      </c>
      <c r="G23" t="s">
        <v>290</v>
      </c>
      <c r="H23">
        <v>1608323799.8499999</v>
      </c>
      <c r="I23">
        <f t="shared" si="0"/>
        <v>9.7103668297376315E-4</v>
      </c>
      <c r="J23">
        <f t="shared" si="1"/>
        <v>4.2199112914808925</v>
      </c>
      <c r="K23">
        <f t="shared" si="2"/>
        <v>249.93473333333301</v>
      </c>
      <c r="L23">
        <f t="shared" si="3"/>
        <v>118.41679543999466</v>
      </c>
      <c r="M23">
        <f t="shared" si="4"/>
        <v>12.152529258011363</v>
      </c>
      <c r="N23">
        <f t="shared" si="5"/>
        <v>25.649563882732398</v>
      </c>
      <c r="O23">
        <f t="shared" si="6"/>
        <v>5.3975474097208306E-2</v>
      </c>
      <c r="P23">
        <f t="shared" si="7"/>
        <v>2.9731063719764608</v>
      </c>
      <c r="Q23">
        <f t="shared" si="8"/>
        <v>5.3436947200850585E-2</v>
      </c>
      <c r="R23">
        <f t="shared" si="9"/>
        <v>3.3446028619932323E-2</v>
      </c>
      <c r="S23">
        <f t="shared" si="10"/>
        <v>231.29064331305037</v>
      </c>
      <c r="T23">
        <f t="shared" si="11"/>
        <v>29.085321314498902</v>
      </c>
      <c r="U23">
        <f t="shared" si="12"/>
        <v>28.34629</v>
      </c>
      <c r="V23">
        <f t="shared" si="13"/>
        <v>3.872126057983508</v>
      </c>
      <c r="W23">
        <f t="shared" si="14"/>
        <v>54.347351560477207</v>
      </c>
      <c r="X23">
        <f t="shared" si="15"/>
        <v>2.0611700300466511</v>
      </c>
      <c r="Y23">
        <f t="shared" si="16"/>
        <v>3.7925859694432416</v>
      </c>
      <c r="Z23">
        <f t="shared" si="17"/>
        <v>1.8109560279368568</v>
      </c>
      <c r="AA23">
        <f t="shared" si="18"/>
        <v>-42.822717719142958</v>
      </c>
      <c r="AB23">
        <f t="shared" si="19"/>
        <v>-57.138792751602885</v>
      </c>
      <c r="AC23">
        <f t="shared" si="20"/>
        <v>-4.196224000753995</v>
      </c>
      <c r="AD23">
        <f t="shared" si="21"/>
        <v>127.13290884155052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54023.580002215953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15348.1</v>
      </c>
      <c r="AS23">
        <v>782.276269230769</v>
      </c>
      <c r="AT23">
        <v>883.4</v>
      </c>
      <c r="AU23">
        <f t="shared" si="27"/>
        <v>0.11447105588547768</v>
      </c>
      <c r="AV23">
        <v>0.5</v>
      </c>
      <c r="AW23">
        <f t="shared" si="28"/>
        <v>1180.1825606277635</v>
      </c>
      <c r="AX23">
        <f t="shared" si="29"/>
        <v>4.2199112914808925</v>
      </c>
      <c r="AY23">
        <f t="shared" si="30"/>
        <v>67.548371926343435</v>
      </c>
      <c r="AZ23">
        <f t="shared" si="31"/>
        <v>0.34538148064297036</v>
      </c>
      <c r="BA23">
        <f t="shared" si="32"/>
        <v>4.0651835837543148E-3</v>
      </c>
      <c r="BB23">
        <f t="shared" si="33"/>
        <v>2.6926420647498301</v>
      </c>
      <c r="BC23" t="s">
        <v>321</v>
      </c>
      <c r="BD23">
        <v>578.29</v>
      </c>
      <c r="BE23">
        <f t="shared" si="34"/>
        <v>305.11</v>
      </c>
      <c r="BF23">
        <f t="shared" si="35"/>
        <v>0.33143368217767682</v>
      </c>
      <c r="BG23">
        <f t="shared" si="36"/>
        <v>0.88631375778283694</v>
      </c>
      <c r="BH23">
        <f t="shared" si="37"/>
        <v>0.6022027027027036</v>
      </c>
      <c r="BI23">
        <f t="shared" si="38"/>
        <v>0.93405997250032013</v>
      </c>
      <c r="BJ23">
        <f t="shared" si="39"/>
        <v>0.24500907365501101</v>
      </c>
      <c r="BK23">
        <f t="shared" si="40"/>
        <v>0.75499092634498899</v>
      </c>
      <c r="BL23">
        <f t="shared" si="41"/>
        <v>1399.9970000000001</v>
      </c>
      <c r="BM23">
        <f t="shared" si="42"/>
        <v>1180.1825606277635</v>
      </c>
      <c r="BN23">
        <f t="shared" si="43"/>
        <v>0.84298934971129469</v>
      </c>
      <c r="BO23">
        <f t="shared" si="44"/>
        <v>0.19597869942258941</v>
      </c>
      <c r="BP23">
        <v>6</v>
      </c>
      <c r="BQ23">
        <v>0.5</v>
      </c>
      <c r="BR23" t="s">
        <v>294</v>
      </c>
      <c r="BS23">
        <v>2</v>
      </c>
      <c r="BT23">
        <v>1608323799.8499999</v>
      </c>
      <c r="BU23">
        <v>249.93473333333301</v>
      </c>
      <c r="BV23">
        <v>255.287466666667</v>
      </c>
      <c r="BW23">
        <v>20.0844733333333</v>
      </c>
      <c r="BX23">
        <v>18.9431433333333</v>
      </c>
      <c r="BY23">
        <v>250.97923333333301</v>
      </c>
      <c r="BZ23">
        <v>20.087706666666701</v>
      </c>
      <c r="CA23">
        <v>500.22373333333297</v>
      </c>
      <c r="CB23">
        <v>102.525033333333</v>
      </c>
      <c r="CC23">
        <v>0.100014176666667</v>
      </c>
      <c r="CD23">
        <v>27.989809999999999</v>
      </c>
      <c r="CE23">
        <v>28.34629</v>
      </c>
      <c r="CF23">
        <v>999.9</v>
      </c>
      <c r="CG23">
        <v>0</v>
      </c>
      <c r="CH23">
        <v>0</v>
      </c>
      <c r="CI23">
        <v>9997.9779999999992</v>
      </c>
      <c r="CJ23">
        <v>0</v>
      </c>
      <c r="CK23">
        <v>889.20516666666697</v>
      </c>
      <c r="CL23">
        <v>1399.9970000000001</v>
      </c>
      <c r="CM23">
        <v>0.89999899999999999</v>
      </c>
      <c r="CN23">
        <v>0.10000085</v>
      </c>
      <c r="CO23">
        <v>0</v>
      </c>
      <c r="CP23">
        <v>782.28666666666697</v>
      </c>
      <c r="CQ23">
        <v>4.99979</v>
      </c>
      <c r="CR23">
        <v>11126.3733333333</v>
      </c>
      <c r="CS23">
        <v>11904.65</v>
      </c>
      <c r="CT23">
        <v>47.818300000000001</v>
      </c>
      <c r="CU23">
        <v>50.555799999999998</v>
      </c>
      <c r="CV23">
        <v>49.039266666666698</v>
      </c>
      <c r="CW23">
        <v>49.356099999999998</v>
      </c>
      <c r="CX23">
        <v>49.018599999999999</v>
      </c>
      <c r="CY23">
        <v>1255.4943333333299</v>
      </c>
      <c r="CZ23">
        <v>139.50266666666701</v>
      </c>
      <c r="DA23">
        <v>0</v>
      </c>
      <c r="DB23">
        <v>112.5</v>
      </c>
      <c r="DC23">
        <v>0</v>
      </c>
      <c r="DD23">
        <v>782.276269230769</v>
      </c>
      <c r="DE23">
        <v>0.117504275265884</v>
      </c>
      <c r="DF23">
        <v>-20.290598295918599</v>
      </c>
      <c r="DG23">
        <v>11126.4038461538</v>
      </c>
      <c r="DH23">
        <v>15</v>
      </c>
      <c r="DI23">
        <v>1608323278.5999999</v>
      </c>
      <c r="DJ23" t="s">
        <v>295</v>
      </c>
      <c r="DK23">
        <v>1608323278.5999999</v>
      </c>
      <c r="DL23">
        <v>1608323273.5999999</v>
      </c>
      <c r="DM23">
        <v>12</v>
      </c>
      <c r="DN23">
        <v>1.4999999999999999E-2</v>
      </c>
      <c r="DO23">
        <v>-1.2999999999999999E-2</v>
      </c>
      <c r="DP23">
        <v>-0.98499999999999999</v>
      </c>
      <c r="DQ23">
        <v>-2.4E-2</v>
      </c>
      <c r="DR23">
        <v>405</v>
      </c>
      <c r="DS23">
        <v>19</v>
      </c>
      <c r="DT23">
        <v>0.71</v>
      </c>
      <c r="DU23">
        <v>0.19</v>
      </c>
      <c r="DV23">
        <v>4.2212012363444904</v>
      </c>
      <c r="DW23">
        <v>0.10524787333984401</v>
      </c>
      <c r="DX23">
        <v>1.37568893399124E-2</v>
      </c>
      <c r="DY23">
        <v>1</v>
      </c>
      <c r="DZ23">
        <v>-5.3541951612903196</v>
      </c>
      <c r="EA23">
        <v>-6.0935806451615601E-2</v>
      </c>
      <c r="EB23">
        <v>1.54949260937704E-2</v>
      </c>
      <c r="EC23">
        <v>1</v>
      </c>
      <c r="ED23">
        <v>1.14444677419355</v>
      </c>
      <c r="EE23">
        <v>-0.11490193548387299</v>
      </c>
      <c r="EF23">
        <v>2.86006907639451E-2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-1.044</v>
      </c>
      <c r="EN23">
        <v>-2.5000000000000001E-3</v>
      </c>
      <c r="EO23">
        <v>-1.2048362537835</v>
      </c>
      <c r="EP23">
        <v>8.1547674161403102E-4</v>
      </c>
      <c r="EQ23">
        <v>-7.5071724955183801E-7</v>
      </c>
      <c r="ER23">
        <v>1.8443278439785599E-10</v>
      </c>
      <c r="ES23">
        <v>-0.15577134021522701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8.8000000000000007</v>
      </c>
      <c r="FB23">
        <v>8.9</v>
      </c>
      <c r="FC23">
        <v>2</v>
      </c>
      <c r="FD23">
        <v>513.31500000000005</v>
      </c>
      <c r="FE23">
        <v>477.43099999999998</v>
      </c>
      <c r="FF23">
        <v>22.167200000000001</v>
      </c>
      <c r="FG23">
        <v>33.886400000000002</v>
      </c>
      <c r="FH23">
        <v>30.000399999999999</v>
      </c>
      <c r="FI23">
        <v>33.730600000000003</v>
      </c>
      <c r="FJ23">
        <v>33.683900000000001</v>
      </c>
      <c r="FK23">
        <v>14.2577</v>
      </c>
      <c r="FL23">
        <v>0</v>
      </c>
      <c r="FM23">
        <v>20.2469</v>
      </c>
      <c r="FN23">
        <v>22.17</v>
      </c>
      <c r="FO23">
        <v>255.31299999999999</v>
      </c>
      <c r="FP23">
        <v>19.276599999999998</v>
      </c>
      <c r="FQ23">
        <v>100.83199999999999</v>
      </c>
      <c r="FR23">
        <v>100.482</v>
      </c>
    </row>
    <row r="24" spans="1:174" x14ac:dyDescent="0.25">
      <c r="A24">
        <v>8</v>
      </c>
      <c r="B24">
        <v>1608323928.0999999</v>
      </c>
      <c r="C24">
        <v>671.5</v>
      </c>
      <c r="D24" t="s">
        <v>322</v>
      </c>
      <c r="E24" t="s">
        <v>323</v>
      </c>
      <c r="F24" t="s">
        <v>289</v>
      </c>
      <c r="G24" t="s">
        <v>290</v>
      </c>
      <c r="H24">
        <v>1608323920.0999999</v>
      </c>
      <c r="I24">
        <f t="shared" si="0"/>
        <v>7.8215345933739576E-4</v>
      </c>
      <c r="J24">
        <f t="shared" si="1"/>
        <v>5.8683658335819651</v>
      </c>
      <c r="K24">
        <f t="shared" si="2"/>
        <v>400.14235483870999</v>
      </c>
      <c r="L24">
        <f t="shared" si="3"/>
        <v>173.21702337934536</v>
      </c>
      <c r="M24">
        <f t="shared" si="4"/>
        <v>17.776556777337102</v>
      </c>
      <c r="N24">
        <f t="shared" si="5"/>
        <v>41.064978204999456</v>
      </c>
      <c r="O24">
        <f t="shared" si="6"/>
        <v>4.3254581780850607E-2</v>
      </c>
      <c r="P24">
        <f t="shared" si="7"/>
        <v>2.9738067442979728</v>
      </c>
      <c r="Q24">
        <f t="shared" si="8"/>
        <v>4.2908078857523298E-2</v>
      </c>
      <c r="R24">
        <f t="shared" si="9"/>
        <v>2.6848449685888665E-2</v>
      </c>
      <c r="S24">
        <f t="shared" si="10"/>
        <v>231.29297747711919</v>
      </c>
      <c r="T24">
        <f t="shared" si="11"/>
        <v>29.127722681176781</v>
      </c>
      <c r="U24">
        <f t="shared" si="12"/>
        <v>28.353545161290299</v>
      </c>
      <c r="V24">
        <f t="shared" si="13"/>
        <v>3.8737598692177206</v>
      </c>
      <c r="W24">
        <f t="shared" si="14"/>
        <v>54.258073878146554</v>
      </c>
      <c r="X24">
        <f t="shared" si="15"/>
        <v>2.0570902647308484</v>
      </c>
      <c r="Y24">
        <f t="shared" si="16"/>
        <v>3.7913072059113024</v>
      </c>
      <c r="Z24">
        <f t="shared" si="17"/>
        <v>1.8166696044868722</v>
      </c>
      <c r="AA24">
        <f t="shared" si="18"/>
        <v>-34.492967556779156</v>
      </c>
      <c r="AB24">
        <f t="shared" si="19"/>
        <v>-59.242772711507556</v>
      </c>
      <c r="AC24">
        <f t="shared" si="20"/>
        <v>-4.3497458092466816</v>
      </c>
      <c r="AD24">
        <f t="shared" si="21"/>
        <v>133.20749139958582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54045.172750316422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15352.3</v>
      </c>
      <c r="AS24">
        <v>788.57680769230797</v>
      </c>
      <c r="AT24">
        <v>902.9</v>
      </c>
      <c r="AU24">
        <f t="shared" si="27"/>
        <v>0.12661777861080081</v>
      </c>
      <c r="AV24">
        <v>0.5</v>
      </c>
      <c r="AW24">
        <f t="shared" si="28"/>
        <v>1180.1928877245614</v>
      </c>
      <c r="AX24">
        <f t="shared" si="29"/>
        <v>5.8683658335819651</v>
      </c>
      <c r="AY24">
        <f t="shared" si="30"/>
        <v>74.716700887975108</v>
      </c>
      <c r="AZ24">
        <f t="shared" si="31"/>
        <v>0.35828995459076313</v>
      </c>
      <c r="BA24">
        <f t="shared" si="32"/>
        <v>5.4619150652792364E-3</v>
      </c>
      <c r="BB24">
        <f t="shared" si="33"/>
        <v>2.6128917931110864</v>
      </c>
      <c r="BC24" t="s">
        <v>325</v>
      </c>
      <c r="BD24">
        <v>579.4</v>
      </c>
      <c r="BE24">
        <f t="shared" si="34"/>
        <v>323.5</v>
      </c>
      <c r="BF24">
        <f t="shared" si="35"/>
        <v>0.35339472119842968</v>
      </c>
      <c r="BG24">
        <f t="shared" si="36"/>
        <v>0.87941163314297643</v>
      </c>
      <c r="BH24">
        <f t="shared" si="37"/>
        <v>0.60997393802585487</v>
      </c>
      <c r="BI24">
        <f t="shared" si="38"/>
        <v>0.92640271323730183</v>
      </c>
      <c r="BJ24">
        <f t="shared" si="39"/>
        <v>0.25965371979626306</v>
      </c>
      <c r="BK24">
        <f t="shared" si="40"/>
        <v>0.74034628020373694</v>
      </c>
      <c r="BL24">
        <f t="shared" si="41"/>
        <v>1400.00903225806</v>
      </c>
      <c r="BM24">
        <f t="shared" si="42"/>
        <v>1180.1928877245614</v>
      </c>
      <c r="BN24">
        <f t="shared" si="43"/>
        <v>0.8429894811614469</v>
      </c>
      <c r="BO24">
        <f t="shared" si="44"/>
        <v>0.19597896232289391</v>
      </c>
      <c r="BP24">
        <v>6</v>
      </c>
      <c r="BQ24">
        <v>0.5</v>
      </c>
      <c r="BR24" t="s">
        <v>294</v>
      </c>
      <c r="BS24">
        <v>2</v>
      </c>
      <c r="BT24">
        <v>1608323920.0999999</v>
      </c>
      <c r="BU24">
        <v>400.14235483870999</v>
      </c>
      <c r="BV24">
        <v>407.556451612903</v>
      </c>
      <c r="BW24">
        <v>20.0445483870968</v>
      </c>
      <c r="BX24">
        <v>19.125212903225801</v>
      </c>
      <c r="BY24">
        <v>400.98235483871002</v>
      </c>
      <c r="BZ24">
        <v>20.0795483870968</v>
      </c>
      <c r="CA24">
        <v>500.23667741935498</v>
      </c>
      <c r="CB24">
        <v>102.525935483871</v>
      </c>
      <c r="CC24">
        <v>9.9986787096774193E-2</v>
      </c>
      <c r="CD24">
        <v>27.984025806451601</v>
      </c>
      <c r="CE24">
        <v>28.353545161290299</v>
      </c>
      <c r="CF24">
        <v>999.9</v>
      </c>
      <c r="CG24">
        <v>0</v>
      </c>
      <c r="CH24">
        <v>0</v>
      </c>
      <c r="CI24">
        <v>10001.8522580645</v>
      </c>
      <c r="CJ24">
        <v>0</v>
      </c>
      <c r="CK24">
        <v>659.90619354838702</v>
      </c>
      <c r="CL24">
        <v>1400.00903225806</v>
      </c>
      <c r="CM24">
        <v>0.89999377419354798</v>
      </c>
      <c r="CN24">
        <v>0.100006187096774</v>
      </c>
      <c r="CO24">
        <v>0</v>
      </c>
      <c r="CP24">
        <v>788.62683870967703</v>
      </c>
      <c r="CQ24">
        <v>4.99979</v>
      </c>
      <c r="CR24">
        <v>11197.5483870968</v>
      </c>
      <c r="CS24">
        <v>11904.729032258099</v>
      </c>
      <c r="CT24">
        <v>47.393000000000001</v>
      </c>
      <c r="CU24">
        <v>50.201225806451603</v>
      </c>
      <c r="CV24">
        <v>48.620935483871001</v>
      </c>
      <c r="CW24">
        <v>49.045999999999999</v>
      </c>
      <c r="CX24">
        <v>48.634999999999998</v>
      </c>
      <c r="CY24">
        <v>1255.49903225806</v>
      </c>
      <c r="CZ24">
        <v>139.51</v>
      </c>
      <c r="DA24">
        <v>0</v>
      </c>
      <c r="DB24">
        <v>120.09999990463299</v>
      </c>
      <c r="DC24">
        <v>0</v>
      </c>
      <c r="DD24">
        <v>788.57680769230797</v>
      </c>
      <c r="DE24">
        <v>-0.99052992906769799</v>
      </c>
      <c r="DF24">
        <v>-39.835897390107903</v>
      </c>
      <c r="DG24">
        <v>11197.192307692299</v>
      </c>
      <c r="DH24">
        <v>15</v>
      </c>
      <c r="DI24">
        <v>1608323948.0999999</v>
      </c>
      <c r="DJ24" t="s">
        <v>326</v>
      </c>
      <c r="DK24">
        <v>1608323948.0999999</v>
      </c>
      <c r="DL24">
        <v>1608323945.0999999</v>
      </c>
      <c r="DM24">
        <v>13</v>
      </c>
      <c r="DN24">
        <v>0.14399999999999999</v>
      </c>
      <c r="DO24">
        <v>-1.0999999999999999E-2</v>
      </c>
      <c r="DP24">
        <v>-0.84</v>
      </c>
      <c r="DQ24">
        <v>-3.5000000000000003E-2</v>
      </c>
      <c r="DR24">
        <v>407</v>
      </c>
      <c r="DS24">
        <v>19</v>
      </c>
      <c r="DT24">
        <v>0.34</v>
      </c>
      <c r="DU24">
        <v>0.12</v>
      </c>
      <c r="DV24">
        <v>5.9844170018391898</v>
      </c>
      <c r="DW24">
        <v>-1.3118782366577999</v>
      </c>
      <c r="DX24">
        <v>9.6221907961586306E-2</v>
      </c>
      <c r="DY24">
        <v>0</v>
      </c>
      <c r="DZ24">
        <v>-7.5607625806451599</v>
      </c>
      <c r="EA24">
        <v>1.5417919354839</v>
      </c>
      <c r="EB24">
        <v>0.116958896776927</v>
      </c>
      <c r="EC24">
        <v>0</v>
      </c>
      <c r="ED24">
        <v>0.95092993548387095</v>
      </c>
      <c r="EE24">
        <v>-6.1449193548367299E-3</v>
      </c>
      <c r="EF24">
        <v>1.1839685026184201E-3</v>
      </c>
      <c r="EG24">
        <v>1</v>
      </c>
      <c r="EH24">
        <v>1</v>
      </c>
      <c r="EI24">
        <v>3</v>
      </c>
      <c r="EJ24" t="s">
        <v>327</v>
      </c>
      <c r="EK24">
        <v>100</v>
      </c>
      <c r="EL24">
        <v>100</v>
      </c>
      <c r="EM24">
        <v>-0.84</v>
      </c>
      <c r="EN24">
        <v>-3.5000000000000003E-2</v>
      </c>
      <c r="EO24">
        <v>-1.2048362537835</v>
      </c>
      <c r="EP24">
        <v>8.1547674161403102E-4</v>
      </c>
      <c r="EQ24">
        <v>-7.5071724955183801E-7</v>
      </c>
      <c r="ER24">
        <v>1.8443278439785599E-10</v>
      </c>
      <c r="ES24">
        <v>-0.15577134021522701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10.8</v>
      </c>
      <c r="FB24">
        <v>10.9</v>
      </c>
      <c r="FC24">
        <v>2</v>
      </c>
      <c r="FD24">
        <v>513.14599999999996</v>
      </c>
      <c r="FE24">
        <v>478.38799999999998</v>
      </c>
      <c r="FF24">
        <v>22.251899999999999</v>
      </c>
      <c r="FG24">
        <v>33.985399999999998</v>
      </c>
      <c r="FH24">
        <v>30.0001</v>
      </c>
      <c r="FI24">
        <v>33.8202</v>
      </c>
      <c r="FJ24">
        <v>33.767099999999999</v>
      </c>
      <c r="FK24">
        <v>20.6282</v>
      </c>
      <c r="FL24">
        <v>0</v>
      </c>
      <c r="FM24">
        <v>21.3827</v>
      </c>
      <c r="FN24">
        <v>22.2592</v>
      </c>
      <c r="FO24">
        <v>407.28699999999998</v>
      </c>
      <c r="FP24">
        <v>19.1661</v>
      </c>
      <c r="FQ24">
        <v>100.818</v>
      </c>
      <c r="FR24">
        <v>100.47199999999999</v>
      </c>
    </row>
    <row r="25" spans="1:174" x14ac:dyDescent="0.25">
      <c r="A25">
        <v>9</v>
      </c>
      <c r="B25">
        <v>1608324069.0999999</v>
      </c>
      <c r="C25">
        <v>812.5</v>
      </c>
      <c r="D25" t="s">
        <v>328</v>
      </c>
      <c r="E25" t="s">
        <v>329</v>
      </c>
      <c r="F25" t="s">
        <v>289</v>
      </c>
      <c r="G25" t="s">
        <v>290</v>
      </c>
      <c r="H25">
        <v>1608324061.0999999</v>
      </c>
      <c r="I25">
        <f t="shared" si="0"/>
        <v>5.4824750601529355E-4</v>
      </c>
      <c r="J25">
        <f t="shared" si="1"/>
        <v>5.6424812564886215</v>
      </c>
      <c r="K25">
        <f t="shared" si="2"/>
        <v>499.94625806451597</v>
      </c>
      <c r="L25">
        <f t="shared" si="3"/>
        <v>192.83300036347694</v>
      </c>
      <c r="M25">
        <f t="shared" si="4"/>
        <v>19.788664612733029</v>
      </c>
      <c r="N25">
        <f t="shared" si="5"/>
        <v>51.304853456521705</v>
      </c>
      <c r="O25">
        <f t="shared" si="6"/>
        <v>3.0533949575393373E-2</v>
      </c>
      <c r="P25">
        <f t="shared" si="7"/>
        <v>2.973946586673057</v>
      </c>
      <c r="Q25">
        <f t="shared" si="8"/>
        <v>3.0360850825319516E-2</v>
      </c>
      <c r="R25">
        <f t="shared" si="9"/>
        <v>1.8991002050755899E-2</v>
      </c>
      <c r="S25">
        <f t="shared" si="10"/>
        <v>231.28676609507968</v>
      </c>
      <c r="T25">
        <f t="shared" si="11"/>
        <v>29.181546843868968</v>
      </c>
      <c r="U25">
        <f t="shared" si="12"/>
        <v>28.364438709677401</v>
      </c>
      <c r="V25">
        <f t="shared" si="13"/>
        <v>3.8762141488843289</v>
      </c>
      <c r="W25">
        <f t="shared" si="14"/>
        <v>54.799022837228982</v>
      </c>
      <c r="X25">
        <f t="shared" si="15"/>
        <v>2.0768679372274113</v>
      </c>
      <c r="Y25">
        <f t="shared" si="16"/>
        <v>3.7899725755993647</v>
      </c>
      <c r="Z25">
        <f t="shared" si="17"/>
        <v>1.7993462116569177</v>
      </c>
      <c r="AA25">
        <f t="shared" si="18"/>
        <v>-24.177715015274444</v>
      </c>
      <c r="AB25">
        <f t="shared" si="19"/>
        <v>-61.960331367770252</v>
      </c>
      <c r="AC25">
        <f t="shared" si="20"/>
        <v>-4.549171693068824</v>
      </c>
      <c r="AD25">
        <f t="shared" si="21"/>
        <v>140.59954801896617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54050.246399616452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15356</v>
      </c>
      <c r="AS25">
        <v>787.24880769230799</v>
      </c>
      <c r="AT25">
        <v>906.05</v>
      </c>
      <c r="AU25">
        <f t="shared" si="27"/>
        <v>0.13111990762948178</v>
      </c>
      <c r="AV25">
        <v>0.5</v>
      </c>
      <c r="AW25">
        <f t="shared" si="28"/>
        <v>1180.1615715955256</v>
      </c>
      <c r="AX25">
        <f t="shared" si="29"/>
        <v>5.6424812564886215</v>
      </c>
      <c r="AY25">
        <f t="shared" si="30"/>
        <v>77.371338127734688</v>
      </c>
      <c r="AZ25">
        <f t="shared" si="31"/>
        <v>0.35404227139782574</v>
      </c>
      <c r="BA25">
        <f t="shared" si="32"/>
        <v>5.2706585996486676E-3</v>
      </c>
      <c r="BB25">
        <f t="shared" si="33"/>
        <v>2.6003311075547706</v>
      </c>
      <c r="BC25" t="s">
        <v>331</v>
      </c>
      <c r="BD25">
        <v>585.27</v>
      </c>
      <c r="BE25">
        <f t="shared" si="34"/>
        <v>320.77999999999997</v>
      </c>
      <c r="BF25">
        <f t="shared" si="35"/>
        <v>0.37035099541022498</v>
      </c>
      <c r="BG25">
        <f t="shared" si="36"/>
        <v>0.8801633287383116</v>
      </c>
      <c r="BH25">
        <f t="shared" si="37"/>
        <v>0.62338917031625052</v>
      </c>
      <c r="BI25">
        <f t="shared" si="38"/>
        <v>0.9251657713563527</v>
      </c>
      <c r="BJ25">
        <f t="shared" si="39"/>
        <v>0.27533268385521653</v>
      </c>
      <c r="BK25">
        <f t="shared" si="40"/>
        <v>0.72466731614478341</v>
      </c>
      <c r="BL25">
        <f t="shared" si="41"/>
        <v>1399.9719354838701</v>
      </c>
      <c r="BM25">
        <f t="shared" si="42"/>
        <v>1180.1615715955256</v>
      </c>
      <c r="BN25">
        <f t="shared" si="43"/>
        <v>0.84298944977609735</v>
      </c>
      <c r="BO25">
        <f t="shared" si="44"/>
        <v>0.19597889955219464</v>
      </c>
      <c r="BP25">
        <v>6</v>
      </c>
      <c r="BQ25">
        <v>0.5</v>
      </c>
      <c r="BR25" t="s">
        <v>294</v>
      </c>
      <c r="BS25">
        <v>2</v>
      </c>
      <c r="BT25">
        <v>1608324061.0999999</v>
      </c>
      <c r="BU25">
        <v>499.94625806451597</v>
      </c>
      <c r="BV25">
        <v>507.04261290322597</v>
      </c>
      <c r="BW25">
        <v>20.238287096774201</v>
      </c>
      <c r="BX25">
        <v>19.594025806451601</v>
      </c>
      <c r="BY25">
        <v>500.76400000000001</v>
      </c>
      <c r="BZ25">
        <v>20.249119354838701</v>
      </c>
      <c r="CA25">
        <v>500.249129032258</v>
      </c>
      <c r="CB25">
        <v>102.52077419354799</v>
      </c>
      <c r="CC25">
        <v>9.9962793548387094E-2</v>
      </c>
      <c r="CD25">
        <v>27.9779870967742</v>
      </c>
      <c r="CE25">
        <v>28.364438709677401</v>
      </c>
      <c r="CF25">
        <v>999.9</v>
      </c>
      <c r="CG25">
        <v>0</v>
      </c>
      <c r="CH25">
        <v>0</v>
      </c>
      <c r="CI25">
        <v>10003.147096774201</v>
      </c>
      <c r="CJ25">
        <v>0</v>
      </c>
      <c r="CK25">
        <v>437.62851612903199</v>
      </c>
      <c r="CL25">
        <v>1399.9719354838701</v>
      </c>
      <c r="CM25">
        <v>0.89999264516128996</v>
      </c>
      <c r="CN25">
        <v>0.10000737419354799</v>
      </c>
      <c r="CO25">
        <v>0</v>
      </c>
      <c r="CP25">
        <v>787.24154838709705</v>
      </c>
      <c r="CQ25">
        <v>4.99979</v>
      </c>
      <c r="CR25">
        <v>11158.3870967742</v>
      </c>
      <c r="CS25">
        <v>11904.4064516129</v>
      </c>
      <c r="CT25">
        <v>46.987806451612897</v>
      </c>
      <c r="CU25">
        <v>49.838419354838699</v>
      </c>
      <c r="CV25">
        <v>48.197161290322597</v>
      </c>
      <c r="CW25">
        <v>48.697161290322597</v>
      </c>
      <c r="CX25">
        <v>48.25</v>
      </c>
      <c r="CY25">
        <v>1255.4670967741899</v>
      </c>
      <c r="CZ25">
        <v>139.50483870967699</v>
      </c>
      <c r="DA25">
        <v>0</v>
      </c>
      <c r="DB25">
        <v>140.39999985694899</v>
      </c>
      <c r="DC25">
        <v>0</v>
      </c>
      <c r="DD25">
        <v>787.24880769230799</v>
      </c>
      <c r="DE25">
        <v>-0.29029060633176401</v>
      </c>
      <c r="DF25">
        <v>-22.649572720861102</v>
      </c>
      <c r="DG25">
        <v>11158.342307692301</v>
      </c>
      <c r="DH25">
        <v>15</v>
      </c>
      <c r="DI25">
        <v>1608323948.0999999</v>
      </c>
      <c r="DJ25" t="s">
        <v>326</v>
      </c>
      <c r="DK25">
        <v>1608323948.0999999</v>
      </c>
      <c r="DL25">
        <v>1608323945.0999999</v>
      </c>
      <c r="DM25">
        <v>13</v>
      </c>
      <c r="DN25">
        <v>0.14399999999999999</v>
      </c>
      <c r="DO25">
        <v>-1.0999999999999999E-2</v>
      </c>
      <c r="DP25">
        <v>-0.84</v>
      </c>
      <c r="DQ25">
        <v>-3.5000000000000003E-2</v>
      </c>
      <c r="DR25">
        <v>407</v>
      </c>
      <c r="DS25">
        <v>19</v>
      </c>
      <c r="DT25">
        <v>0.34</v>
      </c>
      <c r="DU25">
        <v>0.12</v>
      </c>
      <c r="DV25">
        <v>5.64397579720048</v>
      </c>
      <c r="DW25">
        <v>-3.9811560059475497E-2</v>
      </c>
      <c r="DX25">
        <v>2.8878422456376899E-2</v>
      </c>
      <c r="DY25">
        <v>1</v>
      </c>
      <c r="DZ25">
        <v>-7.0962603225806404</v>
      </c>
      <c r="EA25">
        <v>0.296236451612926</v>
      </c>
      <c r="EB25">
        <v>4.8194585058159801E-2</v>
      </c>
      <c r="EC25">
        <v>0</v>
      </c>
      <c r="ED25">
        <v>0.64426212903225799</v>
      </c>
      <c r="EE25">
        <v>-0.42369982258064698</v>
      </c>
      <c r="EF25">
        <v>4.0529601504485403E-2</v>
      </c>
      <c r="EG25">
        <v>0</v>
      </c>
      <c r="EH25">
        <v>1</v>
      </c>
      <c r="EI25">
        <v>3</v>
      </c>
      <c r="EJ25" t="s">
        <v>327</v>
      </c>
      <c r="EK25">
        <v>100</v>
      </c>
      <c r="EL25">
        <v>100</v>
      </c>
      <c r="EM25">
        <v>-0.81799999999999995</v>
      </c>
      <c r="EN25">
        <v>-1.0999999999999999E-2</v>
      </c>
      <c r="EO25">
        <v>-1.06083063538018</v>
      </c>
      <c r="EP25">
        <v>8.1547674161403102E-4</v>
      </c>
      <c r="EQ25">
        <v>-7.5071724955183801E-7</v>
      </c>
      <c r="ER25">
        <v>1.8443278439785599E-10</v>
      </c>
      <c r="ES25">
        <v>-0.16685001120859699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2</v>
      </c>
      <c r="FB25">
        <v>2.1</v>
      </c>
      <c r="FC25">
        <v>2</v>
      </c>
      <c r="FD25">
        <v>512.87</v>
      </c>
      <c r="FE25">
        <v>479.98099999999999</v>
      </c>
      <c r="FF25">
        <v>22.453199999999999</v>
      </c>
      <c r="FG25">
        <v>33.963900000000002</v>
      </c>
      <c r="FH25">
        <v>29.9999</v>
      </c>
      <c r="FI25">
        <v>33.835500000000003</v>
      </c>
      <c r="FJ25">
        <v>33.783099999999997</v>
      </c>
      <c r="FK25">
        <v>24.6067</v>
      </c>
      <c r="FL25">
        <v>4.4053800000000001</v>
      </c>
      <c r="FM25">
        <v>24.203399999999998</v>
      </c>
      <c r="FN25">
        <v>22.456099999999999</v>
      </c>
      <c r="FO25">
        <v>507.077</v>
      </c>
      <c r="FP25">
        <v>19.419799999999999</v>
      </c>
      <c r="FQ25">
        <v>100.82599999999999</v>
      </c>
      <c r="FR25">
        <v>100.477</v>
      </c>
    </row>
    <row r="26" spans="1:174" x14ac:dyDescent="0.25">
      <c r="A26">
        <v>10</v>
      </c>
      <c r="B26">
        <v>1608324183</v>
      </c>
      <c r="C26">
        <v>926.40000009536698</v>
      </c>
      <c r="D26" t="s">
        <v>332</v>
      </c>
      <c r="E26" t="s">
        <v>333</v>
      </c>
      <c r="F26" t="s">
        <v>289</v>
      </c>
      <c r="G26" t="s">
        <v>290</v>
      </c>
      <c r="H26">
        <v>1608324175</v>
      </c>
      <c r="I26">
        <f t="shared" si="0"/>
        <v>5.7598090985880779E-4</v>
      </c>
      <c r="J26">
        <f t="shared" si="1"/>
        <v>6.2936227961812303</v>
      </c>
      <c r="K26">
        <f t="shared" si="2"/>
        <v>599.84180645161302</v>
      </c>
      <c r="L26">
        <f t="shared" si="3"/>
        <v>272.7917723705504</v>
      </c>
      <c r="M26">
        <f t="shared" si="4"/>
        <v>27.995353443297848</v>
      </c>
      <c r="N26">
        <f t="shared" si="5"/>
        <v>61.558980447799073</v>
      </c>
      <c r="O26">
        <f t="shared" si="6"/>
        <v>3.2184077378972963E-2</v>
      </c>
      <c r="P26">
        <f t="shared" si="7"/>
        <v>2.9726205421445595</v>
      </c>
      <c r="Q26">
        <f t="shared" si="8"/>
        <v>3.199174210265987E-2</v>
      </c>
      <c r="R26">
        <f t="shared" si="9"/>
        <v>2.001202340774156E-2</v>
      </c>
      <c r="S26">
        <f t="shared" si="10"/>
        <v>231.29404903916597</v>
      </c>
      <c r="T26">
        <f t="shared" si="11"/>
        <v>29.107782239963093</v>
      </c>
      <c r="U26">
        <f t="shared" si="12"/>
        <v>28.207541935483899</v>
      </c>
      <c r="V26">
        <f t="shared" si="13"/>
        <v>3.8409964236816432</v>
      </c>
      <c r="W26">
        <f t="shared" si="14"/>
        <v>54.205245433190377</v>
      </c>
      <c r="X26">
        <f t="shared" si="15"/>
        <v>2.0463221719567759</v>
      </c>
      <c r="Y26">
        <f t="shared" si="16"/>
        <v>3.7751368075234168</v>
      </c>
      <c r="Z26">
        <f t="shared" si="17"/>
        <v>1.7946742517248673</v>
      </c>
      <c r="AA26">
        <f t="shared" si="18"/>
        <v>-25.400758124773425</v>
      </c>
      <c r="AB26">
        <f t="shared" si="19"/>
        <v>-47.5661777956497</v>
      </c>
      <c r="AC26">
        <f t="shared" si="20"/>
        <v>-3.4900008929999524</v>
      </c>
      <c r="AD26">
        <f t="shared" si="21"/>
        <v>154.83711222574289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54023.536627743044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15361.6</v>
      </c>
      <c r="AS26">
        <v>791.06632000000002</v>
      </c>
      <c r="AT26">
        <v>917.6</v>
      </c>
      <c r="AU26">
        <f t="shared" si="27"/>
        <v>0.13789633827375758</v>
      </c>
      <c r="AV26">
        <v>0.5</v>
      </c>
      <c r="AW26">
        <f t="shared" si="28"/>
        <v>1180.1993038535823</v>
      </c>
      <c r="AX26">
        <f t="shared" si="29"/>
        <v>6.2936227961812303</v>
      </c>
      <c r="AY26">
        <f t="shared" si="30"/>
        <v>81.372581217323386</v>
      </c>
      <c r="AZ26">
        <f t="shared" si="31"/>
        <v>0.35919790758500436</v>
      </c>
      <c r="BA26">
        <f t="shared" si="32"/>
        <v>5.8222117684369763E-3</v>
      </c>
      <c r="BB26">
        <f t="shared" si="33"/>
        <v>2.5550130775937228</v>
      </c>
      <c r="BC26" t="s">
        <v>335</v>
      </c>
      <c r="BD26">
        <v>588</v>
      </c>
      <c r="BE26">
        <f t="shared" si="34"/>
        <v>329.6</v>
      </c>
      <c r="BF26">
        <f t="shared" si="35"/>
        <v>0.38390072815533977</v>
      </c>
      <c r="BG26">
        <f t="shared" si="36"/>
        <v>0.87674265541793817</v>
      </c>
      <c r="BH26">
        <f t="shared" si="37"/>
        <v>0.62602292586390584</v>
      </c>
      <c r="BI26">
        <f t="shared" si="38"/>
        <v>0.92063031779287274</v>
      </c>
      <c r="BJ26">
        <f t="shared" si="39"/>
        <v>0.28535360746408689</v>
      </c>
      <c r="BK26">
        <f t="shared" si="40"/>
        <v>0.71464639253591311</v>
      </c>
      <c r="BL26">
        <f t="shared" si="41"/>
        <v>1400.01677419355</v>
      </c>
      <c r="BM26">
        <f t="shared" si="42"/>
        <v>1180.1993038535823</v>
      </c>
      <c r="BN26">
        <f t="shared" si="43"/>
        <v>0.8429894024187039</v>
      </c>
      <c r="BO26">
        <f t="shared" si="44"/>
        <v>0.19597880483740798</v>
      </c>
      <c r="BP26">
        <v>6</v>
      </c>
      <c r="BQ26">
        <v>0.5</v>
      </c>
      <c r="BR26" t="s">
        <v>294</v>
      </c>
      <c r="BS26">
        <v>2</v>
      </c>
      <c r="BT26">
        <v>1608324175</v>
      </c>
      <c r="BU26">
        <v>599.84180645161302</v>
      </c>
      <c r="BV26">
        <v>607.80470967741905</v>
      </c>
      <c r="BW26">
        <v>19.939732258064499</v>
      </c>
      <c r="BX26">
        <v>19.2626806451613</v>
      </c>
      <c r="BY26">
        <v>600.64364516129001</v>
      </c>
      <c r="BZ26">
        <v>19.9568193548387</v>
      </c>
      <c r="CA26">
        <v>500.25374193548402</v>
      </c>
      <c r="CB26">
        <v>102.525322580645</v>
      </c>
      <c r="CC26">
        <v>0.10003594838709701</v>
      </c>
      <c r="CD26">
        <v>27.910735483871001</v>
      </c>
      <c r="CE26">
        <v>28.207541935483899</v>
      </c>
      <c r="CF26">
        <v>999.9</v>
      </c>
      <c r="CG26">
        <v>0</v>
      </c>
      <c r="CH26">
        <v>0</v>
      </c>
      <c r="CI26">
        <v>9995.2019354838703</v>
      </c>
      <c r="CJ26">
        <v>0</v>
      </c>
      <c r="CK26">
        <v>395.93564516128998</v>
      </c>
      <c r="CL26">
        <v>1400.01677419355</v>
      </c>
      <c r="CM26">
        <v>0.89999641935483898</v>
      </c>
      <c r="CN26">
        <v>0.100003658064516</v>
      </c>
      <c r="CO26">
        <v>0</v>
      </c>
      <c r="CP26">
        <v>791.07364516128996</v>
      </c>
      <c r="CQ26">
        <v>4.99979</v>
      </c>
      <c r="CR26">
        <v>11126.6612903226</v>
      </c>
      <c r="CS26">
        <v>11904.793548387101</v>
      </c>
      <c r="CT26">
        <v>46.411000000000001</v>
      </c>
      <c r="CU26">
        <v>49.3181935483871</v>
      </c>
      <c r="CV26">
        <v>47.673064516129003</v>
      </c>
      <c r="CW26">
        <v>48.156999999999996</v>
      </c>
      <c r="CX26">
        <v>47.774000000000001</v>
      </c>
      <c r="CY26">
        <v>1255.5096774193501</v>
      </c>
      <c r="CZ26">
        <v>139.507096774194</v>
      </c>
      <c r="DA26">
        <v>0</v>
      </c>
      <c r="DB26">
        <v>113.59999990463299</v>
      </c>
      <c r="DC26">
        <v>0</v>
      </c>
      <c r="DD26">
        <v>791.06632000000002</v>
      </c>
      <c r="DE26">
        <v>-0.75061538128333505</v>
      </c>
      <c r="DF26">
        <v>-58.1153846114657</v>
      </c>
      <c r="DG26">
        <v>11125.915999999999</v>
      </c>
      <c r="DH26">
        <v>15</v>
      </c>
      <c r="DI26">
        <v>1608323948.0999999</v>
      </c>
      <c r="DJ26" t="s">
        <v>326</v>
      </c>
      <c r="DK26">
        <v>1608323948.0999999</v>
      </c>
      <c r="DL26">
        <v>1608323945.0999999</v>
      </c>
      <c r="DM26">
        <v>13</v>
      </c>
      <c r="DN26">
        <v>0.14399999999999999</v>
      </c>
      <c r="DO26">
        <v>-1.0999999999999999E-2</v>
      </c>
      <c r="DP26">
        <v>-0.84</v>
      </c>
      <c r="DQ26">
        <v>-3.5000000000000003E-2</v>
      </c>
      <c r="DR26">
        <v>407</v>
      </c>
      <c r="DS26">
        <v>19</v>
      </c>
      <c r="DT26">
        <v>0.34</v>
      </c>
      <c r="DU26">
        <v>0.12</v>
      </c>
      <c r="DV26">
        <v>6.2992768186653496</v>
      </c>
      <c r="DW26">
        <v>-0.21895322741616499</v>
      </c>
      <c r="DX26">
        <v>5.7560207665331597E-2</v>
      </c>
      <c r="DY26">
        <v>1</v>
      </c>
      <c r="DZ26">
        <v>-7.9643836666666701</v>
      </c>
      <c r="EA26">
        <v>0.177502024471653</v>
      </c>
      <c r="EB26">
        <v>6.5030768024750302E-2</v>
      </c>
      <c r="EC26">
        <v>1</v>
      </c>
      <c r="ED26">
        <v>0.67843846666666696</v>
      </c>
      <c r="EE26">
        <v>-5.2812867630700901E-2</v>
      </c>
      <c r="EF26">
        <v>8.2077045907421094E-3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-0.80200000000000005</v>
      </c>
      <c r="EN26">
        <v>-1.77E-2</v>
      </c>
      <c r="EO26">
        <v>-1.06083063538018</v>
      </c>
      <c r="EP26">
        <v>8.1547674161403102E-4</v>
      </c>
      <c r="EQ26">
        <v>-7.5071724955183801E-7</v>
      </c>
      <c r="ER26">
        <v>1.8443278439785599E-10</v>
      </c>
      <c r="ES26">
        <v>-0.16685001120859699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3.9</v>
      </c>
      <c r="FB26">
        <v>4</v>
      </c>
      <c r="FC26">
        <v>2</v>
      </c>
      <c r="FD26">
        <v>513.29999999999995</v>
      </c>
      <c r="FE26">
        <v>482.36399999999998</v>
      </c>
      <c r="FF26">
        <v>23.377700000000001</v>
      </c>
      <c r="FG26">
        <v>33.599899999999998</v>
      </c>
      <c r="FH26">
        <v>29.998200000000001</v>
      </c>
      <c r="FI26">
        <v>33.558799999999998</v>
      </c>
      <c r="FJ26">
        <v>33.5</v>
      </c>
      <c r="FK26">
        <v>28.484200000000001</v>
      </c>
      <c r="FL26">
        <v>6.2465099999999998</v>
      </c>
      <c r="FM26">
        <v>24.955100000000002</v>
      </c>
      <c r="FN26">
        <v>23.401299999999999</v>
      </c>
      <c r="FO26">
        <v>607.78800000000001</v>
      </c>
      <c r="FP26">
        <v>19.321999999999999</v>
      </c>
      <c r="FQ26">
        <v>100.916</v>
      </c>
      <c r="FR26">
        <v>100.551</v>
      </c>
    </row>
    <row r="27" spans="1:174" x14ac:dyDescent="0.25">
      <c r="A27">
        <v>11</v>
      </c>
      <c r="B27">
        <v>1608324279</v>
      </c>
      <c r="C27">
        <v>1022.40000009537</v>
      </c>
      <c r="D27" t="s">
        <v>336</v>
      </c>
      <c r="E27" t="s">
        <v>337</v>
      </c>
      <c r="F27" t="s">
        <v>289</v>
      </c>
      <c r="G27" t="s">
        <v>290</v>
      </c>
      <c r="H27">
        <v>1608324271.25</v>
      </c>
      <c r="I27">
        <f t="shared" si="0"/>
        <v>4.2462217643705836E-4</v>
      </c>
      <c r="J27">
        <f t="shared" si="1"/>
        <v>7.4062350980953475</v>
      </c>
      <c r="K27">
        <f t="shared" si="2"/>
        <v>699.41313333333301</v>
      </c>
      <c r="L27">
        <f t="shared" si="3"/>
        <v>179.44884878076329</v>
      </c>
      <c r="M27">
        <f t="shared" si="4"/>
        <v>18.415638902686037</v>
      </c>
      <c r="N27">
        <f t="shared" si="5"/>
        <v>71.776106644177034</v>
      </c>
      <c r="O27">
        <f t="shared" si="6"/>
        <v>2.3451755611514375E-2</v>
      </c>
      <c r="P27">
        <f t="shared" si="7"/>
        <v>2.974349632085231</v>
      </c>
      <c r="Q27">
        <f t="shared" si="8"/>
        <v>2.334951181746996E-2</v>
      </c>
      <c r="R27">
        <f t="shared" si="9"/>
        <v>1.4602593807852643E-2</v>
      </c>
      <c r="S27">
        <f t="shared" si="10"/>
        <v>231.2903961624157</v>
      </c>
      <c r="T27">
        <f t="shared" si="11"/>
        <v>29.20730523371855</v>
      </c>
      <c r="U27">
        <f t="shared" si="12"/>
        <v>28.232893333333301</v>
      </c>
      <c r="V27">
        <f t="shared" si="13"/>
        <v>3.846667929225446</v>
      </c>
      <c r="W27">
        <f t="shared" si="14"/>
        <v>53.682986828403699</v>
      </c>
      <c r="X27">
        <f t="shared" si="15"/>
        <v>2.0338832779120355</v>
      </c>
      <c r="Y27">
        <f t="shared" si="16"/>
        <v>3.7886924667833619</v>
      </c>
      <c r="Z27">
        <f t="shared" si="17"/>
        <v>1.8127846513134105</v>
      </c>
      <c r="AA27">
        <f t="shared" si="18"/>
        <v>-18.725837980874275</v>
      </c>
      <c r="AB27">
        <f t="shared" si="19"/>
        <v>-41.804062911050018</v>
      </c>
      <c r="AC27">
        <f t="shared" si="20"/>
        <v>-3.066768793993853</v>
      </c>
      <c r="AD27">
        <f t="shared" si="21"/>
        <v>167.69372647649757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54063.162572350993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15365.2</v>
      </c>
      <c r="AS27">
        <v>796.05944</v>
      </c>
      <c r="AT27">
        <v>929.57</v>
      </c>
      <c r="AU27">
        <f t="shared" si="27"/>
        <v>0.14362614972514176</v>
      </c>
      <c r="AV27">
        <v>0.5</v>
      </c>
      <c r="AW27">
        <f t="shared" si="28"/>
        <v>1180.1811706277629</v>
      </c>
      <c r="AX27">
        <f t="shared" si="29"/>
        <v>7.4062350980953475</v>
      </c>
      <c r="AY27">
        <f t="shared" si="30"/>
        <v>84.752438757688068</v>
      </c>
      <c r="AZ27">
        <f t="shared" si="31"/>
        <v>0.36599718149251803</v>
      </c>
      <c r="BA27">
        <f t="shared" si="32"/>
        <v>6.7650482626025327E-3</v>
      </c>
      <c r="BB27">
        <f t="shared" si="33"/>
        <v>2.5092354529513643</v>
      </c>
      <c r="BC27" t="s">
        <v>339</v>
      </c>
      <c r="BD27">
        <v>589.35</v>
      </c>
      <c r="BE27">
        <f t="shared" si="34"/>
        <v>340.22</v>
      </c>
      <c r="BF27">
        <f t="shared" si="35"/>
        <v>0.39242419610840057</v>
      </c>
      <c r="BG27">
        <f t="shared" si="36"/>
        <v>0.87270693261197341</v>
      </c>
      <c r="BH27">
        <f t="shared" si="37"/>
        <v>0.62360988930048378</v>
      </c>
      <c r="BI27">
        <f t="shared" si="38"/>
        <v>0.91592993864526606</v>
      </c>
      <c r="BJ27">
        <f t="shared" si="39"/>
        <v>0.29052503915597794</v>
      </c>
      <c r="BK27">
        <f t="shared" si="40"/>
        <v>0.70947496084402206</v>
      </c>
      <c r="BL27">
        <f t="shared" si="41"/>
        <v>1399.9953333333301</v>
      </c>
      <c r="BM27">
        <f t="shared" si="42"/>
        <v>1180.1811706277629</v>
      </c>
      <c r="BN27">
        <f t="shared" si="43"/>
        <v>0.8429893604129387</v>
      </c>
      <c r="BO27">
        <f t="shared" si="44"/>
        <v>0.19597872082587756</v>
      </c>
      <c r="BP27">
        <v>6</v>
      </c>
      <c r="BQ27">
        <v>0.5</v>
      </c>
      <c r="BR27" t="s">
        <v>294</v>
      </c>
      <c r="BS27">
        <v>2</v>
      </c>
      <c r="BT27">
        <v>1608324271.25</v>
      </c>
      <c r="BU27">
        <v>699.41313333333301</v>
      </c>
      <c r="BV27">
        <v>708.65253333333305</v>
      </c>
      <c r="BW27">
        <v>19.818916666666698</v>
      </c>
      <c r="BX27">
        <v>19.319710000000001</v>
      </c>
      <c r="BY27">
        <v>700.20780000000002</v>
      </c>
      <c r="BZ27">
        <v>19.838526666666699</v>
      </c>
      <c r="CA27">
        <v>500.24166666666702</v>
      </c>
      <c r="CB27">
        <v>102.523366666667</v>
      </c>
      <c r="CC27">
        <v>9.9965986666666701E-2</v>
      </c>
      <c r="CD27">
        <v>27.972193333333301</v>
      </c>
      <c r="CE27">
        <v>28.232893333333301</v>
      </c>
      <c r="CF27">
        <v>999.9</v>
      </c>
      <c r="CG27">
        <v>0</v>
      </c>
      <c r="CH27">
        <v>0</v>
      </c>
      <c r="CI27">
        <v>10005.174999999999</v>
      </c>
      <c r="CJ27">
        <v>0</v>
      </c>
      <c r="CK27">
        <v>483.561733333333</v>
      </c>
      <c r="CL27">
        <v>1399.9953333333301</v>
      </c>
      <c r="CM27">
        <v>0.89999689999999999</v>
      </c>
      <c r="CN27">
        <v>0.10000309</v>
      </c>
      <c r="CO27">
        <v>0</v>
      </c>
      <c r="CP27">
        <v>796.05889999999999</v>
      </c>
      <c r="CQ27">
        <v>4.99979</v>
      </c>
      <c r="CR27">
        <v>11172.16</v>
      </c>
      <c r="CS27">
        <v>11904.6166666667</v>
      </c>
      <c r="CT27">
        <v>46.0041333333333</v>
      </c>
      <c r="CU27">
        <v>48.837200000000003</v>
      </c>
      <c r="CV27">
        <v>47.2164</v>
      </c>
      <c r="CW27">
        <v>47.687066666666603</v>
      </c>
      <c r="CX27">
        <v>47.358199999999997</v>
      </c>
      <c r="CY27">
        <v>1255.49233333333</v>
      </c>
      <c r="CZ27">
        <v>139.50299999999999</v>
      </c>
      <c r="DA27">
        <v>0</v>
      </c>
      <c r="DB27">
        <v>95.5</v>
      </c>
      <c r="DC27">
        <v>0</v>
      </c>
      <c r="DD27">
        <v>796.05944</v>
      </c>
      <c r="DE27">
        <v>-0.917153863236292</v>
      </c>
      <c r="DF27">
        <v>-25.769230686695199</v>
      </c>
      <c r="DG27">
        <v>11172.044</v>
      </c>
      <c r="DH27">
        <v>15</v>
      </c>
      <c r="DI27">
        <v>1608323948.0999999</v>
      </c>
      <c r="DJ27" t="s">
        <v>326</v>
      </c>
      <c r="DK27">
        <v>1608323948.0999999</v>
      </c>
      <c r="DL27">
        <v>1608323945.0999999</v>
      </c>
      <c r="DM27">
        <v>13</v>
      </c>
      <c r="DN27">
        <v>0.14399999999999999</v>
      </c>
      <c r="DO27">
        <v>-1.0999999999999999E-2</v>
      </c>
      <c r="DP27">
        <v>-0.84</v>
      </c>
      <c r="DQ27">
        <v>-3.5000000000000003E-2</v>
      </c>
      <c r="DR27">
        <v>407</v>
      </c>
      <c r="DS27">
        <v>19</v>
      </c>
      <c r="DT27">
        <v>0.34</v>
      </c>
      <c r="DU27">
        <v>0.12</v>
      </c>
      <c r="DV27">
        <v>7.4199247437050397</v>
      </c>
      <c r="DW27">
        <v>-0.136360657568349</v>
      </c>
      <c r="DX27">
        <v>5.1207371530002398E-2</v>
      </c>
      <c r="DY27">
        <v>1</v>
      </c>
      <c r="DZ27">
        <v>-9.2473043333333305</v>
      </c>
      <c r="EA27">
        <v>0.105743893214711</v>
      </c>
      <c r="EB27">
        <v>5.9932647401525103E-2</v>
      </c>
      <c r="EC27">
        <v>1</v>
      </c>
      <c r="ED27">
        <v>0.49940499999999999</v>
      </c>
      <c r="EE27">
        <v>2.1618580645161801E-2</v>
      </c>
      <c r="EF27">
        <v>7.0191152956290302E-3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-0.79500000000000004</v>
      </c>
      <c r="EN27">
        <v>-1.9E-2</v>
      </c>
      <c r="EO27">
        <v>-1.06083063538018</v>
      </c>
      <c r="EP27">
        <v>8.1547674161403102E-4</v>
      </c>
      <c r="EQ27">
        <v>-7.5071724955183801E-7</v>
      </c>
      <c r="ER27">
        <v>1.8443278439785599E-10</v>
      </c>
      <c r="ES27">
        <v>-0.16685001120859699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5.5</v>
      </c>
      <c r="FB27">
        <v>5.6</v>
      </c>
      <c r="FC27">
        <v>2</v>
      </c>
      <c r="FD27">
        <v>513.76700000000005</v>
      </c>
      <c r="FE27">
        <v>484.24700000000001</v>
      </c>
      <c r="FF27">
        <v>23.440999999999999</v>
      </c>
      <c r="FG27">
        <v>33.226700000000001</v>
      </c>
      <c r="FH27">
        <v>29.9986</v>
      </c>
      <c r="FI27">
        <v>33.285499999999999</v>
      </c>
      <c r="FJ27">
        <v>33.249499999999998</v>
      </c>
      <c r="FK27">
        <v>32.284999999999997</v>
      </c>
      <c r="FL27">
        <v>3.9905499999999998</v>
      </c>
      <c r="FM27">
        <v>25.711200000000002</v>
      </c>
      <c r="FN27">
        <v>23.44</v>
      </c>
      <c r="FO27">
        <v>708.73199999999997</v>
      </c>
      <c r="FP27">
        <v>19.444299999999998</v>
      </c>
      <c r="FQ27">
        <v>100.97799999999999</v>
      </c>
      <c r="FR27">
        <v>100.58799999999999</v>
      </c>
    </row>
    <row r="28" spans="1:174" x14ac:dyDescent="0.25">
      <c r="A28">
        <v>12</v>
      </c>
      <c r="B28">
        <v>1608324373</v>
      </c>
      <c r="C28">
        <v>1116.4000000953699</v>
      </c>
      <c r="D28" t="s">
        <v>340</v>
      </c>
      <c r="E28" t="s">
        <v>341</v>
      </c>
      <c r="F28" t="s">
        <v>289</v>
      </c>
      <c r="G28" t="s">
        <v>290</v>
      </c>
      <c r="H28">
        <v>1608324365.25</v>
      </c>
      <c r="I28">
        <f t="shared" si="0"/>
        <v>4.3524693104198063E-4</v>
      </c>
      <c r="J28">
        <f t="shared" si="1"/>
        <v>8.4185047255087611</v>
      </c>
      <c r="K28">
        <f t="shared" si="2"/>
        <v>799.29070000000002</v>
      </c>
      <c r="L28">
        <f t="shared" si="3"/>
        <v>225.41255841845944</v>
      </c>
      <c r="M28">
        <f t="shared" si="4"/>
        <v>23.132609488456126</v>
      </c>
      <c r="N28">
        <f t="shared" si="5"/>
        <v>82.025951706427122</v>
      </c>
      <c r="O28">
        <f t="shared" si="6"/>
        <v>2.4186124543710844E-2</v>
      </c>
      <c r="P28">
        <f t="shared" si="7"/>
        <v>2.973488010984334</v>
      </c>
      <c r="Q28">
        <f t="shared" si="8"/>
        <v>2.4077361832784444E-2</v>
      </c>
      <c r="R28">
        <f t="shared" si="9"/>
        <v>1.5058082149498619E-2</v>
      </c>
      <c r="S28">
        <f t="shared" si="10"/>
        <v>231.29471793859534</v>
      </c>
      <c r="T28">
        <f t="shared" si="11"/>
        <v>29.208913873330935</v>
      </c>
      <c r="U28">
        <f t="shared" si="12"/>
        <v>28.219086666666701</v>
      </c>
      <c r="V28">
        <f t="shared" si="13"/>
        <v>3.8435782560048604</v>
      </c>
      <c r="W28">
        <f t="shared" si="14"/>
        <v>53.875391395405522</v>
      </c>
      <c r="X28">
        <f t="shared" si="15"/>
        <v>2.0416462379474938</v>
      </c>
      <c r="Y28">
        <f t="shared" si="16"/>
        <v>3.7895710547387402</v>
      </c>
      <c r="Z28">
        <f t="shared" si="17"/>
        <v>1.8019320180573666</v>
      </c>
      <c r="AA28">
        <f t="shared" si="18"/>
        <v>-19.194389658951344</v>
      </c>
      <c r="AB28">
        <f t="shared" si="19"/>
        <v>-38.941165722044452</v>
      </c>
      <c r="AC28">
        <f t="shared" si="20"/>
        <v>-2.8574328880394253</v>
      </c>
      <c r="AD28">
        <f t="shared" si="21"/>
        <v>170.30172966956013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54037.183452468933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15368.4</v>
      </c>
      <c r="AS28">
        <v>802.89895999999999</v>
      </c>
      <c r="AT28">
        <v>943.9</v>
      </c>
      <c r="AU28">
        <f t="shared" si="27"/>
        <v>0.14938133276830168</v>
      </c>
      <c r="AV28">
        <v>0.5</v>
      </c>
      <c r="AW28">
        <f t="shared" si="28"/>
        <v>1180.2028506277722</v>
      </c>
      <c r="AX28">
        <f t="shared" si="29"/>
        <v>8.4185047255087611</v>
      </c>
      <c r="AY28">
        <f t="shared" si="30"/>
        <v>88.150137381862748</v>
      </c>
      <c r="AZ28">
        <f t="shared" si="31"/>
        <v>0.37653353109439558</v>
      </c>
      <c r="BA28">
        <f t="shared" si="32"/>
        <v>7.6226321606829763E-3</v>
      </c>
      <c r="BB28">
        <f t="shared" si="33"/>
        <v>2.4559593177243353</v>
      </c>
      <c r="BC28" t="s">
        <v>343</v>
      </c>
      <c r="BD28">
        <v>588.49</v>
      </c>
      <c r="BE28">
        <f t="shared" si="34"/>
        <v>355.40999999999997</v>
      </c>
      <c r="BF28">
        <f t="shared" si="35"/>
        <v>0.39672783545764045</v>
      </c>
      <c r="BG28">
        <f t="shared" si="36"/>
        <v>0.86706637891374505</v>
      </c>
      <c r="BH28">
        <f t="shared" si="37"/>
        <v>0.61728018858393641</v>
      </c>
      <c r="BI28">
        <f t="shared" si="38"/>
        <v>0.91030283478685325</v>
      </c>
      <c r="BJ28">
        <f t="shared" si="39"/>
        <v>0.29078424001005909</v>
      </c>
      <c r="BK28">
        <f t="shared" si="40"/>
        <v>0.70921575998994091</v>
      </c>
      <c r="BL28">
        <f t="shared" si="41"/>
        <v>1400.021</v>
      </c>
      <c r="BM28">
        <f t="shared" si="42"/>
        <v>1180.2028506277722</v>
      </c>
      <c r="BN28">
        <f t="shared" si="43"/>
        <v>0.8429893913218246</v>
      </c>
      <c r="BO28">
        <f t="shared" si="44"/>
        <v>0.19597878264364918</v>
      </c>
      <c r="BP28">
        <v>6</v>
      </c>
      <c r="BQ28">
        <v>0.5</v>
      </c>
      <c r="BR28" t="s">
        <v>294</v>
      </c>
      <c r="BS28">
        <v>2</v>
      </c>
      <c r="BT28">
        <v>1608324365.25</v>
      </c>
      <c r="BU28">
        <v>799.29070000000002</v>
      </c>
      <c r="BV28">
        <v>809.80553333333296</v>
      </c>
      <c r="BW28">
        <v>19.894543333333299</v>
      </c>
      <c r="BX28">
        <v>19.382873333333301</v>
      </c>
      <c r="BY28">
        <v>800.08519999999999</v>
      </c>
      <c r="BZ28">
        <v>19.912583333333298</v>
      </c>
      <c r="CA28">
        <v>500.23009999999999</v>
      </c>
      <c r="CB28">
        <v>102.523433333333</v>
      </c>
      <c r="CC28">
        <v>9.9994796666666705E-2</v>
      </c>
      <c r="CD28">
        <v>27.97617</v>
      </c>
      <c r="CE28">
        <v>28.219086666666701</v>
      </c>
      <c r="CF28">
        <v>999.9</v>
      </c>
      <c r="CG28">
        <v>0</v>
      </c>
      <c r="CH28">
        <v>0</v>
      </c>
      <c r="CI28">
        <v>10000.293</v>
      </c>
      <c r="CJ28">
        <v>0</v>
      </c>
      <c r="CK28">
        <v>378.57429999999999</v>
      </c>
      <c r="CL28">
        <v>1400.021</v>
      </c>
      <c r="CM28">
        <v>0.89999566666666697</v>
      </c>
      <c r="CN28">
        <v>0.10000436</v>
      </c>
      <c r="CO28">
        <v>0</v>
      </c>
      <c r="CP28">
        <v>802.88833333333298</v>
      </c>
      <c r="CQ28">
        <v>4.99979</v>
      </c>
      <c r="CR28">
        <v>11234.3433333333</v>
      </c>
      <c r="CS28">
        <v>11904.846666666699</v>
      </c>
      <c r="CT28">
        <v>45.697499999999998</v>
      </c>
      <c r="CU28">
        <v>48.468499999999999</v>
      </c>
      <c r="CV28">
        <v>46.862400000000001</v>
      </c>
      <c r="CW28">
        <v>47.397733333333299</v>
      </c>
      <c r="CX28">
        <v>47.089300000000001</v>
      </c>
      <c r="CY28">
        <v>1255.5139999999999</v>
      </c>
      <c r="CZ28">
        <v>139.50700000000001</v>
      </c>
      <c r="DA28">
        <v>0</v>
      </c>
      <c r="DB28">
        <v>93.099999904632597</v>
      </c>
      <c r="DC28">
        <v>0</v>
      </c>
      <c r="DD28">
        <v>802.89895999999999</v>
      </c>
      <c r="DE28">
        <v>0.50669230650772001</v>
      </c>
      <c r="DF28">
        <v>14.907692337984001</v>
      </c>
      <c r="DG28">
        <v>11234.268</v>
      </c>
      <c r="DH28">
        <v>15</v>
      </c>
      <c r="DI28">
        <v>1608323948.0999999</v>
      </c>
      <c r="DJ28" t="s">
        <v>326</v>
      </c>
      <c r="DK28">
        <v>1608323948.0999999</v>
      </c>
      <c r="DL28">
        <v>1608323945.0999999</v>
      </c>
      <c r="DM28">
        <v>13</v>
      </c>
      <c r="DN28">
        <v>0.14399999999999999</v>
      </c>
      <c r="DO28">
        <v>-1.0999999999999999E-2</v>
      </c>
      <c r="DP28">
        <v>-0.84</v>
      </c>
      <c r="DQ28">
        <v>-3.5000000000000003E-2</v>
      </c>
      <c r="DR28">
        <v>407</v>
      </c>
      <c r="DS28">
        <v>19</v>
      </c>
      <c r="DT28">
        <v>0.34</v>
      </c>
      <c r="DU28">
        <v>0.12</v>
      </c>
      <c r="DV28">
        <v>8.4288956173521896</v>
      </c>
      <c r="DW28">
        <v>-0.40739147634892098</v>
      </c>
      <c r="DX28">
        <v>5.84854690526313E-2</v>
      </c>
      <c r="DY28">
        <v>1</v>
      </c>
      <c r="DZ28">
        <v>-10.519640000000001</v>
      </c>
      <c r="EA28">
        <v>0.198743492769758</v>
      </c>
      <c r="EB28">
        <v>5.7648380144921199E-2</v>
      </c>
      <c r="EC28">
        <v>1</v>
      </c>
      <c r="ED28">
        <v>0.50999426666666703</v>
      </c>
      <c r="EE28">
        <v>0.19452323025583901</v>
      </c>
      <c r="EF28">
        <v>1.4293197787603599E-2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-0.79500000000000004</v>
      </c>
      <c r="EN28">
        <v>-1.7899999999999999E-2</v>
      </c>
      <c r="EO28">
        <v>-1.06083063538018</v>
      </c>
      <c r="EP28">
        <v>8.1547674161403102E-4</v>
      </c>
      <c r="EQ28">
        <v>-7.5071724955183801E-7</v>
      </c>
      <c r="ER28">
        <v>1.8443278439785599E-10</v>
      </c>
      <c r="ES28">
        <v>-0.16685001120859699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7.1</v>
      </c>
      <c r="FB28">
        <v>7.1</v>
      </c>
      <c r="FC28">
        <v>2</v>
      </c>
      <c r="FD28">
        <v>513.93700000000001</v>
      </c>
      <c r="FE28">
        <v>485.08300000000003</v>
      </c>
      <c r="FF28">
        <v>23.280799999999999</v>
      </c>
      <c r="FG28">
        <v>33.035200000000003</v>
      </c>
      <c r="FH28">
        <v>29.999400000000001</v>
      </c>
      <c r="FI28">
        <v>33.110300000000002</v>
      </c>
      <c r="FJ28">
        <v>33.082099999999997</v>
      </c>
      <c r="FK28">
        <v>36.011800000000001</v>
      </c>
      <c r="FL28">
        <v>4.33141</v>
      </c>
      <c r="FM28">
        <v>27.2163</v>
      </c>
      <c r="FN28">
        <v>23.288900000000002</v>
      </c>
      <c r="FO28">
        <v>810.11199999999997</v>
      </c>
      <c r="FP28">
        <v>19.331399999999999</v>
      </c>
      <c r="FQ28">
        <v>101.003</v>
      </c>
      <c r="FR28">
        <v>100.6</v>
      </c>
    </row>
    <row r="29" spans="1:174" x14ac:dyDescent="0.25">
      <c r="A29">
        <v>13</v>
      </c>
      <c r="B29">
        <v>1608324485</v>
      </c>
      <c r="C29">
        <v>1228.4000000953699</v>
      </c>
      <c r="D29" t="s">
        <v>344</v>
      </c>
      <c r="E29" t="s">
        <v>345</v>
      </c>
      <c r="F29" t="s">
        <v>289</v>
      </c>
      <c r="G29" t="s">
        <v>290</v>
      </c>
      <c r="H29">
        <v>1608324477.25</v>
      </c>
      <c r="I29">
        <f t="shared" si="0"/>
        <v>4.4771264069449768E-4</v>
      </c>
      <c r="J29">
        <f t="shared" si="1"/>
        <v>9.5133730943557442</v>
      </c>
      <c r="K29">
        <f t="shared" si="2"/>
        <v>899.70176666666703</v>
      </c>
      <c r="L29">
        <f t="shared" si="3"/>
        <v>267.54273146703611</v>
      </c>
      <c r="M29">
        <f t="shared" si="4"/>
        <v>27.45669825956508</v>
      </c>
      <c r="N29">
        <f t="shared" si="5"/>
        <v>92.332315647334042</v>
      </c>
      <c r="O29">
        <f t="shared" si="6"/>
        <v>2.4838025783322937E-2</v>
      </c>
      <c r="P29">
        <f t="shared" si="7"/>
        <v>2.974023812804508</v>
      </c>
      <c r="Q29">
        <f t="shared" si="8"/>
        <v>2.4723356546543479E-2</v>
      </c>
      <c r="R29">
        <f t="shared" si="9"/>
        <v>1.5462356161004265E-2</v>
      </c>
      <c r="S29">
        <f t="shared" si="10"/>
        <v>231.29052517721337</v>
      </c>
      <c r="T29">
        <f t="shared" si="11"/>
        <v>29.245134797919835</v>
      </c>
      <c r="U29">
        <f t="shared" si="12"/>
        <v>28.3125133333333</v>
      </c>
      <c r="V29">
        <f t="shared" si="13"/>
        <v>3.8645277009631132</v>
      </c>
      <c r="W29">
        <f t="shared" si="14"/>
        <v>54.227131135883575</v>
      </c>
      <c r="X29">
        <f t="shared" si="15"/>
        <v>2.0597348945782437</v>
      </c>
      <c r="Y29">
        <f t="shared" si="16"/>
        <v>3.7983475272127398</v>
      </c>
      <c r="Z29">
        <f t="shared" si="17"/>
        <v>1.8047928063848695</v>
      </c>
      <c r="AA29">
        <f t="shared" si="18"/>
        <v>-19.744127454627346</v>
      </c>
      <c r="AB29">
        <f t="shared" si="19"/>
        <v>-47.565685180877161</v>
      </c>
      <c r="AC29">
        <f t="shared" si="20"/>
        <v>-3.4919706498567882</v>
      </c>
      <c r="AD29">
        <f t="shared" si="21"/>
        <v>160.48874189185207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54045.814087049024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346</v>
      </c>
      <c r="AR29">
        <v>15371.2</v>
      </c>
      <c r="AS29">
        <v>813.18826923076904</v>
      </c>
      <c r="AT29">
        <v>966.38</v>
      </c>
      <c r="AU29">
        <f t="shared" si="27"/>
        <v>0.15852121398335117</v>
      </c>
      <c r="AV29">
        <v>0.5</v>
      </c>
      <c r="AW29">
        <f t="shared" si="28"/>
        <v>1180.1855186714849</v>
      </c>
      <c r="AX29">
        <f t="shared" si="29"/>
        <v>9.5133730943557442</v>
      </c>
      <c r="AY29">
        <f t="shared" si="30"/>
        <v>93.542220572687384</v>
      </c>
      <c r="AZ29">
        <f t="shared" si="31"/>
        <v>0.38817028498106337</v>
      </c>
      <c r="BA29">
        <f t="shared" si="32"/>
        <v>8.5504528012946401E-3</v>
      </c>
      <c r="BB29">
        <f t="shared" si="33"/>
        <v>2.3755665473209295</v>
      </c>
      <c r="BC29" t="s">
        <v>347</v>
      </c>
      <c r="BD29">
        <v>591.26</v>
      </c>
      <c r="BE29">
        <f t="shared" si="34"/>
        <v>375.12</v>
      </c>
      <c r="BF29">
        <f t="shared" si="35"/>
        <v>0.40838060025919959</v>
      </c>
      <c r="BG29">
        <f t="shared" si="36"/>
        <v>0.85954875281748677</v>
      </c>
      <c r="BH29">
        <f t="shared" si="37"/>
        <v>0.61056138748030242</v>
      </c>
      <c r="BI29">
        <f t="shared" si="38"/>
        <v>0.90147538923646087</v>
      </c>
      <c r="BJ29">
        <f t="shared" si="39"/>
        <v>0.29692891897919443</v>
      </c>
      <c r="BK29">
        <f t="shared" si="40"/>
        <v>0.70307108102080562</v>
      </c>
      <c r="BL29">
        <f t="shared" si="41"/>
        <v>1400.001</v>
      </c>
      <c r="BM29">
        <f t="shared" si="42"/>
        <v>1180.1855186714849</v>
      </c>
      <c r="BN29">
        <f t="shared" si="43"/>
        <v>0.84298905405887925</v>
      </c>
      <c r="BO29">
        <f t="shared" si="44"/>
        <v>0.19597810811775868</v>
      </c>
      <c r="BP29">
        <v>6</v>
      </c>
      <c r="BQ29">
        <v>0.5</v>
      </c>
      <c r="BR29" t="s">
        <v>294</v>
      </c>
      <c r="BS29">
        <v>2</v>
      </c>
      <c r="BT29">
        <v>1608324477.25</v>
      </c>
      <c r="BU29">
        <v>899.70176666666703</v>
      </c>
      <c r="BV29">
        <v>911.59563333333301</v>
      </c>
      <c r="BW29">
        <v>20.070406666666699</v>
      </c>
      <c r="BX29">
        <v>19.544180000000001</v>
      </c>
      <c r="BY29">
        <v>900.50250000000005</v>
      </c>
      <c r="BZ29">
        <v>20.084763333333299</v>
      </c>
      <c r="CA29">
        <v>500.23333333333301</v>
      </c>
      <c r="CB29">
        <v>102.52549999999999</v>
      </c>
      <c r="CC29">
        <v>9.9968870000000001E-2</v>
      </c>
      <c r="CD29">
        <v>28.01585</v>
      </c>
      <c r="CE29">
        <v>28.3125133333333</v>
      </c>
      <c r="CF29">
        <v>999.9</v>
      </c>
      <c r="CG29">
        <v>0</v>
      </c>
      <c r="CH29">
        <v>0</v>
      </c>
      <c r="CI29">
        <v>10003.123</v>
      </c>
      <c r="CJ29">
        <v>0</v>
      </c>
      <c r="CK29">
        <v>608.79160000000002</v>
      </c>
      <c r="CL29">
        <v>1400.001</v>
      </c>
      <c r="CM29">
        <v>0.90000829999999998</v>
      </c>
      <c r="CN29">
        <v>9.9991843333333302E-2</v>
      </c>
      <c r="CO29">
        <v>0</v>
      </c>
      <c r="CP29">
        <v>813.18550000000005</v>
      </c>
      <c r="CQ29">
        <v>4.99979</v>
      </c>
      <c r="CR29">
        <v>11423.57</v>
      </c>
      <c r="CS29">
        <v>11904.733333333301</v>
      </c>
      <c r="CT29">
        <v>45.436999999999998</v>
      </c>
      <c r="CU29">
        <v>48.125</v>
      </c>
      <c r="CV29">
        <v>46.524799999999999</v>
      </c>
      <c r="CW29">
        <v>47.158066666666699</v>
      </c>
      <c r="CX29">
        <v>46.811999999999998</v>
      </c>
      <c r="CY29">
        <v>1255.5153333333301</v>
      </c>
      <c r="CZ29">
        <v>139.48966666666701</v>
      </c>
      <c r="DA29">
        <v>0</v>
      </c>
      <c r="DB29">
        <v>111.200000047684</v>
      </c>
      <c r="DC29">
        <v>0</v>
      </c>
      <c r="DD29">
        <v>813.18826923076904</v>
      </c>
      <c r="DE29">
        <v>1.21213676998061</v>
      </c>
      <c r="DF29">
        <v>48.632478598838603</v>
      </c>
      <c r="DG29">
        <v>11423.6961538462</v>
      </c>
      <c r="DH29">
        <v>15</v>
      </c>
      <c r="DI29">
        <v>1608323948.0999999</v>
      </c>
      <c r="DJ29" t="s">
        <v>326</v>
      </c>
      <c r="DK29">
        <v>1608323948.0999999</v>
      </c>
      <c r="DL29">
        <v>1608323945.0999999</v>
      </c>
      <c r="DM29">
        <v>13</v>
      </c>
      <c r="DN29">
        <v>0.14399999999999999</v>
      </c>
      <c r="DO29">
        <v>-1.0999999999999999E-2</v>
      </c>
      <c r="DP29">
        <v>-0.84</v>
      </c>
      <c r="DQ29">
        <v>-3.5000000000000003E-2</v>
      </c>
      <c r="DR29">
        <v>407</v>
      </c>
      <c r="DS29">
        <v>19</v>
      </c>
      <c r="DT29">
        <v>0.34</v>
      </c>
      <c r="DU29">
        <v>0.12</v>
      </c>
      <c r="DV29">
        <v>9.5146828086717701</v>
      </c>
      <c r="DW29">
        <v>1.5872338271230399E-3</v>
      </c>
      <c r="DX29">
        <v>4.7965839402609303E-2</v>
      </c>
      <c r="DY29">
        <v>1</v>
      </c>
      <c r="DZ29">
        <v>-11.894066666666699</v>
      </c>
      <c r="EA29">
        <v>-0.127208008898787</v>
      </c>
      <c r="EB29">
        <v>5.7993248649208198E-2</v>
      </c>
      <c r="EC29">
        <v>1</v>
      </c>
      <c r="ED29">
        <v>0.52498829999999996</v>
      </c>
      <c r="EE29">
        <v>0.188726522803114</v>
      </c>
      <c r="EF29">
        <v>1.40687536693909E-2</v>
      </c>
      <c r="EG29">
        <v>1</v>
      </c>
      <c r="EH29">
        <v>3</v>
      </c>
      <c r="EI29">
        <v>3</v>
      </c>
      <c r="EJ29" t="s">
        <v>301</v>
      </c>
      <c r="EK29">
        <v>100</v>
      </c>
      <c r="EL29">
        <v>100</v>
      </c>
      <c r="EM29">
        <v>-0.80100000000000005</v>
      </c>
      <c r="EN29">
        <v>-1.46E-2</v>
      </c>
      <c r="EO29">
        <v>-1.06083063538018</v>
      </c>
      <c r="EP29">
        <v>8.1547674161403102E-4</v>
      </c>
      <c r="EQ29">
        <v>-7.5071724955183801E-7</v>
      </c>
      <c r="ER29">
        <v>1.8443278439785599E-10</v>
      </c>
      <c r="ES29">
        <v>-0.16685001120859699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8.9</v>
      </c>
      <c r="FB29">
        <v>9</v>
      </c>
      <c r="FC29">
        <v>2</v>
      </c>
      <c r="FD29">
        <v>513.98400000000004</v>
      </c>
      <c r="FE29">
        <v>485.36099999999999</v>
      </c>
      <c r="FF29">
        <v>23.105799999999999</v>
      </c>
      <c r="FG29">
        <v>32.924300000000002</v>
      </c>
      <c r="FH29">
        <v>30.000599999999999</v>
      </c>
      <c r="FI29">
        <v>32.989699999999999</v>
      </c>
      <c r="FJ29">
        <v>32.969299999999997</v>
      </c>
      <c r="FK29">
        <v>39.682400000000001</v>
      </c>
      <c r="FL29">
        <v>7.5005199999999999</v>
      </c>
      <c r="FM29">
        <v>28.3691</v>
      </c>
      <c r="FN29">
        <v>23.081499999999998</v>
      </c>
      <c r="FO29">
        <v>911.89599999999996</v>
      </c>
      <c r="FP29">
        <v>19.4543</v>
      </c>
      <c r="FQ29">
        <v>101.014</v>
      </c>
      <c r="FR29">
        <v>100.598</v>
      </c>
    </row>
    <row r="30" spans="1:174" x14ac:dyDescent="0.25">
      <c r="A30">
        <v>14</v>
      </c>
      <c r="B30">
        <v>1608324605.5</v>
      </c>
      <c r="C30">
        <v>1348.9000000953699</v>
      </c>
      <c r="D30" t="s">
        <v>348</v>
      </c>
      <c r="E30" t="s">
        <v>349</v>
      </c>
      <c r="F30" t="s">
        <v>289</v>
      </c>
      <c r="G30" t="s">
        <v>290</v>
      </c>
      <c r="H30">
        <v>1608324597.5</v>
      </c>
      <c r="I30">
        <f t="shared" si="0"/>
        <v>4.9337366314980175E-4</v>
      </c>
      <c r="J30">
        <f t="shared" si="1"/>
        <v>12.810562851427372</v>
      </c>
      <c r="K30">
        <f t="shared" si="2"/>
        <v>1199.2461290322599</v>
      </c>
      <c r="L30">
        <f t="shared" si="3"/>
        <v>424.78947101308319</v>
      </c>
      <c r="M30">
        <f t="shared" si="4"/>
        <v>43.593282790076394</v>
      </c>
      <c r="N30">
        <f t="shared" si="5"/>
        <v>123.07055425156148</v>
      </c>
      <c r="O30">
        <f t="shared" si="6"/>
        <v>2.7413503878120745E-2</v>
      </c>
      <c r="P30">
        <f t="shared" si="7"/>
        <v>2.9736329860606512</v>
      </c>
      <c r="Q30">
        <f t="shared" si="8"/>
        <v>2.727387531255869E-2</v>
      </c>
      <c r="R30">
        <f t="shared" si="9"/>
        <v>1.7058657719797501E-2</v>
      </c>
      <c r="S30">
        <f t="shared" si="10"/>
        <v>231.28603423939583</v>
      </c>
      <c r="T30">
        <f t="shared" si="11"/>
        <v>29.19979909707962</v>
      </c>
      <c r="U30">
        <f t="shared" si="12"/>
        <v>28.2938935483871</v>
      </c>
      <c r="V30">
        <f t="shared" si="13"/>
        <v>3.8603445810517347</v>
      </c>
      <c r="W30">
        <f t="shared" si="14"/>
        <v>54.273912097409614</v>
      </c>
      <c r="X30">
        <f t="shared" si="15"/>
        <v>2.057455454930873</v>
      </c>
      <c r="Y30">
        <f t="shared" si="16"/>
        <v>3.7908736912832035</v>
      </c>
      <c r="Z30">
        <f t="shared" si="17"/>
        <v>1.8028891261208617</v>
      </c>
      <c r="AA30">
        <f t="shared" si="18"/>
        <v>-21.757778544906259</v>
      </c>
      <c r="AB30">
        <f t="shared" si="19"/>
        <v>-49.990715873561633</v>
      </c>
      <c r="AC30">
        <f t="shared" si="20"/>
        <v>-3.6695254909734292</v>
      </c>
      <c r="AD30">
        <f t="shared" si="21"/>
        <v>155.86801432995449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54040.3722118191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350</v>
      </c>
      <c r="AR30">
        <v>15370.4</v>
      </c>
      <c r="AS30">
        <v>844.28811538461503</v>
      </c>
      <c r="AT30">
        <v>1016.85</v>
      </c>
      <c r="AU30">
        <f t="shared" si="27"/>
        <v>0.1697023991890495</v>
      </c>
      <c r="AV30">
        <v>0.5</v>
      </c>
      <c r="AW30">
        <f t="shared" si="28"/>
        <v>1180.1594774157345</v>
      </c>
      <c r="AX30">
        <f t="shared" si="29"/>
        <v>12.810562851427372</v>
      </c>
      <c r="AY30">
        <f t="shared" si="30"/>
        <v>100.13794737157251</v>
      </c>
      <c r="AZ30">
        <f t="shared" si="31"/>
        <v>0.40886069725131535</v>
      </c>
      <c r="BA30">
        <f t="shared" si="32"/>
        <v>1.134449249228653E-2</v>
      </c>
      <c r="BB30">
        <f t="shared" si="33"/>
        <v>2.2080247824162855</v>
      </c>
      <c r="BC30" t="s">
        <v>351</v>
      </c>
      <c r="BD30">
        <v>601.1</v>
      </c>
      <c r="BE30">
        <f t="shared" si="34"/>
        <v>415.75</v>
      </c>
      <c r="BF30">
        <f t="shared" si="35"/>
        <v>0.41506165872612144</v>
      </c>
      <c r="BG30">
        <f t="shared" si="36"/>
        <v>0.84376056941427591</v>
      </c>
      <c r="BH30">
        <f t="shared" si="37"/>
        <v>0.57258560179690488</v>
      </c>
      <c r="BI30">
        <f t="shared" si="38"/>
        <v>0.88165683154392094</v>
      </c>
      <c r="BJ30">
        <f t="shared" si="39"/>
        <v>0.29550760991893738</v>
      </c>
      <c r="BK30">
        <f t="shared" si="40"/>
        <v>0.70449239008106268</v>
      </c>
      <c r="BL30">
        <f t="shared" si="41"/>
        <v>1399.9696774193501</v>
      </c>
      <c r="BM30">
        <f t="shared" si="42"/>
        <v>1180.1594774157345</v>
      </c>
      <c r="BN30">
        <f t="shared" si="43"/>
        <v>0.84298931359084484</v>
      </c>
      <c r="BO30">
        <f t="shared" si="44"/>
        <v>0.19597862718168957</v>
      </c>
      <c r="BP30">
        <v>6</v>
      </c>
      <c r="BQ30">
        <v>0.5</v>
      </c>
      <c r="BR30" t="s">
        <v>294</v>
      </c>
      <c r="BS30">
        <v>2</v>
      </c>
      <c r="BT30">
        <v>1608324597.5</v>
      </c>
      <c r="BU30">
        <v>1199.2461290322599</v>
      </c>
      <c r="BV30">
        <v>1215.32064516129</v>
      </c>
      <c r="BW30">
        <v>20.0486258064516</v>
      </c>
      <c r="BX30">
        <v>19.468741935483902</v>
      </c>
      <c r="BY30">
        <v>1200.34612903226</v>
      </c>
      <c r="BZ30">
        <v>20.069625806451601</v>
      </c>
      <c r="CA30">
        <v>500.254161290323</v>
      </c>
      <c r="CB30">
        <v>102.523258064516</v>
      </c>
      <c r="CC30">
        <v>0.10000772903225801</v>
      </c>
      <c r="CD30">
        <v>27.982064516129</v>
      </c>
      <c r="CE30">
        <v>28.2938935483871</v>
      </c>
      <c r="CF30">
        <v>999.9</v>
      </c>
      <c r="CG30">
        <v>0</v>
      </c>
      <c r="CH30">
        <v>0</v>
      </c>
      <c r="CI30">
        <v>10001.1303225806</v>
      </c>
      <c r="CJ30">
        <v>0</v>
      </c>
      <c r="CK30">
        <v>675.61348387096803</v>
      </c>
      <c r="CL30">
        <v>1399.9696774193501</v>
      </c>
      <c r="CM30">
        <v>0.90000003225806402</v>
      </c>
      <c r="CN30">
        <v>9.9999983870967701E-2</v>
      </c>
      <c r="CO30">
        <v>0</v>
      </c>
      <c r="CP30">
        <v>844.32161290322597</v>
      </c>
      <c r="CQ30">
        <v>4.99979</v>
      </c>
      <c r="CR30">
        <v>11872.180645161299</v>
      </c>
      <c r="CS30">
        <v>11904.412903225801</v>
      </c>
      <c r="CT30">
        <v>45.610774193548401</v>
      </c>
      <c r="CU30">
        <v>48.380903225806399</v>
      </c>
      <c r="CV30">
        <v>46.786000000000001</v>
      </c>
      <c r="CW30">
        <v>47.509838709677403</v>
      </c>
      <c r="CX30">
        <v>47.027999999999999</v>
      </c>
      <c r="CY30">
        <v>1255.47258064516</v>
      </c>
      <c r="CZ30">
        <v>139.498387096774</v>
      </c>
      <c r="DA30">
        <v>0</v>
      </c>
      <c r="DB30">
        <v>119.700000047684</v>
      </c>
      <c r="DC30">
        <v>0</v>
      </c>
      <c r="DD30">
        <v>844.28811538461503</v>
      </c>
      <c r="DE30">
        <v>-1.4170598278389499</v>
      </c>
      <c r="DF30">
        <v>2.39316237435514</v>
      </c>
      <c r="DG30">
        <v>11872.330769230801</v>
      </c>
      <c r="DH30">
        <v>15</v>
      </c>
      <c r="DI30">
        <v>1608324642</v>
      </c>
      <c r="DJ30" t="s">
        <v>352</v>
      </c>
      <c r="DK30">
        <v>1608324642</v>
      </c>
      <c r="DL30">
        <v>1608324622.5</v>
      </c>
      <c r="DM30">
        <v>14</v>
      </c>
      <c r="DN30">
        <v>-0.251</v>
      </c>
      <c r="DO30">
        <v>6.0000000000000001E-3</v>
      </c>
      <c r="DP30">
        <v>-1.1000000000000001</v>
      </c>
      <c r="DQ30">
        <v>-2.1000000000000001E-2</v>
      </c>
      <c r="DR30">
        <v>1215</v>
      </c>
      <c r="DS30">
        <v>19</v>
      </c>
      <c r="DT30">
        <v>0.11</v>
      </c>
      <c r="DU30">
        <v>0.17</v>
      </c>
      <c r="DV30">
        <v>12.5943083481252</v>
      </c>
      <c r="DW30">
        <v>-0.79041025274200805</v>
      </c>
      <c r="DX30">
        <v>6.5517980817421106E-2</v>
      </c>
      <c r="DY30">
        <v>0</v>
      </c>
      <c r="DZ30">
        <v>-15.8146633333333</v>
      </c>
      <c r="EA30">
        <v>0.94192925472750899</v>
      </c>
      <c r="EB30">
        <v>7.8017444559249402E-2</v>
      </c>
      <c r="EC30">
        <v>0</v>
      </c>
      <c r="ED30">
        <v>0.58591040000000005</v>
      </c>
      <c r="EE30">
        <v>-5.1215786429364703E-2</v>
      </c>
      <c r="EF30">
        <v>3.7821386331016501E-3</v>
      </c>
      <c r="EG30">
        <v>1</v>
      </c>
      <c r="EH30">
        <v>1</v>
      </c>
      <c r="EI30">
        <v>3</v>
      </c>
      <c r="EJ30" t="s">
        <v>327</v>
      </c>
      <c r="EK30">
        <v>100</v>
      </c>
      <c r="EL30">
        <v>100</v>
      </c>
      <c r="EM30">
        <v>-1.1000000000000001</v>
      </c>
      <c r="EN30">
        <v>-2.1000000000000001E-2</v>
      </c>
      <c r="EO30">
        <v>-1.06083063538018</v>
      </c>
      <c r="EP30">
        <v>8.1547674161403102E-4</v>
      </c>
      <c r="EQ30">
        <v>-7.5071724955183801E-7</v>
      </c>
      <c r="ER30">
        <v>1.8443278439785599E-10</v>
      </c>
      <c r="ES30">
        <v>-0.16685001120859699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11</v>
      </c>
      <c r="FB30">
        <v>11</v>
      </c>
      <c r="FC30">
        <v>2</v>
      </c>
      <c r="FD30">
        <v>513.42200000000003</v>
      </c>
      <c r="FE30">
        <v>485.697</v>
      </c>
      <c r="FF30">
        <v>23.273499999999999</v>
      </c>
      <c r="FG30">
        <v>32.930199999999999</v>
      </c>
      <c r="FH30">
        <v>30.0001</v>
      </c>
      <c r="FI30">
        <v>32.952800000000003</v>
      </c>
      <c r="FJ30">
        <v>32.926900000000003</v>
      </c>
      <c r="FK30">
        <v>50.301099999999998</v>
      </c>
      <c r="FL30">
        <v>10.195399999999999</v>
      </c>
      <c r="FM30">
        <v>28.742999999999999</v>
      </c>
      <c r="FN30">
        <v>23.282499999999999</v>
      </c>
      <c r="FO30">
        <v>1215.3599999999999</v>
      </c>
      <c r="FP30">
        <v>19.4468</v>
      </c>
      <c r="FQ30">
        <v>101.00700000000001</v>
      </c>
      <c r="FR30">
        <v>100.589</v>
      </c>
    </row>
    <row r="31" spans="1:174" x14ac:dyDescent="0.25">
      <c r="A31">
        <v>15</v>
      </c>
      <c r="B31">
        <v>1608324763</v>
      </c>
      <c r="C31">
        <v>1506.4000000953699</v>
      </c>
      <c r="D31" t="s">
        <v>353</v>
      </c>
      <c r="E31" t="s">
        <v>354</v>
      </c>
      <c r="F31" t="s">
        <v>289</v>
      </c>
      <c r="G31" t="s">
        <v>290</v>
      </c>
      <c r="H31">
        <v>1608324755</v>
      </c>
      <c r="I31">
        <f t="shared" si="0"/>
        <v>3.9527450992272144E-4</v>
      </c>
      <c r="J31">
        <f t="shared" si="1"/>
        <v>12.967975435521032</v>
      </c>
      <c r="K31">
        <f t="shared" si="2"/>
        <v>1399.86193548387</v>
      </c>
      <c r="L31">
        <f t="shared" si="3"/>
        <v>427.57433727729932</v>
      </c>
      <c r="M31">
        <f t="shared" si="4"/>
        <v>43.882338181351933</v>
      </c>
      <c r="N31">
        <f t="shared" si="5"/>
        <v>143.66908746505453</v>
      </c>
      <c r="O31">
        <f t="shared" si="6"/>
        <v>2.2011746528768972E-2</v>
      </c>
      <c r="P31">
        <f t="shared" si="7"/>
        <v>2.9719990496526218</v>
      </c>
      <c r="Q31">
        <f t="shared" si="8"/>
        <v>2.1921576418337144E-2</v>
      </c>
      <c r="R31">
        <f t="shared" si="9"/>
        <v>1.3709055786243284E-2</v>
      </c>
      <c r="S31">
        <f t="shared" si="10"/>
        <v>231.29072822511063</v>
      </c>
      <c r="T31">
        <f t="shared" si="11"/>
        <v>29.251741739242568</v>
      </c>
      <c r="U31">
        <f t="shared" si="12"/>
        <v>28.2867483870968</v>
      </c>
      <c r="V31">
        <f t="shared" si="13"/>
        <v>3.8587403984721869</v>
      </c>
      <c r="W31">
        <f t="shared" si="14"/>
        <v>54.298980208320366</v>
      </c>
      <c r="X31">
        <f t="shared" si="15"/>
        <v>2.0615471784806449</v>
      </c>
      <c r="Y31">
        <f t="shared" si="16"/>
        <v>3.7966591095660189</v>
      </c>
      <c r="Z31">
        <f t="shared" si="17"/>
        <v>1.7971932199915419</v>
      </c>
      <c r="AA31">
        <f t="shared" si="18"/>
        <v>-17.431605887592017</v>
      </c>
      <c r="AB31">
        <f t="shared" si="19"/>
        <v>-44.627190830183075</v>
      </c>
      <c r="AC31">
        <f t="shared" si="20"/>
        <v>-3.2779317600620663</v>
      </c>
      <c r="AD31">
        <f t="shared" si="21"/>
        <v>165.95399974727346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53987.942305794248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15363.6</v>
      </c>
      <c r="AS31">
        <v>850.47684615384605</v>
      </c>
      <c r="AT31">
        <v>1026.99</v>
      </c>
      <c r="AU31">
        <f t="shared" si="27"/>
        <v>0.1718742673698419</v>
      </c>
      <c r="AV31">
        <v>0.5</v>
      </c>
      <c r="AW31">
        <f t="shared" si="28"/>
        <v>1180.1834096738016</v>
      </c>
      <c r="AX31">
        <f t="shared" si="29"/>
        <v>12.967975435521032</v>
      </c>
      <c r="AY31">
        <f t="shared" si="30"/>
        <v>101.42157944986332</v>
      </c>
      <c r="AZ31">
        <f t="shared" si="31"/>
        <v>0.41094849998539418</v>
      </c>
      <c r="BA31">
        <f t="shared" si="32"/>
        <v>1.1477642207393206E-2</v>
      </c>
      <c r="BB31">
        <f t="shared" si="33"/>
        <v>2.1763503052610056</v>
      </c>
      <c r="BC31" t="s">
        <v>356</v>
      </c>
      <c r="BD31">
        <v>604.95000000000005</v>
      </c>
      <c r="BE31">
        <f t="shared" si="34"/>
        <v>422.03999999999996</v>
      </c>
      <c r="BF31">
        <f t="shared" si="35"/>
        <v>0.41823797233947962</v>
      </c>
      <c r="BG31">
        <f t="shared" si="36"/>
        <v>0.84116697338858093</v>
      </c>
      <c r="BH31">
        <f t="shared" si="37"/>
        <v>0.56663160208115737</v>
      </c>
      <c r="BI31">
        <f t="shared" si="38"/>
        <v>0.87767505672715151</v>
      </c>
      <c r="BJ31">
        <f t="shared" si="39"/>
        <v>0.29749553149034197</v>
      </c>
      <c r="BK31">
        <f t="shared" si="40"/>
        <v>0.70250446850965798</v>
      </c>
      <c r="BL31">
        <f t="shared" si="41"/>
        <v>1399.9980645161299</v>
      </c>
      <c r="BM31">
        <f t="shared" si="42"/>
        <v>1180.1834096738016</v>
      </c>
      <c r="BN31">
        <f t="shared" si="43"/>
        <v>0.84298931519001707</v>
      </c>
      <c r="BO31">
        <f t="shared" si="44"/>
        <v>0.19597863038003435</v>
      </c>
      <c r="BP31">
        <v>6</v>
      </c>
      <c r="BQ31">
        <v>0.5</v>
      </c>
      <c r="BR31" t="s">
        <v>294</v>
      </c>
      <c r="BS31">
        <v>2</v>
      </c>
      <c r="BT31">
        <v>1608324755</v>
      </c>
      <c r="BU31">
        <v>1399.86193548387</v>
      </c>
      <c r="BV31">
        <v>1416.07967741935</v>
      </c>
      <c r="BW31">
        <v>20.087003225806502</v>
      </c>
      <c r="BX31">
        <v>19.622425806451599</v>
      </c>
      <c r="BY31">
        <v>1400.99903225806</v>
      </c>
      <c r="BZ31">
        <v>20.094703225806501</v>
      </c>
      <c r="CA31">
        <v>500.24122580645201</v>
      </c>
      <c r="CB31">
        <v>102.530838709677</v>
      </c>
      <c r="CC31">
        <v>0.10005925483871</v>
      </c>
      <c r="CD31">
        <v>28.008222580645199</v>
      </c>
      <c r="CE31">
        <v>28.2867483870968</v>
      </c>
      <c r="CF31">
        <v>999.9</v>
      </c>
      <c r="CG31">
        <v>0</v>
      </c>
      <c r="CH31">
        <v>0</v>
      </c>
      <c r="CI31">
        <v>9991.15</v>
      </c>
      <c r="CJ31">
        <v>0</v>
      </c>
      <c r="CK31">
        <v>510.70925806451601</v>
      </c>
      <c r="CL31">
        <v>1399.9980645161299</v>
      </c>
      <c r="CM31">
        <v>0.89999980645161304</v>
      </c>
      <c r="CN31">
        <v>0.100000416129032</v>
      </c>
      <c r="CO31">
        <v>0</v>
      </c>
      <c r="CP31">
        <v>850.55799999999999</v>
      </c>
      <c r="CQ31">
        <v>4.99979</v>
      </c>
      <c r="CR31">
        <v>12037.4258064516</v>
      </c>
      <c r="CS31">
        <v>11904.651612903201</v>
      </c>
      <c r="CT31">
        <v>46.436999999999998</v>
      </c>
      <c r="CU31">
        <v>49.189064516129001</v>
      </c>
      <c r="CV31">
        <v>47.588451612903199</v>
      </c>
      <c r="CW31">
        <v>48.298000000000002</v>
      </c>
      <c r="CX31">
        <v>47.762</v>
      </c>
      <c r="CY31">
        <v>1255.4980645161299</v>
      </c>
      <c r="CZ31">
        <v>139.50129032258101</v>
      </c>
      <c r="DA31">
        <v>0</v>
      </c>
      <c r="DB31">
        <v>156.89999985694899</v>
      </c>
      <c r="DC31">
        <v>0</v>
      </c>
      <c r="DD31">
        <v>850.47684615384605</v>
      </c>
      <c r="DE31">
        <v>-8.0858803342489907</v>
      </c>
      <c r="DF31">
        <v>-82.396581262331594</v>
      </c>
      <c r="DG31">
        <v>12036.8038461538</v>
      </c>
      <c r="DH31">
        <v>15</v>
      </c>
      <c r="DI31">
        <v>1608324642</v>
      </c>
      <c r="DJ31" t="s">
        <v>352</v>
      </c>
      <c r="DK31">
        <v>1608324642</v>
      </c>
      <c r="DL31">
        <v>1608324622.5</v>
      </c>
      <c r="DM31">
        <v>14</v>
      </c>
      <c r="DN31">
        <v>-0.251</v>
      </c>
      <c r="DO31">
        <v>6.0000000000000001E-3</v>
      </c>
      <c r="DP31">
        <v>-1.1000000000000001</v>
      </c>
      <c r="DQ31">
        <v>-2.1000000000000001E-2</v>
      </c>
      <c r="DR31">
        <v>1215</v>
      </c>
      <c r="DS31">
        <v>19</v>
      </c>
      <c r="DT31">
        <v>0.11</v>
      </c>
      <c r="DU31">
        <v>0.17</v>
      </c>
      <c r="DV31">
        <v>12.9904770069538</v>
      </c>
      <c r="DW31">
        <v>-2.42341611318869</v>
      </c>
      <c r="DX31">
        <v>0.183129746386928</v>
      </c>
      <c r="DY31">
        <v>0</v>
      </c>
      <c r="DZ31">
        <v>-16.223226666666701</v>
      </c>
      <c r="EA31">
        <v>2.3125107897664101</v>
      </c>
      <c r="EB31">
        <v>0.17757771994882199</v>
      </c>
      <c r="EC31">
        <v>0</v>
      </c>
      <c r="ED31">
        <v>0.46376529999999999</v>
      </c>
      <c r="EE31">
        <v>0.33629977308120201</v>
      </c>
      <c r="EF31">
        <v>2.5394836741813E-2</v>
      </c>
      <c r="EG31">
        <v>0</v>
      </c>
      <c r="EH31">
        <v>0</v>
      </c>
      <c r="EI31">
        <v>3</v>
      </c>
      <c r="EJ31" t="s">
        <v>296</v>
      </c>
      <c r="EK31">
        <v>100</v>
      </c>
      <c r="EL31">
        <v>100</v>
      </c>
      <c r="EM31">
        <v>-1.1399999999999999</v>
      </c>
      <c r="EN31">
        <v>-7.9000000000000008E-3</v>
      </c>
      <c r="EO31">
        <v>-1.31260530579357</v>
      </c>
      <c r="EP31">
        <v>8.1547674161403102E-4</v>
      </c>
      <c r="EQ31">
        <v>-7.5071724955183801E-7</v>
      </c>
      <c r="ER31">
        <v>1.8443278439785599E-10</v>
      </c>
      <c r="ES31">
        <v>-0.160389898404971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2.2999999999999998</v>
      </c>
      <c r="FC31">
        <v>2</v>
      </c>
      <c r="FD31">
        <v>513.29300000000001</v>
      </c>
      <c r="FE31">
        <v>485.98899999999998</v>
      </c>
      <c r="FF31">
        <v>22.927800000000001</v>
      </c>
      <c r="FG31">
        <v>33.053600000000003</v>
      </c>
      <c r="FH31">
        <v>30.000699999999998</v>
      </c>
      <c r="FI31">
        <v>33.031300000000002</v>
      </c>
      <c r="FJ31">
        <v>33.006700000000002</v>
      </c>
      <c r="FK31">
        <v>57.107500000000002</v>
      </c>
      <c r="FL31">
        <v>10.319699999999999</v>
      </c>
      <c r="FM31">
        <v>29.762599999999999</v>
      </c>
      <c r="FN31">
        <v>22.920100000000001</v>
      </c>
      <c r="FO31">
        <v>1415.97</v>
      </c>
      <c r="FP31">
        <v>19.515000000000001</v>
      </c>
      <c r="FQ31">
        <v>100.97799999999999</v>
      </c>
      <c r="FR31">
        <v>100.563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2020-12-18T12:57:08Z</dcterms:created>
  <dcterms:modified xsi:type="dcterms:W3CDTF">2021-05-04T23:51:43Z</dcterms:modified>
</cp:coreProperties>
</file>