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55F377A3-EBFD-4C31-BBEC-6C8579CBD13C}" xr6:coauthVersionLast="46" xr6:coauthVersionMax="46" xr10:uidLastSave="{00000000-0000-0000-0000-000000000000}"/>
  <bookViews>
    <workbookView xWindow="1080" yWindow="108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/>
  <c r="K31" i="1" s="1"/>
  <c r="Y31" i="1"/>
  <c r="X31" i="1"/>
  <c r="W31" i="1"/>
  <c r="P31" i="1"/>
  <c r="N31" i="1"/>
  <c r="J31" i="1"/>
  <c r="AX31" i="1" s="1"/>
  <c r="BO30" i="1"/>
  <c r="BN30" i="1"/>
  <c r="BM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O30" i="1"/>
  <c r="AN30" i="1"/>
  <c r="AI30" i="1"/>
  <c r="AG30" i="1"/>
  <c r="J30" i="1" s="1"/>
  <c r="AX30" i="1" s="1"/>
  <c r="Y30" i="1"/>
  <c r="X30" i="1"/>
  <c r="W30" i="1"/>
  <c r="P30" i="1"/>
  <c r="I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B29" i="1"/>
  <c r="AZ29" i="1"/>
  <c r="AU29" i="1"/>
  <c r="AN29" i="1"/>
  <c r="AO29" i="1" s="1"/>
  <c r="AI29" i="1"/>
  <c r="AG29" i="1" s="1"/>
  <c r="Y29" i="1"/>
  <c r="X29" i="1"/>
  <c r="W29" i="1" s="1"/>
  <c r="P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U28" i="1"/>
  <c r="AN28" i="1"/>
  <c r="AO28" i="1" s="1"/>
  <c r="AI28" i="1"/>
  <c r="AG28" i="1"/>
  <c r="K28" i="1" s="1"/>
  <c r="Y28" i="1"/>
  <c r="X28" i="1"/>
  <c r="W28" i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M26" i="1" s="1"/>
  <c r="BL26" i="1"/>
  <c r="BI26" i="1"/>
  <c r="BH26" i="1"/>
  <c r="BG26" i="1"/>
  <c r="BF26" i="1"/>
  <c r="BJ26" i="1" s="1"/>
  <c r="BK26" i="1" s="1"/>
  <c r="BE26" i="1"/>
  <c r="AZ26" i="1" s="1"/>
  <c r="BB26" i="1"/>
  <c r="AU26" i="1"/>
  <c r="AO26" i="1"/>
  <c r="AN26" i="1"/>
  <c r="AI26" i="1"/>
  <c r="AG26" i="1" s="1"/>
  <c r="Y26" i="1"/>
  <c r="W26" i="1" s="1"/>
  <c r="X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B25" i="1"/>
  <c r="AZ25" i="1"/>
  <c r="AU25" i="1"/>
  <c r="AN25" i="1"/>
  <c r="AO25" i="1" s="1"/>
  <c r="AI25" i="1"/>
  <c r="AG25" i="1" s="1"/>
  <c r="Y25" i="1"/>
  <c r="X25" i="1"/>
  <c r="W25" i="1" s="1"/>
  <c r="P25" i="1"/>
  <c r="BO24" i="1"/>
  <c r="BN24" i="1"/>
  <c r="BM24" i="1"/>
  <c r="BL24" i="1"/>
  <c r="BI24" i="1"/>
  <c r="BH24" i="1"/>
  <c r="BG24" i="1"/>
  <c r="BF24" i="1"/>
  <c r="BJ24" i="1" s="1"/>
  <c r="BK24" i="1" s="1"/>
  <c r="BE24" i="1"/>
  <c r="AZ24" i="1" s="1"/>
  <c r="BB24" i="1"/>
  <c r="AW24" i="1"/>
  <c r="AY24" i="1" s="1"/>
  <c r="AU24" i="1"/>
  <c r="AO24" i="1"/>
  <c r="AN24" i="1"/>
  <c r="AI24" i="1"/>
  <c r="AG24" i="1" s="1"/>
  <c r="Y24" i="1"/>
  <c r="W24" i="1" s="1"/>
  <c r="X24" i="1"/>
  <c r="S24" i="1"/>
  <c r="P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AZ23" i="1" s="1"/>
  <c r="BB23" i="1"/>
  <c r="AU23" i="1"/>
  <c r="AN23" i="1"/>
  <c r="AO23" i="1" s="1"/>
  <c r="AI23" i="1"/>
  <c r="AH23" i="1"/>
  <c r="AG23" i="1"/>
  <c r="I23" i="1" s="1"/>
  <c r="Y23" i="1"/>
  <c r="X23" i="1"/>
  <c r="W23" i="1" s="1"/>
  <c r="P23" i="1"/>
  <c r="N23" i="1"/>
  <c r="K23" i="1"/>
  <c r="J23" i="1"/>
  <c r="AX23" i="1" s="1"/>
  <c r="BO22" i="1"/>
  <c r="S22" i="1" s="1"/>
  <c r="BN22" i="1"/>
  <c r="BM22" i="1"/>
  <c r="BL22" i="1"/>
  <c r="BJ22" i="1"/>
  <c r="BK22" i="1" s="1"/>
  <c r="BI22" i="1"/>
  <c r="BH22" i="1"/>
  <c r="BG22" i="1"/>
  <c r="BF22" i="1"/>
  <c r="BE22" i="1"/>
  <c r="AZ22" i="1" s="1"/>
  <c r="BB22" i="1"/>
  <c r="AW22" i="1"/>
  <c r="AY22" i="1" s="1"/>
  <c r="AU22" i="1"/>
  <c r="AO22" i="1"/>
  <c r="AN22" i="1"/>
  <c r="AI22" i="1"/>
  <c r="AG22" i="1"/>
  <c r="J22" i="1" s="1"/>
  <c r="AX22" i="1" s="1"/>
  <c r="BA22" i="1" s="1"/>
  <c r="Y22" i="1"/>
  <c r="X22" i="1"/>
  <c r="W22" i="1"/>
  <c r="P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B21" i="1"/>
  <c r="AZ21" i="1"/>
  <c r="AU21" i="1"/>
  <c r="AN21" i="1"/>
  <c r="AO21" i="1" s="1"/>
  <c r="AI21" i="1"/>
  <c r="AG21" i="1" s="1"/>
  <c r="Y21" i="1"/>
  <c r="X21" i="1"/>
  <c r="W21" i="1" s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AZ20" i="1" s="1"/>
  <c r="BB20" i="1"/>
  <c r="AU20" i="1"/>
  <c r="AN20" i="1"/>
  <c r="AO20" i="1" s="1"/>
  <c r="AI20" i="1"/>
  <c r="AG20" i="1" s="1"/>
  <c r="Y20" i="1"/>
  <c r="W20" i="1" s="1"/>
  <c r="X20" i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/>
  <c r="I19" i="1" s="1"/>
  <c r="Y19" i="1"/>
  <c r="X19" i="1"/>
  <c r="W19" i="1"/>
  <c r="P19" i="1"/>
  <c r="J19" i="1"/>
  <c r="AX19" i="1" s="1"/>
  <c r="BO18" i="1"/>
  <c r="BN18" i="1"/>
  <c r="BM18" i="1" s="1"/>
  <c r="BL18" i="1"/>
  <c r="BI18" i="1"/>
  <c r="BH18" i="1"/>
  <c r="BG18" i="1"/>
  <c r="BF18" i="1"/>
  <c r="BJ18" i="1" s="1"/>
  <c r="BK18" i="1" s="1"/>
  <c r="BE18" i="1"/>
  <c r="AZ18" i="1" s="1"/>
  <c r="BB18" i="1"/>
  <c r="AU18" i="1"/>
  <c r="AO18" i="1"/>
  <c r="AN18" i="1"/>
  <c r="AI18" i="1"/>
  <c r="AG18" i="1"/>
  <c r="N18" i="1" s="1"/>
  <c r="Y18" i="1"/>
  <c r="X18" i="1"/>
  <c r="W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B17" i="1"/>
  <c r="AZ17" i="1"/>
  <c r="AU17" i="1"/>
  <c r="AN17" i="1"/>
  <c r="AO17" i="1" s="1"/>
  <c r="AI17" i="1"/>
  <c r="AG17" i="1" s="1"/>
  <c r="Y17" i="1"/>
  <c r="X17" i="1"/>
  <c r="W17" i="1" s="1"/>
  <c r="P17" i="1"/>
  <c r="AW19" i="1" l="1"/>
  <c r="AY19" i="1" s="1"/>
  <c r="S19" i="1"/>
  <c r="AW23" i="1"/>
  <c r="S23" i="1"/>
  <c r="BA19" i="1"/>
  <c r="AY23" i="1"/>
  <c r="K25" i="1"/>
  <c r="J25" i="1"/>
  <c r="AX25" i="1" s="1"/>
  <c r="I25" i="1"/>
  <c r="AH25" i="1"/>
  <c r="N25" i="1"/>
  <c r="N26" i="1"/>
  <c r="K26" i="1"/>
  <c r="J26" i="1"/>
  <c r="AX26" i="1" s="1"/>
  <c r="BA26" i="1" s="1"/>
  <c r="I26" i="1"/>
  <c r="AH26" i="1"/>
  <c r="K17" i="1"/>
  <c r="J17" i="1"/>
  <c r="AX17" i="1" s="1"/>
  <c r="I17" i="1"/>
  <c r="AH17" i="1"/>
  <c r="N17" i="1"/>
  <c r="AW30" i="1"/>
  <c r="AY30" i="1" s="1"/>
  <c r="S30" i="1"/>
  <c r="S25" i="1"/>
  <c r="AW25" i="1"/>
  <c r="AY25" i="1" s="1"/>
  <c r="AA27" i="1"/>
  <c r="S17" i="1"/>
  <c r="AW17" i="1"/>
  <c r="AY17" i="1" s="1"/>
  <c r="AY26" i="1"/>
  <c r="AW26" i="1"/>
  <c r="S26" i="1"/>
  <c r="N29" i="1"/>
  <c r="K29" i="1"/>
  <c r="J29" i="1"/>
  <c r="AX29" i="1" s="1"/>
  <c r="I29" i="1"/>
  <c r="AH29" i="1"/>
  <c r="N21" i="1"/>
  <c r="K21" i="1"/>
  <c r="J21" i="1"/>
  <c r="AX21" i="1" s="1"/>
  <c r="BA21" i="1" s="1"/>
  <c r="I21" i="1"/>
  <c r="AH21" i="1"/>
  <c r="AA23" i="1"/>
  <c r="AW27" i="1"/>
  <c r="AY27" i="1" s="1"/>
  <c r="S27" i="1"/>
  <c r="AW31" i="1"/>
  <c r="BA31" i="1" s="1"/>
  <c r="S31" i="1"/>
  <c r="AA19" i="1"/>
  <c r="K20" i="1"/>
  <c r="J20" i="1"/>
  <c r="AX20" i="1" s="1"/>
  <c r="I20" i="1"/>
  <c r="AH20" i="1"/>
  <c r="N20" i="1"/>
  <c r="BA27" i="1"/>
  <c r="S28" i="1"/>
  <c r="AW28" i="1"/>
  <c r="AY28" i="1" s="1"/>
  <c r="AW29" i="1"/>
  <c r="AY29" i="1" s="1"/>
  <c r="S29" i="1"/>
  <c r="BA30" i="1"/>
  <c r="AW18" i="1"/>
  <c r="AY18" i="1" s="1"/>
  <c r="S18" i="1"/>
  <c r="S20" i="1"/>
  <c r="AW20" i="1"/>
  <c r="AY20" i="1" s="1"/>
  <c r="AW21" i="1"/>
  <c r="AY21" i="1" s="1"/>
  <c r="S21" i="1"/>
  <c r="BA23" i="1"/>
  <c r="AH24" i="1"/>
  <c r="N24" i="1"/>
  <c r="K24" i="1"/>
  <c r="J24" i="1"/>
  <c r="AX24" i="1" s="1"/>
  <c r="BA24" i="1" s="1"/>
  <c r="I24" i="1"/>
  <c r="K22" i="1"/>
  <c r="K30" i="1"/>
  <c r="AA30" i="1"/>
  <c r="AH18" i="1"/>
  <c r="K19" i="1"/>
  <c r="K27" i="1"/>
  <c r="N28" i="1"/>
  <c r="I18" i="1"/>
  <c r="AH31" i="1"/>
  <c r="J18" i="1"/>
  <c r="AX18" i="1" s="1"/>
  <c r="BA18" i="1" s="1"/>
  <c r="N22" i="1"/>
  <c r="AH28" i="1"/>
  <c r="N30" i="1"/>
  <c r="I31" i="1"/>
  <c r="K18" i="1"/>
  <c r="N19" i="1"/>
  <c r="N27" i="1"/>
  <c r="I28" i="1"/>
  <c r="AH22" i="1"/>
  <c r="J28" i="1"/>
  <c r="AX28" i="1" s="1"/>
  <c r="BA28" i="1" s="1"/>
  <c r="AH30" i="1"/>
  <c r="AH19" i="1"/>
  <c r="I22" i="1"/>
  <c r="T22" i="1" s="1"/>
  <c r="U22" i="1" s="1"/>
  <c r="AH27" i="1"/>
  <c r="V22" i="1" l="1"/>
  <c r="Z22" i="1" s="1"/>
  <c r="AC22" i="1"/>
  <c r="AB22" i="1"/>
  <c r="T21" i="1"/>
  <c r="U21" i="1" s="1"/>
  <c r="AA29" i="1"/>
  <c r="AA26" i="1"/>
  <c r="BA29" i="1"/>
  <c r="T17" i="1"/>
  <c r="U17" i="1" s="1"/>
  <c r="Q22" i="1"/>
  <c r="O22" i="1" s="1"/>
  <c r="R22" i="1" s="1"/>
  <c r="L22" i="1" s="1"/>
  <c r="M22" i="1" s="1"/>
  <c r="AA22" i="1"/>
  <c r="AA18" i="1"/>
  <c r="AA24" i="1"/>
  <c r="T29" i="1"/>
  <c r="U29" i="1" s="1"/>
  <c r="Q29" i="1" s="1"/>
  <c r="O29" i="1" s="1"/>
  <c r="R29" i="1" s="1"/>
  <c r="L29" i="1" s="1"/>
  <c r="M29" i="1" s="1"/>
  <c r="T31" i="1"/>
  <c r="U31" i="1" s="1"/>
  <c r="Q31" i="1" s="1"/>
  <c r="O31" i="1" s="1"/>
  <c r="R31" i="1" s="1"/>
  <c r="L31" i="1" s="1"/>
  <c r="M31" i="1" s="1"/>
  <c r="AA21" i="1"/>
  <c r="Q21" i="1"/>
  <c r="O21" i="1" s="1"/>
  <c r="R21" i="1" s="1"/>
  <c r="L21" i="1" s="1"/>
  <c r="M21" i="1" s="1"/>
  <c r="T30" i="1"/>
  <c r="U30" i="1" s="1"/>
  <c r="AA17" i="1"/>
  <c r="Q17" i="1"/>
  <c r="O17" i="1" s="1"/>
  <c r="R17" i="1" s="1"/>
  <c r="L17" i="1" s="1"/>
  <c r="M17" i="1" s="1"/>
  <c r="BA17" i="1"/>
  <c r="T20" i="1"/>
  <c r="U20" i="1" s="1"/>
  <c r="AY31" i="1"/>
  <c r="T26" i="1"/>
  <c r="U26" i="1" s="1"/>
  <c r="T23" i="1"/>
  <c r="U23" i="1" s="1"/>
  <c r="T18" i="1"/>
  <c r="U18" i="1" s="1"/>
  <c r="Q18" i="1" s="1"/>
  <c r="O18" i="1" s="1"/>
  <c r="R18" i="1" s="1"/>
  <c r="L18" i="1" s="1"/>
  <c r="M18" i="1" s="1"/>
  <c r="AA20" i="1"/>
  <c r="Q20" i="1"/>
  <c r="O20" i="1" s="1"/>
  <c r="R20" i="1" s="1"/>
  <c r="L20" i="1" s="1"/>
  <c r="M20" i="1" s="1"/>
  <c r="T27" i="1"/>
  <c r="U27" i="1" s="1"/>
  <c r="T24" i="1"/>
  <c r="U24" i="1" s="1"/>
  <c r="T28" i="1"/>
  <c r="U28" i="1" s="1"/>
  <c r="BA20" i="1"/>
  <c r="T25" i="1"/>
  <c r="U25" i="1" s="1"/>
  <c r="AA25" i="1"/>
  <c r="T19" i="1"/>
  <c r="U19" i="1" s="1"/>
  <c r="AA31" i="1"/>
  <c r="AA28" i="1"/>
  <c r="Q28" i="1"/>
  <c r="O28" i="1" s="1"/>
  <c r="R28" i="1" s="1"/>
  <c r="L28" i="1" s="1"/>
  <c r="M28" i="1" s="1"/>
  <c r="BA25" i="1"/>
  <c r="V25" i="1" l="1"/>
  <c r="Z25" i="1" s="1"/>
  <c r="AC25" i="1"/>
  <c r="AD25" i="1" s="1"/>
  <c r="AB25" i="1"/>
  <c r="V18" i="1"/>
  <c r="Z18" i="1" s="1"/>
  <c r="AC18" i="1"/>
  <c r="AD18" i="1" s="1"/>
  <c r="AB18" i="1"/>
  <c r="V20" i="1"/>
  <c r="Z20" i="1" s="1"/>
  <c r="AC20" i="1"/>
  <c r="AD20" i="1" s="1"/>
  <c r="AB20" i="1"/>
  <c r="V21" i="1"/>
  <c r="Z21" i="1" s="1"/>
  <c r="AC21" i="1"/>
  <c r="AB21" i="1"/>
  <c r="V29" i="1"/>
  <c r="Z29" i="1" s="1"/>
  <c r="AC29" i="1"/>
  <c r="AB29" i="1"/>
  <c r="V17" i="1"/>
  <c r="Z17" i="1" s="1"/>
  <c r="AC17" i="1"/>
  <c r="AB17" i="1"/>
  <c r="V28" i="1"/>
  <c r="Z28" i="1" s="1"/>
  <c r="AC28" i="1"/>
  <c r="AB28" i="1"/>
  <c r="V24" i="1"/>
  <c r="Z24" i="1" s="1"/>
  <c r="AC24" i="1"/>
  <c r="AB24" i="1"/>
  <c r="AC23" i="1"/>
  <c r="V23" i="1"/>
  <c r="Z23" i="1" s="1"/>
  <c r="Q23" i="1"/>
  <c r="O23" i="1" s="1"/>
  <c r="R23" i="1" s="1"/>
  <c r="L23" i="1" s="1"/>
  <c r="M23" i="1" s="1"/>
  <c r="AB23" i="1"/>
  <c r="V19" i="1"/>
  <c r="Z19" i="1" s="1"/>
  <c r="AC19" i="1"/>
  <c r="AB19" i="1"/>
  <c r="Q19" i="1"/>
  <c r="O19" i="1" s="1"/>
  <c r="R19" i="1" s="1"/>
  <c r="L19" i="1" s="1"/>
  <c r="M19" i="1" s="1"/>
  <c r="V27" i="1"/>
  <c r="Z27" i="1" s="1"/>
  <c r="AC27" i="1"/>
  <c r="AB27" i="1"/>
  <c r="Q27" i="1"/>
  <c r="O27" i="1" s="1"/>
  <c r="R27" i="1" s="1"/>
  <c r="L27" i="1" s="1"/>
  <c r="M27" i="1" s="1"/>
  <c r="V26" i="1"/>
  <c r="Z26" i="1" s="1"/>
  <c r="AC26" i="1"/>
  <c r="AB26" i="1"/>
  <c r="V30" i="1"/>
  <c r="Z30" i="1" s="1"/>
  <c r="AC30" i="1"/>
  <c r="Q30" i="1"/>
  <c r="O30" i="1" s="1"/>
  <c r="R30" i="1" s="1"/>
  <c r="L30" i="1" s="1"/>
  <c r="M30" i="1" s="1"/>
  <c r="AB30" i="1"/>
  <c r="Q24" i="1"/>
  <c r="O24" i="1" s="1"/>
  <c r="R24" i="1" s="1"/>
  <c r="L24" i="1" s="1"/>
  <c r="M24" i="1" s="1"/>
  <c r="AD22" i="1"/>
  <c r="AC31" i="1"/>
  <c r="V31" i="1"/>
  <c r="Z31" i="1" s="1"/>
  <c r="AB31" i="1"/>
  <c r="Q25" i="1"/>
  <c r="O25" i="1" s="1"/>
  <c r="R25" i="1" s="1"/>
  <c r="L25" i="1" s="1"/>
  <c r="M25" i="1" s="1"/>
  <c r="Q26" i="1"/>
  <c r="O26" i="1" s="1"/>
  <c r="R26" i="1" s="1"/>
  <c r="L26" i="1" s="1"/>
  <c r="M26" i="1" s="1"/>
  <c r="AD24" i="1" l="1"/>
  <c r="AD31" i="1"/>
  <c r="AD26" i="1"/>
  <c r="AD19" i="1"/>
  <c r="AD29" i="1"/>
  <c r="AD28" i="1"/>
  <c r="AD21" i="1"/>
  <c r="AD27" i="1"/>
  <c r="AD30" i="1"/>
  <c r="AD23" i="1"/>
  <c r="AD17" i="1"/>
</calcChain>
</file>

<file path=xl/sharedStrings.xml><?xml version="1.0" encoding="utf-8"?>
<sst xmlns="http://schemas.openxmlformats.org/spreadsheetml/2006/main" count="701" uniqueCount="358">
  <si>
    <t>File opened</t>
  </si>
  <si>
    <t>2020-12-18 12:57:17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</si>
  <si>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</si>
  <si>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</si>
  <si>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</si>
  <si>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</si>
  <si>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</si>
  <si>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</si>
  <si>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</si>
  <si>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</si>
  <si>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</si>
  <si>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</si>
  <si>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</si>
  <si>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</si>
  <si>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</si>
  <si>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</si>
  <si>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</si>
  <si>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</si>
  <si>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</si>
  <si>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</si>
  <si>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</si>
  <si>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</si>
  <si>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</si>
  <si>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12:57:17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</si>
  <si>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</si>
  <si>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</si>
  <si>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</si>
  <si>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</si>
  <si>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</si>
  <si>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</si>
  <si>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</si>
  <si>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</si>
  <si>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</si>
  <si>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</si>
  <si>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</si>
  <si>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</si>
  <si>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</si>
  <si>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</si>
  <si>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</si>
  <si>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</si>
  <si>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</si>
  <si>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</si>
  <si>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</si>
  <si>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</si>
  <si>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</si>
  <si>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</si>
  <si>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</si>
  <si>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</si>
  <si>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</si>
  <si>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</si>
  <si>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</si>
  <si>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</si>
  <si>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</si>
  <si>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</si>
  <si>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</si>
  <si>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</si>
  <si>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</si>
  <si>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</si>
  <si>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</si>
  <si>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</si>
  <si>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</si>
  <si>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</si>
  <si>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</si>
  <si>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</si>
  <si>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</si>
  <si>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</si>
  <si>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</si>
  <si>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</si>
  <si>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</si>
  <si>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</si>
  <si>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</si>
  <si>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</si>
  <si>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</si>
  <si>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</si>
  <si>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</si>
  <si>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</si>
  <si>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</si>
  <si>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</si>
  <si>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</si>
  <si>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</si>
  <si>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</si>
  <si>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</si>
  <si>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</si>
  <si>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</si>
  <si>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</si>
  <si>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</si>
  <si>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</si>
  <si>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</si>
  <si>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</si>
  <si>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</si>
  <si>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</si>
  <si>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</si>
  <si>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</si>
  <si>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</si>
  <si>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</si>
  <si>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</si>
  <si>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</si>
  <si>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</si>
  <si>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</si>
  <si>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</si>
  <si>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</si>
  <si>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</si>
  <si>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</si>
  <si>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</si>
  <si>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</si>
  <si>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</si>
  <si>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</si>
  <si>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</si>
  <si>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</si>
  <si>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</si>
  <si>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</si>
  <si>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</si>
  <si>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</si>
  <si>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</si>
  <si>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</si>
  <si>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</si>
  <si>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</si>
  <si>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</si>
  <si>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</si>
  <si>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</si>
  <si>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</si>
  <si>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</si>
  <si>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</si>
  <si>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</si>
  <si>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</si>
  <si>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</si>
  <si>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</si>
  <si>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</si>
  <si>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</si>
  <si>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</si>
  <si>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</si>
  <si>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</si>
  <si>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</si>
  <si>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</si>
  <si>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</si>
  <si>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</si>
  <si>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</si>
  <si>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</si>
  <si>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</si>
  <si>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</si>
  <si>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</si>
  <si>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</si>
  <si>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</si>
  <si>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</si>
  <si>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</si>
  <si>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</si>
  <si>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</si>
  <si>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</si>
  <si>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</si>
  <si>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</si>
  <si>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</si>
  <si>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</si>
  <si>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</si>
  <si>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</si>
  <si>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</si>
  <si>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</si>
  <si>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</si>
  <si>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</si>
  <si>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</si>
  <si>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</si>
  <si>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</si>
  <si>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</si>
  <si>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</si>
  <si>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</si>
  <si>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</si>
  <si>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</si>
  <si>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</si>
  <si>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</si>
  <si>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</si>
  <si>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</si>
  <si>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</si>
  <si>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</si>
  <si>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</si>
  <si>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</si>
  <si>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</si>
  <si>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</si>
  <si>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</si>
  <si>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</si>
  <si>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</si>
  <si>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</si>
  <si>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</si>
  <si>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</si>
  <si>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</si>
  <si>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</si>
  <si>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</si>
  <si>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</si>
  <si>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</si>
  <si>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</si>
  <si>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</si>
  <si>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</si>
  <si>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</si>
  <si>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</si>
  <si>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</si>
  <si>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</si>
  <si>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</si>
  <si>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</si>
  <si>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</si>
  <si>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</si>
  <si>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</si>
  <si>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</si>
  <si>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</si>
  <si>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</si>
  <si>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</si>
  <si>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</si>
  <si>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</si>
  <si>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</si>
  <si>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</si>
  <si>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</si>
  <si>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</si>
  <si>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</si>
  <si>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</si>
  <si>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</si>
  <si>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</si>
  <si>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</si>
  <si>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</si>
  <si>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</si>
  <si>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</si>
  <si>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</si>
  <si>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</si>
  <si>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</si>
  <si>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</si>
  <si>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</si>
  <si>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</si>
  <si>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</si>
  <si>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</si>
  <si>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</si>
  <si>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</si>
  <si>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</si>
  <si>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</si>
  <si>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</si>
  <si>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</si>
  <si>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</si>
  <si>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</si>
  <si>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</si>
  <si>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</si>
  <si>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</si>
  <si>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</si>
  <si>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</si>
  <si>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</si>
  <si>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</si>
  <si>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</si>
  <si>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</si>
  <si>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</si>
  <si>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</si>
  <si>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</si>
  <si>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</si>
  <si>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</si>
  <si>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</si>
  <si>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</si>
  <si>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</si>
  <si>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</si>
  <si>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</si>
  <si>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</si>
  <si>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</si>
  <si>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</si>
  <si>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</si>
  <si>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</si>
  <si>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</si>
  <si>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</si>
  <si>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</si>
  <si>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</si>
  <si>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</si>
  <si>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</si>
  <si>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</si>
  <si>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</si>
  <si>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</si>
  <si>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</si>
  <si>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</si>
  <si>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</si>
  <si>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</si>
  <si>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</si>
  <si>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</si>
  <si>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</si>
  <si>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</si>
  <si>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</si>
  <si>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</si>
  <si>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</si>
  <si>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</si>
  <si>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</si>
  <si>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</si>
  <si>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</si>
  <si>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</si>
  <si>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</si>
  <si>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</si>
  <si>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</si>
  <si>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</si>
  <si>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</si>
  <si>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13:00:54</t>
  </si>
  <si>
    <t>13:00:54</t>
  </si>
  <si>
    <t>1149</t>
  </si>
  <si>
    <t>_1</t>
  </si>
  <si>
    <t>RECT-4143-20200907-06_33_50</t>
  </si>
  <si>
    <t>RECT-877-20201218-13_00_50</t>
  </si>
  <si>
    <t>DARK-878-20201218-13_00_52</t>
  </si>
  <si>
    <t>0: Broadleaf</t>
  </si>
  <si>
    <t>13:01:13</t>
  </si>
  <si>
    <t>1/3</t>
  </si>
  <si>
    <t>20201218 13:03:14</t>
  </si>
  <si>
    <t>13:03:14</t>
  </si>
  <si>
    <t>RECT-879-20201218-13_03_10</t>
  </si>
  <si>
    <t>DARK-880-20201218-13_03_12</t>
  </si>
  <si>
    <t>20201218 13:04:26</t>
  </si>
  <si>
    <t>13:04:26</t>
  </si>
  <si>
    <t>RECT-881-20201218-13_04_22</t>
  </si>
  <si>
    <t>DARK-882-20201218-13_04_24</t>
  </si>
  <si>
    <t>3/3</t>
  </si>
  <si>
    <t>20201218 13:05:36</t>
  </si>
  <si>
    <t>13:05:36</t>
  </si>
  <si>
    <t>RECT-883-20201218-13_05_32</t>
  </si>
  <si>
    <t>DARK-884-20201218-13_05_34</t>
  </si>
  <si>
    <t>20201218 13:06:49</t>
  </si>
  <si>
    <t>13:06:49</t>
  </si>
  <si>
    <t>RECT-885-20201218-13_06_45</t>
  </si>
  <si>
    <t>DARK-886-20201218-13_06_47</t>
  </si>
  <si>
    <t>20201218 13:08:02</t>
  </si>
  <si>
    <t>13:08:02</t>
  </si>
  <si>
    <t>RECT-887-20201218-13_07_58</t>
  </si>
  <si>
    <t>DARK-888-20201218-13_08_00</t>
  </si>
  <si>
    <t>20201218 13:09:18</t>
  </si>
  <si>
    <t>13:09:18</t>
  </si>
  <si>
    <t>RECT-889-20201218-13_09_14</t>
  </si>
  <si>
    <t>DARK-890-20201218-13_09_16</t>
  </si>
  <si>
    <t>20201218 13:11:18</t>
  </si>
  <si>
    <t>13:11:18</t>
  </si>
  <si>
    <t>RECT-891-20201218-13_11_15</t>
  </si>
  <si>
    <t>DARK-892-20201218-13_11_17</t>
  </si>
  <si>
    <t>13:11:41</t>
  </si>
  <si>
    <t>2/3</t>
  </si>
  <si>
    <t>20201218 13:13:42</t>
  </si>
  <si>
    <t>13:13:42</t>
  </si>
  <si>
    <t>RECT-893-20201218-13_13_39</t>
  </si>
  <si>
    <t>DARK-894-20201218-13_13_41</t>
  </si>
  <si>
    <t>20201218 13:15:43</t>
  </si>
  <si>
    <t>13:15:43</t>
  </si>
  <si>
    <t>RECT-895-20201218-13_15_39</t>
  </si>
  <si>
    <t>DARK-896-20201218-13_15_41</t>
  </si>
  <si>
    <t>20201218 13:17:43</t>
  </si>
  <si>
    <t>13:17:43</t>
  </si>
  <si>
    <t>RECT-897-20201218-13_17_40</t>
  </si>
  <si>
    <t>DARK-898-20201218-13_17_42</t>
  </si>
  <si>
    <t>20201218 13:19:26</t>
  </si>
  <si>
    <t>13:19:26</t>
  </si>
  <si>
    <t>RECT-899-20201218-13_19_22</t>
  </si>
  <si>
    <t>DARK-900-20201218-13_19_24</t>
  </si>
  <si>
    <t>20201218 13:21:08</t>
  </si>
  <si>
    <t>13:21:08</t>
  </si>
  <si>
    <t>RECT-901-20201218-13_21_04</t>
  </si>
  <si>
    <t>DARK-902-20201218-13_21_06</t>
  </si>
  <si>
    <t>20201218 13:23:08</t>
  </si>
  <si>
    <t>13:23:08</t>
  </si>
  <si>
    <t>RECT-903-20201218-13_23_05</t>
  </si>
  <si>
    <t>DARK-904-20201218-13_23_07</t>
  </si>
  <si>
    <t>13:23:33</t>
  </si>
  <si>
    <t>0/3</t>
  </si>
  <si>
    <t>20201218 13:25:11</t>
  </si>
  <si>
    <t>13:25:11</t>
  </si>
  <si>
    <t>RECT-905-20201218-13_25_07</t>
  </si>
  <si>
    <t>DARK-906-20201218-13_25_09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</si>
</sst>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1608325254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1608325246.25</v>
      </c>
      <c r="I17">
        <f t="shared" ref="I17:I31" si="0">CA17*AG17*(BW17-BX17)/(100*BP17*(1000-AG17*BW17))</f>
        <v>3.8463143286735017E-4</v>
      </c>
      <c r="J17">
        <f t="shared" ref="J17:J31" si="1">CA17*AG17*(BV17-BU17*(1000-AG17*BX17)/(1000-AG17*BW17))/(100*BP17)</f>
        <v>2.1189431440391124</v>
      </c>
      <c r="K17">
        <f t="shared" ref="K17:K31" si="2">BU17 - IF(AG17&gt;1, J17*BP17*100/(AI17*CI17), 0)</f>
        <v>401.57679999999999</v>
      </c>
      <c r="L17">
        <f t="shared" ref="L17:L31" si="3">((R17-I17/2)*K17-J17)/(R17+I17/2)</f>
        <v>266.18972780178939</v>
      </c>
      <c r="M17">
        <f t="shared" ref="M17:M31" si="4">L17*(CB17+CC17)/1000</f>
        <v>27.316416662564841</v>
      </c>
      <c r="N17">
        <f t="shared" ref="N17:N31" si="5">(BU17 - IF(AG17&gt;1, J17*BP17*100/(AI17*CI17), 0))*(CB17+CC17)/1000</f>
        <v>41.209851640059149</v>
      </c>
      <c r="O17">
        <f t="shared" ref="O17:O31" si="6">2/((1/Q17-1/P17)+SIGN(Q17)*SQRT((1/Q17-1/P17)*(1/Q17-1/P17) + 4*BQ17/((BQ17+1)*(BQ17+1))*(2*1/Q17*1/P17-1/P17*1/P17)))</f>
        <v>2.6672578900153988E-2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2.973488795030172</v>
      </c>
      <c r="Q17">
        <f t="shared" ref="Q17:Q31" si="8">I17*(1000-(1000*0.61365*EXP(17.502*U17/(240.97+U17))/(CB17+CC17)+BW17)/2)/(1000*0.61365*EXP(17.502*U17/(240.97+U17))/(CB17+CC17)-BW17)</f>
        <v>2.6540370003066596E-2</v>
      </c>
      <c r="R17">
        <f t="shared" ref="R17:R31" si="9">1/((BQ17+1)/(O17/1.6)+1/(P17/1.37)) + BQ17/((BQ17+1)/(O17/1.6) + BQ17/(P17/1.37))</f>
        <v>1.6599554933528167E-2</v>
      </c>
      <c r="S17">
        <f t="shared" ref="S17:S31" si="10">(BM17*BO17)</f>
        <v>231.28665952070776</v>
      </c>
      <c r="T17">
        <f t="shared" ref="T17:T31" si="11">(CD17+(S17+2*0.95*0.0000000567*(((CD17+$B$7)+273)^4-(CD17+273)^4)-44100*I17)/(1.84*29.3*P17+8*0.95*0.0000000567*(CD17+273)^3))</f>
        <v>29.206663003676724</v>
      </c>
      <c r="U17">
        <f t="shared" ref="U17:U31" si="12">($C$7*CE17+$D$7*CF17+$E$7*T17)</f>
        <v>27.9486566666667</v>
      </c>
      <c r="V17">
        <f t="shared" ref="V17:V31" si="13">0.61365*EXP(17.502*U17/(240.97+U17))</f>
        <v>3.7834960127496133</v>
      </c>
      <c r="W17">
        <f t="shared" ref="W17:W31" si="14">(X17/Y17*100)</f>
        <v>61.820819131171881</v>
      </c>
      <c r="X17">
        <f t="shared" ref="X17:X31" si="15">BW17*(CB17+CC17)/1000</f>
        <v>2.3406697435710169</v>
      </c>
      <c r="Y17">
        <f t="shared" ref="Y17:Y31" si="16">0.61365*EXP(17.502*CD17/(240.97+CD17))</f>
        <v>3.7862159972428806</v>
      </c>
      <c r="Z17">
        <f t="shared" ref="Z17:Z31" si="17">(V17-BW17*(CB17+CC17)/1000)</f>
        <v>1.4428262691785965</v>
      </c>
      <c r="AA17">
        <f t="shared" ref="AA17:AA31" si="18">(-I17*44100)</f>
        <v>-16.962246189450141</v>
      </c>
      <c r="AB17">
        <f t="shared" ref="AB17:AB31" si="19">2*29.3*P17*0.92*(CD17-U17)</f>
        <v>1.9755132436998823</v>
      </c>
      <c r="AC17">
        <f t="shared" ref="AC17:AC31" si="20">2*0.95*0.0000000567*(((CD17+$B$7)+273)^4-(U17+273)^4)</f>
        <v>0.14475339213396274</v>
      </c>
      <c r="AD17">
        <f t="shared" ref="AD17:AD31" si="21">S17+AC17+AA17+AB17</f>
        <v>216.44467996709147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54039.862673707896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15354.6</v>
      </c>
      <c r="AS17">
        <v>762.12653846153796</v>
      </c>
      <c r="AT17">
        <v>823.63</v>
      </c>
      <c r="AU17">
        <f t="shared" ref="AU17:AU31" si="27">1-AS17/AT17</f>
        <v>7.4673653871838108E-2</v>
      </c>
      <c r="AV17">
        <v>0.5</v>
      </c>
      <c r="AW17">
        <f t="shared" ref="AW17:AW31" si="28">BM17</f>
        <v>1180.1625706277548</v>
      </c>
      <c r="AX17">
        <f t="shared" ref="AX17:AX31" si="29">J17</f>
        <v>2.1189431440391124</v>
      </c>
      <c r="AY17">
        <f t="shared" ref="AY17:AY31" si="30">AU17*AV17*AW17</f>
        <v>44.063525655777831</v>
      </c>
      <c r="AZ17">
        <f t="shared" ref="AZ17:AZ31" si="31">BE17/AT17</f>
        <v>0.2694899408715079</v>
      </c>
      <c r="BA17">
        <f t="shared" ref="BA17:BA31" si="32">(AX17-AP17)/AW17</f>
        <v>2.2850162265533516E-3</v>
      </c>
      <c r="BB17">
        <f t="shared" ref="BB17:BB31" si="33">(AM17-AT17)/AT17</f>
        <v>2.9606133822225997</v>
      </c>
      <c r="BC17" t="s">
        <v>293</v>
      </c>
      <c r="BD17">
        <v>601.66999999999996</v>
      </c>
      <c r="BE17">
        <f t="shared" ref="BE17:BE31" si="34">AT17-BD17</f>
        <v>221.96000000000004</v>
      </c>
      <c r="BF17">
        <f t="shared" ref="BF17:BF31" si="35">(AT17-AS17)/(AT17-BD17)</f>
        <v>0.27709254612750955</v>
      </c>
      <c r="BG17">
        <f t="shared" ref="BG17:BG31" si="36">(AM17-AT17)/(AM17-BD17)</f>
        <v>0.91656925060423011</v>
      </c>
      <c r="BH17">
        <f t="shared" ref="BH17:BH31" si="37">(AT17-AS17)/(AT17-AL17)</f>
        <v>0.56867047418545336</v>
      </c>
      <c r="BI17">
        <f t="shared" ref="BI17:BI31" si="38">(AM17-AT17)/(AM17-AL17)</f>
        <v>0.95753045384137658</v>
      </c>
      <c r="BJ17">
        <f t="shared" ref="BJ17:BJ31" si="39">(BF17*BD17/AS17)</f>
        <v>0.21875405699043557</v>
      </c>
      <c r="BK17">
        <f t="shared" ref="BK17:BK31" si="40">(1-BJ17)</f>
        <v>0.7812459430095644</v>
      </c>
      <c r="BL17">
        <f t="shared" ref="BL17:BL31" si="41">$B$11*CJ17+$C$11*CK17+$F$11*CL17*(1-CO17)</f>
        <v>1399.9733333333299</v>
      </c>
      <c r="BM17">
        <f t="shared" ref="BM17:BM31" si="42">BL17*BN17</f>
        <v>1180.1625706277548</v>
      </c>
      <c r="BN17">
        <f t="shared" ref="BN17:BN31" si="43">($B$11*$D$9+$C$11*$D$9+$F$11*((CY17+CQ17)/MAX(CY17+CQ17+CZ17, 0.1)*$I$9+CZ17/MAX(CY17+CQ17+CZ17, 0.1)*$J$9))/($B$11+$C$11+$F$11)</f>
        <v>0.84298932167357299</v>
      </c>
      <c r="BO17">
        <f t="shared" ref="BO17:BO31" si="44">($B$11*$K$9+$C$11*$K$9+$F$11*((CY17+CQ17)/MAX(CY17+CQ17+CZ17, 0.1)*$P$9+CZ17/MAX(CY17+CQ17+CZ17, 0.1)*$Q$9))/($B$11+$C$11+$F$11)</f>
        <v>0.19597864334714599</v>
      </c>
      <c r="BP17">
        <v>6</v>
      </c>
      <c r="BQ17">
        <v>0.5</v>
      </c>
      <c r="BR17" t="s">
        <v>294</v>
      </c>
      <c r="BS17">
        <v>2</v>
      </c>
      <c r="BT17">
        <v>1608325246.25</v>
      </c>
      <c r="BU17">
        <v>401.57679999999999</v>
      </c>
      <c r="BV17">
        <v>404.30373333333301</v>
      </c>
      <c r="BW17">
        <v>22.809076666666702</v>
      </c>
      <c r="BX17">
        <v>22.358236666666699</v>
      </c>
      <c r="BY17">
        <v>402.58879999999999</v>
      </c>
      <c r="BZ17">
        <v>22.788076666666701</v>
      </c>
      <c r="CA17">
        <v>500.210733333333</v>
      </c>
      <c r="CB17">
        <v>102.52013333333301</v>
      </c>
      <c r="CC17">
        <v>9.9967329999999993E-2</v>
      </c>
      <c r="CD17">
        <v>27.960979999999999</v>
      </c>
      <c r="CE17">
        <v>27.9486566666667</v>
      </c>
      <c r="CF17">
        <v>999.9</v>
      </c>
      <c r="CG17">
        <v>0</v>
      </c>
      <c r="CH17">
        <v>0</v>
      </c>
      <c r="CI17">
        <v>10000.619333333299</v>
      </c>
      <c r="CJ17">
        <v>0</v>
      </c>
      <c r="CK17">
        <v>941.37950000000001</v>
      </c>
      <c r="CL17">
        <v>1399.9733333333299</v>
      </c>
      <c r="CM17">
        <v>0.89999823333333295</v>
      </c>
      <c r="CN17">
        <v>0.10000176</v>
      </c>
      <c r="CO17">
        <v>0</v>
      </c>
      <c r="CP17">
        <v>762.180566666667</v>
      </c>
      <c r="CQ17">
        <v>4.99979</v>
      </c>
      <c r="CR17">
        <v>10882.19</v>
      </c>
      <c r="CS17">
        <v>11904.426666666701</v>
      </c>
      <c r="CT17">
        <v>47.936999999999998</v>
      </c>
      <c r="CU17">
        <v>50.686999999999998</v>
      </c>
      <c r="CV17">
        <v>49.184933333333298</v>
      </c>
      <c r="CW17">
        <v>49.75</v>
      </c>
      <c r="CX17">
        <v>49.186999999999998</v>
      </c>
      <c r="CY17">
        <v>1255.4743333333299</v>
      </c>
      <c r="CZ17">
        <v>139.499</v>
      </c>
      <c r="DA17">
        <v>0</v>
      </c>
      <c r="DB17">
        <v>490.5</v>
      </c>
      <c r="DC17">
        <v>0</v>
      </c>
      <c r="DD17">
        <v>762.12653846153796</v>
      </c>
      <c r="DE17">
        <v>-9.9379829051130901</v>
      </c>
      <c r="DF17">
        <v>-124.471794947305</v>
      </c>
      <c r="DG17">
        <v>10881.376923076899</v>
      </c>
      <c r="DH17">
        <v>15</v>
      </c>
      <c r="DI17">
        <v>1608325273</v>
      </c>
      <c r="DJ17" t="s">
        <v>295</v>
      </c>
      <c r="DK17">
        <v>1608325271</v>
      </c>
      <c r="DL17">
        <v>1608325273</v>
      </c>
      <c r="DM17">
        <v>15</v>
      </c>
      <c r="DN17">
        <v>8.1000000000000003E-2</v>
      </c>
      <c r="DO17">
        <v>-2.1000000000000001E-2</v>
      </c>
      <c r="DP17">
        <v>-1.012</v>
      </c>
      <c r="DQ17">
        <v>2.1000000000000001E-2</v>
      </c>
      <c r="DR17">
        <v>404</v>
      </c>
      <c r="DS17">
        <v>22</v>
      </c>
      <c r="DT17">
        <v>0.28999999999999998</v>
      </c>
      <c r="DU17">
        <v>0.2</v>
      </c>
      <c r="DV17">
        <v>2.1375184584862801</v>
      </c>
      <c r="DW17">
        <v>2.3766610448154699</v>
      </c>
      <c r="DX17">
        <v>0.172356066211521</v>
      </c>
      <c r="DY17">
        <v>0</v>
      </c>
      <c r="DZ17">
        <v>-2.7865773333333301</v>
      </c>
      <c r="EA17">
        <v>-2.7291721468298</v>
      </c>
      <c r="EB17">
        <v>0.197922616257522</v>
      </c>
      <c r="EC17">
        <v>0</v>
      </c>
      <c r="ED17">
        <v>0.48205409999999999</v>
      </c>
      <c r="EE17">
        <v>-3.4137103448274697E-2</v>
      </c>
      <c r="EF17">
        <v>1.3855855234881699E-2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-1.012</v>
      </c>
      <c r="EN17">
        <v>2.1000000000000001E-2</v>
      </c>
      <c r="EO17">
        <v>-1.31260530579357</v>
      </c>
      <c r="EP17">
        <v>8.1547674161403102E-4</v>
      </c>
      <c r="EQ17">
        <v>-7.5071724955183801E-7</v>
      </c>
      <c r="ER17">
        <v>1.8443278439785599E-10</v>
      </c>
      <c r="ES17">
        <v>-0.160389898404971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10.199999999999999</v>
      </c>
      <c r="FB17">
        <v>10.5</v>
      </c>
      <c r="FC17">
        <v>2</v>
      </c>
      <c r="FD17">
        <v>512.96299999999997</v>
      </c>
      <c r="FE17">
        <v>486.90699999999998</v>
      </c>
      <c r="FF17">
        <v>22.872399999999999</v>
      </c>
      <c r="FG17">
        <v>33.6248</v>
      </c>
      <c r="FH17">
        <v>29.998999999999999</v>
      </c>
      <c r="FI17">
        <v>33.470199999999998</v>
      </c>
      <c r="FJ17">
        <v>33.413200000000003</v>
      </c>
      <c r="FK17">
        <v>20.514600000000002</v>
      </c>
      <c r="FL17">
        <v>18.8568</v>
      </c>
      <c r="FM17">
        <v>39.526899999999998</v>
      </c>
      <c r="FN17">
        <v>22.882899999999999</v>
      </c>
      <c r="FO17">
        <v>403.96899999999999</v>
      </c>
      <c r="FP17">
        <v>22.305900000000001</v>
      </c>
      <c r="FQ17">
        <v>100.88800000000001</v>
      </c>
      <c r="FR17">
        <v>100.501</v>
      </c>
    </row>
    <row r="18" spans="1:174" x14ac:dyDescent="0.25">
      <c r="A18">
        <v>2</v>
      </c>
      <c r="B18">
        <v>1608325394</v>
      </c>
      <c r="C18">
        <v>140</v>
      </c>
      <c r="D18" t="s">
        <v>297</v>
      </c>
      <c r="E18" t="s">
        <v>298</v>
      </c>
      <c r="F18" t="s">
        <v>289</v>
      </c>
      <c r="G18" t="s">
        <v>290</v>
      </c>
      <c r="H18">
        <v>1608325386</v>
      </c>
      <c r="I18">
        <f t="shared" si="0"/>
        <v>6.4145354299253846E-4</v>
      </c>
      <c r="J18">
        <f t="shared" si="1"/>
        <v>-8.7077328339060303E-2</v>
      </c>
      <c r="K18">
        <f t="shared" si="2"/>
        <v>49.5911774193548</v>
      </c>
      <c r="L18">
        <f t="shared" si="3"/>
        <v>52.054224776113742</v>
      </c>
      <c r="M18">
        <f t="shared" si="4"/>
        <v>5.3418899611267907</v>
      </c>
      <c r="N18">
        <f t="shared" si="5"/>
        <v>5.0891279998173991</v>
      </c>
      <c r="O18">
        <f t="shared" si="6"/>
        <v>3.5589661911593844E-2</v>
      </c>
      <c r="P18">
        <f t="shared" si="7"/>
        <v>2.9741195356616617</v>
      </c>
      <c r="Q18">
        <f t="shared" si="8"/>
        <v>3.5354746854313432E-2</v>
      </c>
      <c r="R18">
        <f t="shared" si="9"/>
        <v>2.2117693557931632E-2</v>
      </c>
      <c r="S18">
        <f t="shared" si="10"/>
        <v>231.29283419273892</v>
      </c>
      <c r="T18">
        <f t="shared" si="11"/>
        <v>29.174708363728808</v>
      </c>
      <c r="U18">
        <f t="shared" si="12"/>
        <v>27.9467903225806</v>
      </c>
      <c r="V18">
        <f t="shared" si="13"/>
        <v>3.7830842252436168</v>
      </c>
      <c r="W18">
        <f t="shared" si="14"/>
        <v>52.017251068717506</v>
      </c>
      <c r="X18">
        <f t="shared" si="15"/>
        <v>1.9734048850213377</v>
      </c>
      <c r="Y18">
        <f t="shared" si="16"/>
        <v>3.7937508124263752</v>
      </c>
      <c r="Z18">
        <f t="shared" si="17"/>
        <v>1.8096793402222791</v>
      </c>
      <c r="AA18">
        <f t="shared" si="18"/>
        <v>-28.288101245970946</v>
      </c>
      <c r="AB18">
        <f t="shared" si="19"/>
        <v>7.7423884625631123</v>
      </c>
      <c r="AC18">
        <f t="shared" si="20"/>
        <v>0.5672851512517596</v>
      </c>
      <c r="AD18">
        <f t="shared" si="21"/>
        <v>211.31440656058282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54052.269016660721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15353.1</v>
      </c>
      <c r="AS18">
        <v>755.94564000000003</v>
      </c>
      <c r="AT18">
        <v>799.53</v>
      </c>
      <c r="AU18">
        <f t="shared" si="27"/>
        <v>5.4512476079696781E-2</v>
      </c>
      <c r="AV18">
        <v>0.5</v>
      </c>
      <c r="AW18">
        <f t="shared" si="28"/>
        <v>1180.1940296600162</v>
      </c>
      <c r="AX18">
        <f t="shared" si="29"/>
        <v>-8.7077328339060303E-2</v>
      </c>
      <c r="AY18">
        <f t="shared" si="30"/>
        <v>32.16764940562129</v>
      </c>
      <c r="AZ18">
        <f t="shared" si="31"/>
        <v>0.26505572023563839</v>
      </c>
      <c r="BA18">
        <f t="shared" si="32"/>
        <v>4.1575379907532006E-4</v>
      </c>
      <c r="BB18">
        <f t="shared" si="33"/>
        <v>3.0799969982364641</v>
      </c>
      <c r="BC18" t="s">
        <v>300</v>
      </c>
      <c r="BD18">
        <v>587.61</v>
      </c>
      <c r="BE18">
        <f t="shared" si="34"/>
        <v>211.91999999999996</v>
      </c>
      <c r="BF18">
        <f t="shared" si="35"/>
        <v>0.20566421291053208</v>
      </c>
      <c r="BG18">
        <f t="shared" si="36"/>
        <v>0.92076187057622649</v>
      </c>
      <c r="BH18">
        <f t="shared" si="37"/>
        <v>0.51853378359827462</v>
      </c>
      <c r="BI18">
        <f t="shared" si="38"/>
        <v>0.96699404093054286</v>
      </c>
      <c r="BJ18">
        <f t="shared" si="39"/>
        <v>0.15986645302743957</v>
      </c>
      <c r="BK18">
        <f t="shared" si="40"/>
        <v>0.84013354697256037</v>
      </c>
      <c r="BL18">
        <f t="shared" si="41"/>
        <v>1400.0106451612901</v>
      </c>
      <c r="BM18">
        <f t="shared" si="42"/>
        <v>1180.1940296600162</v>
      </c>
      <c r="BN18">
        <f t="shared" si="43"/>
        <v>0.84298932564477058</v>
      </c>
      <c r="BO18">
        <f t="shared" si="44"/>
        <v>0.19597865128954134</v>
      </c>
      <c r="BP18">
        <v>6</v>
      </c>
      <c r="BQ18">
        <v>0.5</v>
      </c>
      <c r="BR18" t="s">
        <v>294</v>
      </c>
      <c r="BS18">
        <v>2</v>
      </c>
      <c r="BT18">
        <v>1608325386</v>
      </c>
      <c r="BU18">
        <v>49.5911774193548</v>
      </c>
      <c r="BV18">
        <v>49.524890322580603</v>
      </c>
      <c r="BW18">
        <v>19.2299096774194</v>
      </c>
      <c r="BX18">
        <v>18.475345161290299</v>
      </c>
      <c r="BY18">
        <v>50.783341935483897</v>
      </c>
      <c r="BZ18">
        <v>19.2755193548387</v>
      </c>
      <c r="CA18">
        <v>500.25022580645202</v>
      </c>
      <c r="CB18">
        <v>102.521709677419</v>
      </c>
      <c r="CC18">
        <v>9.9931199999999998E-2</v>
      </c>
      <c r="CD18">
        <v>27.9950774193548</v>
      </c>
      <c r="CE18">
        <v>27.9467903225806</v>
      </c>
      <c r="CF18">
        <v>999.9</v>
      </c>
      <c r="CG18">
        <v>0</v>
      </c>
      <c r="CH18">
        <v>0</v>
      </c>
      <c r="CI18">
        <v>10004.034516129001</v>
      </c>
      <c r="CJ18">
        <v>0</v>
      </c>
      <c r="CK18">
        <v>730.085193548387</v>
      </c>
      <c r="CL18">
        <v>1400.0106451612901</v>
      </c>
      <c r="CM18">
        <v>0.89999796774193497</v>
      </c>
      <c r="CN18">
        <v>0.100001922580645</v>
      </c>
      <c r="CO18">
        <v>0</v>
      </c>
      <c r="CP18">
        <v>755.93135483871004</v>
      </c>
      <c r="CQ18">
        <v>4.99979</v>
      </c>
      <c r="CR18">
        <v>10794.9580645161</v>
      </c>
      <c r="CS18">
        <v>11904.735483871</v>
      </c>
      <c r="CT18">
        <v>48.120935483871001</v>
      </c>
      <c r="CU18">
        <v>50.820129032258002</v>
      </c>
      <c r="CV18">
        <v>49.375</v>
      </c>
      <c r="CW18">
        <v>49.816064516129003</v>
      </c>
      <c r="CX18">
        <v>49.311999999999998</v>
      </c>
      <c r="CY18">
        <v>1255.50774193548</v>
      </c>
      <c r="CZ18">
        <v>139.50290322580599</v>
      </c>
      <c r="DA18">
        <v>0</v>
      </c>
      <c r="DB18">
        <v>139.40000009536701</v>
      </c>
      <c r="DC18">
        <v>0</v>
      </c>
      <c r="DD18">
        <v>755.94564000000003</v>
      </c>
      <c r="DE18">
        <v>-0.21369230682985399</v>
      </c>
      <c r="DF18">
        <v>13.861538456016101</v>
      </c>
      <c r="DG18">
        <v>10794.992</v>
      </c>
      <c r="DH18">
        <v>15</v>
      </c>
      <c r="DI18">
        <v>1608325273</v>
      </c>
      <c r="DJ18" t="s">
        <v>295</v>
      </c>
      <c r="DK18">
        <v>1608325271</v>
      </c>
      <c r="DL18">
        <v>1608325273</v>
      </c>
      <c r="DM18">
        <v>15</v>
      </c>
      <c r="DN18">
        <v>8.1000000000000003E-2</v>
      </c>
      <c r="DO18">
        <v>-2.1000000000000001E-2</v>
      </c>
      <c r="DP18">
        <v>-1.012</v>
      </c>
      <c r="DQ18">
        <v>2.1000000000000001E-2</v>
      </c>
      <c r="DR18">
        <v>404</v>
      </c>
      <c r="DS18">
        <v>22</v>
      </c>
      <c r="DT18">
        <v>0.28999999999999998</v>
      </c>
      <c r="DU18">
        <v>0.2</v>
      </c>
      <c r="DV18">
        <v>-8.2674886312355894E-2</v>
      </c>
      <c r="DW18">
        <v>-0.280565370262023</v>
      </c>
      <c r="DX18">
        <v>2.6068398213139998E-2</v>
      </c>
      <c r="DY18">
        <v>1</v>
      </c>
      <c r="DZ18">
        <v>6.4583852333333303E-2</v>
      </c>
      <c r="EA18">
        <v>0.35301212716351499</v>
      </c>
      <c r="EB18">
        <v>3.1393876506981798E-2</v>
      </c>
      <c r="EC18">
        <v>0</v>
      </c>
      <c r="ED18">
        <v>0.75314899999999996</v>
      </c>
      <c r="EE18">
        <v>0.24064733259176899</v>
      </c>
      <c r="EF18">
        <v>2.0621134621224599E-2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-1.1919999999999999</v>
      </c>
      <c r="EN18">
        <v>-4.4499999999999998E-2</v>
      </c>
      <c r="EO18">
        <v>-1.2316709338883101</v>
      </c>
      <c r="EP18">
        <v>8.1547674161403102E-4</v>
      </c>
      <c r="EQ18">
        <v>-7.5071724955183801E-7</v>
      </c>
      <c r="ER18">
        <v>1.8443278439785599E-10</v>
      </c>
      <c r="ES18">
        <v>-0.18097931311527299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513.31899999999996</v>
      </c>
      <c r="FE18">
        <v>483.35300000000001</v>
      </c>
      <c r="FF18">
        <v>22.879799999999999</v>
      </c>
      <c r="FG18">
        <v>33.336799999999997</v>
      </c>
      <c r="FH18">
        <v>29.998100000000001</v>
      </c>
      <c r="FI18">
        <v>33.271700000000003</v>
      </c>
      <c r="FJ18">
        <v>33.22</v>
      </c>
      <c r="FK18">
        <v>5.1333200000000003</v>
      </c>
      <c r="FL18">
        <v>29.504200000000001</v>
      </c>
      <c r="FM18">
        <v>35.079300000000003</v>
      </c>
      <c r="FN18">
        <v>22.913</v>
      </c>
      <c r="FO18">
        <v>49.714700000000001</v>
      </c>
      <c r="FP18">
        <v>18.5367</v>
      </c>
      <c r="FQ18">
        <v>100.956</v>
      </c>
      <c r="FR18">
        <v>100.54600000000001</v>
      </c>
    </row>
    <row r="19" spans="1:174" x14ac:dyDescent="0.25">
      <c r="A19">
        <v>3</v>
      </c>
      <c r="B19">
        <v>1608325466</v>
      </c>
      <c r="C19">
        <v>212</v>
      </c>
      <c r="D19" t="s">
        <v>301</v>
      </c>
      <c r="E19" t="s">
        <v>302</v>
      </c>
      <c r="F19" t="s">
        <v>289</v>
      </c>
      <c r="G19" t="s">
        <v>290</v>
      </c>
      <c r="H19">
        <v>1608325458.25</v>
      </c>
      <c r="I19">
        <f t="shared" si="0"/>
        <v>1.0205031765479844E-3</v>
      </c>
      <c r="J19">
        <f t="shared" si="1"/>
        <v>0.59050872429437651</v>
      </c>
      <c r="K19">
        <f t="shared" si="2"/>
        <v>79.403963333333294</v>
      </c>
      <c r="L19">
        <f t="shared" si="3"/>
        <v>60.65775537815113</v>
      </c>
      <c r="M19">
        <f t="shared" si="4"/>
        <v>6.2246510165385676</v>
      </c>
      <c r="N19">
        <f t="shared" si="5"/>
        <v>8.1483720918901152</v>
      </c>
      <c r="O19">
        <f t="shared" si="6"/>
        <v>5.7014761235372392E-2</v>
      </c>
      <c r="P19">
        <f t="shared" si="7"/>
        <v>2.9746868367289379</v>
      </c>
      <c r="Q19">
        <f t="shared" si="8"/>
        <v>5.641455878409881E-2</v>
      </c>
      <c r="R19">
        <f t="shared" si="9"/>
        <v>3.5312498415995722E-2</v>
      </c>
      <c r="S19">
        <f t="shared" si="10"/>
        <v>231.29082901276774</v>
      </c>
      <c r="T19">
        <f t="shared" si="11"/>
        <v>29.077135693834155</v>
      </c>
      <c r="U19">
        <f t="shared" si="12"/>
        <v>27.958480000000002</v>
      </c>
      <c r="V19">
        <f t="shared" si="13"/>
        <v>3.7856640637312551</v>
      </c>
      <c r="W19">
        <f t="shared" si="14"/>
        <v>52.231623783096936</v>
      </c>
      <c r="X19">
        <f t="shared" si="15"/>
        <v>1.9815106099084119</v>
      </c>
      <c r="Y19">
        <f t="shared" si="16"/>
        <v>3.7936990397561856</v>
      </c>
      <c r="Z19">
        <f t="shared" si="17"/>
        <v>1.8041534538228432</v>
      </c>
      <c r="AA19">
        <f t="shared" si="18"/>
        <v>-45.004190085766112</v>
      </c>
      <c r="AB19">
        <f t="shared" si="19"/>
        <v>5.8316356477795317</v>
      </c>
      <c r="AC19">
        <f t="shared" si="20"/>
        <v>0.42722710895471233</v>
      </c>
      <c r="AD19">
        <f t="shared" si="21"/>
        <v>192.54550168373589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54068.893820293037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303</v>
      </c>
      <c r="AR19">
        <v>15351.7</v>
      </c>
      <c r="AS19">
        <v>754.86072000000001</v>
      </c>
      <c r="AT19">
        <v>798.46</v>
      </c>
      <c r="AU19">
        <f t="shared" si="27"/>
        <v>5.4604213110237221E-2</v>
      </c>
      <c r="AV19">
        <v>0.5</v>
      </c>
      <c r="AW19">
        <f t="shared" si="28"/>
        <v>1180.1814006277973</v>
      </c>
      <c r="AX19">
        <f t="shared" si="29"/>
        <v>0.59050872429437651</v>
      </c>
      <c r="AY19">
        <f t="shared" si="30"/>
        <v>32.22143835430925</v>
      </c>
      <c r="AZ19">
        <f t="shared" si="31"/>
        <v>0.26174135210279786</v>
      </c>
      <c r="BA19">
        <f t="shared" si="32"/>
        <v>9.8989545462176056E-4</v>
      </c>
      <c r="BB19">
        <f t="shared" si="33"/>
        <v>3.0854645191994585</v>
      </c>
      <c r="BC19" t="s">
        <v>304</v>
      </c>
      <c r="BD19">
        <v>589.47</v>
      </c>
      <c r="BE19">
        <f t="shared" si="34"/>
        <v>208.99</v>
      </c>
      <c r="BF19">
        <f t="shared" si="35"/>
        <v>0.20861897698454482</v>
      </c>
      <c r="BG19">
        <f t="shared" si="36"/>
        <v>0.9218030314935588</v>
      </c>
      <c r="BH19">
        <f t="shared" si="37"/>
        <v>0.52539965516602016</v>
      </c>
      <c r="BI19">
        <f t="shared" si="38"/>
        <v>0.96741420849010318</v>
      </c>
      <c r="BJ19">
        <f t="shared" si="39"/>
        <v>0.16291035565220513</v>
      </c>
      <c r="BK19">
        <f t="shared" si="40"/>
        <v>0.83708964434779487</v>
      </c>
      <c r="BL19">
        <f t="shared" si="41"/>
        <v>1399.9953333333301</v>
      </c>
      <c r="BM19">
        <f t="shared" si="42"/>
        <v>1180.1814006277973</v>
      </c>
      <c r="BN19">
        <f t="shared" si="43"/>
        <v>0.84298952469922528</v>
      </c>
      <c r="BO19">
        <f t="shared" si="44"/>
        <v>0.19597904939845062</v>
      </c>
      <c r="BP19">
        <v>6</v>
      </c>
      <c r="BQ19">
        <v>0.5</v>
      </c>
      <c r="BR19" t="s">
        <v>294</v>
      </c>
      <c r="BS19">
        <v>2</v>
      </c>
      <c r="BT19">
        <v>1608325458.25</v>
      </c>
      <c r="BU19">
        <v>79.403963333333294</v>
      </c>
      <c r="BV19">
        <v>80.209386666666703</v>
      </c>
      <c r="BW19">
        <v>19.309353333333299</v>
      </c>
      <c r="BX19">
        <v>18.109030000000001</v>
      </c>
      <c r="BY19">
        <v>80.574716666666703</v>
      </c>
      <c r="BZ19">
        <v>19.353353333333299</v>
      </c>
      <c r="CA19">
        <v>500.26416666666699</v>
      </c>
      <c r="CB19">
        <v>102.51923333333301</v>
      </c>
      <c r="CC19">
        <v>9.9977973333333303E-2</v>
      </c>
      <c r="CD19">
        <v>27.9948433333333</v>
      </c>
      <c r="CE19">
        <v>27.958480000000002</v>
      </c>
      <c r="CF19">
        <v>999.9</v>
      </c>
      <c r="CG19">
        <v>0</v>
      </c>
      <c r="CH19">
        <v>0</v>
      </c>
      <c r="CI19">
        <v>10007.486999999999</v>
      </c>
      <c r="CJ19">
        <v>0</v>
      </c>
      <c r="CK19">
        <v>598.29629999999997</v>
      </c>
      <c r="CL19">
        <v>1399.9953333333301</v>
      </c>
      <c r="CM19">
        <v>0.89998966666666702</v>
      </c>
      <c r="CN19">
        <v>0.100010323333333</v>
      </c>
      <c r="CO19">
        <v>0</v>
      </c>
      <c r="CP19">
        <v>754.90753333333305</v>
      </c>
      <c r="CQ19">
        <v>4.99979</v>
      </c>
      <c r="CR19">
        <v>10781.72</v>
      </c>
      <c r="CS19">
        <v>11904.5933333333</v>
      </c>
      <c r="CT19">
        <v>48.25</v>
      </c>
      <c r="CU19">
        <v>50.899799999999999</v>
      </c>
      <c r="CV19">
        <v>49.5</v>
      </c>
      <c r="CW19">
        <v>49.875</v>
      </c>
      <c r="CX19">
        <v>49.436999999999998</v>
      </c>
      <c r="CY19">
        <v>1255.4846666666699</v>
      </c>
      <c r="CZ19">
        <v>139.51066666666699</v>
      </c>
      <c r="DA19">
        <v>0</v>
      </c>
      <c r="DB19">
        <v>71.5</v>
      </c>
      <c r="DC19">
        <v>0</v>
      </c>
      <c r="DD19">
        <v>754.86072000000001</v>
      </c>
      <c r="DE19">
        <v>-4.3410000068395904</v>
      </c>
      <c r="DF19">
        <v>-76.330769459413204</v>
      </c>
      <c r="DG19">
        <v>10779.951999999999</v>
      </c>
      <c r="DH19">
        <v>15</v>
      </c>
      <c r="DI19">
        <v>1608325273</v>
      </c>
      <c r="DJ19" t="s">
        <v>295</v>
      </c>
      <c r="DK19">
        <v>1608325271</v>
      </c>
      <c r="DL19">
        <v>1608325273</v>
      </c>
      <c r="DM19">
        <v>15</v>
      </c>
      <c r="DN19">
        <v>8.1000000000000003E-2</v>
      </c>
      <c r="DO19">
        <v>-2.1000000000000001E-2</v>
      </c>
      <c r="DP19">
        <v>-1.012</v>
      </c>
      <c r="DQ19">
        <v>2.1000000000000001E-2</v>
      </c>
      <c r="DR19">
        <v>404</v>
      </c>
      <c r="DS19">
        <v>22</v>
      </c>
      <c r="DT19">
        <v>0.28999999999999998</v>
      </c>
      <c r="DU19">
        <v>0.2</v>
      </c>
      <c r="DV19">
        <v>0.59562320840276595</v>
      </c>
      <c r="DW19">
        <v>-0.205881921758713</v>
      </c>
      <c r="DX19">
        <v>2.44111510312045E-2</v>
      </c>
      <c r="DY19">
        <v>1</v>
      </c>
      <c r="DZ19">
        <v>-0.80775433333333302</v>
      </c>
      <c r="EA19">
        <v>0.15611297886540501</v>
      </c>
      <c r="EB19">
        <v>2.1606426820637299E-2</v>
      </c>
      <c r="EC19">
        <v>1</v>
      </c>
      <c r="ED19">
        <v>1.1975990000000001</v>
      </c>
      <c r="EE19">
        <v>0.19993228031145699</v>
      </c>
      <c r="EF19">
        <v>2.98914982729203E-2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-1.171</v>
      </c>
      <c r="EN19">
        <v>-4.3200000000000002E-2</v>
      </c>
      <c r="EO19">
        <v>-1.2316709338883101</v>
      </c>
      <c r="EP19">
        <v>8.1547674161403102E-4</v>
      </c>
      <c r="EQ19">
        <v>-7.5071724955183801E-7</v>
      </c>
      <c r="ER19">
        <v>1.8443278439785599E-10</v>
      </c>
      <c r="ES19">
        <v>-0.18097931311527299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513.87300000000005</v>
      </c>
      <c r="FE19">
        <v>483.06799999999998</v>
      </c>
      <c r="FF19">
        <v>22.928699999999999</v>
      </c>
      <c r="FG19">
        <v>33.186599999999999</v>
      </c>
      <c r="FH19">
        <v>29.9998</v>
      </c>
      <c r="FI19">
        <v>33.165599999999998</v>
      </c>
      <c r="FJ19">
        <v>33.125300000000003</v>
      </c>
      <c r="FK19">
        <v>6.4812900000000004</v>
      </c>
      <c r="FL19">
        <v>28.617899999999999</v>
      </c>
      <c r="FM19">
        <v>32.755899999999997</v>
      </c>
      <c r="FN19">
        <v>22.929300000000001</v>
      </c>
      <c r="FO19">
        <v>80.485600000000005</v>
      </c>
      <c r="FP19">
        <v>18.084099999999999</v>
      </c>
      <c r="FQ19">
        <v>100.982</v>
      </c>
      <c r="FR19">
        <v>100.562</v>
      </c>
    </row>
    <row r="20" spans="1:174" x14ac:dyDescent="0.25">
      <c r="A20">
        <v>4</v>
      </c>
      <c r="B20">
        <v>1608325536</v>
      </c>
      <c r="C20">
        <v>282</v>
      </c>
      <c r="D20" t="s">
        <v>306</v>
      </c>
      <c r="E20" t="s">
        <v>307</v>
      </c>
      <c r="F20" t="s">
        <v>289</v>
      </c>
      <c r="G20" t="s">
        <v>290</v>
      </c>
      <c r="H20">
        <v>1608325528.25</v>
      </c>
      <c r="I20">
        <f t="shared" si="0"/>
        <v>1.2876104713829936E-3</v>
      </c>
      <c r="J20">
        <f t="shared" si="1"/>
        <v>1.1025321599065949</v>
      </c>
      <c r="K20">
        <f t="shared" si="2"/>
        <v>99.531750000000002</v>
      </c>
      <c r="L20">
        <f t="shared" si="3"/>
        <v>72.366677072341005</v>
      </c>
      <c r="M20">
        <f t="shared" si="4"/>
        <v>7.4260287656667572</v>
      </c>
      <c r="N20">
        <f t="shared" si="5"/>
        <v>10.21361859489954</v>
      </c>
      <c r="O20">
        <f t="shared" si="6"/>
        <v>7.2282172932433927E-2</v>
      </c>
      <c r="P20">
        <f t="shared" si="7"/>
        <v>2.97313159780819</v>
      </c>
      <c r="Q20">
        <f t="shared" si="8"/>
        <v>7.1319916352409571E-2</v>
      </c>
      <c r="R20">
        <f t="shared" si="9"/>
        <v>4.4660335368643181E-2</v>
      </c>
      <c r="S20">
        <f t="shared" si="10"/>
        <v>231.29065886793907</v>
      </c>
      <c r="T20">
        <f t="shared" si="11"/>
        <v>29.000471774502824</v>
      </c>
      <c r="U20">
        <f t="shared" si="12"/>
        <v>27.948450000000001</v>
      </c>
      <c r="V20">
        <f t="shared" si="13"/>
        <v>3.7834504121846955</v>
      </c>
      <c r="W20">
        <f t="shared" si="14"/>
        <v>52.293797648262476</v>
      </c>
      <c r="X20">
        <f t="shared" si="15"/>
        <v>1.9828602213552149</v>
      </c>
      <c r="Y20">
        <f t="shared" si="16"/>
        <v>3.7917694077073745</v>
      </c>
      <c r="Z20">
        <f t="shared" si="17"/>
        <v>1.8005901908294806</v>
      </c>
      <c r="AA20">
        <f t="shared" si="18"/>
        <v>-56.783621787990022</v>
      </c>
      <c r="AB20">
        <f t="shared" si="19"/>
        <v>6.0374947297440924</v>
      </c>
      <c r="AC20">
        <f t="shared" si="20"/>
        <v>0.44249840142005714</v>
      </c>
      <c r="AD20">
        <f t="shared" si="21"/>
        <v>180.98703021111319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54024.80242754444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15350.1</v>
      </c>
      <c r="AS20">
        <v>751.402923076923</v>
      </c>
      <c r="AT20">
        <v>797.64</v>
      </c>
      <c r="AU20">
        <f t="shared" si="27"/>
        <v>5.7967349835862048E-2</v>
      </c>
      <c r="AV20">
        <v>0.5</v>
      </c>
      <c r="AW20">
        <f t="shared" si="28"/>
        <v>1180.1828206277576</v>
      </c>
      <c r="AX20">
        <f t="shared" si="29"/>
        <v>1.1025321599065949</v>
      </c>
      <c r="AY20">
        <f t="shared" si="30"/>
        <v>34.206035216801823</v>
      </c>
      <c r="AZ20">
        <f t="shared" si="31"/>
        <v>0.26681209568226261</v>
      </c>
      <c r="BA20">
        <f t="shared" si="32"/>
        <v>1.4237452116351355E-3</v>
      </c>
      <c r="BB20">
        <f t="shared" si="33"/>
        <v>3.089664510305401</v>
      </c>
      <c r="BC20" t="s">
        <v>309</v>
      </c>
      <c r="BD20">
        <v>584.82000000000005</v>
      </c>
      <c r="BE20">
        <f t="shared" si="34"/>
        <v>212.81999999999994</v>
      </c>
      <c r="BF20">
        <f t="shared" si="35"/>
        <v>0.21725907773271777</v>
      </c>
      <c r="BG20">
        <f t="shared" si="36"/>
        <v>0.92050828085430636</v>
      </c>
      <c r="BH20">
        <f t="shared" si="37"/>
        <v>0.56274763135228256</v>
      </c>
      <c r="BI20">
        <f t="shared" si="38"/>
        <v>0.96773620605911226</v>
      </c>
      <c r="BJ20">
        <f t="shared" si="39"/>
        <v>0.16909363796371715</v>
      </c>
      <c r="BK20">
        <f t="shared" si="40"/>
        <v>0.83090636203628288</v>
      </c>
      <c r="BL20">
        <f t="shared" si="41"/>
        <v>1399.9973333333301</v>
      </c>
      <c r="BM20">
        <f t="shared" si="42"/>
        <v>1180.1828206277576</v>
      </c>
      <c r="BN20">
        <f t="shared" si="43"/>
        <v>0.84298933471379967</v>
      </c>
      <c r="BO20">
        <f t="shared" si="44"/>
        <v>0.19597866942759934</v>
      </c>
      <c r="BP20">
        <v>6</v>
      </c>
      <c r="BQ20">
        <v>0.5</v>
      </c>
      <c r="BR20" t="s">
        <v>294</v>
      </c>
      <c r="BS20">
        <v>2</v>
      </c>
      <c r="BT20">
        <v>1608325528.25</v>
      </c>
      <c r="BU20">
        <v>99.531750000000002</v>
      </c>
      <c r="BV20">
        <v>101.00790000000001</v>
      </c>
      <c r="BW20">
        <v>19.322980000000001</v>
      </c>
      <c r="BX20">
        <v>17.808399999999999</v>
      </c>
      <c r="BY20">
        <v>100.6887</v>
      </c>
      <c r="BZ20">
        <v>19.366693333333298</v>
      </c>
      <c r="CA20">
        <v>500.22976666666699</v>
      </c>
      <c r="CB20">
        <v>102.51666666666701</v>
      </c>
      <c r="CC20">
        <v>0.100021926666667</v>
      </c>
      <c r="CD20">
        <v>27.9861166666667</v>
      </c>
      <c r="CE20">
        <v>27.948450000000001</v>
      </c>
      <c r="CF20">
        <v>999.9</v>
      </c>
      <c r="CG20">
        <v>0</v>
      </c>
      <c r="CH20">
        <v>0</v>
      </c>
      <c r="CI20">
        <v>9998.9366666666701</v>
      </c>
      <c r="CJ20">
        <v>0</v>
      </c>
      <c r="CK20">
        <v>463.14046666666701</v>
      </c>
      <c r="CL20">
        <v>1399.9973333333301</v>
      </c>
      <c r="CM20">
        <v>0.89999833333333401</v>
      </c>
      <c r="CN20">
        <v>0.10000152666666701</v>
      </c>
      <c r="CO20">
        <v>0</v>
      </c>
      <c r="CP20">
        <v>751.40920000000006</v>
      </c>
      <c r="CQ20">
        <v>4.99979</v>
      </c>
      <c r="CR20">
        <v>10748.01</v>
      </c>
      <c r="CS20">
        <v>11904.6366666667</v>
      </c>
      <c r="CT20">
        <v>48.436999999999998</v>
      </c>
      <c r="CU20">
        <v>51.018599999999999</v>
      </c>
      <c r="CV20">
        <v>49.625</v>
      </c>
      <c r="CW20">
        <v>50</v>
      </c>
      <c r="CX20">
        <v>49.585099999999997</v>
      </c>
      <c r="CY20">
        <v>1255.4953333333301</v>
      </c>
      <c r="CZ20">
        <v>139.50200000000001</v>
      </c>
      <c r="DA20">
        <v>0</v>
      </c>
      <c r="DB20">
        <v>69.099999904632597</v>
      </c>
      <c r="DC20">
        <v>0</v>
      </c>
      <c r="DD20">
        <v>751.402923076923</v>
      </c>
      <c r="DE20">
        <v>-5.2382222224671802</v>
      </c>
      <c r="DF20">
        <v>-72.064957282250603</v>
      </c>
      <c r="DG20">
        <v>10748.0423076923</v>
      </c>
      <c r="DH20">
        <v>15</v>
      </c>
      <c r="DI20">
        <v>1608325273</v>
      </c>
      <c r="DJ20" t="s">
        <v>295</v>
      </c>
      <c r="DK20">
        <v>1608325271</v>
      </c>
      <c r="DL20">
        <v>1608325273</v>
      </c>
      <c r="DM20">
        <v>15</v>
      </c>
      <c r="DN20">
        <v>8.1000000000000003E-2</v>
      </c>
      <c r="DO20">
        <v>-2.1000000000000001E-2</v>
      </c>
      <c r="DP20">
        <v>-1.012</v>
      </c>
      <c r="DQ20">
        <v>2.1000000000000001E-2</v>
      </c>
      <c r="DR20">
        <v>404</v>
      </c>
      <c r="DS20">
        <v>22</v>
      </c>
      <c r="DT20">
        <v>0.28999999999999998</v>
      </c>
      <c r="DU20">
        <v>0.2</v>
      </c>
      <c r="DV20">
        <v>1.1074939190622599</v>
      </c>
      <c r="DW20">
        <v>-0.19361786544600901</v>
      </c>
      <c r="DX20">
        <v>2.7902682551343101E-2</v>
      </c>
      <c r="DY20">
        <v>1</v>
      </c>
      <c r="DZ20">
        <v>-1.4782506666666699</v>
      </c>
      <c r="EA20">
        <v>0.16383216907675199</v>
      </c>
      <c r="EB20">
        <v>2.7754408410597099E-2</v>
      </c>
      <c r="EC20">
        <v>1</v>
      </c>
      <c r="ED20">
        <v>1.5124296666666699</v>
      </c>
      <c r="EE20">
        <v>-0.126993103448272</v>
      </c>
      <c r="EF20">
        <v>2.2798761440530599E-2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-1.157</v>
      </c>
      <c r="EN20">
        <v>-4.2900000000000001E-2</v>
      </c>
      <c r="EO20">
        <v>-1.2316709338883101</v>
      </c>
      <c r="EP20">
        <v>8.1547674161403102E-4</v>
      </c>
      <c r="EQ20">
        <v>-7.5071724955183801E-7</v>
      </c>
      <c r="ER20">
        <v>1.8443278439785599E-10</v>
      </c>
      <c r="ES20">
        <v>-0.18097931311527299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4.4000000000000004</v>
      </c>
      <c r="FB20">
        <v>4.4000000000000004</v>
      </c>
      <c r="FC20">
        <v>2</v>
      </c>
      <c r="FD20">
        <v>514.04499999999996</v>
      </c>
      <c r="FE20">
        <v>482.20299999999997</v>
      </c>
      <c r="FF20">
        <v>22.778300000000002</v>
      </c>
      <c r="FG20">
        <v>33.125900000000001</v>
      </c>
      <c r="FH20">
        <v>29.999700000000001</v>
      </c>
      <c r="FI20">
        <v>33.1096</v>
      </c>
      <c r="FJ20">
        <v>33.073</v>
      </c>
      <c r="FK20">
        <v>7.40198</v>
      </c>
      <c r="FL20">
        <v>28.037600000000001</v>
      </c>
      <c r="FM20">
        <v>30.881499999999999</v>
      </c>
      <c r="FN20">
        <v>22.789400000000001</v>
      </c>
      <c r="FO20">
        <v>101.297</v>
      </c>
      <c r="FP20">
        <v>17.843599999999999</v>
      </c>
      <c r="FQ20">
        <v>100.983</v>
      </c>
      <c r="FR20">
        <v>100.562</v>
      </c>
    </row>
    <row r="21" spans="1:174" x14ac:dyDescent="0.25">
      <c r="A21">
        <v>5</v>
      </c>
      <c r="B21">
        <v>1608325609</v>
      </c>
      <c r="C21">
        <v>355</v>
      </c>
      <c r="D21" t="s">
        <v>310</v>
      </c>
      <c r="E21" t="s">
        <v>311</v>
      </c>
      <c r="F21" t="s">
        <v>289</v>
      </c>
      <c r="G21" t="s">
        <v>290</v>
      </c>
      <c r="H21">
        <v>1608325601.25</v>
      </c>
      <c r="I21">
        <f t="shared" si="0"/>
        <v>1.5750292623321288E-3</v>
      </c>
      <c r="J21">
        <f t="shared" si="1"/>
        <v>2.5011806297446566</v>
      </c>
      <c r="K21">
        <f t="shared" si="2"/>
        <v>149.04490000000001</v>
      </c>
      <c r="L21">
        <f t="shared" si="3"/>
        <v>99.609149579544507</v>
      </c>
      <c r="M21">
        <f t="shared" si="4"/>
        <v>10.221647863938085</v>
      </c>
      <c r="N21">
        <f t="shared" si="5"/>
        <v>15.294623939131837</v>
      </c>
      <c r="O21">
        <f t="shared" si="6"/>
        <v>8.8523389120259269E-2</v>
      </c>
      <c r="P21">
        <f t="shared" si="7"/>
        <v>2.9745363574140065</v>
      </c>
      <c r="Q21">
        <f t="shared" si="8"/>
        <v>8.7085436838193864E-2</v>
      </c>
      <c r="R21">
        <f t="shared" si="9"/>
        <v>5.4555646651441886E-2</v>
      </c>
      <c r="S21">
        <f t="shared" si="10"/>
        <v>231.2903126272264</v>
      </c>
      <c r="T21">
        <f t="shared" si="11"/>
        <v>28.916115603598485</v>
      </c>
      <c r="U21">
        <f t="shared" si="12"/>
        <v>27.93871</v>
      </c>
      <c r="V21">
        <f t="shared" si="13"/>
        <v>3.7813018454492147</v>
      </c>
      <c r="W21">
        <f t="shared" si="14"/>
        <v>52.18194391813784</v>
      </c>
      <c r="X21">
        <f t="shared" si="15"/>
        <v>1.9774345624151743</v>
      </c>
      <c r="Y21">
        <f t="shared" si="16"/>
        <v>3.789499612197929</v>
      </c>
      <c r="Z21">
        <f t="shared" si="17"/>
        <v>1.8038672830340403</v>
      </c>
      <c r="AA21">
        <f t="shared" si="18"/>
        <v>-69.458790468846885</v>
      </c>
      <c r="AB21">
        <f t="shared" si="19"/>
        <v>5.9553548562993752</v>
      </c>
      <c r="AC21">
        <f t="shared" si="20"/>
        <v>0.43622858913881701</v>
      </c>
      <c r="AD21">
        <f t="shared" si="21"/>
        <v>168.22310560381771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54067.857790227659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15348.6</v>
      </c>
      <c r="AS21">
        <v>745.35500000000002</v>
      </c>
      <c r="AT21">
        <v>798.88</v>
      </c>
      <c r="AU21">
        <f t="shared" si="27"/>
        <v>6.7000050070098127E-2</v>
      </c>
      <c r="AV21">
        <v>0.5</v>
      </c>
      <c r="AW21">
        <f t="shared" si="28"/>
        <v>1180.1788606277955</v>
      </c>
      <c r="AX21">
        <f t="shared" si="29"/>
        <v>2.5011806297446566</v>
      </c>
      <c r="AY21">
        <f t="shared" si="30"/>
        <v>39.536021376866827</v>
      </c>
      <c r="AZ21">
        <f t="shared" si="31"/>
        <v>0.27601141598237533</v>
      </c>
      <c r="BA21">
        <f t="shared" si="32"/>
        <v>2.6088656662796397E-3</v>
      </c>
      <c r="BB21">
        <f t="shared" si="33"/>
        <v>3.0833166433006207</v>
      </c>
      <c r="BC21" t="s">
        <v>313</v>
      </c>
      <c r="BD21">
        <v>578.38</v>
      </c>
      <c r="BE21">
        <f t="shared" si="34"/>
        <v>220.5</v>
      </c>
      <c r="BF21">
        <f t="shared" si="35"/>
        <v>0.24274376417233551</v>
      </c>
      <c r="BG21">
        <f t="shared" si="36"/>
        <v>0.91783731415582959</v>
      </c>
      <c r="BH21">
        <f t="shared" si="37"/>
        <v>0.64176289382424445</v>
      </c>
      <c r="BI21">
        <f t="shared" si="38"/>
        <v>0.96724928290597667</v>
      </c>
      <c r="BJ21">
        <f t="shared" si="39"/>
        <v>0.18836411954303039</v>
      </c>
      <c r="BK21">
        <f t="shared" si="40"/>
        <v>0.81163588045696966</v>
      </c>
      <c r="BL21">
        <f t="shared" si="41"/>
        <v>1399.99233333333</v>
      </c>
      <c r="BM21">
        <f t="shared" si="42"/>
        <v>1180.1788606277955</v>
      </c>
      <c r="BN21">
        <f t="shared" si="43"/>
        <v>0.842989516819591</v>
      </c>
      <c r="BO21">
        <f t="shared" si="44"/>
        <v>0.19597903363918215</v>
      </c>
      <c r="BP21">
        <v>6</v>
      </c>
      <c r="BQ21">
        <v>0.5</v>
      </c>
      <c r="BR21" t="s">
        <v>294</v>
      </c>
      <c r="BS21">
        <v>2</v>
      </c>
      <c r="BT21">
        <v>1608325601.25</v>
      </c>
      <c r="BU21">
        <v>149.04490000000001</v>
      </c>
      <c r="BV21">
        <v>152.326533333333</v>
      </c>
      <c r="BW21">
        <v>19.269943333333298</v>
      </c>
      <c r="BX21">
        <v>17.417166666666699</v>
      </c>
      <c r="BY21">
        <v>150.17046666666701</v>
      </c>
      <c r="BZ21">
        <v>19.3147466666667</v>
      </c>
      <c r="CA21">
        <v>500.22603333333302</v>
      </c>
      <c r="CB21">
        <v>102.5176</v>
      </c>
      <c r="CC21">
        <v>9.9959803333333305E-2</v>
      </c>
      <c r="CD21">
        <v>27.975846666666701</v>
      </c>
      <c r="CE21">
        <v>27.93871</v>
      </c>
      <c r="CF21">
        <v>999.9</v>
      </c>
      <c r="CG21">
        <v>0</v>
      </c>
      <c r="CH21">
        <v>0</v>
      </c>
      <c r="CI21">
        <v>10006.794666666699</v>
      </c>
      <c r="CJ21">
        <v>0</v>
      </c>
      <c r="CK21">
        <v>349.00606666666698</v>
      </c>
      <c r="CL21">
        <v>1399.99233333333</v>
      </c>
      <c r="CM21">
        <v>0.89999099999999999</v>
      </c>
      <c r="CN21">
        <v>0.100009</v>
      </c>
      <c r="CO21">
        <v>0</v>
      </c>
      <c r="CP21">
        <v>745.40143333333299</v>
      </c>
      <c r="CQ21">
        <v>4.99979</v>
      </c>
      <c r="CR21">
        <v>10683.1333333333</v>
      </c>
      <c r="CS21">
        <v>11904.5666666667</v>
      </c>
      <c r="CT21">
        <v>48.589300000000001</v>
      </c>
      <c r="CU21">
        <v>51.182866666666598</v>
      </c>
      <c r="CV21">
        <v>49.799599999999998</v>
      </c>
      <c r="CW21">
        <v>50.118699999999997</v>
      </c>
      <c r="CX21">
        <v>49.741599999999998</v>
      </c>
      <c r="CY21">
        <v>1255.48233333333</v>
      </c>
      <c r="CZ21">
        <v>139.51</v>
      </c>
      <c r="DA21">
        <v>0</v>
      </c>
      <c r="DB21">
        <v>72.200000047683702</v>
      </c>
      <c r="DC21">
        <v>0</v>
      </c>
      <c r="DD21">
        <v>745.35500000000002</v>
      </c>
      <c r="DE21">
        <v>-5.8749999962905699</v>
      </c>
      <c r="DF21">
        <v>-68.776922984139404</v>
      </c>
      <c r="DG21">
        <v>10682.536</v>
      </c>
      <c r="DH21">
        <v>15</v>
      </c>
      <c r="DI21">
        <v>1608325273</v>
      </c>
      <c r="DJ21" t="s">
        <v>295</v>
      </c>
      <c r="DK21">
        <v>1608325271</v>
      </c>
      <c r="DL21">
        <v>1608325273</v>
      </c>
      <c r="DM21">
        <v>15</v>
      </c>
      <c r="DN21">
        <v>8.1000000000000003E-2</v>
      </c>
      <c r="DO21">
        <v>-2.1000000000000001E-2</v>
      </c>
      <c r="DP21">
        <v>-1.012</v>
      </c>
      <c r="DQ21">
        <v>2.1000000000000001E-2</v>
      </c>
      <c r="DR21">
        <v>404</v>
      </c>
      <c r="DS21">
        <v>22</v>
      </c>
      <c r="DT21">
        <v>0.28999999999999998</v>
      </c>
      <c r="DU21">
        <v>0.2</v>
      </c>
      <c r="DV21">
        <v>2.5067773828796298</v>
      </c>
      <c r="DW21">
        <v>-0.14933813344018201</v>
      </c>
      <c r="DX21">
        <v>2.5668467591116101E-2</v>
      </c>
      <c r="DY21">
        <v>1</v>
      </c>
      <c r="DZ21">
        <v>-3.2841019999999999</v>
      </c>
      <c r="EA21">
        <v>0.107397196885422</v>
      </c>
      <c r="EB21">
        <v>2.3731992387211499E-2</v>
      </c>
      <c r="EC21">
        <v>1</v>
      </c>
      <c r="ED21">
        <v>1.85063766666667</v>
      </c>
      <c r="EE21">
        <v>0.105033236929925</v>
      </c>
      <c r="EF21">
        <v>3.1654399239635297E-2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-1.125</v>
      </c>
      <c r="EN21">
        <v>-4.48E-2</v>
      </c>
      <c r="EO21">
        <v>-1.2316709338883101</v>
      </c>
      <c r="EP21">
        <v>8.1547674161403102E-4</v>
      </c>
      <c r="EQ21">
        <v>-7.5071724955183801E-7</v>
      </c>
      <c r="ER21">
        <v>1.8443278439785599E-10</v>
      </c>
      <c r="ES21">
        <v>-0.18097931311527299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5.6</v>
      </c>
      <c r="FB21">
        <v>5.6</v>
      </c>
      <c r="FC21">
        <v>2</v>
      </c>
      <c r="FD21">
        <v>514.346</v>
      </c>
      <c r="FE21">
        <v>481.41500000000002</v>
      </c>
      <c r="FF21">
        <v>22.889600000000002</v>
      </c>
      <c r="FG21">
        <v>33.092100000000002</v>
      </c>
      <c r="FH21">
        <v>30.0001</v>
      </c>
      <c r="FI21">
        <v>33.070399999999999</v>
      </c>
      <c r="FJ21">
        <v>33.034700000000001</v>
      </c>
      <c r="FK21">
        <v>9.7054899999999993</v>
      </c>
      <c r="FL21">
        <v>26.589300000000001</v>
      </c>
      <c r="FM21">
        <v>28.997599999999998</v>
      </c>
      <c r="FN21">
        <v>22.892700000000001</v>
      </c>
      <c r="FO21">
        <v>152.739</v>
      </c>
      <c r="FP21">
        <v>17.4938</v>
      </c>
      <c r="FQ21">
        <v>100.98399999999999</v>
      </c>
      <c r="FR21">
        <v>100.56100000000001</v>
      </c>
    </row>
    <row r="22" spans="1:174" x14ac:dyDescent="0.25">
      <c r="A22">
        <v>6</v>
      </c>
      <c r="B22">
        <v>1608325682</v>
      </c>
      <c r="C22">
        <v>428</v>
      </c>
      <c r="D22" t="s">
        <v>314</v>
      </c>
      <c r="E22" t="s">
        <v>315</v>
      </c>
      <c r="F22" t="s">
        <v>289</v>
      </c>
      <c r="G22" t="s">
        <v>290</v>
      </c>
      <c r="H22">
        <v>1608325674.25</v>
      </c>
      <c r="I22">
        <f t="shared" si="0"/>
        <v>1.6697065379604563E-3</v>
      </c>
      <c r="J22">
        <f t="shared" si="1"/>
        <v>3.7887330133818327</v>
      </c>
      <c r="K22">
        <f t="shared" si="2"/>
        <v>199.04089999999999</v>
      </c>
      <c r="L22">
        <f t="shared" si="3"/>
        <v>128.71946687447041</v>
      </c>
      <c r="M22">
        <f t="shared" si="4"/>
        <v>13.209247760428818</v>
      </c>
      <c r="N22">
        <f t="shared" si="5"/>
        <v>20.425663859552504</v>
      </c>
      <c r="O22">
        <f t="shared" si="6"/>
        <v>9.3815265612100365E-2</v>
      </c>
      <c r="P22">
        <f t="shared" si="7"/>
        <v>2.9733547435968237</v>
      </c>
      <c r="Q22">
        <f t="shared" si="8"/>
        <v>9.2201314468946527E-2</v>
      </c>
      <c r="R22">
        <f t="shared" si="9"/>
        <v>5.7768515892693592E-2</v>
      </c>
      <c r="S22">
        <f t="shared" si="10"/>
        <v>231.29359433432796</v>
      </c>
      <c r="T22">
        <f t="shared" si="11"/>
        <v>28.909110940446713</v>
      </c>
      <c r="U22">
        <f t="shared" si="12"/>
        <v>27.957653333333301</v>
      </c>
      <c r="V22">
        <f t="shared" si="13"/>
        <v>3.7854815731609675</v>
      </c>
      <c r="W22">
        <f t="shared" si="14"/>
        <v>52.179436495225119</v>
      </c>
      <c r="X22">
        <f t="shared" si="15"/>
        <v>1.9792895991619901</v>
      </c>
      <c r="Y22">
        <f t="shared" si="16"/>
        <v>3.7932368229831548</v>
      </c>
      <c r="Z22">
        <f t="shared" si="17"/>
        <v>1.8061919739989774</v>
      </c>
      <c r="AA22">
        <f t="shared" si="18"/>
        <v>-73.634058324056127</v>
      </c>
      <c r="AB22">
        <f t="shared" si="19"/>
        <v>5.6265124828813837</v>
      </c>
      <c r="AC22">
        <f t="shared" si="20"/>
        <v>0.41237840895829214</v>
      </c>
      <c r="AD22">
        <f t="shared" si="21"/>
        <v>163.69842690211152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54030.23437172058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15347.2</v>
      </c>
      <c r="AS22">
        <v>743.31331999999998</v>
      </c>
      <c r="AT22">
        <v>805.52</v>
      </c>
      <c r="AU22">
        <f t="shared" si="27"/>
        <v>7.7225494090773616E-2</v>
      </c>
      <c r="AV22">
        <v>0.5</v>
      </c>
      <c r="AW22">
        <f t="shared" si="28"/>
        <v>1180.197470627769</v>
      </c>
      <c r="AX22">
        <f t="shared" si="29"/>
        <v>3.7887330133818327</v>
      </c>
      <c r="AY22">
        <f t="shared" si="30"/>
        <v>45.570666396955374</v>
      </c>
      <c r="AZ22">
        <f t="shared" si="31"/>
        <v>0.28565398748634424</v>
      </c>
      <c r="BA22">
        <f t="shared" si="32"/>
        <v>3.6997880455339762E-3</v>
      </c>
      <c r="BB22">
        <f t="shared" si="33"/>
        <v>3.0496573641871088</v>
      </c>
      <c r="BC22" t="s">
        <v>317</v>
      </c>
      <c r="BD22">
        <v>575.41999999999996</v>
      </c>
      <c r="BE22">
        <f t="shared" si="34"/>
        <v>230.10000000000002</v>
      </c>
      <c r="BF22">
        <f t="shared" si="35"/>
        <v>0.27034628422425033</v>
      </c>
      <c r="BG22">
        <f t="shared" si="36"/>
        <v>0.91435462619013941</v>
      </c>
      <c r="BH22">
        <f t="shared" si="37"/>
        <v>0.69085466785128413</v>
      </c>
      <c r="BI22">
        <f t="shared" si="38"/>
        <v>0.9646418879569284</v>
      </c>
      <c r="BJ22">
        <f t="shared" si="39"/>
        <v>0.20928275423386483</v>
      </c>
      <c r="BK22">
        <f t="shared" si="40"/>
        <v>0.79071724576613511</v>
      </c>
      <c r="BL22">
        <f t="shared" si="41"/>
        <v>1400.0146666666701</v>
      </c>
      <c r="BM22">
        <f t="shared" si="42"/>
        <v>1180.197470627769</v>
      </c>
      <c r="BN22">
        <f t="shared" si="43"/>
        <v>0.84298936198842167</v>
      </c>
      <c r="BO22">
        <f t="shared" si="44"/>
        <v>0.19597872397684313</v>
      </c>
      <c r="BP22">
        <v>6</v>
      </c>
      <c r="BQ22">
        <v>0.5</v>
      </c>
      <c r="BR22" t="s">
        <v>294</v>
      </c>
      <c r="BS22">
        <v>2</v>
      </c>
      <c r="BT22">
        <v>1608325674.25</v>
      </c>
      <c r="BU22">
        <v>199.04089999999999</v>
      </c>
      <c r="BV22">
        <v>203.98400000000001</v>
      </c>
      <c r="BW22">
        <v>19.287479999999999</v>
      </c>
      <c r="BX22">
        <v>17.323346666666701</v>
      </c>
      <c r="BY22">
        <v>200.13796666666701</v>
      </c>
      <c r="BZ22">
        <v>19.33192</v>
      </c>
      <c r="CA22">
        <v>500.22126666666702</v>
      </c>
      <c r="CB22">
        <v>102.520433333333</v>
      </c>
      <c r="CC22">
        <v>0.10000226333333299</v>
      </c>
      <c r="CD22">
        <v>27.992753333333301</v>
      </c>
      <c r="CE22">
        <v>27.957653333333301</v>
      </c>
      <c r="CF22">
        <v>999.9</v>
      </c>
      <c r="CG22">
        <v>0</v>
      </c>
      <c r="CH22">
        <v>0</v>
      </c>
      <c r="CI22">
        <v>9999.8316666666706</v>
      </c>
      <c r="CJ22">
        <v>0</v>
      </c>
      <c r="CK22">
        <v>278.19086666666698</v>
      </c>
      <c r="CL22">
        <v>1400.0146666666701</v>
      </c>
      <c r="CM22">
        <v>0.89999833333333301</v>
      </c>
      <c r="CN22">
        <v>0.10000152</v>
      </c>
      <c r="CO22">
        <v>0</v>
      </c>
      <c r="CP22">
        <v>743.34676666666701</v>
      </c>
      <c r="CQ22">
        <v>4.99979</v>
      </c>
      <c r="CR22">
        <v>10673.6733333333</v>
      </c>
      <c r="CS22">
        <v>11904.81</v>
      </c>
      <c r="CT22">
        <v>48.75</v>
      </c>
      <c r="CU22">
        <v>51.311999999999998</v>
      </c>
      <c r="CV22">
        <v>49.941200000000002</v>
      </c>
      <c r="CW22">
        <v>50.25</v>
      </c>
      <c r="CX22">
        <v>49.875</v>
      </c>
      <c r="CY22">
        <v>1255.50966666667</v>
      </c>
      <c r="CZ22">
        <v>139.505</v>
      </c>
      <c r="DA22">
        <v>0</v>
      </c>
      <c r="DB22">
        <v>72.599999904632597</v>
      </c>
      <c r="DC22">
        <v>0</v>
      </c>
      <c r="DD22">
        <v>743.31331999999998</v>
      </c>
      <c r="DE22">
        <v>-3.2052307623396001</v>
      </c>
      <c r="DF22">
        <v>-33.546153961521703</v>
      </c>
      <c r="DG22">
        <v>10672.956</v>
      </c>
      <c r="DH22">
        <v>15</v>
      </c>
      <c r="DI22">
        <v>1608325273</v>
      </c>
      <c r="DJ22" t="s">
        <v>295</v>
      </c>
      <c r="DK22">
        <v>1608325271</v>
      </c>
      <c r="DL22">
        <v>1608325273</v>
      </c>
      <c r="DM22">
        <v>15</v>
      </c>
      <c r="DN22">
        <v>8.1000000000000003E-2</v>
      </c>
      <c r="DO22">
        <v>-2.1000000000000001E-2</v>
      </c>
      <c r="DP22">
        <v>-1.012</v>
      </c>
      <c r="DQ22">
        <v>2.1000000000000001E-2</v>
      </c>
      <c r="DR22">
        <v>404</v>
      </c>
      <c r="DS22">
        <v>22</v>
      </c>
      <c r="DT22">
        <v>0.28999999999999998</v>
      </c>
      <c r="DU22">
        <v>0.2</v>
      </c>
      <c r="DV22">
        <v>3.7919781821309502</v>
      </c>
      <c r="DW22">
        <v>-0.13849166349658101</v>
      </c>
      <c r="DX22">
        <v>1.7469792798214801E-2</v>
      </c>
      <c r="DY22">
        <v>1</v>
      </c>
      <c r="DZ22">
        <v>-4.9444696666666701</v>
      </c>
      <c r="EA22">
        <v>0.150185272525036</v>
      </c>
      <c r="EB22">
        <v>1.96840752019381E-2</v>
      </c>
      <c r="EC22">
        <v>1</v>
      </c>
      <c r="ED22">
        <v>1.96307266666667</v>
      </c>
      <c r="EE22">
        <v>-0.11863955506117101</v>
      </c>
      <c r="EF22">
        <v>2.9839266516156499E-2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-1.0960000000000001</v>
      </c>
      <c r="EN22">
        <v>-4.41E-2</v>
      </c>
      <c r="EO22">
        <v>-1.2316709338883101</v>
      </c>
      <c r="EP22">
        <v>8.1547674161403102E-4</v>
      </c>
      <c r="EQ22">
        <v>-7.5071724955183801E-7</v>
      </c>
      <c r="ER22">
        <v>1.8443278439785599E-10</v>
      </c>
      <c r="ES22">
        <v>-0.18097931311527299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6.8</v>
      </c>
      <c r="FB22">
        <v>6.8</v>
      </c>
      <c r="FC22">
        <v>2</v>
      </c>
      <c r="FD22">
        <v>514.21100000000001</v>
      </c>
      <c r="FE22">
        <v>480.90199999999999</v>
      </c>
      <c r="FF22">
        <v>22.857600000000001</v>
      </c>
      <c r="FG22">
        <v>33.086100000000002</v>
      </c>
      <c r="FH22">
        <v>30.000299999999999</v>
      </c>
      <c r="FI22">
        <v>33.055</v>
      </c>
      <c r="FJ22">
        <v>33.020099999999999</v>
      </c>
      <c r="FK22">
        <v>12.0054</v>
      </c>
      <c r="FL22">
        <v>24.946100000000001</v>
      </c>
      <c r="FM22">
        <v>27.104900000000001</v>
      </c>
      <c r="FN22">
        <v>22.858599999999999</v>
      </c>
      <c r="FO22">
        <v>204.41300000000001</v>
      </c>
      <c r="FP22">
        <v>17.406700000000001</v>
      </c>
      <c r="FQ22">
        <v>100.98</v>
      </c>
      <c r="FR22">
        <v>100.557</v>
      </c>
    </row>
    <row r="23" spans="1:174" x14ac:dyDescent="0.25">
      <c r="A23">
        <v>7</v>
      </c>
      <c r="B23">
        <v>1608325758.0999999</v>
      </c>
      <c r="C23">
        <v>504.09999990463302</v>
      </c>
      <c r="D23" t="s">
        <v>318</v>
      </c>
      <c r="E23" t="s">
        <v>319</v>
      </c>
      <c r="F23" t="s">
        <v>289</v>
      </c>
      <c r="G23" t="s">
        <v>290</v>
      </c>
      <c r="H23">
        <v>1608325750.0999999</v>
      </c>
      <c r="I23">
        <f t="shared" si="0"/>
        <v>1.7150334691029934E-3</v>
      </c>
      <c r="J23">
        <f t="shared" si="1"/>
        <v>5.0205978750220384</v>
      </c>
      <c r="K23">
        <f t="shared" si="2"/>
        <v>249.13138709677401</v>
      </c>
      <c r="L23">
        <f t="shared" si="3"/>
        <v>158.4510190961457</v>
      </c>
      <c r="M23">
        <f t="shared" si="4"/>
        <v>16.260885864941514</v>
      </c>
      <c r="N23">
        <f t="shared" si="5"/>
        <v>25.566872804377866</v>
      </c>
      <c r="O23">
        <f t="shared" si="6"/>
        <v>9.6209417744292605E-2</v>
      </c>
      <c r="P23">
        <f t="shared" si="7"/>
        <v>2.9723672820439075</v>
      </c>
      <c r="Q23">
        <f t="shared" si="8"/>
        <v>9.4512289924646886E-2</v>
      </c>
      <c r="R23">
        <f t="shared" si="9"/>
        <v>5.9220167798657651E-2</v>
      </c>
      <c r="S23">
        <f t="shared" si="10"/>
        <v>231.28862265093628</v>
      </c>
      <c r="T23">
        <f t="shared" si="11"/>
        <v>28.89320943742414</v>
      </c>
      <c r="U23">
        <f t="shared" si="12"/>
        <v>27.940893548387098</v>
      </c>
      <c r="V23">
        <f t="shared" si="13"/>
        <v>3.7817834263037597</v>
      </c>
      <c r="W23">
        <f t="shared" si="14"/>
        <v>51.994556038325342</v>
      </c>
      <c r="X23">
        <f t="shared" si="15"/>
        <v>1.9717550037407365</v>
      </c>
      <c r="Y23">
        <f t="shared" si="16"/>
        <v>3.7922335605430497</v>
      </c>
      <c r="Z23">
        <f t="shared" si="17"/>
        <v>1.8100284225630232</v>
      </c>
      <c r="AA23">
        <f t="shared" si="18"/>
        <v>-75.632975987442009</v>
      </c>
      <c r="AB23">
        <f t="shared" si="19"/>
        <v>7.583266794274425</v>
      </c>
      <c r="AC23">
        <f t="shared" si="20"/>
        <v>0.55591849975448548</v>
      </c>
      <c r="AD23">
        <f t="shared" si="21"/>
        <v>163.79483195752317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54002.178306138761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15345.7</v>
      </c>
      <c r="AS23">
        <v>745.05738461538499</v>
      </c>
      <c r="AT23">
        <v>814.82</v>
      </c>
      <c r="AU23">
        <f t="shared" si="27"/>
        <v>8.5617210407961331E-2</v>
      </c>
      <c r="AV23">
        <v>0.5</v>
      </c>
      <c r="AW23">
        <f t="shared" si="28"/>
        <v>1180.1766877244602</v>
      </c>
      <c r="AX23">
        <f t="shared" si="29"/>
        <v>5.0205978750220384</v>
      </c>
      <c r="AY23">
        <f t="shared" si="30"/>
        <v>50.521717895737993</v>
      </c>
      <c r="AZ23">
        <f t="shared" si="31"/>
        <v>0.29221177683414745</v>
      </c>
      <c r="BA23">
        <f t="shared" si="32"/>
        <v>4.7436501780361599E-3</v>
      </c>
      <c r="BB23">
        <f t="shared" si="33"/>
        <v>3.0034363417687335</v>
      </c>
      <c r="BC23" t="s">
        <v>321</v>
      </c>
      <c r="BD23">
        <v>576.72</v>
      </c>
      <c r="BE23">
        <f t="shared" si="34"/>
        <v>238.10000000000002</v>
      </c>
      <c r="BF23">
        <f t="shared" si="35"/>
        <v>0.29299712467288974</v>
      </c>
      <c r="BG23">
        <f t="shared" si="36"/>
        <v>0.91133404832126796</v>
      </c>
      <c r="BH23">
        <f t="shared" si="37"/>
        <v>0.70223932603409644</v>
      </c>
      <c r="BI23">
        <f t="shared" si="38"/>
        <v>0.96098996430841199</v>
      </c>
      <c r="BJ23">
        <f t="shared" si="39"/>
        <v>0.22679770072821812</v>
      </c>
      <c r="BK23">
        <f t="shared" si="40"/>
        <v>0.77320229927178186</v>
      </c>
      <c r="BL23">
        <f t="shared" si="41"/>
        <v>1399.9906451612901</v>
      </c>
      <c r="BM23">
        <f t="shared" si="42"/>
        <v>1180.1766877244602</v>
      </c>
      <c r="BN23">
        <f t="shared" si="43"/>
        <v>0.84298898125029564</v>
      </c>
      <c r="BO23">
        <f t="shared" si="44"/>
        <v>0.19597796250059127</v>
      </c>
      <c r="BP23">
        <v>6</v>
      </c>
      <c r="BQ23">
        <v>0.5</v>
      </c>
      <c r="BR23" t="s">
        <v>294</v>
      </c>
      <c r="BS23">
        <v>2</v>
      </c>
      <c r="BT23">
        <v>1608325750.0999999</v>
      </c>
      <c r="BU23">
        <v>249.13138709677401</v>
      </c>
      <c r="BV23">
        <v>255.66567741935501</v>
      </c>
      <c r="BW23">
        <v>19.213380645161301</v>
      </c>
      <c r="BX23">
        <v>17.1958548387097</v>
      </c>
      <c r="BY23">
        <v>250.20309677419399</v>
      </c>
      <c r="BZ23">
        <v>19.259345161290302</v>
      </c>
      <c r="CA23">
        <v>500.24099999999999</v>
      </c>
      <c r="CB23">
        <v>102.52403225806501</v>
      </c>
      <c r="CC23">
        <v>0.100021267741935</v>
      </c>
      <c r="CD23">
        <v>27.988216129032299</v>
      </c>
      <c r="CE23">
        <v>27.940893548387098</v>
      </c>
      <c r="CF23">
        <v>999.9</v>
      </c>
      <c r="CG23">
        <v>0</v>
      </c>
      <c r="CH23">
        <v>0</v>
      </c>
      <c r="CI23">
        <v>9993.8954838709706</v>
      </c>
      <c r="CJ23">
        <v>0</v>
      </c>
      <c r="CK23">
        <v>272.236516129032</v>
      </c>
      <c r="CL23">
        <v>1399.9906451612901</v>
      </c>
      <c r="CM23">
        <v>0.90000812903225802</v>
      </c>
      <c r="CN23">
        <v>9.9991535483871005E-2</v>
      </c>
      <c r="CO23">
        <v>0</v>
      </c>
      <c r="CP23">
        <v>745.07080645161295</v>
      </c>
      <c r="CQ23">
        <v>4.99979</v>
      </c>
      <c r="CR23">
        <v>10713.2838709677</v>
      </c>
      <c r="CS23">
        <v>11904.6225806452</v>
      </c>
      <c r="CT23">
        <v>48.878999999999998</v>
      </c>
      <c r="CU23">
        <v>51.497967741935497</v>
      </c>
      <c r="CV23">
        <v>50.125</v>
      </c>
      <c r="CW23">
        <v>50.390999999999998</v>
      </c>
      <c r="CX23">
        <v>50</v>
      </c>
      <c r="CY23">
        <v>1255.5058064516099</v>
      </c>
      <c r="CZ23">
        <v>139.48483870967701</v>
      </c>
      <c r="DA23">
        <v>0</v>
      </c>
      <c r="DB23">
        <v>75.200000047683702</v>
      </c>
      <c r="DC23">
        <v>0</v>
      </c>
      <c r="DD23">
        <v>745.05738461538499</v>
      </c>
      <c r="DE23">
        <v>-1.7437948697004899</v>
      </c>
      <c r="DF23">
        <v>-23.7401709187736</v>
      </c>
      <c r="DG23">
        <v>10713.1307692308</v>
      </c>
      <c r="DH23">
        <v>15</v>
      </c>
      <c r="DI23">
        <v>1608325273</v>
      </c>
      <c r="DJ23" t="s">
        <v>295</v>
      </c>
      <c r="DK23">
        <v>1608325271</v>
      </c>
      <c r="DL23">
        <v>1608325273</v>
      </c>
      <c r="DM23">
        <v>15</v>
      </c>
      <c r="DN23">
        <v>8.1000000000000003E-2</v>
      </c>
      <c r="DO23">
        <v>-2.1000000000000001E-2</v>
      </c>
      <c r="DP23">
        <v>-1.012</v>
      </c>
      <c r="DQ23">
        <v>2.1000000000000001E-2</v>
      </c>
      <c r="DR23">
        <v>404</v>
      </c>
      <c r="DS23">
        <v>22</v>
      </c>
      <c r="DT23">
        <v>0.28999999999999998</v>
      </c>
      <c r="DU23">
        <v>0.2</v>
      </c>
      <c r="DV23">
        <v>5.0247826521318402</v>
      </c>
      <c r="DW23">
        <v>0.11428430478330701</v>
      </c>
      <c r="DX23">
        <v>3.4137254130345802E-2</v>
      </c>
      <c r="DY23">
        <v>1</v>
      </c>
      <c r="DZ23">
        <v>-6.5363689999999997</v>
      </c>
      <c r="EA23">
        <v>-7.2095839822016103E-2</v>
      </c>
      <c r="EB23">
        <v>3.9787341483609198E-2</v>
      </c>
      <c r="EC23">
        <v>1</v>
      </c>
      <c r="ED23">
        <v>2.0147089999999999</v>
      </c>
      <c r="EE23">
        <v>0.12139167964405401</v>
      </c>
      <c r="EF23">
        <v>2.5255020009231102E-2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-1.0720000000000001</v>
      </c>
      <c r="EN23">
        <v>-4.58E-2</v>
      </c>
      <c r="EO23">
        <v>-1.2316709338883101</v>
      </c>
      <c r="EP23">
        <v>8.1547674161403102E-4</v>
      </c>
      <c r="EQ23">
        <v>-7.5071724955183801E-7</v>
      </c>
      <c r="ER23">
        <v>1.8443278439785599E-10</v>
      </c>
      <c r="ES23">
        <v>-0.18097931311527299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8.1</v>
      </c>
      <c r="FB23">
        <v>8.1</v>
      </c>
      <c r="FC23">
        <v>2</v>
      </c>
      <c r="FD23">
        <v>514.12800000000004</v>
      </c>
      <c r="FE23">
        <v>480.21300000000002</v>
      </c>
      <c r="FF23">
        <v>22.7837</v>
      </c>
      <c r="FG23">
        <v>33.1038</v>
      </c>
      <c r="FH23">
        <v>30.000299999999999</v>
      </c>
      <c r="FI23">
        <v>33.057000000000002</v>
      </c>
      <c r="FJ23">
        <v>33.020099999999999</v>
      </c>
      <c r="FK23">
        <v>14.2577</v>
      </c>
      <c r="FL23">
        <v>22.7912</v>
      </c>
      <c r="FM23">
        <v>25.535900000000002</v>
      </c>
      <c r="FN23">
        <v>22.788900000000002</v>
      </c>
      <c r="FO23">
        <v>256.04899999999998</v>
      </c>
      <c r="FP23">
        <v>17.268899999999999</v>
      </c>
      <c r="FQ23">
        <v>100.974</v>
      </c>
      <c r="FR23">
        <v>100.547</v>
      </c>
    </row>
    <row r="24" spans="1:174" x14ac:dyDescent="0.25">
      <c r="A24">
        <v>8</v>
      </c>
      <c r="B24">
        <v>1608325878.5999999</v>
      </c>
      <c r="C24">
        <v>624.59999990463302</v>
      </c>
      <c r="D24" t="s">
        <v>322</v>
      </c>
      <c r="E24" t="s">
        <v>323</v>
      </c>
      <c r="F24" t="s">
        <v>289</v>
      </c>
      <c r="G24" t="s">
        <v>290</v>
      </c>
      <c r="H24">
        <v>1608325870.5999999</v>
      </c>
      <c r="I24">
        <f t="shared" si="0"/>
        <v>1.6258493683942226E-3</v>
      </c>
      <c r="J24">
        <f t="shared" si="1"/>
        <v>7.8991218287586573</v>
      </c>
      <c r="K24">
        <f t="shared" si="2"/>
        <v>399.93296774193601</v>
      </c>
      <c r="L24">
        <f t="shared" si="3"/>
        <v>249.58158132201751</v>
      </c>
      <c r="M24">
        <f t="shared" si="4"/>
        <v>25.613527623611954</v>
      </c>
      <c r="N24">
        <f t="shared" si="5"/>
        <v>41.043469885041198</v>
      </c>
      <c r="O24">
        <f t="shared" si="6"/>
        <v>9.0983294203742376E-2</v>
      </c>
      <c r="P24">
        <f t="shared" si="7"/>
        <v>2.9730468578807021</v>
      </c>
      <c r="Q24">
        <f t="shared" si="8"/>
        <v>8.946430725119657E-2</v>
      </c>
      <c r="R24">
        <f t="shared" si="9"/>
        <v>5.6049554574120489E-2</v>
      </c>
      <c r="S24">
        <f t="shared" si="10"/>
        <v>231.29118689336536</v>
      </c>
      <c r="T24">
        <f t="shared" si="11"/>
        <v>28.931161369474086</v>
      </c>
      <c r="U24">
        <f t="shared" si="12"/>
        <v>27.964119354838701</v>
      </c>
      <c r="V24">
        <f t="shared" si="13"/>
        <v>3.7869091827333947</v>
      </c>
      <c r="W24">
        <f t="shared" si="14"/>
        <v>52.01325138500151</v>
      </c>
      <c r="X24">
        <f t="shared" si="15"/>
        <v>1.9742215296656473</v>
      </c>
      <c r="Y24">
        <f t="shared" si="16"/>
        <v>3.7956126123561882</v>
      </c>
      <c r="Z24">
        <f t="shared" si="17"/>
        <v>1.8126876530677474</v>
      </c>
      <c r="AA24">
        <f t="shared" si="18"/>
        <v>-71.699957146185213</v>
      </c>
      <c r="AB24">
        <f t="shared" si="19"/>
        <v>6.3110100138034948</v>
      </c>
      <c r="AC24">
        <f t="shared" si="20"/>
        <v>0.46263417981512561</v>
      </c>
      <c r="AD24">
        <f t="shared" si="21"/>
        <v>166.36487394079879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54019.39741832389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15344.6</v>
      </c>
      <c r="AS24">
        <v>753.07657692307703</v>
      </c>
      <c r="AT24">
        <v>839.41</v>
      </c>
      <c r="AU24">
        <f t="shared" si="27"/>
        <v>0.10285012458384213</v>
      </c>
      <c r="AV24">
        <v>0.5</v>
      </c>
      <c r="AW24">
        <f t="shared" si="28"/>
        <v>1180.185358692283</v>
      </c>
      <c r="AX24">
        <f t="shared" si="29"/>
        <v>7.8991218287586573</v>
      </c>
      <c r="AY24">
        <f t="shared" si="30"/>
        <v>60.691105586763861</v>
      </c>
      <c r="AZ24">
        <f t="shared" si="31"/>
        <v>0.32663418353367241</v>
      </c>
      <c r="BA24">
        <f t="shared" si="32"/>
        <v>7.1826592713942544E-3</v>
      </c>
      <c r="BB24">
        <f t="shared" si="33"/>
        <v>2.8861581348804521</v>
      </c>
      <c r="BC24" t="s">
        <v>325</v>
      </c>
      <c r="BD24">
        <v>565.23</v>
      </c>
      <c r="BE24">
        <f t="shared" si="34"/>
        <v>274.17999999999995</v>
      </c>
      <c r="BF24">
        <f t="shared" si="35"/>
        <v>0.3148786311070208</v>
      </c>
      <c r="BG24">
        <f t="shared" si="36"/>
        <v>0.8983332406325899</v>
      </c>
      <c r="BH24">
        <f t="shared" si="37"/>
        <v>0.69661324660331414</v>
      </c>
      <c r="BI24">
        <f t="shared" si="38"/>
        <v>0.95133396403776493</v>
      </c>
      <c r="BJ24">
        <f t="shared" si="39"/>
        <v>0.23633565843703172</v>
      </c>
      <c r="BK24">
        <f t="shared" si="40"/>
        <v>0.76366434156296825</v>
      </c>
      <c r="BL24">
        <f t="shared" si="41"/>
        <v>1400.0003225806499</v>
      </c>
      <c r="BM24">
        <f t="shared" si="42"/>
        <v>1180.185358692283</v>
      </c>
      <c r="BN24">
        <f t="shared" si="43"/>
        <v>0.84298934768587952</v>
      </c>
      <c r="BO24">
        <f t="shared" si="44"/>
        <v>0.19597869537175927</v>
      </c>
      <c r="BP24">
        <v>6</v>
      </c>
      <c r="BQ24">
        <v>0.5</v>
      </c>
      <c r="BR24" t="s">
        <v>294</v>
      </c>
      <c r="BS24">
        <v>2</v>
      </c>
      <c r="BT24">
        <v>1608325870.5999999</v>
      </c>
      <c r="BU24">
        <v>399.93296774193601</v>
      </c>
      <c r="BV24">
        <v>410.18722580645198</v>
      </c>
      <c r="BW24">
        <v>19.237074193548398</v>
      </c>
      <c r="BX24">
        <v>17.324512903225799</v>
      </c>
      <c r="BY24">
        <v>400.721967741936</v>
      </c>
      <c r="BZ24">
        <v>19.2880741935484</v>
      </c>
      <c r="CA24">
        <v>500.24209677419299</v>
      </c>
      <c r="CB24">
        <v>102.52587096774199</v>
      </c>
      <c r="CC24">
        <v>0.10000185483871001</v>
      </c>
      <c r="CD24">
        <v>28.003493548387102</v>
      </c>
      <c r="CE24">
        <v>27.964119354838701</v>
      </c>
      <c r="CF24">
        <v>999.9</v>
      </c>
      <c r="CG24">
        <v>0</v>
      </c>
      <c r="CH24">
        <v>0</v>
      </c>
      <c r="CI24">
        <v>9997.55967741936</v>
      </c>
      <c r="CJ24">
        <v>0</v>
      </c>
      <c r="CK24">
        <v>277.46541935483901</v>
      </c>
      <c r="CL24">
        <v>1400.0003225806499</v>
      </c>
      <c r="CM24">
        <v>0.90000045161290299</v>
      </c>
      <c r="CN24">
        <v>9.99996903225807E-2</v>
      </c>
      <c r="CO24">
        <v>0</v>
      </c>
      <c r="CP24">
        <v>753.07183870967697</v>
      </c>
      <c r="CQ24">
        <v>4.99979</v>
      </c>
      <c r="CR24">
        <v>10845.6903225806</v>
      </c>
      <c r="CS24">
        <v>11904.6709677419</v>
      </c>
      <c r="CT24">
        <v>49.061999999999998</v>
      </c>
      <c r="CU24">
        <v>51.758000000000003</v>
      </c>
      <c r="CV24">
        <v>50.352645161290297</v>
      </c>
      <c r="CW24">
        <v>50.645000000000003</v>
      </c>
      <c r="CX24">
        <v>50.191064516129003</v>
      </c>
      <c r="CY24">
        <v>1255.4974193548401</v>
      </c>
      <c r="CZ24">
        <v>139.50290322580599</v>
      </c>
      <c r="DA24">
        <v>0</v>
      </c>
      <c r="DB24">
        <v>119.700000047684</v>
      </c>
      <c r="DC24">
        <v>0</v>
      </c>
      <c r="DD24">
        <v>753.07657692307703</v>
      </c>
      <c r="DE24">
        <v>4.1007521395133901</v>
      </c>
      <c r="DF24">
        <v>72.092307601350797</v>
      </c>
      <c r="DG24">
        <v>10846.134615384601</v>
      </c>
      <c r="DH24">
        <v>15</v>
      </c>
      <c r="DI24">
        <v>1608325901.5999999</v>
      </c>
      <c r="DJ24" t="s">
        <v>326</v>
      </c>
      <c r="DK24">
        <v>1608325899.5999999</v>
      </c>
      <c r="DL24">
        <v>1608325901.5999999</v>
      </c>
      <c r="DM24">
        <v>16</v>
      </c>
      <c r="DN24">
        <v>0.222</v>
      </c>
      <c r="DO24">
        <v>3.1E-2</v>
      </c>
      <c r="DP24">
        <v>-0.78900000000000003</v>
      </c>
      <c r="DQ24">
        <v>-5.0999999999999997E-2</v>
      </c>
      <c r="DR24">
        <v>410</v>
      </c>
      <c r="DS24">
        <v>17</v>
      </c>
      <c r="DT24">
        <v>0.12</v>
      </c>
      <c r="DU24">
        <v>0.05</v>
      </c>
      <c r="DV24">
        <v>8.0843378900526393</v>
      </c>
      <c r="DW24">
        <v>0.167950724118369</v>
      </c>
      <c r="DX24">
        <v>4.0469059656713699E-2</v>
      </c>
      <c r="DY24">
        <v>1</v>
      </c>
      <c r="DZ24">
        <v>-10.4771133333333</v>
      </c>
      <c r="EA24">
        <v>-7.4375973303687504E-2</v>
      </c>
      <c r="EB24">
        <v>5.01936764498832E-2</v>
      </c>
      <c r="EC24">
        <v>1</v>
      </c>
      <c r="ED24">
        <v>1.9152606666666701</v>
      </c>
      <c r="EE24">
        <v>-0.39279964404893902</v>
      </c>
      <c r="EF24">
        <v>3.157637312225E-2</v>
      </c>
      <c r="EG24">
        <v>0</v>
      </c>
      <c r="EH24">
        <v>2</v>
      </c>
      <c r="EI24">
        <v>3</v>
      </c>
      <c r="EJ24" t="s">
        <v>327</v>
      </c>
      <c r="EK24">
        <v>100</v>
      </c>
      <c r="EL24">
        <v>100</v>
      </c>
      <c r="EM24">
        <v>-0.78900000000000003</v>
      </c>
      <c r="EN24">
        <v>-5.0999999999999997E-2</v>
      </c>
      <c r="EO24">
        <v>-1.2316709338883101</v>
      </c>
      <c r="EP24">
        <v>8.1547674161403102E-4</v>
      </c>
      <c r="EQ24">
        <v>-7.5071724955183801E-7</v>
      </c>
      <c r="ER24">
        <v>1.8443278439785599E-10</v>
      </c>
      <c r="ES24">
        <v>-0.18097931311527299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10.1</v>
      </c>
      <c r="FB24">
        <v>10.1</v>
      </c>
      <c r="FC24">
        <v>2</v>
      </c>
      <c r="FD24">
        <v>513.91999999999996</v>
      </c>
      <c r="FE24">
        <v>479.80200000000002</v>
      </c>
      <c r="FF24">
        <v>22.696000000000002</v>
      </c>
      <c r="FG24">
        <v>33.189599999999999</v>
      </c>
      <c r="FH24">
        <v>30.000499999999999</v>
      </c>
      <c r="FI24">
        <v>33.1126</v>
      </c>
      <c r="FJ24">
        <v>33.075000000000003</v>
      </c>
      <c r="FK24">
        <v>20.696300000000001</v>
      </c>
      <c r="FL24">
        <v>20.345700000000001</v>
      </c>
      <c r="FM24">
        <v>23.665099999999999</v>
      </c>
      <c r="FN24">
        <v>22.6921</v>
      </c>
      <c r="FO24">
        <v>410.28699999999998</v>
      </c>
      <c r="FP24">
        <v>17.404499999999999</v>
      </c>
      <c r="FQ24">
        <v>100.95699999999999</v>
      </c>
      <c r="FR24">
        <v>100.52800000000001</v>
      </c>
    </row>
    <row r="25" spans="1:174" x14ac:dyDescent="0.25">
      <c r="A25">
        <v>9</v>
      </c>
      <c r="B25">
        <v>1608326022.5999999</v>
      </c>
      <c r="C25">
        <v>768.59999990463302</v>
      </c>
      <c r="D25" t="s">
        <v>328</v>
      </c>
      <c r="E25" t="s">
        <v>329</v>
      </c>
      <c r="F25" t="s">
        <v>289</v>
      </c>
      <c r="G25" t="s">
        <v>290</v>
      </c>
      <c r="H25">
        <v>1608326014.5999999</v>
      </c>
      <c r="I25">
        <f t="shared" si="0"/>
        <v>1.367945690964554E-3</v>
      </c>
      <c r="J25">
        <f t="shared" si="1"/>
        <v>9.3087851497700349</v>
      </c>
      <c r="K25">
        <f t="shared" si="2"/>
        <v>499.88032258064499</v>
      </c>
      <c r="L25">
        <f t="shared" si="3"/>
        <v>291.89929592716862</v>
      </c>
      <c r="M25">
        <f t="shared" si="4"/>
        <v>29.956872212379409</v>
      </c>
      <c r="N25">
        <f t="shared" si="5"/>
        <v>51.301428794017149</v>
      </c>
      <c r="O25">
        <f t="shared" si="6"/>
        <v>7.6707498188633261E-2</v>
      </c>
      <c r="P25">
        <f t="shared" si="7"/>
        <v>2.9744071593742456</v>
      </c>
      <c r="Q25">
        <f t="shared" si="8"/>
        <v>7.5625219458645102E-2</v>
      </c>
      <c r="R25">
        <f t="shared" si="9"/>
        <v>4.7361728456354141E-2</v>
      </c>
      <c r="S25">
        <f t="shared" si="10"/>
        <v>231.29021800246264</v>
      </c>
      <c r="T25">
        <f t="shared" si="11"/>
        <v>28.972415539641414</v>
      </c>
      <c r="U25">
        <f t="shared" si="12"/>
        <v>27.953019354838698</v>
      </c>
      <c r="V25">
        <f t="shared" si="13"/>
        <v>3.7844587426198935</v>
      </c>
      <c r="W25">
        <f t="shared" si="14"/>
        <v>52.24572727672534</v>
      </c>
      <c r="X25">
        <f t="shared" si="15"/>
        <v>1.9802212669520378</v>
      </c>
      <c r="Y25">
        <f t="shared" si="16"/>
        <v>3.790207104331373</v>
      </c>
      <c r="Z25">
        <f t="shared" si="17"/>
        <v>1.8042374756678556</v>
      </c>
      <c r="AA25">
        <f t="shared" si="18"/>
        <v>-60.326404971536832</v>
      </c>
      <c r="AB25">
        <f t="shared" si="19"/>
        <v>4.1739177118931101</v>
      </c>
      <c r="AC25">
        <f t="shared" si="20"/>
        <v>0.30577862903360914</v>
      </c>
      <c r="AD25">
        <f t="shared" si="21"/>
        <v>175.44350937185251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54063.706657709234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330</v>
      </c>
      <c r="AR25">
        <v>15343.4</v>
      </c>
      <c r="AS25">
        <v>762.92234615384598</v>
      </c>
      <c r="AT25">
        <v>858.16</v>
      </c>
      <c r="AU25">
        <f t="shared" si="27"/>
        <v>0.11097890119109954</v>
      </c>
      <c r="AV25">
        <v>0.5</v>
      </c>
      <c r="AW25">
        <f t="shared" si="28"/>
        <v>1180.1848438605978</v>
      </c>
      <c r="AX25">
        <f t="shared" si="29"/>
        <v>9.3087851497700349</v>
      </c>
      <c r="AY25">
        <f t="shared" si="30"/>
        <v>65.487808587019259</v>
      </c>
      <c r="AZ25">
        <f t="shared" si="31"/>
        <v>0.33176796867716968</v>
      </c>
      <c r="BA25">
        <f t="shared" si="32"/>
        <v>8.3771052314530869E-3</v>
      </c>
      <c r="BB25">
        <f t="shared" si="33"/>
        <v>2.8012491843012959</v>
      </c>
      <c r="BC25" t="s">
        <v>331</v>
      </c>
      <c r="BD25">
        <v>573.45000000000005</v>
      </c>
      <c r="BE25">
        <f t="shared" si="34"/>
        <v>284.70999999999992</v>
      </c>
      <c r="BF25">
        <f t="shared" si="35"/>
        <v>0.33450758261442876</v>
      </c>
      <c r="BG25">
        <f t="shared" si="36"/>
        <v>0.89410592011544909</v>
      </c>
      <c r="BH25">
        <f t="shared" si="37"/>
        <v>0.66747687181920179</v>
      </c>
      <c r="BI25">
        <f t="shared" si="38"/>
        <v>0.94397121474640122</v>
      </c>
      <c r="BJ25">
        <f t="shared" si="39"/>
        <v>0.25143236951610054</v>
      </c>
      <c r="BK25">
        <f t="shared" si="40"/>
        <v>0.74856763048389952</v>
      </c>
      <c r="BL25">
        <f t="shared" si="41"/>
        <v>1400.0003225806399</v>
      </c>
      <c r="BM25">
        <f t="shared" si="42"/>
        <v>1180.1848438605978</v>
      </c>
      <c r="BN25">
        <f t="shared" si="43"/>
        <v>0.8429889799490522</v>
      </c>
      <c r="BO25">
        <f t="shared" si="44"/>
        <v>0.19597795989810424</v>
      </c>
      <c r="BP25">
        <v>6</v>
      </c>
      <c r="BQ25">
        <v>0.5</v>
      </c>
      <c r="BR25" t="s">
        <v>294</v>
      </c>
      <c r="BS25">
        <v>2</v>
      </c>
      <c r="BT25">
        <v>1608326014.5999999</v>
      </c>
      <c r="BU25">
        <v>499.88032258064499</v>
      </c>
      <c r="BV25">
        <v>511.865935483871</v>
      </c>
      <c r="BW25">
        <v>19.2952451612903</v>
      </c>
      <c r="BX25">
        <v>17.6861225806452</v>
      </c>
      <c r="BY25">
        <v>500.64687096774202</v>
      </c>
      <c r="BZ25">
        <v>19.308822580645199</v>
      </c>
      <c r="CA25">
        <v>500.22945161290301</v>
      </c>
      <c r="CB25">
        <v>102.52745161290299</v>
      </c>
      <c r="CC25">
        <v>9.9970345161290303E-2</v>
      </c>
      <c r="CD25">
        <v>27.9790483870968</v>
      </c>
      <c r="CE25">
        <v>27.953019354838698</v>
      </c>
      <c r="CF25">
        <v>999.9</v>
      </c>
      <c r="CG25">
        <v>0</v>
      </c>
      <c r="CH25">
        <v>0</v>
      </c>
      <c r="CI25">
        <v>10005.101935483901</v>
      </c>
      <c r="CJ25">
        <v>0</v>
      </c>
      <c r="CK25">
        <v>438.62487096774203</v>
      </c>
      <c r="CL25">
        <v>1400.0003225806399</v>
      </c>
      <c r="CM25">
        <v>0.90001016129032196</v>
      </c>
      <c r="CN25">
        <v>9.9990158064516194E-2</v>
      </c>
      <c r="CO25">
        <v>0</v>
      </c>
      <c r="CP25">
        <v>762.884935483871</v>
      </c>
      <c r="CQ25">
        <v>4.99979</v>
      </c>
      <c r="CR25">
        <v>11000.103225806401</v>
      </c>
      <c r="CS25">
        <v>11904.706451612899</v>
      </c>
      <c r="CT25">
        <v>49.26</v>
      </c>
      <c r="CU25">
        <v>52.003999999999998</v>
      </c>
      <c r="CV25">
        <v>50.561999999999998</v>
      </c>
      <c r="CW25">
        <v>50.858806451612899</v>
      </c>
      <c r="CX25">
        <v>50.375</v>
      </c>
      <c r="CY25">
        <v>1255.5151612903201</v>
      </c>
      <c r="CZ25">
        <v>139.485806451613</v>
      </c>
      <c r="DA25">
        <v>0</v>
      </c>
      <c r="DB25">
        <v>143.60000014305101</v>
      </c>
      <c r="DC25">
        <v>0</v>
      </c>
      <c r="DD25">
        <v>762.92234615384598</v>
      </c>
      <c r="DE25">
        <v>2.3648205091344501</v>
      </c>
      <c r="DF25">
        <v>38.276923058804201</v>
      </c>
      <c r="DG25">
        <v>11000.515384615401</v>
      </c>
      <c r="DH25">
        <v>15</v>
      </c>
      <c r="DI25">
        <v>1608325901.5999999</v>
      </c>
      <c r="DJ25" t="s">
        <v>326</v>
      </c>
      <c r="DK25">
        <v>1608325899.5999999</v>
      </c>
      <c r="DL25">
        <v>1608325901.5999999</v>
      </c>
      <c r="DM25">
        <v>16</v>
      </c>
      <c r="DN25">
        <v>0.222</v>
      </c>
      <c r="DO25">
        <v>3.1E-2</v>
      </c>
      <c r="DP25">
        <v>-0.78900000000000003</v>
      </c>
      <c r="DQ25">
        <v>-5.0999999999999997E-2</v>
      </c>
      <c r="DR25">
        <v>410</v>
      </c>
      <c r="DS25">
        <v>17</v>
      </c>
      <c r="DT25">
        <v>0.12</v>
      </c>
      <c r="DU25">
        <v>0.05</v>
      </c>
      <c r="DV25">
        <v>9.3139059424874802</v>
      </c>
      <c r="DW25">
        <v>-0.80167522379006495</v>
      </c>
      <c r="DX25">
        <v>7.2501397444140497E-2</v>
      </c>
      <c r="DY25">
        <v>0</v>
      </c>
      <c r="DZ25">
        <v>-11.9829333333333</v>
      </c>
      <c r="EA25">
        <v>1.12427319243607</v>
      </c>
      <c r="EB25">
        <v>9.6482324230342295E-2</v>
      </c>
      <c r="EC25">
        <v>0</v>
      </c>
      <c r="ED25">
        <v>1.6084259999999999</v>
      </c>
      <c r="EE25">
        <v>-0.131824872080089</v>
      </c>
      <c r="EF25">
        <v>1.0907296823686401E-2</v>
      </c>
      <c r="EG25">
        <v>1</v>
      </c>
      <c r="EH25">
        <v>1</v>
      </c>
      <c r="EI25">
        <v>3</v>
      </c>
      <c r="EJ25" t="s">
        <v>296</v>
      </c>
      <c r="EK25">
        <v>100</v>
      </c>
      <c r="EL25">
        <v>100</v>
      </c>
      <c r="EM25">
        <v>-0.76700000000000002</v>
      </c>
      <c r="EN25">
        <v>-1.32E-2</v>
      </c>
      <c r="EO25">
        <v>-1.00983491405001</v>
      </c>
      <c r="EP25">
        <v>8.1547674161403102E-4</v>
      </c>
      <c r="EQ25">
        <v>-7.5071724955183801E-7</v>
      </c>
      <c r="ER25">
        <v>1.8443278439785599E-10</v>
      </c>
      <c r="ES25">
        <v>-0.14962670947385501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513.60299999999995</v>
      </c>
      <c r="FE25">
        <v>479.274</v>
      </c>
      <c r="FF25">
        <v>22.663599999999999</v>
      </c>
      <c r="FG25">
        <v>33.338299999999997</v>
      </c>
      <c r="FH25">
        <v>29.9998</v>
      </c>
      <c r="FI25">
        <v>33.223799999999997</v>
      </c>
      <c r="FJ25">
        <v>33.175899999999999</v>
      </c>
      <c r="FK25">
        <v>24.723199999999999</v>
      </c>
      <c r="FL25">
        <v>17.410499999999999</v>
      </c>
      <c r="FM25">
        <v>22.170300000000001</v>
      </c>
      <c r="FN25">
        <v>22.678000000000001</v>
      </c>
      <c r="FO25">
        <v>511.851</v>
      </c>
      <c r="FP25">
        <v>17.7654</v>
      </c>
      <c r="FQ25">
        <v>100.92400000000001</v>
      </c>
      <c r="FR25">
        <v>100.509</v>
      </c>
    </row>
    <row r="26" spans="1:174" x14ac:dyDescent="0.25">
      <c r="A26">
        <v>10</v>
      </c>
      <c r="B26">
        <v>1608326143.0999999</v>
      </c>
      <c r="C26">
        <v>889.09999990463302</v>
      </c>
      <c r="D26" t="s">
        <v>332</v>
      </c>
      <c r="E26" t="s">
        <v>333</v>
      </c>
      <c r="F26" t="s">
        <v>289</v>
      </c>
      <c r="G26" t="s">
        <v>290</v>
      </c>
      <c r="H26">
        <v>1608326135.0999999</v>
      </c>
      <c r="I26">
        <f t="shared" si="0"/>
        <v>1.058796126224841E-3</v>
      </c>
      <c r="J26">
        <f t="shared" si="1"/>
        <v>9.6351523145546398</v>
      </c>
      <c r="K26">
        <f t="shared" si="2"/>
        <v>599.94270967741897</v>
      </c>
      <c r="L26">
        <f t="shared" si="3"/>
        <v>321.50847926357596</v>
      </c>
      <c r="M26">
        <f t="shared" si="4"/>
        <v>32.99380989530443</v>
      </c>
      <c r="N26">
        <f t="shared" si="5"/>
        <v>61.567258681668953</v>
      </c>
      <c r="O26">
        <f t="shared" si="6"/>
        <v>5.8716736029011334E-2</v>
      </c>
      <c r="P26">
        <f t="shared" si="7"/>
        <v>2.9740173591651331</v>
      </c>
      <c r="Q26">
        <f t="shared" si="8"/>
        <v>5.8080239025426091E-2</v>
      </c>
      <c r="R26">
        <f t="shared" si="9"/>
        <v>3.6356761071318876E-2</v>
      </c>
      <c r="S26">
        <f t="shared" si="10"/>
        <v>231.2961035932006</v>
      </c>
      <c r="T26">
        <f t="shared" si="11"/>
        <v>29.037339530115517</v>
      </c>
      <c r="U26">
        <f t="shared" si="12"/>
        <v>27.945096774193601</v>
      </c>
      <c r="V26">
        <f t="shared" si="13"/>
        <v>3.7827105969753041</v>
      </c>
      <c r="W26">
        <f t="shared" si="14"/>
        <v>51.869637289010349</v>
      </c>
      <c r="X26">
        <f t="shared" si="15"/>
        <v>1.9643088943337472</v>
      </c>
      <c r="Y26">
        <f t="shared" si="16"/>
        <v>3.7870110473086465</v>
      </c>
      <c r="Z26">
        <f t="shared" si="17"/>
        <v>1.8184017026415569</v>
      </c>
      <c r="AA26">
        <f t="shared" si="18"/>
        <v>-46.692909166515491</v>
      </c>
      <c r="AB26">
        <f t="shared" si="19"/>
        <v>3.1239508134075278</v>
      </c>
      <c r="AC26">
        <f t="shared" si="20"/>
        <v>0.22886315843451172</v>
      </c>
      <c r="AD26">
        <f t="shared" si="21"/>
        <v>187.95600839852716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54054.753879667369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15353.5</v>
      </c>
      <c r="AS26">
        <v>769.19115384615395</v>
      </c>
      <c r="AT26">
        <v>867.73</v>
      </c>
      <c r="AU26">
        <f t="shared" si="27"/>
        <v>0.11355934006412827</v>
      </c>
      <c r="AV26">
        <v>0.5</v>
      </c>
      <c r="AW26">
        <f t="shared" si="28"/>
        <v>1180.2096529063274</v>
      </c>
      <c r="AX26">
        <f t="shared" si="29"/>
        <v>9.6351523145546398</v>
      </c>
      <c r="AY26">
        <f t="shared" si="30"/>
        <v>67.011914660678215</v>
      </c>
      <c r="AZ26">
        <f t="shared" si="31"/>
        <v>0.32862756848328395</v>
      </c>
      <c r="BA26">
        <f t="shared" si="32"/>
        <v>8.6534623481692996E-3</v>
      </c>
      <c r="BB26">
        <f t="shared" si="33"/>
        <v>2.759326057644659</v>
      </c>
      <c r="BC26" t="s">
        <v>335</v>
      </c>
      <c r="BD26">
        <v>582.57000000000005</v>
      </c>
      <c r="BE26">
        <f t="shared" si="34"/>
        <v>285.15999999999997</v>
      </c>
      <c r="BF26">
        <f t="shared" si="35"/>
        <v>0.34555634083969028</v>
      </c>
      <c r="BG26">
        <f t="shared" si="36"/>
        <v>0.89357755709066211</v>
      </c>
      <c r="BH26">
        <f t="shared" si="37"/>
        <v>0.64720430053200784</v>
      </c>
      <c r="BI26">
        <f t="shared" si="38"/>
        <v>0.9402132675080892</v>
      </c>
      <c r="BJ26">
        <f t="shared" si="39"/>
        <v>0.2617174631772255</v>
      </c>
      <c r="BK26">
        <f t="shared" si="40"/>
        <v>0.73828253682277456</v>
      </c>
      <c r="BL26">
        <f t="shared" si="41"/>
        <v>1400.0290322580599</v>
      </c>
      <c r="BM26">
        <f t="shared" si="42"/>
        <v>1180.2096529063274</v>
      </c>
      <c r="BN26">
        <f t="shared" si="43"/>
        <v>0.84298941358580737</v>
      </c>
      <c r="BO26">
        <f t="shared" si="44"/>
        <v>0.19597882717161477</v>
      </c>
      <c r="BP26">
        <v>6</v>
      </c>
      <c r="BQ26">
        <v>0.5</v>
      </c>
      <c r="BR26" t="s">
        <v>294</v>
      </c>
      <c r="BS26">
        <v>2</v>
      </c>
      <c r="BT26">
        <v>1608326135.0999999</v>
      </c>
      <c r="BU26">
        <v>599.94270967741897</v>
      </c>
      <c r="BV26">
        <v>612.26074193548402</v>
      </c>
      <c r="BW26">
        <v>19.141225806451601</v>
      </c>
      <c r="BX26">
        <v>17.895638709677399</v>
      </c>
      <c r="BY26">
        <v>600.69367741935503</v>
      </c>
      <c r="BZ26">
        <v>19.157935483871</v>
      </c>
      <c r="CA26">
        <v>500.26022580645201</v>
      </c>
      <c r="CB26">
        <v>102.521903225806</v>
      </c>
      <c r="CC26">
        <v>9.9993312903225801E-2</v>
      </c>
      <c r="CD26">
        <v>27.964580645161298</v>
      </c>
      <c r="CE26">
        <v>27.945096774193601</v>
      </c>
      <c r="CF26">
        <v>999.9</v>
      </c>
      <c r="CG26">
        <v>0</v>
      </c>
      <c r="CH26">
        <v>0</v>
      </c>
      <c r="CI26">
        <v>10003.437419354799</v>
      </c>
      <c r="CJ26">
        <v>0</v>
      </c>
      <c r="CK26">
        <v>653.01687096774197</v>
      </c>
      <c r="CL26">
        <v>1400.0290322580599</v>
      </c>
      <c r="CM26">
        <v>0.89999687096774195</v>
      </c>
      <c r="CN26">
        <v>0.100003129032258</v>
      </c>
      <c r="CO26">
        <v>0</v>
      </c>
      <c r="CP26">
        <v>769.19945161290298</v>
      </c>
      <c r="CQ26">
        <v>4.99979</v>
      </c>
      <c r="CR26">
        <v>11052.538709677399</v>
      </c>
      <c r="CS26">
        <v>11904.9064516129</v>
      </c>
      <c r="CT26">
        <v>48.1489032258064</v>
      </c>
      <c r="CU26">
        <v>50.8445483870968</v>
      </c>
      <c r="CV26">
        <v>49.4312258064516</v>
      </c>
      <c r="CW26">
        <v>49.5723548387097</v>
      </c>
      <c r="CX26">
        <v>49.364612903225797</v>
      </c>
      <c r="CY26">
        <v>1255.52193548387</v>
      </c>
      <c r="CZ26">
        <v>139.50903225806499</v>
      </c>
      <c r="DA26">
        <v>0</v>
      </c>
      <c r="DB26">
        <v>119.60000014305101</v>
      </c>
      <c r="DC26">
        <v>0</v>
      </c>
      <c r="DD26">
        <v>769.19115384615395</v>
      </c>
      <c r="DE26">
        <v>0.155008553415452</v>
      </c>
      <c r="DF26">
        <v>0.789743595267555</v>
      </c>
      <c r="DG26">
        <v>11052.5423076923</v>
      </c>
      <c r="DH26">
        <v>15</v>
      </c>
      <c r="DI26">
        <v>1608325901.5999999</v>
      </c>
      <c r="DJ26" t="s">
        <v>326</v>
      </c>
      <c r="DK26">
        <v>1608325899.5999999</v>
      </c>
      <c r="DL26">
        <v>1608325901.5999999</v>
      </c>
      <c r="DM26">
        <v>16</v>
      </c>
      <c r="DN26">
        <v>0.222</v>
      </c>
      <c r="DO26">
        <v>3.1E-2</v>
      </c>
      <c r="DP26">
        <v>-0.78900000000000003</v>
      </c>
      <c r="DQ26">
        <v>-5.0999999999999997E-2</v>
      </c>
      <c r="DR26">
        <v>410</v>
      </c>
      <c r="DS26">
        <v>17</v>
      </c>
      <c r="DT26">
        <v>0.12</v>
      </c>
      <c r="DU26">
        <v>0.05</v>
      </c>
      <c r="DV26">
        <v>9.6464666299367998</v>
      </c>
      <c r="DW26">
        <v>7.7526705399470694E-2</v>
      </c>
      <c r="DX26">
        <v>6.8996415214539294E-2</v>
      </c>
      <c r="DY26">
        <v>1</v>
      </c>
      <c r="DZ26">
        <v>-12.322146666666701</v>
      </c>
      <c r="EA26">
        <v>0.35128631813128902</v>
      </c>
      <c r="EB26">
        <v>7.9899844527730704E-2</v>
      </c>
      <c r="EC26">
        <v>0</v>
      </c>
      <c r="ED26">
        <v>1.248694</v>
      </c>
      <c r="EE26">
        <v>-1.0256275862069</v>
      </c>
      <c r="EF26">
        <v>7.7007397203125896E-2</v>
      </c>
      <c r="EG26">
        <v>0</v>
      </c>
      <c r="EH26">
        <v>1</v>
      </c>
      <c r="EI26">
        <v>3</v>
      </c>
      <c r="EJ26" t="s">
        <v>296</v>
      </c>
      <c r="EK26">
        <v>100</v>
      </c>
      <c r="EL26">
        <v>100</v>
      </c>
      <c r="EM26">
        <v>-0.751</v>
      </c>
      <c r="EN26">
        <v>-1.6299999999999999E-2</v>
      </c>
      <c r="EO26">
        <v>-1.00983491405001</v>
      </c>
      <c r="EP26">
        <v>8.1547674161403102E-4</v>
      </c>
      <c r="EQ26">
        <v>-7.5071724955183801E-7</v>
      </c>
      <c r="ER26">
        <v>1.8443278439785599E-10</v>
      </c>
      <c r="ES26">
        <v>-0.14962670947385501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4.0999999999999996</v>
      </c>
      <c r="FB26">
        <v>4</v>
      </c>
      <c r="FC26">
        <v>2</v>
      </c>
      <c r="FD26">
        <v>513.84500000000003</v>
      </c>
      <c r="FE26">
        <v>481.04599999999999</v>
      </c>
      <c r="FF26">
        <v>23.174700000000001</v>
      </c>
      <c r="FG26">
        <v>33.128900000000002</v>
      </c>
      <c r="FH26">
        <v>29.999099999999999</v>
      </c>
      <c r="FI26">
        <v>33.075099999999999</v>
      </c>
      <c r="FJ26">
        <v>33.025100000000002</v>
      </c>
      <c r="FK26">
        <v>28.5885</v>
      </c>
      <c r="FL26">
        <v>11.401199999999999</v>
      </c>
      <c r="FM26">
        <v>21.043199999999999</v>
      </c>
      <c r="FN26">
        <v>23.184999999999999</v>
      </c>
      <c r="FO26">
        <v>612.25400000000002</v>
      </c>
      <c r="FP26">
        <v>18.137699999999999</v>
      </c>
      <c r="FQ26">
        <v>100.983</v>
      </c>
      <c r="FR26">
        <v>100.554</v>
      </c>
    </row>
    <row r="27" spans="1:174" x14ac:dyDescent="0.25">
      <c r="A27">
        <v>11</v>
      </c>
      <c r="B27">
        <v>1608326263.5999999</v>
      </c>
      <c r="C27">
        <v>1009.59999990463</v>
      </c>
      <c r="D27" t="s">
        <v>336</v>
      </c>
      <c r="E27" t="s">
        <v>337</v>
      </c>
      <c r="F27" t="s">
        <v>289</v>
      </c>
      <c r="G27" t="s">
        <v>290</v>
      </c>
      <c r="H27">
        <v>1608326255.5999999</v>
      </c>
      <c r="I27">
        <f t="shared" si="0"/>
        <v>7.0751172749537099E-4</v>
      </c>
      <c r="J27">
        <f t="shared" si="1"/>
        <v>9.047279152493763</v>
      </c>
      <c r="K27">
        <f t="shared" si="2"/>
        <v>700.06570967741902</v>
      </c>
      <c r="L27">
        <f t="shared" si="3"/>
        <v>312.65523007666286</v>
      </c>
      <c r="M27">
        <f t="shared" si="4"/>
        <v>32.084813593470855</v>
      </c>
      <c r="N27">
        <f t="shared" si="5"/>
        <v>71.841042904266573</v>
      </c>
      <c r="O27">
        <f t="shared" si="6"/>
        <v>3.9087537233366727E-2</v>
      </c>
      <c r="P27">
        <f t="shared" si="7"/>
        <v>2.9731988685213468</v>
      </c>
      <c r="Q27">
        <f t="shared" si="8"/>
        <v>3.8804287698946123E-2</v>
      </c>
      <c r="R27">
        <f t="shared" si="9"/>
        <v>2.4277957408288649E-2</v>
      </c>
      <c r="S27">
        <f t="shared" si="10"/>
        <v>231.29441812026252</v>
      </c>
      <c r="T27">
        <f t="shared" si="11"/>
        <v>29.150572952521507</v>
      </c>
      <c r="U27">
        <f t="shared" si="12"/>
        <v>27.9916709677419</v>
      </c>
      <c r="V27">
        <f t="shared" si="13"/>
        <v>3.7929974702703921</v>
      </c>
      <c r="W27">
        <f t="shared" si="14"/>
        <v>52.06948702393175</v>
      </c>
      <c r="X27">
        <f t="shared" si="15"/>
        <v>1.9745163489080744</v>
      </c>
      <c r="Y27">
        <f t="shared" si="16"/>
        <v>3.7920795109822443</v>
      </c>
      <c r="Z27">
        <f t="shared" si="17"/>
        <v>1.8184811213623178</v>
      </c>
      <c r="AA27">
        <f t="shared" si="18"/>
        <v>-31.201267182545859</v>
      </c>
      <c r="AB27">
        <f t="shared" si="19"/>
        <v>-0.66546658823284643</v>
      </c>
      <c r="AC27">
        <f t="shared" si="20"/>
        <v>-4.8782938020232022E-2</v>
      </c>
      <c r="AD27">
        <f t="shared" si="21"/>
        <v>199.3789014114636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54026.604328769055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338</v>
      </c>
      <c r="AR27">
        <v>15361.6</v>
      </c>
      <c r="AS27">
        <v>769.472653846154</v>
      </c>
      <c r="AT27">
        <v>868.21</v>
      </c>
      <c r="AU27">
        <f t="shared" si="27"/>
        <v>0.11372518878364224</v>
      </c>
      <c r="AV27">
        <v>0.5</v>
      </c>
      <c r="AW27">
        <f t="shared" si="28"/>
        <v>1180.2019361116322</v>
      </c>
      <c r="AX27">
        <f t="shared" si="29"/>
        <v>9.047279152493763</v>
      </c>
      <c r="AY27">
        <f t="shared" si="30"/>
        <v>67.109343993557729</v>
      </c>
      <c r="AZ27">
        <f t="shared" si="31"/>
        <v>0.30946430011172416</v>
      </c>
      <c r="BA27">
        <f t="shared" si="32"/>
        <v>8.1554065773025309E-3</v>
      </c>
      <c r="BB27">
        <f t="shared" si="33"/>
        <v>2.7572476704944653</v>
      </c>
      <c r="BC27" t="s">
        <v>339</v>
      </c>
      <c r="BD27">
        <v>599.53</v>
      </c>
      <c r="BE27">
        <f t="shared" si="34"/>
        <v>268.68000000000006</v>
      </c>
      <c r="BF27">
        <f t="shared" si="35"/>
        <v>0.36749049484087393</v>
      </c>
      <c r="BG27">
        <f t="shared" si="36"/>
        <v>0.89908921898180305</v>
      </c>
      <c r="BH27">
        <f t="shared" si="37"/>
        <v>0.64646996016176894</v>
      </c>
      <c r="BI27">
        <f t="shared" si="38"/>
        <v>0.94002478112623022</v>
      </c>
      <c r="BJ27">
        <f t="shared" si="39"/>
        <v>0.28632801343970771</v>
      </c>
      <c r="BK27">
        <f t="shared" si="40"/>
        <v>0.71367198656029229</v>
      </c>
      <c r="BL27">
        <f t="shared" si="41"/>
        <v>1400.02</v>
      </c>
      <c r="BM27">
        <f t="shared" si="42"/>
        <v>1180.2019361116322</v>
      </c>
      <c r="BN27">
        <f t="shared" si="43"/>
        <v>0.84298934023201977</v>
      </c>
      <c r="BO27">
        <f t="shared" si="44"/>
        <v>0.19597868046403966</v>
      </c>
      <c r="BP27">
        <v>6</v>
      </c>
      <c r="BQ27">
        <v>0.5</v>
      </c>
      <c r="BR27" t="s">
        <v>294</v>
      </c>
      <c r="BS27">
        <v>2</v>
      </c>
      <c r="BT27">
        <v>1608326255.5999999</v>
      </c>
      <c r="BU27">
        <v>700.06570967741902</v>
      </c>
      <c r="BV27">
        <v>711.51103225806503</v>
      </c>
      <c r="BW27">
        <v>19.240967741935499</v>
      </c>
      <c r="BX27">
        <v>18.408709677419399</v>
      </c>
      <c r="BY27">
        <v>700.80932258064502</v>
      </c>
      <c r="BZ27">
        <v>19.2556612903226</v>
      </c>
      <c r="CA27">
        <v>500.25241935483899</v>
      </c>
      <c r="CB27">
        <v>102.520451612903</v>
      </c>
      <c r="CC27">
        <v>9.9976599999999999E-2</v>
      </c>
      <c r="CD27">
        <v>27.9875193548387</v>
      </c>
      <c r="CE27">
        <v>27.9916709677419</v>
      </c>
      <c r="CF27">
        <v>999.9</v>
      </c>
      <c r="CG27">
        <v>0</v>
      </c>
      <c r="CH27">
        <v>0</v>
      </c>
      <c r="CI27">
        <v>9998.9480645161293</v>
      </c>
      <c r="CJ27">
        <v>0</v>
      </c>
      <c r="CK27">
        <v>793.77877419354797</v>
      </c>
      <c r="CL27">
        <v>1400.02</v>
      </c>
      <c r="CM27">
        <v>0.89999874193548401</v>
      </c>
      <c r="CN27">
        <v>0.10000141290322601</v>
      </c>
      <c r="CO27">
        <v>0</v>
      </c>
      <c r="CP27">
        <v>769.49629032258099</v>
      </c>
      <c r="CQ27">
        <v>4.99979</v>
      </c>
      <c r="CR27">
        <v>11016.319354838701</v>
      </c>
      <c r="CS27">
        <v>11904.835483871</v>
      </c>
      <c r="CT27">
        <v>47.255870967741899</v>
      </c>
      <c r="CU27">
        <v>49.951290322580597</v>
      </c>
      <c r="CV27">
        <v>48.481612903225802</v>
      </c>
      <c r="CW27">
        <v>48.764000000000003</v>
      </c>
      <c r="CX27">
        <v>48.533999999999999</v>
      </c>
      <c r="CY27">
        <v>1255.51548387097</v>
      </c>
      <c r="CZ27">
        <v>139.504516129032</v>
      </c>
      <c r="DA27">
        <v>0</v>
      </c>
      <c r="DB27">
        <v>119.700000047684</v>
      </c>
      <c r="DC27">
        <v>0</v>
      </c>
      <c r="DD27">
        <v>769.472653846154</v>
      </c>
      <c r="DE27">
        <v>-3.60393161071379</v>
      </c>
      <c r="DF27">
        <v>-85.952136618566399</v>
      </c>
      <c r="DG27">
        <v>11015.7038461538</v>
      </c>
      <c r="DH27">
        <v>15</v>
      </c>
      <c r="DI27">
        <v>1608325901.5999999</v>
      </c>
      <c r="DJ27" t="s">
        <v>326</v>
      </c>
      <c r="DK27">
        <v>1608325899.5999999</v>
      </c>
      <c r="DL27">
        <v>1608325901.5999999</v>
      </c>
      <c r="DM27">
        <v>16</v>
      </c>
      <c r="DN27">
        <v>0.222</v>
      </c>
      <c r="DO27">
        <v>3.1E-2</v>
      </c>
      <c r="DP27">
        <v>-0.78900000000000003</v>
      </c>
      <c r="DQ27">
        <v>-5.0999999999999997E-2</v>
      </c>
      <c r="DR27">
        <v>410</v>
      </c>
      <c r="DS27">
        <v>17</v>
      </c>
      <c r="DT27">
        <v>0.12</v>
      </c>
      <c r="DU27">
        <v>0.05</v>
      </c>
      <c r="DV27">
        <v>9.0521192033579894</v>
      </c>
      <c r="DW27">
        <v>-0.70524321189458405</v>
      </c>
      <c r="DX27">
        <v>6.6475961641775494E-2</v>
      </c>
      <c r="DY27">
        <v>0</v>
      </c>
      <c r="DZ27">
        <v>-11.4442966666667</v>
      </c>
      <c r="EA27">
        <v>1.1061063403782401</v>
      </c>
      <c r="EB27">
        <v>9.3391046977510203E-2</v>
      </c>
      <c r="EC27">
        <v>0</v>
      </c>
      <c r="ED27">
        <v>0.83164309999999997</v>
      </c>
      <c r="EE27">
        <v>-0.169268796440491</v>
      </c>
      <c r="EF27">
        <v>1.2994659506505E-2</v>
      </c>
      <c r="EG27">
        <v>1</v>
      </c>
      <c r="EH27">
        <v>1</v>
      </c>
      <c r="EI27">
        <v>3</v>
      </c>
      <c r="EJ27" t="s">
        <v>296</v>
      </c>
      <c r="EK27">
        <v>100</v>
      </c>
      <c r="EL27">
        <v>100</v>
      </c>
      <c r="EM27">
        <v>-0.74299999999999999</v>
      </c>
      <c r="EN27">
        <v>-1.47E-2</v>
      </c>
      <c r="EO27">
        <v>-1.00983491405001</v>
      </c>
      <c r="EP27">
        <v>8.1547674161403102E-4</v>
      </c>
      <c r="EQ27">
        <v>-7.5071724955183801E-7</v>
      </c>
      <c r="ER27">
        <v>1.8443278439785599E-10</v>
      </c>
      <c r="ES27">
        <v>-0.14962670947385501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6.1</v>
      </c>
      <c r="FB27">
        <v>6</v>
      </c>
      <c r="FC27">
        <v>2</v>
      </c>
      <c r="FD27">
        <v>513.65899999999999</v>
      </c>
      <c r="FE27">
        <v>482.43799999999999</v>
      </c>
      <c r="FF27">
        <v>23.302600000000002</v>
      </c>
      <c r="FG27">
        <v>32.880400000000002</v>
      </c>
      <c r="FH27">
        <v>29.999700000000001</v>
      </c>
      <c r="FI27">
        <v>32.892899999999997</v>
      </c>
      <c r="FJ27">
        <v>32.857100000000003</v>
      </c>
      <c r="FK27">
        <v>32.313099999999999</v>
      </c>
      <c r="FL27">
        <v>7.3603800000000001</v>
      </c>
      <c r="FM27">
        <v>21.043199999999999</v>
      </c>
      <c r="FN27">
        <v>23.302800000000001</v>
      </c>
      <c r="FO27">
        <v>711.26</v>
      </c>
      <c r="FP27">
        <v>18.523800000000001</v>
      </c>
      <c r="FQ27">
        <v>101.027</v>
      </c>
      <c r="FR27">
        <v>100.575</v>
      </c>
    </row>
    <row r="28" spans="1:174" x14ac:dyDescent="0.25">
      <c r="A28">
        <v>12</v>
      </c>
      <c r="B28">
        <v>1608326366.0999999</v>
      </c>
      <c r="C28">
        <v>1112.0999999046301</v>
      </c>
      <c r="D28" t="s">
        <v>340</v>
      </c>
      <c r="E28" t="s">
        <v>341</v>
      </c>
      <c r="F28" t="s">
        <v>289</v>
      </c>
      <c r="G28" t="s">
        <v>290</v>
      </c>
      <c r="H28">
        <v>1608326358.0999999</v>
      </c>
      <c r="I28">
        <f t="shared" si="0"/>
        <v>5.4701713355220132E-4</v>
      </c>
      <c r="J28">
        <f t="shared" si="1"/>
        <v>8.8300743771071062</v>
      </c>
      <c r="K28">
        <f t="shared" si="2"/>
        <v>799.659516129032</v>
      </c>
      <c r="L28">
        <f t="shared" si="3"/>
        <v>315.04097978992399</v>
      </c>
      <c r="M28">
        <f t="shared" si="4"/>
        <v>32.328063210387796</v>
      </c>
      <c r="N28">
        <f t="shared" si="5"/>
        <v>82.057399013441852</v>
      </c>
      <c r="O28">
        <f t="shared" si="6"/>
        <v>3.0305819379652096E-2</v>
      </c>
      <c r="P28">
        <f t="shared" si="7"/>
        <v>2.9734945110456636</v>
      </c>
      <c r="Q28">
        <f t="shared" si="8"/>
        <v>3.0135263968871336E-2</v>
      </c>
      <c r="R28">
        <f t="shared" si="9"/>
        <v>1.8849783545502676E-2</v>
      </c>
      <c r="S28">
        <f t="shared" si="10"/>
        <v>231.29108393715467</v>
      </c>
      <c r="T28">
        <f t="shared" si="11"/>
        <v>29.17840594319042</v>
      </c>
      <c r="U28">
        <f t="shared" si="12"/>
        <v>28.001761290322602</v>
      </c>
      <c r="V28">
        <f t="shared" si="13"/>
        <v>3.79522934041043</v>
      </c>
      <c r="W28">
        <f t="shared" si="14"/>
        <v>52.386465288971785</v>
      </c>
      <c r="X28">
        <f t="shared" si="15"/>
        <v>1.9850096125480623</v>
      </c>
      <c r="Y28">
        <f t="shared" si="16"/>
        <v>3.7891650096994418</v>
      </c>
      <c r="Z28">
        <f t="shared" si="17"/>
        <v>1.8102197278623677</v>
      </c>
      <c r="AA28">
        <f t="shared" si="18"/>
        <v>-24.123455589652078</v>
      </c>
      <c r="AB28">
        <f t="shared" si="19"/>
        <v>-4.3970668638251045</v>
      </c>
      <c r="AC28">
        <f t="shared" si="20"/>
        <v>-0.32229597610355992</v>
      </c>
      <c r="AD28">
        <f t="shared" si="21"/>
        <v>202.44826550757392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54037.531962497196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342</v>
      </c>
      <c r="AR28">
        <v>15366.6</v>
      </c>
      <c r="AS28">
        <v>765.36961538461503</v>
      </c>
      <c r="AT28">
        <v>862.8</v>
      </c>
      <c r="AU28">
        <f t="shared" si="27"/>
        <v>0.1129234870368393</v>
      </c>
      <c r="AV28">
        <v>0.5</v>
      </c>
      <c r="AW28">
        <f t="shared" si="28"/>
        <v>1180.1848167567998</v>
      </c>
      <c r="AX28">
        <f t="shared" si="29"/>
        <v>8.8300743771071062</v>
      </c>
      <c r="AY28">
        <f t="shared" si="30"/>
        <v>66.635292428055521</v>
      </c>
      <c r="AZ28">
        <f t="shared" si="31"/>
        <v>0.31760547056096428</v>
      </c>
      <c r="BA28">
        <f t="shared" si="32"/>
        <v>7.9714818588976933E-3</v>
      </c>
      <c r="BB28">
        <f t="shared" si="33"/>
        <v>2.7808066759388037</v>
      </c>
      <c r="BC28" t="s">
        <v>343</v>
      </c>
      <c r="BD28">
        <v>588.77</v>
      </c>
      <c r="BE28">
        <f t="shared" si="34"/>
        <v>274.02999999999997</v>
      </c>
      <c r="BF28">
        <f t="shared" si="35"/>
        <v>0.35554641687182037</v>
      </c>
      <c r="BG28">
        <f t="shared" si="36"/>
        <v>0.89749411777908283</v>
      </c>
      <c r="BH28">
        <f t="shared" si="37"/>
        <v>0.66133824143692743</v>
      </c>
      <c r="BI28">
        <f t="shared" si="38"/>
        <v>0.94214917972176504</v>
      </c>
      <c r="BJ28">
        <f t="shared" si="39"/>
        <v>0.273508458728697</v>
      </c>
      <c r="BK28">
        <f t="shared" si="40"/>
        <v>0.726491541271303</v>
      </c>
      <c r="BL28">
        <f t="shared" si="41"/>
        <v>1399.9996774193601</v>
      </c>
      <c r="BM28">
        <f t="shared" si="42"/>
        <v>1180.1848167567998</v>
      </c>
      <c r="BN28">
        <f t="shared" si="43"/>
        <v>0.84298934906345968</v>
      </c>
      <c r="BO28">
        <f t="shared" si="44"/>
        <v>0.19597869812691948</v>
      </c>
      <c r="BP28">
        <v>6</v>
      </c>
      <c r="BQ28">
        <v>0.5</v>
      </c>
      <c r="BR28" t="s">
        <v>294</v>
      </c>
      <c r="BS28">
        <v>2</v>
      </c>
      <c r="BT28">
        <v>1608326358.0999999</v>
      </c>
      <c r="BU28">
        <v>799.659516129032</v>
      </c>
      <c r="BV28">
        <v>810.77561290322603</v>
      </c>
      <c r="BW28">
        <v>19.344164516128998</v>
      </c>
      <c r="BX28">
        <v>18.700725806451601</v>
      </c>
      <c r="BY28">
        <v>800.40296774193598</v>
      </c>
      <c r="BZ28">
        <v>19.3567419354839</v>
      </c>
      <c r="CA28">
        <v>500.22064516129001</v>
      </c>
      <c r="CB28">
        <v>102.51545161290299</v>
      </c>
      <c r="CC28">
        <v>9.9970774193548398E-2</v>
      </c>
      <c r="CD28">
        <v>27.9743322580645</v>
      </c>
      <c r="CE28">
        <v>28.001761290322602</v>
      </c>
      <c r="CF28">
        <v>999.9</v>
      </c>
      <c r="CG28">
        <v>0</v>
      </c>
      <c r="CH28">
        <v>0</v>
      </c>
      <c r="CI28">
        <v>10001.1083870968</v>
      </c>
      <c r="CJ28">
        <v>0</v>
      </c>
      <c r="CK28">
        <v>753.921903225807</v>
      </c>
      <c r="CL28">
        <v>1399.9996774193601</v>
      </c>
      <c r="CM28">
        <v>0.89999735483871002</v>
      </c>
      <c r="CN28">
        <v>0.100002638709677</v>
      </c>
      <c r="CO28">
        <v>0</v>
      </c>
      <c r="CP28">
        <v>765.397548387097</v>
      </c>
      <c r="CQ28">
        <v>4.99979</v>
      </c>
      <c r="CR28">
        <v>10932.5064516129</v>
      </c>
      <c r="CS28">
        <v>11904.6709677419</v>
      </c>
      <c r="CT28">
        <v>46.725612903225802</v>
      </c>
      <c r="CU28">
        <v>49.396999999999998</v>
      </c>
      <c r="CV28">
        <v>47.905000000000001</v>
      </c>
      <c r="CW28">
        <v>48.295999999999999</v>
      </c>
      <c r="CX28">
        <v>48.042000000000002</v>
      </c>
      <c r="CY28">
        <v>1255.49677419355</v>
      </c>
      <c r="CZ28">
        <v>139.50290322580599</v>
      </c>
      <c r="DA28">
        <v>0</v>
      </c>
      <c r="DB28">
        <v>101.60000014305101</v>
      </c>
      <c r="DC28">
        <v>0</v>
      </c>
      <c r="DD28">
        <v>765.36961538461503</v>
      </c>
      <c r="DE28">
        <v>-6.4711794828709097</v>
      </c>
      <c r="DF28">
        <v>-106.45128206647701</v>
      </c>
      <c r="DG28">
        <v>10931.95</v>
      </c>
      <c r="DH28">
        <v>15</v>
      </c>
      <c r="DI28">
        <v>1608325901.5999999</v>
      </c>
      <c r="DJ28" t="s">
        <v>326</v>
      </c>
      <c r="DK28">
        <v>1608325899.5999999</v>
      </c>
      <c r="DL28">
        <v>1608325901.5999999</v>
      </c>
      <c r="DM28">
        <v>16</v>
      </c>
      <c r="DN28">
        <v>0.222</v>
      </c>
      <c r="DO28">
        <v>3.1E-2</v>
      </c>
      <c r="DP28">
        <v>-0.78900000000000003</v>
      </c>
      <c r="DQ28">
        <v>-5.0999999999999997E-2</v>
      </c>
      <c r="DR28">
        <v>410</v>
      </c>
      <c r="DS28">
        <v>17</v>
      </c>
      <c r="DT28">
        <v>0.12</v>
      </c>
      <c r="DU28">
        <v>0.05</v>
      </c>
      <c r="DV28">
        <v>8.8373076252364005</v>
      </c>
      <c r="DW28">
        <v>-0.27443839074447102</v>
      </c>
      <c r="DX28">
        <v>5.60460477042386E-2</v>
      </c>
      <c r="DY28">
        <v>1</v>
      </c>
      <c r="DZ28">
        <v>-11.115133333333301</v>
      </c>
      <c r="EA28">
        <v>7.1193770856495295E-2</v>
      </c>
      <c r="EB28">
        <v>5.46945172958151E-2</v>
      </c>
      <c r="EC28">
        <v>1</v>
      </c>
      <c r="ED28">
        <v>0.64342703333333295</v>
      </c>
      <c r="EE28">
        <v>2.89855127919912E-2</v>
      </c>
      <c r="EF28">
        <v>2.3980301288534498E-3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-0.74399999999999999</v>
      </c>
      <c r="EN28">
        <v>-1.26E-2</v>
      </c>
      <c r="EO28">
        <v>-1.00983491405001</v>
      </c>
      <c r="EP28">
        <v>8.1547674161403102E-4</v>
      </c>
      <c r="EQ28">
        <v>-7.5071724955183801E-7</v>
      </c>
      <c r="ER28">
        <v>1.8443278439785599E-10</v>
      </c>
      <c r="ES28">
        <v>-0.14962670947385501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7.8</v>
      </c>
      <c r="FB28">
        <v>7.7</v>
      </c>
      <c r="FC28">
        <v>2</v>
      </c>
      <c r="FD28">
        <v>513.47500000000002</v>
      </c>
      <c r="FE28">
        <v>483.07799999999997</v>
      </c>
      <c r="FF28">
        <v>23.154199999999999</v>
      </c>
      <c r="FG28">
        <v>32.794899999999998</v>
      </c>
      <c r="FH28">
        <v>29.999700000000001</v>
      </c>
      <c r="FI28">
        <v>32.810200000000002</v>
      </c>
      <c r="FJ28">
        <v>32.777299999999997</v>
      </c>
      <c r="FK28">
        <v>35.976300000000002</v>
      </c>
      <c r="FL28">
        <v>0.816635</v>
      </c>
      <c r="FM28">
        <v>21.417999999999999</v>
      </c>
      <c r="FN28">
        <v>23.1754</v>
      </c>
      <c r="FO28">
        <v>810.85400000000004</v>
      </c>
      <c r="FP28">
        <v>18.807700000000001</v>
      </c>
      <c r="FQ28">
        <v>101.032</v>
      </c>
      <c r="FR28">
        <v>100.57299999999999</v>
      </c>
    </row>
    <row r="29" spans="1:174" x14ac:dyDescent="0.25">
      <c r="A29">
        <v>13</v>
      </c>
      <c r="B29">
        <v>1608326468.0999999</v>
      </c>
      <c r="C29">
        <v>1214.0999999046301</v>
      </c>
      <c r="D29" t="s">
        <v>344</v>
      </c>
      <c r="E29" t="s">
        <v>345</v>
      </c>
      <c r="F29" t="s">
        <v>289</v>
      </c>
      <c r="G29" t="s">
        <v>290</v>
      </c>
      <c r="H29">
        <v>1608326460.3499999</v>
      </c>
      <c r="I29">
        <f t="shared" si="0"/>
        <v>4.9061796221656472E-4</v>
      </c>
      <c r="J29">
        <f t="shared" si="1"/>
        <v>9.4910974930255669</v>
      </c>
      <c r="K29">
        <f t="shared" si="2"/>
        <v>899.53876666666702</v>
      </c>
      <c r="L29">
        <f t="shared" si="3"/>
        <v>316.96628061271059</v>
      </c>
      <c r="M29">
        <f t="shared" si="4"/>
        <v>32.525003691937329</v>
      </c>
      <c r="N29">
        <f t="shared" si="5"/>
        <v>92.304776553259799</v>
      </c>
      <c r="O29">
        <f t="shared" si="6"/>
        <v>2.7002447291414058E-2</v>
      </c>
      <c r="P29">
        <f t="shared" si="7"/>
        <v>2.9727601094203657</v>
      </c>
      <c r="Q29">
        <f t="shared" si="8"/>
        <v>2.6866923966566952E-2</v>
      </c>
      <c r="R29">
        <f t="shared" si="9"/>
        <v>1.6803946875342257E-2</v>
      </c>
      <c r="S29">
        <f t="shared" si="10"/>
        <v>231.29003872596579</v>
      </c>
      <c r="T29">
        <f t="shared" si="11"/>
        <v>29.201863309709935</v>
      </c>
      <c r="U29">
        <f t="shared" si="12"/>
        <v>28.024270000000001</v>
      </c>
      <c r="V29">
        <f t="shared" si="13"/>
        <v>3.8002121524568371</v>
      </c>
      <c r="W29">
        <f t="shared" si="14"/>
        <v>52.205296200668506</v>
      </c>
      <c r="X29">
        <f t="shared" si="15"/>
        <v>1.9791524766570372</v>
      </c>
      <c r="Y29">
        <f t="shared" si="16"/>
        <v>3.7910951966434649</v>
      </c>
      <c r="Z29">
        <f t="shared" si="17"/>
        <v>1.8210596757997999</v>
      </c>
      <c r="AA29">
        <f t="shared" si="18"/>
        <v>-21.636252133750503</v>
      </c>
      <c r="AB29">
        <f t="shared" si="19"/>
        <v>-6.6035528771904302</v>
      </c>
      <c r="AC29">
        <f t="shared" si="20"/>
        <v>-0.48422183596460983</v>
      </c>
      <c r="AD29">
        <f t="shared" si="21"/>
        <v>202.56601187906026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54014.390506612464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346</v>
      </c>
      <c r="AR29">
        <v>15371.3</v>
      </c>
      <c r="AS29">
        <v>767.16772000000003</v>
      </c>
      <c r="AT29">
        <v>868.86</v>
      </c>
      <c r="AU29">
        <f t="shared" si="27"/>
        <v>0.11704104228529333</v>
      </c>
      <c r="AV29">
        <v>0.5</v>
      </c>
      <c r="AW29">
        <f t="shared" si="28"/>
        <v>1180.1819876385814</v>
      </c>
      <c r="AX29">
        <f t="shared" si="29"/>
        <v>9.4910974930255669</v>
      </c>
      <c r="AY29">
        <f t="shared" si="30"/>
        <v>69.064864959774368</v>
      </c>
      <c r="AZ29">
        <f t="shared" si="31"/>
        <v>0.33023732246852205</v>
      </c>
      <c r="BA29">
        <f t="shared" si="32"/>
        <v>8.5316036664722164E-3</v>
      </c>
      <c r="BB29">
        <f t="shared" si="33"/>
        <v>2.7544368482839579</v>
      </c>
      <c r="BC29" t="s">
        <v>347</v>
      </c>
      <c r="BD29">
        <v>581.92999999999995</v>
      </c>
      <c r="BE29">
        <f t="shared" si="34"/>
        <v>286.93000000000006</v>
      </c>
      <c r="BF29">
        <f t="shared" si="35"/>
        <v>0.35441494441152882</v>
      </c>
      <c r="BG29">
        <f t="shared" si="36"/>
        <v>0.89294255918512011</v>
      </c>
      <c r="BH29">
        <f t="shared" si="37"/>
        <v>0.66299543626315138</v>
      </c>
      <c r="BI29">
        <f t="shared" si="38"/>
        <v>0.93976953915079631</v>
      </c>
      <c r="BJ29">
        <f t="shared" si="39"/>
        <v>0.26883911200200256</v>
      </c>
      <c r="BK29">
        <f t="shared" si="40"/>
        <v>0.73116088799799739</v>
      </c>
      <c r="BL29">
        <f t="shared" si="41"/>
        <v>1399.9966666666701</v>
      </c>
      <c r="BM29">
        <f t="shared" si="42"/>
        <v>1180.1819876385814</v>
      </c>
      <c r="BN29">
        <f t="shared" si="43"/>
        <v>0.84298914114455881</v>
      </c>
      <c r="BO29">
        <f t="shared" si="44"/>
        <v>0.19597828228911759</v>
      </c>
      <c r="BP29">
        <v>6</v>
      </c>
      <c r="BQ29">
        <v>0.5</v>
      </c>
      <c r="BR29" t="s">
        <v>294</v>
      </c>
      <c r="BS29">
        <v>2</v>
      </c>
      <c r="BT29">
        <v>1608326460.3499999</v>
      </c>
      <c r="BU29">
        <v>899.53876666666702</v>
      </c>
      <c r="BV29">
        <v>911.45163333333301</v>
      </c>
      <c r="BW29">
        <v>19.287456666666699</v>
      </c>
      <c r="BX29">
        <v>18.710363333333301</v>
      </c>
      <c r="BY29">
        <v>900.28833333333296</v>
      </c>
      <c r="BZ29">
        <v>19.301196666666701</v>
      </c>
      <c r="CA29">
        <v>500.25376666666699</v>
      </c>
      <c r="CB29">
        <v>102.513466666667</v>
      </c>
      <c r="CC29">
        <v>9.9983663333333306E-2</v>
      </c>
      <c r="CD29">
        <v>27.983066666666701</v>
      </c>
      <c r="CE29">
        <v>28.024270000000001</v>
      </c>
      <c r="CF29">
        <v>999.9</v>
      </c>
      <c r="CG29">
        <v>0</v>
      </c>
      <c r="CH29">
        <v>0</v>
      </c>
      <c r="CI29">
        <v>9997.1473333333306</v>
      </c>
      <c r="CJ29">
        <v>0</v>
      </c>
      <c r="CK29">
        <v>611.24106666666705</v>
      </c>
      <c r="CL29">
        <v>1399.9966666666701</v>
      </c>
      <c r="CM29">
        <v>0.9000068</v>
      </c>
      <c r="CN29">
        <v>9.9993286666666695E-2</v>
      </c>
      <c r="CO29">
        <v>0</v>
      </c>
      <c r="CP29">
        <v>767.18669999999997</v>
      </c>
      <c r="CQ29">
        <v>4.99979</v>
      </c>
      <c r="CR29">
        <v>10925.426666666701</v>
      </c>
      <c r="CS29">
        <v>11904.666666666701</v>
      </c>
      <c r="CT29">
        <v>46.2562</v>
      </c>
      <c r="CU29">
        <v>48.926666666666598</v>
      </c>
      <c r="CV29">
        <v>47.405999999999999</v>
      </c>
      <c r="CW29">
        <v>47.889466666666699</v>
      </c>
      <c r="CX29">
        <v>47.618699999999997</v>
      </c>
      <c r="CY29">
        <v>1255.5046666666699</v>
      </c>
      <c r="CZ29">
        <v>139.49299999999999</v>
      </c>
      <c r="DA29">
        <v>0</v>
      </c>
      <c r="DB29">
        <v>101.10000014305101</v>
      </c>
      <c r="DC29">
        <v>0</v>
      </c>
      <c r="DD29">
        <v>767.16772000000003</v>
      </c>
      <c r="DE29">
        <v>-0.64876921688831801</v>
      </c>
      <c r="DF29">
        <v>-26.792307674636799</v>
      </c>
      <c r="DG29">
        <v>10925.216</v>
      </c>
      <c r="DH29">
        <v>15</v>
      </c>
      <c r="DI29">
        <v>1608325901.5999999</v>
      </c>
      <c r="DJ29" t="s">
        <v>326</v>
      </c>
      <c r="DK29">
        <v>1608325899.5999999</v>
      </c>
      <c r="DL29">
        <v>1608325901.5999999</v>
      </c>
      <c r="DM29">
        <v>16</v>
      </c>
      <c r="DN29">
        <v>0.222</v>
      </c>
      <c r="DO29">
        <v>3.1E-2</v>
      </c>
      <c r="DP29">
        <v>-0.78900000000000003</v>
      </c>
      <c r="DQ29">
        <v>-5.0999999999999997E-2</v>
      </c>
      <c r="DR29">
        <v>410</v>
      </c>
      <c r="DS29">
        <v>17</v>
      </c>
      <c r="DT29">
        <v>0.12</v>
      </c>
      <c r="DU29">
        <v>0.05</v>
      </c>
      <c r="DV29">
        <v>9.4938687851108199</v>
      </c>
      <c r="DW29">
        <v>-4.6853894646425198E-2</v>
      </c>
      <c r="DX29">
        <v>5.2075691533777203E-2</v>
      </c>
      <c r="DY29">
        <v>1</v>
      </c>
      <c r="DZ29">
        <v>-11.9148533333333</v>
      </c>
      <c r="EA29">
        <v>-3.45664071190123E-2</v>
      </c>
      <c r="EB29">
        <v>5.8467841493327698E-2</v>
      </c>
      <c r="EC29">
        <v>1</v>
      </c>
      <c r="ED29">
        <v>0.57813610000000004</v>
      </c>
      <c r="EE29">
        <v>-2.9602838709675599E-2</v>
      </c>
      <c r="EF29">
        <v>3.3866277656886502E-3</v>
      </c>
      <c r="EG29">
        <v>1</v>
      </c>
      <c r="EH29">
        <v>3</v>
      </c>
      <c r="EI29">
        <v>3</v>
      </c>
      <c r="EJ29" t="s">
        <v>305</v>
      </c>
      <c r="EK29">
        <v>100</v>
      </c>
      <c r="EL29">
        <v>100</v>
      </c>
      <c r="EM29">
        <v>-0.749</v>
      </c>
      <c r="EN29">
        <v>-1.32E-2</v>
      </c>
      <c r="EO29">
        <v>-1.00983491405001</v>
      </c>
      <c r="EP29">
        <v>8.1547674161403102E-4</v>
      </c>
      <c r="EQ29">
        <v>-7.5071724955183801E-7</v>
      </c>
      <c r="ER29">
        <v>1.8443278439785599E-10</v>
      </c>
      <c r="ES29">
        <v>-0.14962670947385501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9.5</v>
      </c>
      <c r="FB29">
        <v>9.4</v>
      </c>
      <c r="FC29">
        <v>2</v>
      </c>
      <c r="FD29">
        <v>513.673</v>
      </c>
      <c r="FE29">
        <v>483.19600000000003</v>
      </c>
      <c r="FF29">
        <v>23.513500000000001</v>
      </c>
      <c r="FG29">
        <v>32.724299999999999</v>
      </c>
      <c r="FH29">
        <v>30.0001</v>
      </c>
      <c r="FI29">
        <v>32.741300000000003</v>
      </c>
      <c r="FJ29">
        <v>32.71</v>
      </c>
      <c r="FK29">
        <v>39.606499999999997</v>
      </c>
      <c r="FL29">
        <v>2.4009100000000001</v>
      </c>
      <c r="FM29">
        <v>21.818000000000001</v>
      </c>
      <c r="FN29">
        <v>23.512899999999998</v>
      </c>
      <c r="FO29">
        <v>911.702</v>
      </c>
      <c r="FP29">
        <v>18.9649</v>
      </c>
      <c r="FQ29">
        <v>101.04600000000001</v>
      </c>
      <c r="FR29">
        <v>100.583</v>
      </c>
    </row>
    <row r="30" spans="1:174" x14ac:dyDescent="0.25">
      <c r="A30">
        <v>14</v>
      </c>
      <c r="B30">
        <v>1608326588.5999999</v>
      </c>
      <c r="C30">
        <v>1334.5999999046301</v>
      </c>
      <c r="D30" t="s">
        <v>348</v>
      </c>
      <c r="E30" t="s">
        <v>349</v>
      </c>
      <c r="F30" t="s">
        <v>289</v>
      </c>
      <c r="G30" t="s">
        <v>290</v>
      </c>
      <c r="H30">
        <v>1608326580.5999999</v>
      </c>
      <c r="I30">
        <f t="shared" si="0"/>
        <v>3.7120340221074227E-4</v>
      </c>
      <c r="J30">
        <f t="shared" si="1"/>
        <v>9.8936768757203097</v>
      </c>
      <c r="K30">
        <f t="shared" si="2"/>
        <v>1199.54716129032</v>
      </c>
      <c r="L30">
        <f t="shared" si="3"/>
        <v>404.16074613831074</v>
      </c>
      <c r="M30">
        <f t="shared" si="4"/>
        <v>41.470085380661629</v>
      </c>
      <c r="N30">
        <f t="shared" si="5"/>
        <v>123.08301504326734</v>
      </c>
      <c r="O30">
        <f t="shared" si="6"/>
        <v>2.0568332160745998E-2</v>
      </c>
      <c r="P30">
        <f t="shared" si="7"/>
        <v>2.9731322916029903</v>
      </c>
      <c r="Q30">
        <f t="shared" si="8"/>
        <v>2.0489607132337398E-2</v>
      </c>
      <c r="R30">
        <f t="shared" si="9"/>
        <v>1.281305236960515E-2</v>
      </c>
      <c r="S30">
        <f t="shared" si="10"/>
        <v>231.29037499481771</v>
      </c>
      <c r="T30">
        <f t="shared" si="11"/>
        <v>29.231065035560704</v>
      </c>
      <c r="U30">
        <f t="shared" si="12"/>
        <v>28.043293548387101</v>
      </c>
      <c r="V30">
        <f t="shared" si="13"/>
        <v>3.804427894569065</v>
      </c>
      <c r="W30">
        <f t="shared" si="14"/>
        <v>52.708347594210473</v>
      </c>
      <c r="X30">
        <f t="shared" si="15"/>
        <v>1.9980756907896611</v>
      </c>
      <c r="Y30">
        <f t="shared" si="16"/>
        <v>3.7908145141873724</v>
      </c>
      <c r="Z30">
        <f t="shared" si="17"/>
        <v>1.806352203779404</v>
      </c>
      <c r="AA30">
        <f t="shared" si="18"/>
        <v>-16.370070037493733</v>
      </c>
      <c r="AB30">
        <f t="shared" si="19"/>
        <v>-9.8571646919818754</v>
      </c>
      <c r="AC30">
        <f t="shared" si="20"/>
        <v>-0.72277442819840199</v>
      </c>
      <c r="AD30">
        <f t="shared" si="21"/>
        <v>204.34036583714371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54025.410163951652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350</v>
      </c>
      <c r="AR30">
        <v>15375.1</v>
      </c>
      <c r="AS30">
        <v>776.14457692307701</v>
      </c>
      <c r="AT30">
        <v>883.19</v>
      </c>
      <c r="AU30">
        <f t="shared" si="27"/>
        <v>0.1212031647515518</v>
      </c>
      <c r="AV30">
        <v>0.5</v>
      </c>
      <c r="AW30">
        <f t="shared" si="28"/>
        <v>1180.1841964376788</v>
      </c>
      <c r="AX30">
        <f t="shared" si="29"/>
        <v>9.8936768757203097</v>
      </c>
      <c r="AY30">
        <f t="shared" si="30"/>
        <v>71.521029799006868</v>
      </c>
      <c r="AZ30">
        <f t="shared" si="31"/>
        <v>0.3201576104801912</v>
      </c>
      <c r="BA30">
        <f t="shared" si="32"/>
        <v>8.8727034196390293E-3</v>
      </c>
      <c r="BB30">
        <f t="shared" si="33"/>
        <v>2.6935200806168544</v>
      </c>
      <c r="BC30" t="s">
        <v>351</v>
      </c>
      <c r="BD30">
        <v>600.42999999999995</v>
      </c>
      <c r="BE30">
        <f t="shared" si="34"/>
        <v>282.7600000000001</v>
      </c>
      <c r="BF30">
        <f t="shared" si="35"/>
        <v>0.37857343003580068</v>
      </c>
      <c r="BG30">
        <f t="shared" si="36"/>
        <v>0.89376514568031096</v>
      </c>
      <c r="BH30">
        <f t="shared" si="37"/>
        <v>0.63826521485870935</v>
      </c>
      <c r="BI30">
        <f t="shared" si="38"/>
        <v>0.93414243529238339</v>
      </c>
      <c r="BJ30">
        <f t="shared" si="39"/>
        <v>0.29286662737182789</v>
      </c>
      <c r="BK30">
        <f t="shared" si="40"/>
        <v>0.70713337262817211</v>
      </c>
      <c r="BL30">
        <f t="shared" si="41"/>
        <v>1399.9993548387099</v>
      </c>
      <c r="BM30">
        <f t="shared" si="42"/>
        <v>1180.1841964376788</v>
      </c>
      <c r="BN30">
        <f t="shared" si="43"/>
        <v>0.84298910021543871</v>
      </c>
      <c r="BO30">
        <f t="shared" si="44"/>
        <v>0.19597820043087766</v>
      </c>
      <c r="BP30">
        <v>6</v>
      </c>
      <c r="BQ30">
        <v>0.5</v>
      </c>
      <c r="BR30" t="s">
        <v>294</v>
      </c>
      <c r="BS30">
        <v>2</v>
      </c>
      <c r="BT30">
        <v>1608326580.5999999</v>
      </c>
      <c r="BU30">
        <v>1199.54716129032</v>
      </c>
      <c r="BV30">
        <v>1211.9487096774201</v>
      </c>
      <c r="BW30">
        <v>19.4729225806452</v>
      </c>
      <c r="BX30">
        <v>19.036335483870999</v>
      </c>
      <c r="BY30">
        <v>1200.6451612903199</v>
      </c>
      <c r="BZ30">
        <v>19.497922580645199</v>
      </c>
      <c r="CA30">
        <v>500.20945161290302</v>
      </c>
      <c r="CB30">
        <v>102.50793548387099</v>
      </c>
      <c r="CC30">
        <v>9.9964409677419305E-2</v>
      </c>
      <c r="CD30">
        <v>27.981796774193501</v>
      </c>
      <c r="CE30">
        <v>28.043293548387101</v>
      </c>
      <c r="CF30">
        <v>999.9</v>
      </c>
      <c r="CG30">
        <v>0</v>
      </c>
      <c r="CH30">
        <v>0</v>
      </c>
      <c r="CI30">
        <v>9999.7922580645209</v>
      </c>
      <c r="CJ30">
        <v>0</v>
      </c>
      <c r="CK30">
        <v>396.98487096774198</v>
      </c>
      <c r="CL30">
        <v>1399.9993548387099</v>
      </c>
      <c r="CM30">
        <v>0.90000490322580595</v>
      </c>
      <c r="CN30">
        <v>9.9995380645161294E-2</v>
      </c>
      <c r="CO30">
        <v>0</v>
      </c>
      <c r="CP30">
        <v>776.14496774193594</v>
      </c>
      <c r="CQ30">
        <v>4.99979</v>
      </c>
      <c r="CR30">
        <v>11027.603225806501</v>
      </c>
      <c r="CS30">
        <v>11904.6903225806</v>
      </c>
      <c r="CT30">
        <v>45.880935483870999</v>
      </c>
      <c r="CU30">
        <v>48.545999999999999</v>
      </c>
      <c r="CV30">
        <v>46.983741935483899</v>
      </c>
      <c r="CW30">
        <v>47.576225806451603</v>
      </c>
      <c r="CX30">
        <v>47.264000000000003</v>
      </c>
      <c r="CY30">
        <v>1255.5083870967701</v>
      </c>
      <c r="CZ30">
        <v>139.49129032258099</v>
      </c>
      <c r="DA30">
        <v>0</v>
      </c>
      <c r="DB30">
        <v>119.60000014305101</v>
      </c>
      <c r="DC30">
        <v>0</v>
      </c>
      <c r="DD30">
        <v>776.14457692307701</v>
      </c>
      <c r="DE30">
        <v>0.80796581229584596</v>
      </c>
      <c r="DF30">
        <v>-11.1760683462867</v>
      </c>
      <c r="DG30">
        <v>11027.4115384615</v>
      </c>
      <c r="DH30">
        <v>15</v>
      </c>
      <c r="DI30">
        <v>1608326613.5999999</v>
      </c>
      <c r="DJ30" t="s">
        <v>352</v>
      </c>
      <c r="DK30">
        <v>1608326613.5999999</v>
      </c>
      <c r="DL30">
        <v>1608326605.5999999</v>
      </c>
      <c r="DM30">
        <v>17</v>
      </c>
      <c r="DN30">
        <v>-0.30199999999999999</v>
      </c>
      <c r="DO30">
        <v>-6.0000000000000001E-3</v>
      </c>
      <c r="DP30">
        <v>-1.0980000000000001</v>
      </c>
      <c r="DQ30">
        <v>-2.5000000000000001E-2</v>
      </c>
      <c r="DR30">
        <v>1212</v>
      </c>
      <c r="DS30">
        <v>19</v>
      </c>
      <c r="DT30">
        <v>0.17</v>
      </c>
      <c r="DU30">
        <v>0.15</v>
      </c>
      <c r="DV30">
        <v>9.6324069751032209</v>
      </c>
      <c r="DW30">
        <v>-2.6725828718495399</v>
      </c>
      <c r="DX30">
        <v>0.20653366787789601</v>
      </c>
      <c r="DY30">
        <v>0</v>
      </c>
      <c r="DZ30">
        <v>-12.0857266666667</v>
      </c>
      <c r="EA30">
        <v>3.7649352614015501</v>
      </c>
      <c r="EB30">
        <v>0.29143052795172703</v>
      </c>
      <c r="EC30">
        <v>0</v>
      </c>
      <c r="ED30">
        <v>0.45097710000000002</v>
      </c>
      <c r="EE30">
        <v>-0.45176919243604002</v>
      </c>
      <c r="EF30">
        <v>3.6019920560110399E-2</v>
      </c>
      <c r="EG30">
        <v>0</v>
      </c>
      <c r="EH30">
        <v>0</v>
      </c>
      <c r="EI30">
        <v>3</v>
      </c>
      <c r="EJ30" t="s">
        <v>353</v>
      </c>
      <c r="EK30">
        <v>100</v>
      </c>
      <c r="EL30">
        <v>100</v>
      </c>
      <c r="EM30">
        <v>-1.0980000000000001</v>
      </c>
      <c r="EN30">
        <v>-2.5000000000000001E-2</v>
      </c>
      <c r="EO30">
        <v>-1.00983491405001</v>
      </c>
      <c r="EP30">
        <v>8.1547674161403102E-4</v>
      </c>
      <c r="EQ30">
        <v>-7.5071724955183801E-7</v>
      </c>
      <c r="ER30">
        <v>1.8443278439785599E-10</v>
      </c>
      <c r="ES30">
        <v>-0.14962670947385501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11.5</v>
      </c>
      <c r="FB30">
        <v>11.4</v>
      </c>
      <c r="FC30">
        <v>2</v>
      </c>
      <c r="FD30">
        <v>513.19200000000001</v>
      </c>
      <c r="FE30">
        <v>484.14600000000002</v>
      </c>
      <c r="FF30">
        <v>23.318899999999999</v>
      </c>
      <c r="FG30">
        <v>32.737400000000001</v>
      </c>
      <c r="FH30">
        <v>30.0001</v>
      </c>
      <c r="FI30">
        <v>32.731699999999996</v>
      </c>
      <c r="FJ30">
        <v>32.701300000000003</v>
      </c>
      <c r="FK30">
        <v>50.117800000000003</v>
      </c>
      <c r="FL30">
        <v>2.8368899999999999</v>
      </c>
      <c r="FM30">
        <v>22.960899999999999</v>
      </c>
      <c r="FN30">
        <v>23.325199999999999</v>
      </c>
      <c r="FO30">
        <v>1212.01</v>
      </c>
      <c r="FP30">
        <v>19.020299999999999</v>
      </c>
      <c r="FQ30">
        <v>101.035</v>
      </c>
      <c r="FR30">
        <v>100.571</v>
      </c>
    </row>
    <row r="31" spans="1:174" x14ac:dyDescent="0.25">
      <c r="A31">
        <v>15</v>
      </c>
      <c r="B31">
        <v>1608326711.0999999</v>
      </c>
      <c r="C31">
        <v>1457.0999999046301</v>
      </c>
      <c r="D31" t="s">
        <v>354</v>
      </c>
      <c r="E31" t="s">
        <v>355</v>
      </c>
      <c r="F31" t="s">
        <v>289</v>
      </c>
      <c r="G31" t="s">
        <v>290</v>
      </c>
      <c r="H31">
        <v>1608326703.3499999</v>
      </c>
      <c r="I31">
        <f t="shared" si="0"/>
        <v>2.2458470628396673E-4</v>
      </c>
      <c r="J31">
        <f t="shared" si="1"/>
        <v>9.6817814609456523</v>
      </c>
      <c r="K31">
        <f t="shared" si="2"/>
        <v>1398.7929999999999</v>
      </c>
      <c r="L31">
        <f t="shared" si="3"/>
        <v>127.83458849292001</v>
      </c>
      <c r="M31">
        <f t="shared" si="4"/>
        <v>13.116051275048791</v>
      </c>
      <c r="N31">
        <f t="shared" si="5"/>
        <v>143.51859639455429</v>
      </c>
      <c r="O31">
        <f t="shared" si="6"/>
        <v>1.2428792182780054E-2</v>
      </c>
      <c r="P31">
        <f t="shared" si="7"/>
        <v>2.9734518695116434</v>
      </c>
      <c r="Q31">
        <f t="shared" si="8"/>
        <v>1.2400002509078507E-2</v>
      </c>
      <c r="R31">
        <f t="shared" si="9"/>
        <v>7.7525825990995504E-3</v>
      </c>
      <c r="S31">
        <f t="shared" si="10"/>
        <v>231.29015304510168</v>
      </c>
      <c r="T31">
        <f t="shared" si="11"/>
        <v>29.28804526875777</v>
      </c>
      <c r="U31">
        <f t="shared" si="12"/>
        <v>28.0911066666667</v>
      </c>
      <c r="V31">
        <f t="shared" si="13"/>
        <v>3.8150416119369464</v>
      </c>
      <c r="W31">
        <f t="shared" si="14"/>
        <v>52.949331358502306</v>
      </c>
      <c r="X31">
        <f t="shared" si="15"/>
        <v>2.0094992063756365</v>
      </c>
      <c r="Y31">
        <f t="shared" si="16"/>
        <v>3.7951361326359079</v>
      </c>
      <c r="Z31">
        <f t="shared" si="17"/>
        <v>1.8055424055613098</v>
      </c>
      <c r="AA31">
        <f t="shared" si="18"/>
        <v>-9.9041855471229319</v>
      </c>
      <c r="AB31">
        <f t="shared" si="19"/>
        <v>-14.390021908348166</v>
      </c>
      <c r="AC31">
        <f t="shared" si="20"/>
        <v>-1.0553859527579323</v>
      </c>
      <c r="AD31">
        <f t="shared" si="21"/>
        <v>205.94055963687265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54031.138125130179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356</v>
      </c>
      <c r="AR31">
        <v>15377.5</v>
      </c>
      <c r="AS31">
        <v>767.78007692307699</v>
      </c>
      <c r="AT31">
        <v>871.91</v>
      </c>
      <c r="AU31">
        <f t="shared" si="27"/>
        <v>0.11942737562010186</v>
      </c>
      <c r="AV31">
        <v>0.5</v>
      </c>
      <c r="AW31">
        <f t="shared" si="28"/>
        <v>1180.1780206277961</v>
      </c>
      <c r="AX31">
        <f t="shared" si="29"/>
        <v>9.6817814609456523</v>
      </c>
      <c r="AY31">
        <f t="shared" si="30"/>
        <v>70.472781884052054</v>
      </c>
      <c r="AZ31">
        <f t="shared" si="31"/>
        <v>1.0160681721737335</v>
      </c>
      <c r="BA31">
        <f t="shared" si="32"/>
        <v>8.6932045517203547E-3</v>
      </c>
      <c r="BB31">
        <f t="shared" si="33"/>
        <v>2.7413035749102548</v>
      </c>
      <c r="BC31" t="s">
        <v>357</v>
      </c>
      <c r="BD31">
        <v>-14.01</v>
      </c>
      <c r="BE31">
        <f t="shared" si="34"/>
        <v>885.92</v>
      </c>
      <c r="BF31">
        <f t="shared" si="35"/>
        <v>0.11753874286269977</v>
      </c>
      <c r="BG31">
        <f t="shared" si="36"/>
        <v>0.72958007869136687</v>
      </c>
      <c r="BH31">
        <f t="shared" si="37"/>
        <v>0.66565156886945898</v>
      </c>
      <c r="BI31">
        <f t="shared" si="38"/>
        <v>0.93857186526606784</v>
      </c>
      <c r="BJ31">
        <f t="shared" si="39"/>
        <v>-2.1447779605140841E-3</v>
      </c>
      <c r="BK31">
        <f t="shared" si="40"/>
        <v>1.0021447779605142</v>
      </c>
      <c r="BL31">
        <f t="shared" si="41"/>
        <v>1399.99133333333</v>
      </c>
      <c r="BM31">
        <f t="shared" si="42"/>
        <v>1180.1780206277961</v>
      </c>
      <c r="BN31">
        <f t="shared" si="43"/>
        <v>0.84298951895497376</v>
      </c>
      <c r="BO31">
        <f t="shared" si="44"/>
        <v>0.19597903790994753</v>
      </c>
      <c r="BP31">
        <v>6</v>
      </c>
      <c r="BQ31">
        <v>0.5</v>
      </c>
      <c r="BR31" t="s">
        <v>294</v>
      </c>
      <c r="BS31">
        <v>2</v>
      </c>
      <c r="BT31">
        <v>1608326703.3499999</v>
      </c>
      <c r="BU31">
        <v>1398.7929999999999</v>
      </c>
      <c r="BV31">
        <v>1410.7826666666699</v>
      </c>
      <c r="BW31">
        <v>19.585429999999999</v>
      </c>
      <c r="BX31">
        <v>19.3213266666667</v>
      </c>
      <c r="BY31">
        <v>1399.9290000000001</v>
      </c>
      <c r="BZ31">
        <v>19.5992833333333</v>
      </c>
      <c r="CA31">
        <v>500.22719999999998</v>
      </c>
      <c r="CB31">
        <v>102.501766666667</v>
      </c>
      <c r="CC31">
        <v>9.997383E-2</v>
      </c>
      <c r="CD31">
        <v>28.001339999999999</v>
      </c>
      <c r="CE31">
        <v>28.0911066666667</v>
      </c>
      <c r="CF31">
        <v>999.9</v>
      </c>
      <c r="CG31">
        <v>0</v>
      </c>
      <c r="CH31">
        <v>0</v>
      </c>
      <c r="CI31">
        <v>10002.2023333333</v>
      </c>
      <c r="CJ31">
        <v>0</v>
      </c>
      <c r="CK31">
        <v>260.03266666666701</v>
      </c>
      <c r="CL31">
        <v>1399.99133333333</v>
      </c>
      <c r="CM31">
        <v>0.89999070000000003</v>
      </c>
      <c r="CN31">
        <v>0.100009313333333</v>
      </c>
      <c r="CO31">
        <v>0</v>
      </c>
      <c r="CP31">
        <v>767.83193333333304</v>
      </c>
      <c r="CQ31">
        <v>4.99979</v>
      </c>
      <c r="CR31">
        <v>10900.7866666667</v>
      </c>
      <c r="CS31">
        <v>11904.563333333301</v>
      </c>
      <c r="CT31">
        <v>45.620800000000003</v>
      </c>
      <c r="CU31">
        <v>48.289266666666698</v>
      </c>
      <c r="CV31">
        <v>46.686999999999998</v>
      </c>
      <c r="CW31">
        <v>47.3812</v>
      </c>
      <c r="CX31">
        <v>47.022733333333299</v>
      </c>
      <c r="CY31">
        <v>1255.48133333333</v>
      </c>
      <c r="CZ31">
        <v>139.51</v>
      </c>
      <c r="DA31">
        <v>0</v>
      </c>
      <c r="DB31">
        <v>122</v>
      </c>
      <c r="DC31">
        <v>0</v>
      </c>
      <c r="DD31">
        <v>767.78007692307699</v>
      </c>
      <c r="DE31">
        <v>-5.8936752066685099</v>
      </c>
      <c r="DF31">
        <v>-94.529914611334902</v>
      </c>
      <c r="DG31">
        <v>10900.253846153801</v>
      </c>
      <c r="DH31">
        <v>15</v>
      </c>
      <c r="DI31">
        <v>1608326613.5999999</v>
      </c>
      <c r="DJ31" t="s">
        <v>352</v>
      </c>
      <c r="DK31">
        <v>1608326613.5999999</v>
      </c>
      <c r="DL31">
        <v>1608326605.5999999</v>
      </c>
      <c r="DM31">
        <v>17</v>
      </c>
      <c r="DN31">
        <v>-0.30199999999999999</v>
      </c>
      <c r="DO31">
        <v>-6.0000000000000001E-3</v>
      </c>
      <c r="DP31">
        <v>-1.0980000000000001</v>
      </c>
      <c r="DQ31">
        <v>-2.5000000000000001E-2</v>
      </c>
      <c r="DR31">
        <v>1212</v>
      </c>
      <c r="DS31">
        <v>19</v>
      </c>
      <c r="DT31">
        <v>0.17</v>
      </c>
      <c r="DU31">
        <v>0.15</v>
      </c>
      <c r="DV31">
        <v>9.6891903730037505</v>
      </c>
      <c r="DW31">
        <v>-0.17148668890101901</v>
      </c>
      <c r="DX31">
        <v>7.3695395101116501E-2</v>
      </c>
      <c r="DY31">
        <v>1</v>
      </c>
      <c r="DZ31">
        <v>-11.99456</v>
      </c>
      <c r="EA31">
        <v>-5.2111234705263104E-3</v>
      </c>
      <c r="EB31">
        <v>0.11567850736704099</v>
      </c>
      <c r="EC31">
        <v>1</v>
      </c>
      <c r="ED31">
        <v>0.263927666666667</v>
      </c>
      <c r="EE31">
        <v>4.7098571746383801E-2</v>
      </c>
      <c r="EF31">
        <v>2.53550083288402E-2</v>
      </c>
      <c r="EG31">
        <v>1</v>
      </c>
      <c r="EH31">
        <v>3</v>
      </c>
      <c r="EI31">
        <v>3</v>
      </c>
      <c r="EJ31" t="s">
        <v>305</v>
      </c>
      <c r="EK31">
        <v>100</v>
      </c>
      <c r="EL31">
        <v>100</v>
      </c>
      <c r="EM31">
        <v>-1.1299999999999999</v>
      </c>
      <c r="EN31">
        <v>-1.29E-2</v>
      </c>
      <c r="EO31">
        <v>-1.3122512514794</v>
      </c>
      <c r="EP31">
        <v>8.1547674161403102E-4</v>
      </c>
      <c r="EQ31">
        <v>-7.5071724955183801E-7</v>
      </c>
      <c r="ER31">
        <v>1.8443278439785599E-10</v>
      </c>
      <c r="ES31">
        <v>-0.15600484798045999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1.6</v>
      </c>
      <c r="FB31">
        <v>1.8</v>
      </c>
      <c r="FC31">
        <v>2</v>
      </c>
      <c r="FD31">
        <v>513.16899999999998</v>
      </c>
      <c r="FE31">
        <v>485.13499999999999</v>
      </c>
      <c r="FF31">
        <v>23.256699999999999</v>
      </c>
      <c r="FG31">
        <v>32.8292</v>
      </c>
      <c r="FH31">
        <v>30.000499999999999</v>
      </c>
      <c r="FI31">
        <v>32.793999999999997</v>
      </c>
      <c r="FJ31">
        <v>32.761800000000001</v>
      </c>
      <c r="FK31">
        <v>56.876899999999999</v>
      </c>
      <c r="FL31">
        <v>1.85758</v>
      </c>
      <c r="FM31">
        <v>24.726199999999999</v>
      </c>
      <c r="FN31">
        <v>23.256900000000002</v>
      </c>
      <c r="FO31">
        <v>1411.16</v>
      </c>
      <c r="FP31">
        <v>19.342099999999999</v>
      </c>
      <c r="FQ31">
        <v>101.01300000000001</v>
      </c>
      <c r="FR31">
        <v>100.55200000000001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2020-12-18T13:25:11Z</dcterms:created>
  <dcterms:modified xsi:type="dcterms:W3CDTF">2021-05-04T23:52:29Z</dcterms:modified>
</cp:coreProperties>
</file>