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383D3D0A-9DCA-4C53-8334-DF4A7BBA5489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89" i="1" l="1"/>
  <c r="BN89" i="1"/>
  <c r="BL89" i="1"/>
  <c r="BI89" i="1"/>
  <c r="BH89" i="1"/>
  <c r="BG89" i="1"/>
  <c r="BF89" i="1"/>
  <c r="BJ89" i="1" s="1"/>
  <c r="BK89" i="1" s="1"/>
  <c r="BE89" i="1"/>
  <c r="BA89" i="1"/>
  <c r="AU89" i="1"/>
  <c r="AO89" i="1"/>
  <c r="AJ89" i="1"/>
  <c r="AH89" i="1" s="1"/>
  <c r="Z89" i="1"/>
  <c r="Y89" i="1"/>
  <c r="Q89" i="1"/>
  <c r="BO88" i="1"/>
  <c r="BN88" i="1"/>
  <c r="BL88" i="1"/>
  <c r="BI88" i="1"/>
  <c r="BH88" i="1"/>
  <c r="BG88" i="1"/>
  <c r="BF88" i="1"/>
  <c r="BJ88" i="1" s="1"/>
  <c r="BK88" i="1" s="1"/>
  <c r="BE88" i="1"/>
  <c r="BA88" i="1"/>
  <c r="AU88" i="1"/>
  <c r="AO88" i="1"/>
  <c r="AJ88" i="1"/>
  <c r="AH88" i="1"/>
  <c r="Z88" i="1"/>
  <c r="X88" i="1" s="1"/>
  <c r="Y88" i="1"/>
  <c r="Q88" i="1"/>
  <c r="K88" i="1"/>
  <c r="AX88" i="1" s="1"/>
  <c r="BO87" i="1"/>
  <c r="BN87" i="1"/>
  <c r="BL87" i="1"/>
  <c r="BM87" i="1" s="1"/>
  <c r="AW87" i="1" s="1"/>
  <c r="BI87" i="1"/>
  <c r="BH87" i="1"/>
  <c r="BG87" i="1"/>
  <c r="BF87" i="1"/>
  <c r="BJ87" i="1" s="1"/>
  <c r="BK87" i="1" s="1"/>
  <c r="BE87" i="1"/>
  <c r="BA87" i="1"/>
  <c r="AU87" i="1"/>
  <c r="AY87" i="1" s="1"/>
  <c r="AO87" i="1"/>
  <c r="AJ87" i="1"/>
  <c r="AH87" i="1"/>
  <c r="J87" i="1" s="1"/>
  <c r="I87" i="1" s="1"/>
  <c r="AB87" i="1" s="1"/>
  <c r="Z87" i="1"/>
  <c r="Y87" i="1"/>
  <c r="X87" i="1" s="1"/>
  <c r="Q87" i="1"/>
  <c r="BO86" i="1"/>
  <c r="BN86" i="1"/>
  <c r="BL86" i="1"/>
  <c r="BI86" i="1"/>
  <c r="BH86" i="1"/>
  <c r="BG86" i="1"/>
  <c r="BF86" i="1"/>
  <c r="BJ86" i="1" s="1"/>
  <c r="BK86" i="1" s="1"/>
  <c r="BE86" i="1"/>
  <c r="BA86" i="1"/>
  <c r="AU86" i="1"/>
  <c r="AO86" i="1"/>
  <c r="AJ86" i="1"/>
  <c r="AH86" i="1"/>
  <c r="K86" i="1" s="1"/>
  <c r="AX86" i="1" s="1"/>
  <c r="Z86" i="1"/>
  <c r="Y86" i="1"/>
  <c r="X86" i="1" s="1"/>
  <c r="Q86" i="1"/>
  <c r="BO85" i="1"/>
  <c r="BN85" i="1"/>
  <c r="BL85" i="1"/>
  <c r="BM85" i="1" s="1"/>
  <c r="AW85" i="1" s="1"/>
  <c r="BI85" i="1"/>
  <c r="BH85" i="1"/>
  <c r="BG85" i="1"/>
  <c r="BF85" i="1"/>
  <c r="BJ85" i="1" s="1"/>
  <c r="BK85" i="1" s="1"/>
  <c r="BE85" i="1"/>
  <c r="BA85" i="1"/>
  <c r="AU85" i="1"/>
  <c r="AY85" i="1" s="1"/>
  <c r="AO85" i="1"/>
  <c r="AJ85" i="1"/>
  <c r="AH85" i="1"/>
  <c r="J85" i="1" s="1"/>
  <c r="I85" i="1" s="1"/>
  <c r="Z85" i="1"/>
  <c r="Y85" i="1"/>
  <c r="X85" i="1" s="1"/>
  <c r="Q85" i="1"/>
  <c r="BO84" i="1"/>
  <c r="BN84" i="1"/>
  <c r="BL84" i="1"/>
  <c r="BI84" i="1"/>
  <c r="BH84" i="1"/>
  <c r="BG84" i="1"/>
  <c r="BF84" i="1"/>
  <c r="BJ84" i="1" s="1"/>
  <c r="BK84" i="1" s="1"/>
  <c r="BE84" i="1"/>
  <c r="BA84" i="1"/>
  <c r="AU84" i="1"/>
  <c r="AO84" i="1"/>
  <c r="AJ84" i="1"/>
  <c r="AH84" i="1"/>
  <c r="Z84" i="1"/>
  <c r="Y84" i="1"/>
  <c r="X84" i="1" s="1"/>
  <c r="Q84" i="1"/>
  <c r="BO83" i="1"/>
  <c r="BN83" i="1"/>
  <c r="BL83" i="1"/>
  <c r="BM83" i="1" s="1"/>
  <c r="AW83" i="1" s="1"/>
  <c r="BI83" i="1"/>
  <c r="BH83" i="1"/>
  <c r="BG83" i="1"/>
  <c r="BF83" i="1"/>
  <c r="BJ83" i="1" s="1"/>
  <c r="BK83" i="1" s="1"/>
  <c r="BE83" i="1"/>
  <c r="BA83" i="1"/>
  <c r="AU83" i="1"/>
  <c r="AY83" i="1" s="1"/>
  <c r="AO83" i="1"/>
  <c r="AJ83" i="1"/>
  <c r="AI83" i="1"/>
  <c r="AH83" i="1"/>
  <c r="J83" i="1" s="1"/>
  <c r="Z83" i="1"/>
  <c r="Y83" i="1"/>
  <c r="Q83" i="1"/>
  <c r="L83" i="1"/>
  <c r="I83" i="1"/>
  <c r="BO82" i="1"/>
  <c r="BN82" i="1"/>
  <c r="BL82" i="1"/>
  <c r="BI82" i="1"/>
  <c r="BH82" i="1"/>
  <c r="BG82" i="1"/>
  <c r="BF82" i="1"/>
  <c r="BJ82" i="1" s="1"/>
  <c r="BK82" i="1" s="1"/>
  <c r="BE82" i="1"/>
  <c r="BA82" i="1"/>
  <c r="AU82" i="1"/>
  <c r="AO82" i="1"/>
  <c r="AJ82" i="1"/>
  <c r="AH82" i="1"/>
  <c r="O82" i="1" s="1"/>
  <c r="Z82" i="1"/>
  <c r="Y82" i="1"/>
  <c r="X82" i="1" s="1"/>
  <c r="Q82" i="1"/>
  <c r="BO81" i="1"/>
  <c r="BN81" i="1"/>
  <c r="BL81" i="1"/>
  <c r="BI81" i="1"/>
  <c r="BH81" i="1"/>
  <c r="BG81" i="1"/>
  <c r="BF81" i="1"/>
  <c r="BJ81" i="1" s="1"/>
  <c r="BK81" i="1" s="1"/>
  <c r="BE81" i="1"/>
  <c r="BA81" i="1"/>
  <c r="AU81" i="1"/>
  <c r="AO81" i="1"/>
  <c r="AJ81" i="1"/>
  <c r="AH81" i="1"/>
  <c r="J81" i="1" s="1"/>
  <c r="I81" i="1" s="1"/>
  <c r="Z81" i="1"/>
  <c r="Y81" i="1"/>
  <c r="X81" i="1" s="1"/>
  <c r="Q81" i="1"/>
  <c r="BO80" i="1"/>
  <c r="BN80" i="1"/>
  <c r="BL80" i="1"/>
  <c r="BI80" i="1"/>
  <c r="BH80" i="1"/>
  <c r="BG80" i="1"/>
  <c r="BF80" i="1"/>
  <c r="BJ80" i="1" s="1"/>
  <c r="BK80" i="1" s="1"/>
  <c r="BE80" i="1"/>
  <c r="BA80" i="1"/>
  <c r="AU80" i="1"/>
  <c r="AO80" i="1"/>
  <c r="AJ80" i="1"/>
  <c r="AH80" i="1"/>
  <c r="Z80" i="1"/>
  <c r="Y80" i="1"/>
  <c r="X80" i="1" s="1"/>
  <c r="Q80" i="1"/>
  <c r="BO79" i="1"/>
  <c r="BN79" i="1"/>
  <c r="BL79" i="1"/>
  <c r="BI79" i="1"/>
  <c r="BH79" i="1"/>
  <c r="BG79" i="1"/>
  <c r="BF79" i="1"/>
  <c r="BJ79" i="1" s="1"/>
  <c r="BK79" i="1" s="1"/>
  <c r="BE79" i="1"/>
  <c r="BA79" i="1"/>
  <c r="AU79" i="1"/>
  <c r="AO79" i="1"/>
  <c r="AJ79" i="1"/>
  <c r="AI79" i="1"/>
  <c r="AH79" i="1"/>
  <c r="J79" i="1" s="1"/>
  <c r="I79" i="1" s="1"/>
  <c r="Z79" i="1"/>
  <c r="Y79" i="1"/>
  <c r="Q79" i="1"/>
  <c r="L79" i="1"/>
  <c r="BO78" i="1"/>
  <c r="BN78" i="1"/>
  <c r="BL78" i="1"/>
  <c r="BI78" i="1"/>
  <c r="BH78" i="1"/>
  <c r="BG78" i="1"/>
  <c r="BF78" i="1"/>
  <c r="BJ78" i="1" s="1"/>
  <c r="BK78" i="1" s="1"/>
  <c r="BE78" i="1"/>
  <c r="BA78" i="1"/>
  <c r="AU78" i="1"/>
  <c r="AO78" i="1"/>
  <c r="AJ78" i="1"/>
  <c r="AH78" i="1" s="1"/>
  <c r="Z78" i="1"/>
  <c r="X78" i="1" s="1"/>
  <c r="Y78" i="1"/>
  <c r="Q78" i="1"/>
  <c r="BO77" i="1"/>
  <c r="BN77" i="1"/>
  <c r="BL77" i="1"/>
  <c r="BI77" i="1"/>
  <c r="BH77" i="1"/>
  <c r="BG77" i="1"/>
  <c r="BF77" i="1"/>
  <c r="BJ77" i="1" s="1"/>
  <c r="BK77" i="1" s="1"/>
  <c r="BE77" i="1"/>
  <c r="BA77" i="1"/>
  <c r="AU77" i="1"/>
  <c r="AO77" i="1"/>
  <c r="AJ77" i="1"/>
  <c r="AH77" i="1" s="1"/>
  <c r="Z77" i="1"/>
  <c r="Y77" i="1"/>
  <c r="X77" i="1" s="1"/>
  <c r="Q77" i="1"/>
  <c r="BO76" i="1"/>
  <c r="BN76" i="1"/>
  <c r="BL76" i="1"/>
  <c r="BM76" i="1" s="1"/>
  <c r="T76" i="1" s="1"/>
  <c r="BI76" i="1"/>
  <c r="BH76" i="1"/>
  <c r="BG76" i="1"/>
  <c r="BF76" i="1"/>
  <c r="BJ76" i="1" s="1"/>
  <c r="BK76" i="1" s="1"/>
  <c r="BE76" i="1"/>
  <c r="BA76" i="1"/>
  <c r="AU76" i="1"/>
  <c r="AO76" i="1"/>
  <c r="AJ76" i="1"/>
  <c r="AH76" i="1"/>
  <c r="Z76" i="1"/>
  <c r="Y76" i="1"/>
  <c r="X76" i="1" s="1"/>
  <c r="Q76" i="1"/>
  <c r="BO75" i="1"/>
  <c r="BN75" i="1"/>
  <c r="BL75" i="1"/>
  <c r="BM75" i="1" s="1"/>
  <c r="BI75" i="1"/>
  <c r="BH75" i="1"/>
  <c r="BG75" i="1"/>
  <c r="BF75" i="1"/>
  <c r="BJ75" i="1" s="1"/>
  <c r="BK75" i="1" s="1"/>
  <c r="BE75" i="1"/>
  <c r="BA75" i="1"/>
  <c r="AW75" i="1"/>
  <c r="AY75" i="1" s="1"/>
  <c r="AU75" i="1"/>
  <c r="AO75" i="1"/>
  <c r="AJ75" i="1"/>
  <c r="AH75" i="1"/>
  <c r="J75" i="1" s="1"/>
  <c r="AB75" i="1"/>
  <c r="Z75" i="1"/>
  <c r="Y75" i="1"/>
  <c r="X75" i="1" s="1"/>
  <c r="Q75" i="1"/>
  <c r="O75" i="1"/>
  <c r="I75" i="1"/>
  <c r="BO74" i="1"/>
  <c r="BN74" i="1"/>
  <c r="BL74" i="1"/>
  <c r="BM74" i="1" s="1"/>
  <c r="BI74" i="1"/>
  <c r="BH74" i="1"/>
  <c r="BG74" i="1"/>
  <c r="BF74" i="1"/>
  <c r="BJ74" i="1" s="1"/>
  <c r="BK74" i="1" s="1"/>
  <c r="BE74" i="1"/>
  <c r="BA74" i="1"/>
  <c r="AU74" i="1"/>
  <c r="AO74" i="1"/>
  <c r="AJ74" i="1"/>
  <c r="AH74" i="1" s="1"/>
  <c r="Z74" i="1"/>
  <c r="Y74" i="1"/>
  <c r="X74" i="1" s="1"/>
  <c r="Q74" i="1"/>
  <c r="BO73" i="1"/>
  <c r="BN73" i="1"/>
  <c r="BL73" i="1"/>
  <c r="BI73" i="1"/>
  <c r="BH73" i="1"/>
  <c r="BG73" i="1"/>
  <c r="BF73" i="1"/>
  <c r="BJ73" i="1" s="1"/>
  <c r="BK73" i="1" s="1"/>
  <c r="BE73" i="1"/>
  <c r="BA73" i="1"/>
  <c r="AU73" i="1"/>
  <c r="AO73" i="1"/>
  <c r="AJ73" i="1"/>
  <c r="AH73" i="1" s="1"/>
  <c r="Z73" i="1"/>
  <c r="Y73" i="1"/>
  <c r="X73" i="1" s="1"/>
  <c r="Q73" i="1"/>
  <c r="BO72" i="1"/>
  <c r="BN72" i="1"/>
  <c r="BL72" i="1"/>
  <c r="BI72" i="1"/>
  <c r="BH72" i="1"/>
  <c r="BG72" i="1"/>
  <c r="BF72" i="1"/>
  <c r="BJ72" i="1" s="1"/>
  <c r="BK72" i="1" s="1"/>
  <c r="BE72" i="1"/>
  <c r="BA72" i="1"/>
  <c r="AU72" i="1"/>
  <c r="AO72" i="1"/>
  <c r="AJ72" i="1"/>
  <c r="AH72" i="1"/>
  <c r="J72" i="1" s="1"/>
  <c r="I72" i="1" s="1"/>
  <c r="AB72" i="1" s="1"/>
  <c r="Z72" i="1"/>
  <c r="Y72" i="1"/>
  <c r="X72" i="1"/>
  <c r="Q72" i="1"/>
  <c r="BO71" i="1"/>
  <c r="BN71" i="1"/>
  <c r="BL71" i="1"/>
  <c r="BJ71" i="1"/>
  <c r="BK71" i="1" s="1"/>
  <c r="BI71" i="1"/>
  <c r="BH71" i="1"/>
  <c r="BG71" i="1"/>
  <c r="BF71" i="1"/>
  <c r="BE71" i="1"/>
  <c r="BA71" i="1"/>
  <c r="AU71" i="1"/>
  <c r="AO71" i="1"/>
  <c r="AJ71" i="1"/>
  <c r="AH71" i="1"/>
  <c r="Z71" i="1"/>
  <c r="Y71" i="1"/>
  <c r="X71" i="1" s="1"/>
  <c r="Q71" i="1"/>
  <c r="BO70" i="1"/>
  <c r="BN70" i="1"/>
  <c r="BL70" i="1"/>
  <c r="BM70" i="1" s="1"/>
  <c r="BK70" i="1"/>
  <c r="BI70" i="1"/>
  <c r="BH70" i="1"/>
  <c r="BG70" i="1"/>
  <c r="BF70" i="1"/>
  <c r="BJ70" i="1" s="1"/>
  <c r="BE70" i="1"/>
  <c r="BA70" i="1"/>
  <c r="AU70" i="1"/>
  <c r="AO70" i="1"/>
  <c r="AJ70" i="1"/>
  <c r="AH70" i="1"/>
  <c r="K70" i="1" s="1"/>
  <c r="AX70" i="1" s="1"/>
  <c r="Z70" i="1"/>
  <c r="Y70" i="1"/>
  <c r="X70" i="1" s="1"/>
  <c r="Q70" i="1"/>
  <c r="L70" i="1"/>
  <c r="BO69" i="1"/>
  <c r="BN69" i="1"/>
  <c r="BL69" i="1"/>
  <c r="BI69" i="1"/>
  <c r="BH69" i="1"/>
  <c r="BG69" i="1"/>
  <c r="BF69" i="1"/>
  <c r="BJ69" i="1" s="1"/>
  <c r="BK69" i="1" s="1"/>
  <c r="BE69" i="1"/>
  <c r="BA69" i="1"/>
  <c r="AU69" i="1"/>
  <c r="AO69" i="1"/>
  <c r="AJ69" i="1"/>
  <c r="AH69" i="1"/>
  <c r="Z69" i="1"/>
  <c r="Y69" i="1"/>
  <c r="X69" i="1"/>
  <c r="Q69" i="1"/>
  <c r="BO68" i="1"/>
  <c r="BN68" i="1"/>
  <c r="BL68" i="1"/>
  <c r="BI68" i="1"/>
  <c r="BH68" i="1"/>
  <c r="BG68" i="1"/>
  <c r="BF68" i="1"/>
  <c r="BJ68" i="1" s="1"/>
  <c r="BK68" i="1" s="1"/>
  <c r="BE68" i="1"/>
  <c r="BA68" i="1"/>
  <c r="AU68" i="1"/>
  <c r="AO68" i="1"/>
  <c r="AJ68" i="1"/>
  <c r="AH68" i="1"/>
  <c r="O68" i="1" s="1"/>
  <c r="Z68" i="1"/>
  <c r="Y68" i="1"/>
  <c r="Q68" i="1"/>
  <c r="BO67" i="1"/>
  <c r="BN67" i="1"/>
  <c r="BL67" i="1"/>
  <c r="BK67" i="1"/>
  <c r="BI67" i="1"/>
  <c r="BH67" i="1"/>
  <c r="BG67" i="1"/>
  <c r="BF67" i="1"/>
  <c r="BJ67" i="1" s="1"/>
  <c r="BE67" i="1"/>
  <c r="BA67" i="1"/>
  <c r="AU67" i="1"/>
  <c r="AO67" i="1"/>
  <c r="AJ67" i="1"/>
  <c r="AH67" i="1" s="1"/>
  <c r="Z67" i="1"/>
  <c r="Y67" i="1"/>
  <c r="Q67" i="1"/>
  <c r="BO66" i="1"/>
  <c r="BN66" i="1"/>
  <c r="BL66" i="1"/>
  <c r="BI66" i="1"/>
  <c r="BH66" i="1"/>
  <c r="BG66" i="1"/>
  <c r="BF66" i="1"/>
  <c r="BJ66" i="1" s="1"/>
  <c r="BK66" i="1" s="1"/>
  <c r="BE66" i="1"/>
  <c r="BA66" i="1"/>
  <c r="AU66" i="1"/>
  <c r="AO66" i="1"/>
  <c r="AJ66" i="1"/>
  <c r="AH66" i="1" s="1"/>
  <c r="Z66" i="1"/>
  <c r="Y66" i="1"/>
  <c r="X66" i="1"/>
  <c r="Q66" i="1"/>
  <c r="BO65" i="1"/>
  <c r="BN65" i="1"/>
  <c r="BL65" i="1"/>
  <c r="BM65" i="1" s="1"/>
  <c r="BI65" i="1"/>
  <c r="BH65" i="1"/>
  <c r="BG65" i="1"/>
  <c r="BF65" i="1"/>
  <c r="BJ65" i="1" s="1"/>
  <c r="BK65" i="1" s="1"/>
  <c r="BE65" i="1"/>
  <c r="BA65" i="1"/>
  <c r="AU65" i="1"/>
  <c r="AO65" i="1"/>
  <c r="AJ65" i="1"/>
  <c r="AH65" i="1" s="1"/>
  <c r="O65" i="1" s="1"/>
  <c r="AI65" i="1"/>
  <c r="Z65" i="1"/>
  <c r="Y65" i="1"/>
  <c r="X65" i="1" s="1"/>
  <c r="Q65" i="1"/>
  <c r="L65" i="1"/>
  <c r="K65" i="1"/>
  <c r="AX65" i="1" s="1"/>
  <c r="J65" i="1"/>
  <c r="I65" i="1" s="1"/>
  <c r="BO64" i="1"/>
  <c r="BN64" i="1"/>
  <c r="BL64" i="1"/>
  <c r="BI64" i="1"/>
  <c r="BH64" i="1"/>
  <c r="BG64" i="1"/>
  <c r="BF64" i="1"/>
  <c r="BJ64" i="1" s="1"/>
  <c r="BK64" i="1" s="1"/>
  <c r="BE64" i="1"/>
  <c r="BA64" i="1"/>
  <c r="AU64" i="1"/>
  <c r="AO64" i="1"/>
  <c r="AJ64" i="1"/>
  <c r="AH64" i="1" s="1"/>
  <c r="K64" i="1" s="1"/>
  <c r="AX64" i="1" s="1"/>
  <c r="Z64" i="1"/>
  <c r="Y64" i="1"/>
  <c r="X64" i="1"/>
  <c r="Q64" i="1"/>
  <c r="BO63" i="1"/>
  <c r="BN63" i="1"/>
  <c r="BL63" i="1"/>
  <c r="BM63" i="1" s="1"/>
  <c r="T63" i="1" s="1"/>
  <c r="BJ63" i="1"/>
  <c r="BK63" i="1" s="1"/>
  <c r="BI63" i="1"/>
  <c r="BH63" i="1"/>
  <c r="BG63" i="1"/>
  <c r="BF63" i="1"/>
  <c r="BE63" i="1"/>
  <c r="BA63" i="1"/>
  <c r="AW63" i="1"/>
  <c r="AU63" i="1"/>
  <c r="AO63" i="1"/>
  <c r="AJ63" i="1"/>
  <c r="AH63" i="1" s="1"/>
  <c r="O63" i="1" s="1"/>
  <c r="AI63" i="1"/>
  <c r="Z63" i="1"/>
  <c r="Y63" i="1"/>
  <c r="Q63" i="1"/>
  <c r="K63" i="1"/>
  <c r="AX63" i="1" s="1"/>
  <c r="J63" i="1"/>
  <c r="I63" i="1" s="1"/>
  <c r="BO62" i="1"/>
  <c r="BN62" i="1"/>
  <c r="BM62" i="1" s="1"/>
  <c r="BL62" i="1"/>
  <c r="BI62" i="1"/>
  <c r="BH62" i="1"/>
  <c r="BG62" i="1"/>
  <c r="BF62" i="1"/>
  <c r="BJ62" i="1" s="1"/>
  <c r="BK62" i="1" s="1"/>
  <c r="BE62" i="1"/>
  <c r="BA62" i="1"/>
  <c r="AU62" i="1"/>
  <c r="AO62" i="1"/>
  <c r="AJ62" i="1"/>
  <c r="AH62" i="1" s="1"/>
  <c r="Z62" i="1"/>
  <c r="Y62" i="1"/>
  <c r="X62" i="1" s="1"/>
  <c r="Q62" i="1"/>
  <c r="K62" i="1"/>
  <c r="AX62" i="1" s="1"/>
  <c r="BO61" i="1"/>
  <c r="BN61" i="1"/>
  <c r="BL61" i="1"/>
  <c r="BI61" i="1"/>
  <c r="BH61" i="1"/>
  <c r="BG61" i="1"/>
  <c r="BF61" i="1"/>
  <c r="BJ61" i="1" s="1"/>
  <c r="BK61" i="1" s="1"/>
  <c r="BE61" i="1"/>
  <c r="BA61" i="1"/>
  <c r="AU61" i="1"/>
  <c r="AO61" i="1"/>
  <c r="AJ61" i="1"/>
  <c r="AH61" i="1" s="1"/>
  <c r="Z61" i="1"/>
  <c r="Y61" i="1"/>
  <c r="X61" i="1" s="1"/>
  <c r="Q61" i="1"/>
  <c r="BO60" i="1"/>
  <c r="BN60" i="1"/>
  <c r="BM60" i="1" s="1"/>
  <c r="BL60" i="1"/>
  <c r="BI60" i="1"/>
  <c r="BH60" i="1"/>
  <c r="BG60" i="1"/>
  <c r="BF60" i="1"/>
  <c r="BJ60" i="1" s="1"/>
  <c r="BK60" i="1" s="1"/>
  <c r="BE60" i="1"/>
  <c r="BA60" i="1"/>
  <c r="AU60" i="1"/>
  <c r="AO60" i="1"/>
  <c r="AJ60" i="1"/>
  <c r="AH60" i="1" s="1"/>
  <c r="Z60" i="1"/>
  <c r="Y60" i="1"/>
  <c r="X60" i="1" s="1"/>
  <c r="Q60" i="1"/>
  <c r="K60" i="1"/>
  <c r="AX60" i="1" s="1"/>
  <c r="BO59" i="1"/>
  <c r="BN59" i="1"/>
  <c r="BL59" i="1"/>
  <c r="BI59" i="1"/>
  <c r="BH59" i="1"/>
  <c r="BG59" i="1"/>
  <c r="BF59" i="1"/>
  <c r="BJ59" i="1" s="1"/>
  <c r="BK59" i="1" s="1"/>
  <c r="BE59" i="1"/>
  <c r="BA59" i="1"/>
  <c r="AU59" i="1"/>
  <c r="AO59" i="1"/>
  <c r="AJ59" i="1"/>
  <c r="AH59" i="1" s="1"/>
  <c r="Z59" i="1"/>
  <c r="Y59" i="1"/>
  <c r="X59" i="1" s="1"/>
  <c r="Q59" i="1"/>
  <c r="BO58" i="1"/>
  <c r="BN58" i="1"/>
  <c r="BL58" i="1"/>
  <c r="BI58" i="1"/>
  <c r="BH58" i="1"/>
  <c r="BG58" i="1"/>
  <c r="BF58" i="1"/>
  <c r="BJ58" i="1" s="1"/>
  <c r="BK58" i="1" s="1"/>
  <c r="BE58" i="1"/>
  <c r="BA58" i="1"/>
  <c r="AU58" i="1"/>
  <c r="AO58" i="1"/>
  <c r="AJ58" i="1"/>
  <c r="AH58" i="1" s="1"/>
  <c r="Z58" i="1"/>
  <c r="Y58" i="1"/>
  <c r="Q58" i="1"/>
  <c r="J58" i="1"/>
  <c r="I58" i="1" s="1"/>
  <c r="BO57" i="1"/>
  <c r="BN57" i="1"/>
  <c r="BL57" i="1"/>
  <c r="BM57" i="1" s="1"/>
  <c r="BI57" i="1"/>
  <c r="BH57" i="1"/>
  <c r="BG57" i="1"/>
  <c r="BF57" i="1"/>
  <c r="BJ57" i="1" s="1"/>
  <c r="BK57" i="1" s="1"/>
  <c r="BE57" i="1"/>
  <c r="BA57" i="1"/>
  <c r="AU57" i="1"/>
  <c r="AO57" i="1"/>
  <c r="AJ57" i="1"/>
  <c r="AH57" i="1" s="1"/>
  <c r="AI57" i="1" s="1"/>
  <c r="Z57" i="1"/>
  <c r="Y57" i="1"/>
  <c r="X57" i="1" s="1"/>
  <c r="Q57" i="1"/>
  <c r="BO56" i="1"/>
  <c r="BN56" i="1"/>
  <c r="BL56" i="1"/>
  <c r="BM56" i="1" s="1"/>
  <c r="BI56" i="1"/>
  <c r="BH56" i="1"/>
  <c r="BG56" i="1"/>
  <c r="BF56" i="1"/>
  <c r="BJ56" i="1" s="1"/>
  <c r="BK56" i="1" s="1"/>
  <c r="BE56" i="1"/>
  <c r="BA56" i="1"/>
  <c r="AU56" i="1"/>
  <c r="AO56" i="1"/>
  <c r="AJ56" i="1"/>
  <c r="AH56" i="1" s="1"/>
  <c r="AI56" i="1" s="1"/>
  <c r="Z56" i="1"/>
  <c r="Y56" i="1"/>
  <c r="X56" i="1" s="1"/>
  <c r="Q56" i="1"/>
  <c r="BO55" i="1"/>
  <c r="BN55" i="1"/>
  <c r="BL55" i="1"/>
  <c r="BM55" i="1" s="1"/>
  <c r="T55" i="1" s="1"/>
  <c r="BI55" i="1"/>
  <c r="BH55" i="1"/>
  <c r="BG55" i="1"/>
  <c r="BF55" i="1"/>
  <c r="BJ55" i="1" s="1"/>
  <c r="BK55" i="1" s="1"/>
  <c r="BE55" i="1"/>
  <c r="BA55" i="1"/>
  <c r="AW55" i="1"/>
  <c r="AY55" i="1" s="1"/>
  <c r="AU55" i="1"/>
  <c r="AO55" i="1"/>
  <c r="AJ55" i="1"/>
  <c r="AH55" i="1" s="1"/>
  <c r="AI55" i="1"/>
  <c r="Z55" i="1"/>
  <c r="Y55" i="1"/>
  <c r="X55" i="1" s="1"/>
  <c r="Q55" i="1"/>
  <c r="BO54" i="1"/>
  <c r="BN54" i="1"/>
  <c r="BL54" i="1"/>
  <c r="BM54" i="1" s="1"/>
  <c r="BI54" i="1"/>
  <c r="BH54" i="1"/>
  <c r="BG54" i="1"/>
  <c r="BF54" i="1"/>
  <c r="BJ54" i="1" s="1"/>
  <c r="BK54" i="1" s="1"/>
  <c r="BE54" i="1"/>
  <c r="BA54" i="1"/>
  <c r="AU54" i="1"/>
  <c r="AO54" i="1"/>
  <c r="AJ54" i="1"/>
  <c r="AH54" i="1" s="1"/>
  <c r="AI54" i="1"/>
  <c r="Z54" i="1"/>
  <c r="Y54" i="1"/>
  <c r="Q54" i="1"/>
  <c r="BO53" i="1"/>
  <c r="BN53" i="1"/>
  <c r="BL53" i="1"/>
  <c r="BM53" i="1" s="1"/>
  <c r="BJ53" i="1"/>
  <c r="BK53" i="1" s="1"/>
  <c r="BI53" i="1"/>
  <c r="BH53" i="1"/>
  <c r="BG53" i="1"/>
  <c r="BF53" i="1"/>
  <c r="BE53" i="1"/>
  <c r="BA53" i="1"/>
  <c r="AW53" i="1"/>
  <c r="AU53" i="1"/>
  <c r="AO53" i="1"/>
  <c r="AJ53" i="1"/>
  <c r="AH53" i="1" s="1"/>
  <c r="AI53" i="1"/>
  <c r="Z53" i="1"/>
  <c r="Y53" i="1"/>
  <c r="X53" i="1" s="1"/>
  <c r="Q53" i="1"/>
  <c r="O53" i="1"/>
  <c r="BO52" i="1"/>
  <c r="BN52" i="1"/>
  <c r="BL52" i="1"/>
  <c r="BI52" i="1"/>
  <c r="BH52" i="1"/>
  <c r="BG52" i="1"/>
  <c r="BF52" i="1"/>
  <c r="BJ52" i="1" s="1"/>
  <c r="BK52" i="1" s="1"/>
  <c r="BE52" i="1"/>
  <c r="BA52" i="1"/>
  <c r="AU52" i="1"/>
  <c r="AO52" i="1"/>
  <c r="AJ52" i="1"/>
  <c r="AH52" i="1" s="1"/>
  <c r="AI52" i="1" s="1"/>
  <c r="Z52" i="1"/>
  <c r="Y52" i="1"/>
  <c r="Q52" i="1"/>
  <c r="BO51" i="1"/>
  <c r="BN51" i="1"/>
  <c r="BL51" i="1"/>
  <c r="BI51" i="1"/>
  <c r="BH51" i="1"/>
  <c r="BG51" i="1"/>
  <c r="BF51" i="1"/>
  <c r="BJ51" i="1" s="1"/>
  <c r="BK51" i="1" s="1"/>
  <c r="BE51" i="1"/>
  <c r="BA51" i="1"/>
  <c r="AU51" i="1"/>
  <c r="AO51" i="1"/>
  <c r="AJ51" i="1"/>
  <c r="AH51" i="1" s="1"/>
  <c r="L51" i="1" s="1"/>
  <c r="Z51" i="1"/>
  <c r="Y51" i="1"/>
  <c r="X51" i="1" s="1"/>
  <c r="Q51" i="1"/>
  <c r="BO50" i="1"/>
  <c r="BN50" i="1"/>
  <c r="BL50" i="1"/>
  <c r="BI50" i="1"/>
  <c r="BH50" i="1"/>
  <c r="BG50" i="1"/>
  <c r="BF50" i="1"/>
  <c r="BJ50" i="1" s="1"/>
  <c r="BK50" i="1" s="1"/>
  <c r="BE50" i="1"/>
  <c r="BA50" i="1"/>
  <c r="AU50" i="1"/>
  <c r="AO50" i="1"/>
  <c r="AJ50" i="1"/>
  <c r="AH50" i="1" s="1"/>
  <c r="L50" i="1" s="1"/>
  <c r="AI50" i="1"/>
  <c r="Z50" i="1"/>
  <c r="Y50" i="1"/>
  <c r="Q50" i="1"/>
  <c r="BO49" i="1"/>
  <c r="BN49" i="1"/>
  <c r="BL49" i="1"/>
  <c r="BJ49" i="1"/>
  <c r="BK49" i="1" s="1"/>
  <c r="BI49" i="1"/>
  <c r="BH49" i="1"/>
  <c r="BG49" i="1"/>
  <c r="BF49" i="1"/>
  <c r="BE49" i="1"/>
  <c r="BA49" i="1"/>
  <c r="AU49" i="1"/>
  <c r="AO49" i="1"/>
  <c r="AJ49" i="1"/>
  <c r="AH49" i="1" s="1"/>
  <c r="L49" i="1" s="1"/>
  <c r="Z49" i="1"/>
  <c r="Y49" i="1"/>
  <c r="Q49" i="1"/>
  <c r="K49" i="1"/>
  <c r="AX49" i="1" s="1"/>
  <c r="J49" i="1"/>
  <c r="I49" i="1" s="1"/>
  <c r="BO48" i="1"/>
  <c r="BN48" i="1"/>
  <c r="BL48" i="1"/>
  <c r="BI48" i="1"/>
  <c r="BH48" i="1"/>
  <c r="BG48" i="1"/>
  <c r="BF48" i="1"/>
  <c r="BJ48" i="1" s="1"/>
  <c r="BK48" i="1" s="1"/>
  <c r="BE48" i="1"/>
  <c r="BA48" i="1"/>
  <c r="AU48" i="1"/>
  <c r="AO48" i="1"/>
  <c r="AJ48" i="1"/>
  <c r="AH48" i="1" s="1"/>
  <c r="L48" i="1" s="1"/>
  <c r="Z48" i="1"/>
  <c r="Y48" i="1"/>
  <c r="Q48" i="1"/>
  <c r="BO47" i="1"/>
  <c r="BN47" i="1"/>
  <c r="BL47" i="1"/>
  <c r="BI47" i="1"/>
  <c r="BH47" i="1"/>
  <c r="BG47" i="1"/>
  <c r="BF47" i="1"/>
  <c r="BJ47" i="1" s="1"/>
  <c r="BK47" i="1" s="1"/>
  <c r="BE47" i="1"/>
  <c r="BA47" i="1"/>
  <c r="AU47" i="1"/>
  <c r="AO47" i="1"/>
  <c r="AJ47" i="1"/>
  <c r="AH47" i="1" s="1"/>
  <c r="L47" i="1" s="1"/>
  <c r="Z47" i="1"/>
  <c r="Y47" i="1"/>
  <c r="Q47" i="1"/>
  <c r="BO46" i="1"/>
  <c r="BN46" i="1"/>
  <c r="BL46" i="1"/>
  <c r="BM46" i="1" s="1"/>
  <c r="BI46" i="1"/>
  <c r="BH46" i="1"/>
  <c r="BG46" i="1"/>
  <c r="BF46" i="1"/>
  <c r="BJ46" i="1" s="1"/>
  <c r="BK46" i="1" s="1"/>
  <c r="BE46" i="1"/>
  <c r="BA46" i="1"/>
  <c r="AU46" i="1"/>
  <c r="AO46" i="1"/>
  <c r="AJ46" i="1"/>
  <c r="AH46" i="1" s="1"/>
  <c r="Z46" i="1"/>
  <c r="Y46" i="1"/>
  <c r="Q46" i="1"/>
  <c r="BO45" i="1"/>
  <c r="BN45" i="1"/>
  <c r="BM45" i="1" s="1"/>
  <c r="AW45" i="1" s="1"/>
  <c r="BL45" i="1"/>
  <c r="BI45" i="1"/>
  <c r="BH45" i="1"/>
  <c r="BG45" i="1"/>
  <c r="BF45" i="1"/>
  <c r="BJ45" i="1" s="1"/>
  <c r="BK45" i="1" s="1"/>
  <c r="BE45" i="1"/>
  <c r="BA45" i="1"/>
  <c r="AU45" i="1"/>
  <c r="AO45" i="1"/>
  <c r="AJ45" i="1"/>
  <c r="AH45" i="1" s="1"/>
  <c r="Z45" i="1"/>
  <c r="X45" i="1" s="1"/>
  <c r="Y45" i="1"/>
  <c r="Q45" i="1"/>
  <c r="BO44" i="1"/>
  <c r="BN44" i="1"/>
  <c r="BM44" i="1" s="1"/>
  <c r="BL44" i="1"/>
  <c r="BJ44" i="1"/>
  <c r="BK44" i="1" s="1"/>
  <c r="BI44" i="1"/>
  <c r="BH44" i="1"/>
  <c r="BG44" i="1"/>
  <c r="BF44" i="1"/>
  <c r="BE44" i="1"/>
  <c r="BA44" i="1"/>
  <c r="AU44" i="1"/>
  <c r="AO44" i="1"/>
  <c r="AJ44" i="1"/>
  <c r="AH44" i="1"/>
  <c r="O44" i="1" s="1"/>
  <c r="Z44" i="1"/>
  <c r="Y44" i="1"/>
  <c r="X44" i="1" s="1"/>
  <c r="Q44" i="1"/>
  <c r="BO43" i="1"/>
  <c r="BN43" i="1"/>
  <c r="BL43" i="1"/>
  <c r="BI43" i="1"/>
  <c r="BH43" i="1"/>
  <c r="BG43" i="1"/>
  <c r="BF43" i="1"/>
  <c r="BJ43" i="1" s="1"/>
  <c r="BK43" i="1" s="1"/>
  <c r="BE43" i="1"/>
  <c r="BA43" i="1"/>
  <c r="AU43" i="1"/>
  <c r="AO43" i="1"/>
  <c r="AJ43" i="1"/>
  <c r="AH43" i="1"/>
  <c r="J43" i="1" s="1"/>
  <c r="I43" i="1" s="1"/>
  <c r="AB43" i="1" s="1"/>
  <c r="Z43" i="1"/>
  <c r="X43" i="1" s="1"/>
  <c r="Y43" i="1"/>
  <c r="Q43" i="1"/>
  <c r="O43" i="1"/>
  <c r="K43" i="1"/>
  <c r="AX43" i="1" s="1"/>
  <c r="BO42" i="1"/>
  <c r="BN42" i="1"/>
  <c r="BL42" i="1"/>
  <c r="BJ42" i="1"/>
  <c r="BK42" i="1" s="1"/>
  <c r="BI42" i="1"/>
  <c r="BH42" i="1"/>
  <c r="BG42" i="1"/>
  <c r="BF42" i="1"/>
  <c r="BE42" i="1"/>
  <c r="BA42" i="1"/>
  <c r="AU42" i="1"/>
  <c r="AO42" i="1"/>
  <c r="AJ42" i="1"/>
  <c r="AH42" i="1" s="1"/>
  <c r="O42" i="1" s="1"/>
  <c r="Z42" i="1"/>
  <c r="Y42" i="1"/>
  <c r="X42" i="1"/>
  <c r="Q42" i="1"/>
  <c r="BO41" i="1"/>
  <c r="BN41" i="1"/>
  <c r="BL41" i="1"/>
  <c r="BI41" i="1"/>
  <c r="BH41" i="1"/>
  <c r="BG41" i="1"/>
  <c r="BF41" i="1"/>
  <c r="BJ41" i="1" s="1"/>
  <c r="BK41" i="1" s="1"/>
  <c r="BE41" i="1"/>
  <c r="BA41" i="1"/>
  <c r="AU41" i="1"/>
  <c r="AO41" i="1"/>
  <c r="AJ41" i="1"/>
  <c r="AH41" i="1" s="1"/>
  <c r="Z41" i="1"/>
  <c r="X41" i="1" s="1"/>
  <c r="Y41" i="1"/>
  <c r="Q41" i="1"/>
  <c r="BO40" i="1"/>
  <c r="BN40" i="1"/>
  <c r="BL40" i="1"/>
  <c r="BM40" i="1" s="1"/>
  <c r="BJ40" i="1"/>
  <c r="BK40" i="1" s="1"/>
  <c r="BI40" i="1"/>
  <c r="BH40" i="1"/>
  <c r="BG40" i="1"/>
  <c r="BF40" i="1"/>
  <c r="BE40" i="1"/>
  <c r="BA40" i="1"/>
  <c r="AU40" i="1"/>
  <c r="AO40" i="1"/>
  <c r="AJ40" i="1"/>
  <c r="AH40" i="1" s="1"/>
  <c r="O40" i="1" s="1"/>
  <c r="Z40" i="1"/>
  <c r="Y40" i="1"/>
  <c r="X40" i="1"/>
  <c r="Q40" i="1"/>
  <c r="BO39" i="1"/>
  <c r="BN39" i="1"/>
  <c r="BL39" i="1"/>
  <c r="BI39" i="1"/>
  <c r="BH39" i="1"/>
  <c r="BG39" i="1"/>
  <c r="BF39" i="1"/>
  <c r="BJ39" i="1" s="1"/>
  <c r="BK39" i="1" s="1"/>
  <c r="BE39" i="1"/>
  <c r="BA39" i="1"/>
  <c r="AU39" i="1"/>
  <c r="AO39" i="1"/>
  <c r="AJ39" i="1"/>
  <c r="AH39" i="1" s="1"/>
  <c r="Z39" i="1"/>
  <c r="Y39" i="1"/>
  <c r="X39" i="1"/>
  <c r="Q39" i="1"/>
  <c r="BO38" i="1"/>
  <c r="BN38" i="1"/>
  <c r="BL38" i="1"/>
  <c r="BM38" i="1" s="1"/>
  <c r="BJ38" i="1"/>
  <c r="BK38" i="1" s="1"/>
  <c r="BI38" i="1"/>
  <c r="BH38" i="1"/>
  <c r="BG38" i="1"/>
  <c r="BF38" i="1"/>
  <c r="BE38" i="1"/>
  <c r="BA38" i="1"/>
  <c r="AU38" i="1"/>
  <c r="AO38" i="1"/>
  <c r="AJ38" i="1"/>
  <c r="AH38" i="1"/>
  <c r="Z38" i="1"/>
  <c r="Y38" i="1"/>
  <c r="X38" i="1" s="1"/>
  <c r="Q38" i="1"/>
  <c r="O38" i="1"/>
  <c r="BO37" i="1"/>
  <c r="T37" i="1" s="1"/>
  <c r="BN37" i="1"/>
  <c r="BL37" i="1"/>
  <c r="BM37" i="1" s="1"/>
  <c r="AW37" i="1" s="1"/>
  <c r="BI37" i="1"/>
  <c r="BH37" i="1"/>
  <c r="BG37" i="1"/>
  <c r="BF37" i="1"/>
  <c r="BJ37" i="1" s="1"/>
  <c r="BK37" i="1" s="1"/>
  <c r="BE37" i="1"/>
  <c r="BA37" i="1"/>
  <c r="AU37" i="1"/>
  <c r="AO37" i="1"/>
  <c r="AJ37" i="1"/>
  <c r="AH37" i="1"/>
  <c r="J37" i="1" s="1"/>
  <c r="I37" i="1" s="1"/>
  <c r="AB37" i="1" s="1"/>
  <c r="Z37" i="1"/>
  <c r="Y37" i="1"/>
  <c r="X37" i="1"/>
  <c r="Q37" i="1"/>
  <c r="K37" i="1"/>
  <c r="AX37" i="1" s="1"/>
  <c r="AZ37" i="1" s="1"/>
  <c r="BO36" i="1"/>
  <c r="BN36" i="1"/>
  <c r="BL36" i="1"/>
  <c r="BM36" i="1" s="1"/>
  <c r="BJ36" i="1"/>
  <c r="BK36" i="1" s="1"/>
  <c r="BI36" i="1"/>
  <c r="BH36" i="1"/>
  <c r="BG36" i="1"/>
  <c r="BF36" i="1"/>
  <c r="BE36" i="1"/>
  <c r="BA36" i="1"/>
  <c r="AU36" i="1"/>
  <c r="AO36" i="1"/>
  <c r="AJ36" i="1"/>
  <c r="AH36" i="1" s="1"/>
  <c r="Z36" i="1"/>
  <c r="Y36" i="1"/>
  <c r="X36" i="1" s="1"/>
  <c r="Q36" i="1"/>
  <c r="BO35" i="1"/>
  <c r="BN35" i="1"/>
  <c r="BL35" i="1"/>
  <c r="BI35" i="1"/>
  <c r="BH35" i="1"/>
  <c r="BG35" i="1"/>
  <c r="BF35" i="1"/>
  <c r="BJ35" i="1" s="1"/>
  <c r="BK35" i="1" s="1"/>
  <c r="BE35" i="1"/>
  <c r="BA35" i="1"/>
  <c r="AU35" i="1"/>
  <c r="AO35" i="1"/>
  <c r="AJ35" i="1"/>
  <c r="AH35" i="1" s="1"/>
  <c r="Z35" i="1"/>
  <c r="X35" i="1" s="1"/>
  <c r="Y35" i="1"/>
  <c r="Q35" i="1"/>
  <c r="BO34" i="1"/>
  <c r="BN34" i="1"/>
  <c r="BL34" i="1"/>
  <c r="BJ34" i="1"/>
  <c r="BK34" i="1" s="1"/>
  <c r="BI34" i="1"/>
  <c r="BH34" i="1"/>
  <c r="BG34" i="1"/>
  <c r="BF34" i="1"/>
  <c r="BE34" i="1"/>
  <c r="BA34" i="1"/>
  <c r="AU34" i="1"/>
  <c r="AO34" i="1"/>
  <c r="AJ34" i="1"/>
  <c r="AH34" i="1"/>
  <c r="O34" i="1" s="1"/>
  <c r="Z34" i="1"/>
  <c r="Y34" i="1"/>
  <c r="X34" i="1" s="1"/>
  <c r="Q34" i="1"/>
  <c r="BO33" i="1"/>
  <c r="BN33" i="1"/>
  <c r="BL33" i="1"/>
  <c r="BM33" i="1" s="1"/>
  <c r="AW33" i="1" s="1"/>
  <c r="BI33" i="1"/>
  <c r="BH33" i="1"/>
  <c r="BG33" i="1"/>
  <c r="BF33" i="1"/>
  <c r="BJ33" i="1" s="1"/>
  <c r="BK33" i="1" s="1"/>
  <c r="BE33" i="1"/>
  <c r="BA33" i="1"/>
  <c r="AU33" i="1"/>
  <c r="AO33" i="1"/>
  <c r="AJ33" i="1"/>
  <c r="AH33" i="1" s="1"/>
  <c r="Z33" i="1"/>
  <c r="Y33" i="1"/>
  <c r="X33" i="1" s="1"/>
  <c r="Q33" i="1"/>
  <c r="BO32" i="1"/>
  <c r="BN32" i="1"/>
  <c r="BL32" i="1"/>
  <c r="BI32" i="1"/>
  <c r="BH32" i="1"/>
  <c r="BG32" i="1"/>
  <c r="BF32" i="1"/>
  <c r="BJ32" i="1" s="1"/>
  <c r="BK32" i="1" s="1"/>
  <c r="BE32" i="1"/>
  <c r="BA32" i="1"/>
  <c r="AU32" i="1"/>
  <c r="AO32" i="1"/>
  <c r="AJ32" i="1"/>
  <c r="AH32" i="1"/>
  <c r="J32" i="1" s="1"/>
  <c r="I32" i="1" s="1"/>
  <c r="AB32" i="1" s="1"/>
  <c r="Z32" i="1"/>
  <c r="Y32" i="1"/>
  <c r="X32" i="1" s="1"/>
  <c r="Q32" i="1"/>
  <c r="BO31" i="1"/>
  <c r="BN31" i="1"/>
  <c r="BL31" i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T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I29" i="1"/>
  <c r="BH29" i="1"/>
  <c r="BG29" i="1"/>
  <c r="BF29" i="1"/>
  <c r="BJ29" i="1" s="1"/>
  <c r="BK29" i="1" s="1"/>
  <c r="BE29" i="1"/>
  <c r="BA29" i="1"/>
  <c r="AU29" i="1"/>
  <c r="AO29" i="1"/>
  <c r="AJ29" i="1"/>
  <c r="AI29" i="1"/>
  <c r="AH29" i="1"/>
  <c r="J29" i="1" s="1"/>
  <c r="Z29" i="1"/>
  <c r="Y29" i="1"/>
  <c r="X29" i="1"/>
  <c r="Q29" i="1"/>
  <c r="I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Q28" i="1"/>
  <c r="BO27" i="1"/>
  <c r="BN27" i="1"/>
  <c r="BL27" i="1"/>
  <c r="BJ27" i="1"/>
  <c r="BK27" i="1" s="1"/>
  <c r="BI27" i="1"/>
  <c r="BH27" i="1"/>
  <c r="BG27" i="1"/>
  <c r="BF27" i="1"/>
  <c r="BE27" i="1"/>
  <c r="BA27" i="1"/>
  <c r="AU27" i="1"/>
  <c r="AO27" i="1"/>
  <c r="AJ27" i="1"/>
  <c r="AH27" i="1" s="1"/>
  <c r="L27" i="1" s="1"/>
  <c r="Z27" i="1"/>
  <c r="Y27" i="1"/>
  <c r="X27" i="1" s="1"/>
  <c r="Q27" i="1"/>
  <c r="BO26" i="1"/>
  <c r="BN26" i="1"/>
  <c r="BL26" i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L26" i="1" s="1"/>
  <c r="Z26" i="1"/>
  <c r="Y26" i="1"/>
  <c r="X26" i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O25" i="1" s="1"/>
  <c r="Z25" i="1"/>
  <c r="Y25" i="1"/>
  <c r="Q25" i="1"/>
  <c r="BO24" i="1"/>
  <c r="BN24" i="1"/>
  <c r="BL24" i="1"/>
  <c r="BM24" i="1" s="1"/>
  <c r="T24" i="1" s="1"/>
  <c r="BK24" i="1"/>
  <c r="BJ24" i="1"/>
  <c r="BI24" i="1"/>
  <c r="BH24" i="1"/>
  <c r="BG24" i="1"/>
  <c r="BF24" i="1"/>
  <c r="BE24" i="1"/>
  <c r="BA24" i="1"/>
  <c r="AW24" i="1"/>
  <c r="AU24" i="1"/>
  <c r="AO24" i="1"/>
  <c r="AJ24" i="1"/>
  <c r="AH24" i="1"/>
  <c r="L24" i="1" s="1"/>
  <c r="Z24" i="1"/>
  <c r="Y24" i="1"/>
  <c r="X24" i="1"/>
  <c r="Q24" i="1"/>
  <c r="BO23" i="1"/>
  <c r="BN23" i="1"/>
  <c r="BL23" i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/>
  <c r="O23" i="1" s="1"/>
  <c r="Z23" i="1"/>
  <c r="Y23" i="1"/>
  <c r="X23" i="1" s="1"/>
  <c r="Q23" i="1"/>
  <c r="BO22" i="1"/>
  <c r="BN22" i="1"/>
  <c r="BL22" i="1"/>
  <c r="BM22" i="1" s="1"/>
  <c r="T22" i="1" s="1"/>
  <c r="BJ22" i="1"/>
  <c r="BK22" i="1" s="1"/>
  <c r="BI22" i="1"/>
  <c r="BH22" i="1"/>
  <c r="BG22" i="1"/>
  <c r="BF22" i="1"/>
  <c r="BE22" i="1"/>
  <c r="BA22" i="1"/>
  <c r="AW22" i="1"/>
  <c r="AU22" i="1"/>
  <c r="AY22" i="1" s="1"/>
  <c r="AO22" i="1"/>
  <c r="AJ22" i="1"/>
  <c r="AH22" i="1" s="1"/>
  <c r="L22" i="1" s="1"/>
  <c r="Z22" i="1"/>
  <c r="Y22" i="1"/>
  <c r="X22" i="1"/>
  <c r="Q22" i="1"/>
  <c r="BO21" i="1"/>
  <c r="BN21" i="1"/>
  <c r="BL21" i="1"/>
  <c r="BI21" i="1"/>
  <c r="BH21" i="1"/>
  <c r="BG21" i="1"/>
  <c r="BF21" i="1"/>
  <c r="BJ21" i="1" s="1"/>
  <c r="BK21" i="1" s="1"/>
  <c r="BE21" i="1"/>
  <c r="BA21" i="1"/>
  <c r="AU21" i="1"/>
  <c r="AO21" i="1"/>
  <c r="AJ21" i="1"/>
  <c r="AI21" i="1"/>
  <c r="AH21" i="1"/>
  <c r="O21" i="1" s="1"/>
  <c r="Z21" i="1"/>
  <c r="Y21" i="1"/>
  <c r="X21" i="1" s="1"/>
  <c r="Q21" i="1"/>
  <c r="L21" i="1"/>
  <c r="BO20" i="1"/>
  <c r="BN20" i="1"/>
  <c r="BL20" i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L20" i="1" s="1"/>
  <c r="Z20" i="1"/>
  <c r="Y20" i="1"/>
  <c r="X20" i="1" s="1"/>
  <c r="Q20" i="1"/>
  <c r="BO19" i="1"/>
  <c r="BN19" i="1"/>
  <c r="BL19" i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/>
  <c r="O19" i="1" s="1"/>
  <c r="Z19" i="1"/>
  <c r="Y19" i="1"/>
  <c r="X19" i="1" s="1"/>
  <c r="Q19" i="1"/>
  <c r="L19" i="1"/>
  <c r="BO18" i="1"/>
  <c r="BN18" i="1"/>
  <c r="BL18" i="1"/>
  <c r="BM18" i="1" s="1"/>
  <c r="T18" i="1" s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Z18" i="1"/>
  <c r="Y18" i="1"/>
  <c r="X18" i="1"/>
  <c r="Q18" i="1"/>
  <c r="BO17" i="1"/>
  <c r="BN17" i="1"/>
  <c r="BL17" i="1"/>
  <c r="BM17" i="1" s="1"/>
  <c r="AW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 s="1"/>
  <c r="Z17" i="1"/>
  <c r="Y17" i="1"/>
  <c r="Q17" i="1"/>
  <c r="J30" i="1" l="1"/>
  <c r="I30" i="1" s="1"/>
  <c r="L30" i="1"/>
  <c r="K30" i="1"/>
  <c r="AX30" i="1" s="1"/>
  <c r="O67" i="1"/>
  <c r="AI67" i="1"/>
  <c r="J77" i="1"/>
  <c r="I77" i="1" s="1"/>
  <c r="AB77" i="1" s="1"/>
  <c r="L77" i="1"/>
  <c r="K77" i="1"/>
  <c r="AX77" i="1" s="1"/>
  <c r="AI77" i="1"/>
  <c r="O77" i="1"/>
  <c r="J41" i="1"/>
  <c r="I41" i="1" s="1"/>
  <c r="AB41" i="1" s="1"/>
  <c r="K41" i="1"/>
  <c r="AX41" i="1" s="1"/>
  <c r="O41" i="1"/>
  <c r="L41" i="1"/>
  <c r="J31" i="1"/>
  <c r="I31" i="1" s="1"/>
  <c r="AB31" i="1" s="1"/>
  <c r="L31" i="1"/>
  <c r="K31" i="1"/>
  <c r="AX31" i="1" s="1"/>
  <c r="AI31" i="1"/>
  <c r="O31" i="1"/>
  <c r="J39" i="1"/>
  <c r="I39" i="1" s="1"/>
  <c r="AB39" i="1" s="1"/>
  <c r="K39" i="1"/>
  <c r="AX39" i="1" s="1"/>
  <c r="O39" i="1"/>
  <c r="L39" i="1"/>
  <c r="J89" i="1"/>
  <c r="I89" i="1" s="1"/>
  <c r="O89" i="1"/>
  <c r="L89" i="1"/>
  <c r="K89" i="1"/>
  <c r="AX89" i="1" s="1"/>
  <c r="O17" i="1"/>
  <c r="K17" i="1"/>
  <c r="AX17" i="1" s="1"/>
  <c r="L17" i="1"/>
  <c r="AI17" i="1"/>
  <c r="J45" i="1"/>
  <c r="I45" i="1" s="1"/>
  <c r="O45" i="1"/>
  <c r="L45" i="1"/>
  <c r="K45" i="1"/>
  <c r="AX45" i="1" s="1"/>
  <c r="J73" i="1"/>
  <c r="I73" i="1" s="1"/>
  <c r="L73" i="1"/>
  <c r="K73" i="1"/>
  <c r="AX73" i="1" s="1"/>
  <c r="AI73" i="1"/>
  <c r="O73" i="1"/>
  <c r="O28" i="1"/>
  <c r="K28" i="1"/>
  <c r="AX28" i="1" s="1"/>
  <c r="L28" i="1"/>
  <c r="J28" i="1"/>
  <c r="I28" i="1" s="1"/>
  <c r="AI28" i="1"/>
  <c r="J33" i="1"/>
  <c r="I33" i="1" s="1"/>
  <c r="L33" i="1"/>
  <c r="K33" i="1"/>
  <c r="AX33" i="1" s="1"/>
  <c r="O33" i="1"/>
  <c r="J35" i="1"/>
  <c r="I35" i="1" s="1"/>
  <c r="AB35" i="1" s="1"/>
  <c r="L35" i="1"/>
  <c r="O35" i="1"/>
  <c r="K35" i="1"/>
  <c r="AX35" i="1" s="1"/>
  <c r="T56" i="1"/>
  <c r="AW56" i="1"/>
  <c r="AY56" i="1" s="1"/>
  <c r="O78" i="1"/>
  <c r="K78" i="1"/>
  <c r="AX78" i="1" s="1"/>
  <c r="AY45" i="1"/>
  <c r="K21" i="1"/>
  <c r="AX21" i="1" s="1"/>
  <c r="BM21" i="1"/>
  <c r="L23" i="1"/>
  <c r="O29" i="1"/>
  <c r="O37" i="1"/>
  <c r="J51" i="1"/>
  <c r="I51" i="1" s="1"/>
  <c r="T75" i="1"/>
  <c r="K82" i="1"/>
  <c r="AX82" i="1" s="1"/>
  <c r="T85" i="1"/>
  <c r="U85" i="1" s="1"/>
  <c r="V85" i="1" s="1"/>
  <c r="K19" i="1"/>
  <c r="AX19" i="1" s="1"/>
  <c r="BM19" i="1"/>
  <c r="AW19" i="1" s="1"/>
  <c r="AY24" i="1"/>
  <c r="X25" i="1"/>
  <c r="BM26" i="1"/>
  <c r="T26" i="1" s="1"/>
  <c r="BM41" i="1"/>
  <c r="L43" i="1"/>
  <c r="AI47" i="1"/>
  <c r="K48" i="1"/>
  <c r="AX48" i="1" s="1"/>
  <c r="K51" i="1"/>
  <c r="AX51" i="1" s="1"/>
  <c r="BM51" i="1"/>
  <c r="T51" i="1" s="1"/>
  <c r="BM52" i="1"/>
  <c r="T52" i="1" s="1"/>
  <c r="BM58" i="1"/>
  <c r="L72" i="1"/>
  <c r="BM78" i="1"/>
  <c r="T78" i="1" s="1"/>
  <c r="X79" i="1"/>
  <c r="BM80" i="1"/>
  <c r="X83" i="1"/>
  <c r="BM84" i="1"/>
  <c r="T84" i="1" s="1"/>
  <c r="X89" i="1"/>
  <c r="BM88" i="1"/>
  <c r="AI32" i="1"/>
  <c r="BM66" i="1"/>
  <c r="X68" i="1"/>
  <c r="AI81" i="1"/>
  <c r="AI85" i="1"/>
  <c r="K87" i="1"/>
  <c r="AX87" i="1" s="1"/>
  <c r="AZ87" i="1" s="1"/>
  <c r="AI87" i="1"/>
  <c r="AI25" i="1"/>
  <c r="T33" i="1"/>
  <c r="J47" i="1"/>
  <c r="I47" i="1" s="1"/>
  <c r="AB47" i="1" s="1"/>
  <c r="AY53" i="1"/>
  <c r="T53" i="1"/>
  <c r="L63" i="1"/>
  <c r="K75" i="1"/>
  <c r="AX75" i="1" s="1"/>
  <c r="AZ75" i="1" s="1"/>
  <c r="AI75" i="1"/>
  <c r="K81" i="1"/>
  <c r="AX81" i="1" s="1"/>
  <c r="K85" i="1"/>
  <c r="AX85" i="1" s="1"/>
  <c r="L87" i="1"/>
  <c r="AW76" i="1"/>
  <c r="AY76" i="1" s="1"/>
  <c r="L32" i="1"/>
  <c r="X17" i="1"/>
  <c r="AW18" i="1"/>
  <c r="AY18" i="1" s="1"/>
  <c r="BM20" i="1"/>
  <c r="AI23" i="1"/>
  <c r="BM27" i="1"/>
  <c r="X28" i="1"/>
  <c r="O32" i="1"/>
  <c r="BM34" i="1"/>
  <c r="BM42" i="1"/>
  <c r="X46" i="1"/>
  <c r="K47" i="1"/>
  <c r="AX47" i="1" s="1"/>
  <c r="AI48" i="1"/>
  <c r="BM49" i="1"/>
  <c r="BM50" i="1"/>
  <c r="AW50" i="1" s="1"/>
  <c r="AI51" i="1"/>
  <c r="X52" i="1"/>
  <c r="AY63" i="1"/>
  <c r="BM67" i="1"/>
  <c r="AW67" i="1" s="1"/>
  <c r="AY67" i="1" s="1"/>
  <c r="BM71" i="1"/>
  <c r="L75" i="1"/>
  <c r="K79" i="1"/>
  <c r="AX79" i="1" s="1"/>
  <c r="L81" i="1"/>
  <c r="K83" i="1"/>
  <c r="AX83" i="1" s="1"/>
  <c r="AZ83" i="1" s="1"/>
  <c r="L85" i="1"/>
  <c r="O87" i="1"/>
  <c r="BM89" i="1"/>
  <c r="K25" i="1"/>
  <c r="AX25" i="1" s="1"/>
  <c r="O81" i="1"/>
  <c r="O85" i="1"/>
  <c r="AI19" i="1"/>
  <c r="K23" i="1"/>
  <c r="AX23" i="1" s="1"/>
  <c r="BM23" i="1"/>
  <c r="L25" i="1"/>
  <c r="K29" i="1"/>
  <c r="AX29" i="1" s="1"/>
  <c r="L37" i="1"/>
  <c r="X47" i="1"/>
  <c r="BM47" i="1"/>
  <c r="BM48" i="1"/>
  <c r="AI49" i="1"/>
  <c r="K50" i="1"/>
  <c r="AX50" i="1" s="1"/>
  <c r="BM59" i="1"/>
  <c r="BM61" i="1"/>
  <c r="AW61" i="1" s="1"/>
  <c r="AY61" i="1" s="1"/>
  <c r="X67" i="1"/>
  <c r="BM68" i="1"/>
  <c r="AI72" i="1"/>
  <c r="BM73" i="1"/>
  <c r="BM77" i="1"/>
  <c r="T77" i="1" s="1"/>
  <c r="O79" i="1"/>
  <c r="O83" i="1"/>
  <c r="AW28" i="1"/>
  <c r="AY28" i="1" s="1"/>
  <c r="T28" i="1"/>
  <c r="U30" i="1"/>
  <c r="V30" i="1" s="1"/>
  <c r="AY17" i="1"/>
  <c r="AB33" i="1"/>
  <c r="AB65" i="1"/>
  <c r="AY19" i="1"/>
  <c r="AW21" i="1"/>
  <c r="AY21" i="1" s="1"/>
  <c r="T21" i="1"/>
  <c r="AC30" i="1"/>
  <c r="AB58" i="1"/>
  <c r="AW40" i="1"/>
  <c r="AY40" i="1" s="1"/>
  <c r="T40" i="1"/>
  <c r="L18" i="1"/>
  <c r="K18" i="1"/>
  <c r="AX18" i="1" s="1"/>
  <c r="AZ18" i="1" s="1"/>
  <c r="J18" i="1"/>
  <c r="I18" i="1" s="1"/>
  <c r="AI18" i="1"/>
  <c r="O18" i="1"/>
  <c r="L36" i="1"/>
  <c r="K36" i="1"/>
  <c r="AX36" i="1" s="1"/>
  <c r="J36" i="1"/>
  <c r="I36" i="1" s="1"/>
  <c r="AI36" i="1"/>
  <c r="T17" i="1"/>
  <c r="AZ17" i="1"/>
  <c r="T19" i="1"/>
  <c r="AW52" i="1"/>
  <c r="AY52" i="1" s="1"/>
  <c r="AW23" i="1"/>
  <c r="AZ23" i="1" s="1"/>
  <c r="T23" i="1"/>
  <c r="AB28" i="1"/>
  <c r="U33" i="1"/>
  <c r="V33" i="1" s="1"/>
  <c r="U37" i="1"/>
  <c r="V37" i="1" s="1"/>
  <c r="AW25" i="1"/>
  <c r="AZ25" i="1" s="1"/>
  <c r="T25" i="1"/>
  <c r="AZ19" i="1"/>
  <c r="AW26" i="1"/>
  <c r="AY26" i="1" s="1"/>
  <c r="AB30" i="1"/>
  <c r="O36" i="1"/>
  <c r="AB45" i="1"/>
  <c r="J17" i="1"/>
  <c r="I17" i="1" s="1"/>
  <c r="J19" i="1"/>
  <c r="I19" i="1" s="1"/>
  <c r="J21" i="1"/>
  <c r="I21" i="1" s="1"/>
  <c r="J23" i="1"/>
  <c r="I23" i="1" s="1"/>
  <c r="J25" i="1"/>
  <c r="I25" i="1" s="1"/>
  <c r="AW30" i="1"/>
  <c r="AY30" i="1" s="1"/>
  <c r="BM31" i="1"/>
  <c r="AZ33" i="1"/>
  <c r="L38" i="1"/>
  <c r="K38" i="1"/>
  <c r="AX38" i="1" s="1"/>
  <c r="J38" i="1"/>
  <c r="I38" i="1" s="1"/>
  <c r="AI38" i="1"/>
  <c r="AW42" i="1"/>
  <c r="AY42" i="1" s="1"/>
  <c r="T42" i="1"/>
  <c r="BM43" i="1"/>
  <c r="AI46" i="1"/>
  <c r="L46" i="1"/>
  <c r="K46" i="1"/>
  <c r="AX46" i="1" s="1"/>
  <c r="J46" i="1"/>
  <c r="I46" i="1" s="1"/>
  <c r="T80" i="1"/>
  <c r="AW80" i="1"/>
  <c r="AY80" i="1" s="1"/>
  <c r="O20" i="1"/>
  <c r="O22" i="1"/>
  <c r="O24" i="1"/>
  <c r="O26" i="1"/>
  <c r="O27" i="1"/>
  <c r="L40" i="1"/>
  <c r="K40" i="1"/>
  <c r="AX40" i="1" s="1"/>
  <c r="AZ40" i="1" s="1"/>
  <c r="J40" i="1"/>
  <c r="I40" i="1" s="1"/>
  <c r="AI40" i="1"/>
  <c r="T45" i="1"/>
  <c r="T46" i="1"/>
  <c r="AW46" i="1"/>
  <c r="AY46" i="1" s="1"/>
  <c r="AY33" i="1"/>
  <c r="L42" i="1"/>
  <c r="K42" i="1"/>
  <c r="AX42" i="1" s="1"/>
  <c r="J42" i="1"/>
  <c r="I42" i="1" s="1"/>
  <c r="AI42" i="1"/>
  <c r="AW44" i="1"/>
  <c r="AY44" i="1" s="1"/>
  <c r="T44" i="1"/>
  <c r="T48" i="1"/>
  <c r="AW48" i="1"/>
  <c r="AY48" i="1" s="1"/>
  <c r="T50" i="1"/>
  <c r="AI20" i="1"/>
  <c r="AI22" i="1"/>
  <c r="AI24" i="1"/>
  <c r="AI26" i="1"/>
  <c r="AI27" i="1"/>
  <c r="AB29" i="1"/>
  <c r="R37" i="1"/>
  <c r="P37" i="1" s="1"/>
  <c r="S37" i="1" s="1"/>
  <c r="M37" i="1" s="1"/>
  <c r="N37" i="1" s="1"/>
  <c r="L44" i="1"/>
  <c r="K44" i="1"/>
  <c r="AX44" i="1" s="1"/>
  <c r="J44" i="1"/>
  <c r="I44" i="1" s="1"/>
  <c r="AI44" i="1"/>
  <c r="AI58" i="1"/>
  <c r="O58" i="1"/>
  <c r="L58" i="1"/>
  <c r="K58" i="1"/>
  <c r="AX58" i="1" s="1"/>
  <c r="J20" i="1"/>
  <c r="I20" i="1" s="1"/>
  <c r="J22" i="1"/>
  <c r="I22" i="1" s="1"/>
  <c r="J24" i="1"/>
  <c r="I24" i="1" s="1"/>
  <c r="J26" i="1"/>
  <c r="I26" i="1" s="1"/>
  <c r="J27" i="1"/>
  <c r="I27" i="1" s="1"/>
  <c r="L29" i="1"/>
  <c r="AI30" i="1"/>
  <c r="K32" i="1"/>
  <c r="AX32" i="1" s="1"/>
  <c r="AW34" i="1"/>
  <c r="AY34" i="1" s="1"/>
  <c r="T34" i="1"/>
  <c r="BM35" i="1"/>
  <c r="AZ45" i="1"/>
  <c r="O46" i="1"/>
  <c r="U63" i="1"/>
  <c r="V63" i="1" s="1"/>
  <c r="AC63" i="1" s="1"/>
  <c r="K20" i="1"/>
  <c r="AX20" i="1" s="1"/>
  <c r="K22" i="1"/>
  <c r="AX22" i="1" s="1"/>
  <c r="AZ22" i="1" s="1"/>
  <c r="K24" i="1"/>
  <c r="AX24" i="1" s="1"/>
  <c r="AZ24" i="1" s="1"/>
  <c r="K26" i="1"/>
  <c r="AX26" i="1" s="1"/>
  <c r="AZ26" i="1" s="1"/>
  <c r="K27" i="1"/>
  <c r="AX27" i="1" s="1"/>
  <c r="O30" i="1"/>
  <c r="BM32" i="1"/>
  <c r="AW36" i="1"/>
  <c r="AY36" i="1" s="1"/>
  <c r="T36" i="1"/>
  <c r="AB49" i="1"/>
  <c r="AB51" i="1"/>
  <c r="T54" i="1"/>
  <c r="AW54" i="1"/>
  <c r="AY54" i="1" s="1"/>
  <c r="BM29" i="1"/>
  <c r="L34" i="1"/>
  <c r="K34" i="1"/>
  <c r="AX34" i="1" s="1"/>
  <c r="AZ34" i="1" s="1"/>
  <c r="J34" i="1"/>
  <c r="I34" i="1" s="1"/>
  <c r="AI34" i="1"/>
  <c r="AY37" i="1"/>
  <c r="AW38" i="1"/>
  <c r="AY38" i="1" s="1"/>
  <c r="T38" i="1"/>
  <c r="BM39" i="1"/>
  <c r="O52" i="1"/>
  <c r="L52" i="1"/>
  <c r="T62" i="1"/>
  <c r="AW62" i="1"/>
  <c r="AY62" i="1" s="1"/>
  <c r="X48" i="1"/>
  <c r="X50" i="1"/>
  <c r="U51" i="1"/>
  <c r="V51" i="1" s="1"/>
  <c r="AC51" i="1" s="1"/>
  <c r="O54" i="1"/>
  <c r="L54" i="1"/>
  <c r="L57" i="1"/>
  <c r="K57" i="1"/>
  <c r="AX57" i="1" s="1"/>
  <c r="J57" i="1"/>
  <c r="I57" i="1" s="1"/>
  <c r="O57" i="1"/>
  <c r="T60" i="1"/>
  <c r="AW60" i="1"/>
  <c r="AY60" i="1" s="1"/>
  <c r="T68" i="1"/>
  <c r="AW68" i="1"/>
  <c r="AY68" i="1" s="1"/>
  <c r="O48" i="1"/>
  <c r="O50" i="1"/>
  <c r="L55" i="1"/>
  <c r="K55" i="1"/>
  <c r="AX55" i="1" s="1"/>
  <c r="AZ55" i="1" s="1"/>
  <c r="J55" i="1"/>
  <c r="I55" i="1" s="1"/>
  <c r="O55" i="1"/>
  <c r="J56" i="1"/>
  <c r="I56" i="1" s="1"/>
  <c r="AW58" i="1"/>
  <c r="AY58" i="1" s="1"/>
  <c r="T58" i="1"/>
  <c r="AI61" i="1"/>
  <c r="L61" i="1"/>
  <c r="K61" i="1"/>
  <c r="AX61" i="1" s="1"/>
  <c r="AB63" i="1"/>
  <c r="AW65" i="1"/>
  <c r="AZ65" i="1" s="1"/>
  <c r="T65" i="1"/>
  <c r="L66" i="1"/>
  <c r="K66" i="1"/>
  <c r="AX66" i="1" s="1"/>
  <c r="J66" i="1"/>
  <c r="I66" i="1" s="1"/>
  <c r="AI66" i="1"/>
  <c r="O66" i="1"/>
  <c r="O56" i="1"/>
  <c r="L56" i="1"/>
  <c r="K56" i="1"/>
  <c r="AX56" i="1" s="1"/>
  <c r="AI59" i="1"/>
  <c r="L59" i="1"/>
  <c r="K59" i="1"/>
  <c r="AX59" i="1" s="1"/>
  <c r="J61" i="1"/>
  <c r="I61" i="1" s="1"/>
  <c r="J52" i="1"/>
  <c r="I52" i="1" s="1"/>
  <c r="L53" i="1"/>
  <c r="K53" i="1"/>
  <c r="AX53" i="1" s="1"/>
  <c r="AZ53" i="1" s="1"/>
  <c r="J53" i="1"/>
  <c r="I53" i="1" s="1"/>
  <c r="U53" i="1" s="1"/>
  <c r="V53" i="1" s="1"/>
  <c r="X54" i="1"/>
  <c r="AW57" i="1"/>
  <c r="AY57" i="1" s="1"/>
  <c r="T57" i="1"/>
  <c r="X58" i="1"/>
  <c r="J59" i="1"/>
  <c r="I59" i="1" s="1"/>
  <c r="O61" i="1"/>
  <c r="T66" i="1"/>
  <c r="AW66" i="1"/>
  <c r="AY66" i="1" s="1"/>
  <c r="AI33" i="1"/>
  <c r="AI35" i="1"/>
  <c r="AI37" i="1"/>
  <c r="AI39" i="1"/>
  <c r="AI41" i="1"/>
  <c r="AI43" i="1"/>
  <c r="AI45" i="1"/>
  <c r="O47" i="1"/>
  <c r="X49" i="1"/>
  <c r="K52" i="1"/>
  <c r="AX52" i="1" s="1"/>
  <c r="AZ52" i="1" s="1"/>
  <c r="J54" i="1"/>
  <c r="I54" i="1" s="1"/>
  <c r="O59" i="1"/>
  <c r="T59" i="1"/>
  <c r="L62" i="1"/>
  <c r="AI62" i="1"/>
  <c r="O62" i="1"/>
  <c r="J62" i="1"/>
  <c r="I62" i="1" s="1"/>
  <c r="J71" i="1"/>
  <c r="I71" i="1" s="1"/>
  <c r="L71" i="1"/>
  <c r="K71" i="1"/>
  <c r="AX71" i="1" s="1"/>
  <c r="O71" i="1"/>
  <c r="AI71" i="1"/>
  <c r="J48" i="1"/>
  <c r="I48" i="1" s="1"/>
  <c r="O49" i="1"/>
  <c r="J50" i="1"/>
  <c r="I50" i="1" s="1"/>
  <c r="O51" i="1"/>
  <c r="AW51" i="1"/>
  <c r="AY51" i="1" s="1"/>
  <c r="K54" i="1"/>
  <c r="AX54" i="1" s="1"/>
  <c r="AW59" i="1"/>
  <c r="AY59" i="1" s="1"/>
  <c r="L60" i="1"/>
  <c r="AI60" i="1"/>
  <c r="O60" i="1"/>
  <c r="J60" i="1"/>
  <c r="I60" i="1" s="1"/>
  <c r="O64" i="1"/>
  <c r="L74" i="1"/>
  <c r="J74" i="1"/>
  <c r="I74" i="1" s="1"/>
  <c r="O74" i="1"/>
  <c r="K74" i="1"/>
  <c r="AX74" i="1" s="1"/>
  <c r="AI74" i="1"/>
  <c r="T70" i="1"/>
  <c r="AW70" i="1"/>
  <c r="AZ70" i="1" s="1"/>
  <c r="T73" i="1"/>
  <c r="AZ88" i="1"/>
  <c r="AZ63" i="1"/>
  <c r="T74" i="1"/>
  <c r="AW74" i="1"/>
  <c r="AY74" i="1" s="1"/>
  <c r="U75" i="1"/>
  <c r="V75" i="1" s="1"/>
  <c r="AC75" i="1" s="1"/>
  <c r="L68" i="1"/>
  <c r="K68" i="1"/>
  <c r="AX68" i="1" s="1"/>
  <c r="J68" i="1"/>
  <c r="I68" i="1" s="1"/>
  <c r="J69" i="1"/>
  <c r="I69" i="1" s="1"/>
  <c r="L69" i="1"/>
  <c r="K69" i="1"/>
  <c r="AX69" i="1" s="1"/>
  <c r="AI69" i="1"/>
  <c r="U77" i="1"/>
  <c r="V77" i="1" s="1"/>
  <c r="AC77" i="1" s="1"/>
  <c r="AB81" i="1"/>
  <c r="AC85" i="1"/>
  <c r="X63" i="1"/>
  <c r="J67" i="1"/>
  <c r="I67" i="1" s="1"/>
  <c r="L67" i="1"/>
  <c r="K67" i="1"/>
  <c r="AX67" i="1" s="1"/>
  <c r="AI68" i="1"/>
  <c r="O69" i="1"/>
  <c r="T71" i="1"/>
  <c r="AW71" i="1"/>
  <c r="AY71" i="1" s="1"/>
  <c r="L64" i="1"/>
  <c r="J64" i="1"/>
  <c r="I64" i="1" s="1"/>
  <c r="AI64" i="1"/>
  <c r="BM64" i="1"/>
  <c r="AB73" i="1"/>
  <c r="AB83" i="1"/>
  <c r="AD85" i="1"/>
  <c r="W85" i="1"/>
  <c r="AA85" i="1" s="1"/>
  <c r="L80" i="1"/>
  <c r="J80" i="1"/>
  <c r="I80" i="1" s="1"/>
  <c r="AI80" i="1"/>
  <c r="R85" i="1"/>
  <c r="P85" i="1" s="1"/>
  <c r="S85" i="1" s="1"/>
  <c r="M85" i="1" s="1"/>
  <c r="N85" i="1" s="1"/>
  <c r="O86" i="1"/>
  <c r="L86" i="1"/>
  <c r="J86" i="1"/>
  <c r="I86" i="1" s="1"/>
  <c r="AI86" i="1"/>
  <c r="BM69" i="1"/>
  <c r="O70" i="1"/>
  <c r="AI70" i="1"/>
  <c r="O88" i="1"/>
  <c r="L88" i="1"/>
  <c r="J88" i="1"/>
  <c r="I88" i="1" s="1"/>
  <c r="AI88" i="1"/>
  <c r="AB89" i="1"/>
  <c r="L76" i="1"/>
  <c r="J76" i="1"/>
  <c r="I76" i="1" s="1"/>
  <c r="AW77" i="1"/>
  <c r="AY77" i="1" s="1"/>
  <c r="AW78" i="1"/>
  <c r="AY78" i="1" s="1"/>
  <c r="K80" i="1"/>
  <c r="AX80" i="1" s="1"/>
  <c r="AZ80" i="1" s="1"/>
  <c r="L84" i="1"/>
  <c r="J84" i="1"/>
  <c r="I84" i="1" s="1"/>
  <c r="AI84" i="1"/>
  <c r="K72" i="1"/>
  <c r="AX72" i="1" s="1"/>
  <c r="AI76" i="1"/>
  <c r="T87" i="1"/>
  <c r="BM72" i="1"/>
  <c r="AW73" i="1"/>
  <c r="AY73" i="1" s="1"/>
  <c r="K76" i="1"/>
  <c r="AX76" i="1" s="1"/>
  <c r="AZ76" i="1" s="1"/>
  <c r="O80" i="1"/>
  <c r="BM81" i="1"/>
  <c r="BM82" i="1"/>
  <c r="K84" i="1"/>
  <c r="AX84" i="1" s="1"/>
  <c r="AZ85" i="1"/>
  <c r="BM86" i="1"/>
  <c r="J70" i="1"/>
  <c r="I70" i="1" s="1"/>
  <c r="R77" i="1"/>
  <c r="P77" i="1" s="1"/>
  <c r="S77" i="1" s="1"/>
  <c r="M77" i="1" s="1"/>
  <c r="N77" i="1" s="1"/>
  <c r="L78" i="1"/>
  <c r="J78" i="1"/>
  <c r="I78" i="1" s="1"/>
  <c r="AB79" i="1"/>
  <c r="L82" i="1"/>
  <c r="J82" i="1"/>
  <c r="I82" i="1" s="1"/>
  <c r="AI82" i="1"/>
  <c r="T83" i="1"/>
  <c r="O72" i="1"/>
  <c r="O76" i="1"/>
  <c r="AI78" i="1"/>
  <c r="BM79" i="1"/>
  <c r="O84" i="1"/>
  <c r="AW84" i="1"/>
  <c r="AY84" i="1" s="1"/>
  <c r="AB85" i="1"/>
  <c r="AW88" i="1"/>
  <c r="AY88" i="1" s="1"/>
  <c r="T88" i="1"/>
  <c r="AI89" i="1"/>
  <c r="AY50" i="1" l="1"/>
  <c r="AZ50" i="1"/>
  <c r="T61" i="1"/>
  <c r="AZ56" i="1"/>
  <c r="T20" i="1"/>
  <c r="AW20" i="1"/>
  <c r="AY20" i="1" s="1"/>
  <c r="AW89" i="1"/>
  <c r="AY89" i="1" s="1"/>
  <c r="T89" i="1"/>
  <c r="U89" i="1" s="1"/>
  <c r="V89" i="1" s="1"/>
  <c r="R89" i="1" s="1"/>
  <c r="P89" i="1" s="1"/>
  <c r="S89" i="1" s="1"/>
  <c r="M89" i="1" s="1"/>
  <c r="N89" i="1" s="1"/>
  <c r="AZ54" i="1"/>
  <c r="T67" i="1"/>
  <c r="AY70" i="1"/>
  <c r="AZ61" i="1"/>
  <c r="AZ42" i="1"/>
  <c r="AZ36" i="1"/>
  <c r="AZ20" i="1"/>
  <c r="AZ59" i="1"/>
  <c r="AZ57" i="1"/>
  <c r="AZ27" i="1"/>
  <c r="AZ28" i="1"/>
  <c r="AZ84" i="1"/>
  <c r="T47" i="1"/>
  <c r="U47" i="1" s="1"/>
  <c r="V47" i="1" s="1"/>
  <c r="R47" i="1" s="1"/>
  <c r="P47" i="1" s="1"/>
  <c r="S47" i="1" s="1"/>
  <c r="M47" i="1" s="1"/>
  <c r="N47" i="1" s="1"/>
  <c r="AW47" i="1"/>
  <c r="T49" i="1"/>
  <c r="U49" i="1" s="1"/>
  <c r="V49" i="1" s="1"/>
  <c r="AW49" i="1"/>
  <c r="T27" i="1"/>
  <c r="AW27" i="1"/>
  <c r="AY27" i="1" s="1"/>
  <c r="AZ67" i="1"/>
  <c r="AZ48" i="1"/>
  <c r="AY23" i="1"/>
  <c r="AW41" i="1"/>
  <c r="T41" i="1"/>
  <c r="U41" i="1" s="1"/>
  <c r="V41" i="1" s="1"/>
  <c r="W53" i="1"/>
  <c r="AA53" i="1" s="1"/>
  <c r="AD53" i="1"/>
  <c r="AC53" i="1"/>
  <c r="U62" i="1"/>
  <c r="V62" i="1" s="1"/>
  <c r="AW35" i="1"/>
  <c r="T35" i="1"/>
  <c r="U87" i="1"/>
  <c r="V87" i="1" s="1"/>
  <c r="AB84" i="1"/>
  <c r="U84" i="1"/>
  <c r="V84" i="1" s="1"/>
  <c r="AB71" i="1"/>
  <c r="AB57" i="1"/>
  <c r="W33" i="1"/>
  <c r="AA33" i="1" s="1"/>
  <c r="AD33" i="1"/>
  <c r="AE33" i="1" s="1"/>
  <c r="AC33" i="1"/>
  <c r="T64" i="1"/>
  <c r="AW64" i="1"/>
  <c r="AY65" i="1"/>
  <c r="U57" i="1"/>
  <c r="V57" i="1" s="1"/>
  <c r="R57" i="1" s="1"/>
  <c r="P57" i="1" s="1"/>
  <c r="S57" i="1" s="1"/>
  <c r="M57" i="1" s="1"/>
  <c r="N57" i="1" s="1"/>
  <c r="R63" i="1"/>
  <c r="P63" i="1" s="1"/>
  <c r="S63" i="1" s="1"/>
  <c r="M63" i="1" s="1"/>
  <c r="N63" i="1" s="1"/>
  <c r="U68" i="1"/>
  <c r="V68" i="1" s="1"/>
  <c r="T32" i="1"/>
  <c r="AW32" i="1"/>
  <c r="AY32" i="1" s="1"/>
  <c r="AB27" i="1"/>
  <c r="U27" i="1"/>
  <c r="V27" i="1" s="1"/>
  <c r="U42" i="1"/>
  <c r="V42" i="1" s="1"/>
  <c r="AB17" i="1"/>
  <c r="AZ21" i="1"/>
  <c r="AZ51" i="1"/>
  <c r="AB64" i="1"/>
  <c r="AB48" i="1"/>
  <c r="AB68" i="1"/>
  <c r="R68" i="1"/>
  <c r="P68" i="1" s="1"/>
  <c r="S68" i="1" s="1"/>
  <c r="M68" i="1" s="1"/>
  <c r="N68" i="1" s="1"/>
  <c r="AB54" i="1"/>
  <c r="AB56" i="1"/>
  <c r="U56" i="1"/>
  <c r="V56" i="1" s="1"/>
  <c r="R56" i="1" s="1"/>
  <c r="P56" i="1" s="1"/>
  <c r="S56" i="1" s="1"/>
  <c r="M56" i="1" s="1"/>
  <c r="N56" i="1" s="1"/>
  <c r="AB34" i="1"/>
  <c r="U67" i="1"/>
  <c r="V67" i="1" s="1"/>
  <c r="R67" i="1" s="1"/>
  <c r="P67" i="1" s="1"/>
  <c r="S67" i="1" s="1"/>
  <c r="M67" i="1" s="1"/>
  <c r="N67" i="1" s="1"/>
  <c r="U48" i="1"/>
  <c r="V48" i="1" s="1"/>
  <c r="R48" i="1" s="1"/>
  <c r="P48" i="1" s="1"/>
  <c r="S48" i="1" s="1"/>
  <c r="M48" i="1" s="1"/>
  <c r="N48" i="1" s="1"/>
  <c r="AB40" i="1"/>
  <c r="AW43" i="1"/>
  <c r="T43" i="1"/>
  <c r="AB19" i="1"/>
  <c r="U88" i="1"/>
  <c r="V88" i="1" s="1"/>
  <c r="AZ77" i="1"/>
  <c r="AB78" i="1"/>
  <c r="U78" i="1"/>
  <c r="V78" i="1" s="1"/>
  <c r="T82" i="1"/>
  <c r="AW82" i="1"/>
  <c r="AZ68" i="1"/>
  <c r="AB50" i="1"/>
  <c r="AB62" i="1"/>
  <c r="R62" i="1"/>
  <c r="P62" i="1" s="1"/>
  <c r="S62" i="1" s="1"/>
  <c r="M62" i="1" s="1"/>
  <c r="N62" i="1" s="1"/>
  <c r="AW81" i="1"/>
  <c r="T81" i="1"/>
  <c r="AB80" i="1"/>
  <c r="AD77" i="1"/>
  <c r="AE77" i="1" s="1"/>
  <c r="W77" i="1"/>
  <c r="AA77" i="1" s="1"/>
  <c r="AB61" i="1"/>
  <c r="AB55" i="1"/>
  <c r="U55" i="1"/>
  <c r="V55" i="1" s="1"/>
  <c r="AB26" i="1"/>
  <c r="U44" i="1"/>
  <c r="V44" i="1" s="1"/>
  <c r="T31" i="1"/>
  <c r="AW31" i="1"/>
  <c r="U25" i="1"/>
  <c r="V25" i="1" s="1"/>
  <c r="U52" i="1"/>
  <c r="V52" i="1" s="1"/>
  <c r="AB36" i="1"/>
  <c r="R33" i="1"/>
  <c r="P33" i="1" s="1"/>
  <c r="S33" i="1" s="1"/>
  <c r="M33" i="1" s="1"/>
  <c r="N33" i="1" s="1"/>
  <c r="AD30" i="1"/>
  <c r="AE30" i="1" s="1"/>
  <c r="W30" i="1"/>
  <c r="AA30" i="1" s="1"/>
  <c r="AW39" i="1"/>
  <c r="T39" i="1"/>
  <c r="AB24" i="1"/>
  <c r="U24" i="1"/>
  <c r="V24" i="1" s="1"/>
  <c r="AB70" i="1"/>
  <c r="AB67" i="1"/>
  <c r="AB66" i="1"/>
  <c r="U60" i="1"/>
  <c r="V60" i="1" s="1"/>
  <c r="U34" i="1"/>
  <c r="V34" i="1" s="1"/>
  <c r="R34" i="1" s="1"/>
  <c r="P34" i="1" s="1"/>
  <c r="S34" i="1" s="1"/>
  <c r="M34" i="1" s="1"/>
  <c r="N34" i="1" s="1"/>
  <c r="W41" i="1"/>
  <c r="AA41" i="1" s="1"/>
  <c r="AD41" i="1"/>
  <c r="AC41" i="1"/>
  <c r="AB76" i="1"/>
  <c r="U76" i="1"/>
  <c r="V76" i="1" s="1"/>
  <c r="U73" i="1"/>
  <c r="V73" i="1" s="1"/>
  <c r="AZ74" i="1"/>
  <c r="U61" i="1"/>
  <c r="V61" i="1" s="1"/>
  <c r="R61" i="1" s="1"/>
  <c r="P61" i="1" s="1"/>
  <c r="S61" i="1" s="1"/>
  <c r="M61" i="1" s="1"/>
  <c r="N61" i="1" s="1"/>
  <c r="AZ66" i="1"/>
  <c r="W51" i="1"/>
  <c r="AA51" i="1" s="1"/>
  <c r="AD51" i="1"/>
  <c r="AE51" i="1" s="1"/>
  <c r="R41" i="1"/>
  <c r="P41" i="1" s="1"/>
  <c r="S41" i="1" s="1"/>
  <c r="M41" i="1" s="1"/>
  <c r="N41" i="1" s="1"/>
  <c r="AB20" i="1"/>
  <c r="U20" i="1"/>
  <c r="V20" i="1" s="1"/>
  <c r="R20" i="1" s="1"/>
  <c r="P20" i="1" s="1"/>
  <c r="S20" i="1" s="1"/>
  <c r="M20" i="1" s="1"/>
  <c r="N20" i="1" s="1"/>
  <c r="AB42" i="1"/>
  <c r="R42" i="1"/>
  <c r="P42" i="1" s="1"/>
  <c r="S42" i="1" s="1"/>
  <c r="M42" i="1" s="1"/>
  <c r="N42" i="1" s="1"/>
  <c r="AZ78" i="1"/>
  <c r="U45" i="1"/>
  <c r="V45" i="1" s="1"/>
  <c r="AZ46" i="1"/>
  <c r="AB38" i="1"/>
  <c r="AB25" i="1"/>
  <c r="AY25" i="1"/>
  <c r="AW69" i="1"/>
  <c r="AY69" i="1" s="1"/>
  <c r="T69" i="1"/>
  <c r="U80" i="1"/>
  <c r="V80" i="1" s="1"/>
  <c r="R80" i="1" s="1"/>
  <c r="P80" i="1" s="1"/>
  <c r="S80" i="1" s="1"/>
  <c r="M80" i="1" s="1"/>
  <c r="N80" i="1" s="1"/>
  <c r="AB18" i="1"/>
  <c r="U83" i="1"/>
  <c r="V83" i="1" s="1"/>
  <c r="AD75" i="1"/>
  <c r="AE75" i="1" s="1"/>
  <c r="W75" i="1"/>
  <c r="AA75" i="1" s="1"/>
  <c r="U66" i="1"/>
  <c r="V66" i="1" s="1"/>
  <c r="U38" i="1"/>
  <c r="V38" i="1" s="1"/>
  <c r="R38" i="1" s="1"/>
  <c r="P38" i="1" s="1"/>
  <c r="S38" i="1" s="1"/>
  <c r="M38" i="1" s="1"/>
  <c r="N38" i="1" s="1"/>
  <c r="AW29" i="1"/>
  <c r="T29" i="1"/>
  <c r="AB22" i="1"/>
  <c r="U22" i="1"/>
  <c r="V22" i="1" s="1"/>
  <c r="R22" i="1" s="1"/>
  <c r="P22" i="1" s="1"/>
  <c r="S22" i="1" s="1"/>
  <c r="M22" i="1" s="1"/>
  <c r="N22" i="1" s="1"/>
  <c r="AD89" i="1"/>
  <c r="W89" i="1"/>
  <c r="AA89" i="1" s="1"/>
  <c r="AB86" i="1"/>
  <c r="AB82" i="1"/>
  <c r="U74" i="1"/>
  <c r="V74" i="1" s="1"/>
  <c r="AB60" i="1"/>
  <c r="R60" i="1"/>
  <c r="P60" i="1" s="1"/>
  <c r="S60" i="1" s="1"/>
  <c r="M60" i="1" s="1"/>
  <c r="N60" i="1" s="1"/>
  <c r="AZ71" i="1"/>
  <c r="U59" i="1"/>
  <c r="V59" i="1" s="1"/>
  <c r="U58" i="1"/>
  <c r="V58" i="1" s="1"/>
  <c r="U54" i="1"/>
  <c r="V54" i="1" s="1"/>
  <c r="R54" i="1" s="1"/>
  <c r="P54" i="1" s="1"/>
  <c r="S54" i="1" s="1"/>
  <c r="M54" i="1" s="1"/>
  <c r="N54" i="1" s="1"/>
  <c r="U36" i="1"/>
  <c r="V36" i="1" s="1"/>
  <c r="AZ32" i="1"/>
  <c r="AZ58" i="1"/>
  <c r="AB44" i="1"/>
  <c r="R44" i="1"/>
  <c r="P44" i="1" s="1"/>
  <c r="S44" i="1" s="1"/>
  <c r="M44" i="1" s="1"/>
  <c r="N44" i="1" s="1"/>
  <c r="U50" i="1"/>
  <c r="V50" i="1" s="1"/>
  <c r="AZ38" i="1"/>
  <c r="AB23" i="1"/>
  <c r="U18" i="1"/>
  <c r="V18" i="1" s="1"/>
  <c r="W37" i="1"/>
  <c r="AA37" i="1" s="1"/>
  <c r="AD37" i="1"/>
  <c r="AC37" i="1"/>
  <c r="U26" i="1"/>
  <c r="V26" i="1" s="1"/>
  <c r="AZ30" i="1"/>
  <c r="U40" i="1"/>
  <c r="V40" i="1" s="1"/>
  <c r="AZ62" i="1"/>
  <c r="U19" i="1"/>
  <c r="V19" i="1" s="1"/>
  <c r="R19" i="1" s="1"/>
  <c r="P19" i="1" s="1"/>
  <c r="S19" i="1" s="1"/>
  <c r="M19" i="1" s="1"/>
  <c r="N19" i="1" s="1"/>
  <c r="AB88" i="1"/>
  <c r="R88" i="1"/>
  <c r="P88" i="1" s="1"/>
  <c r="S88" i="1" s="1"/>
  <c r="M88" i="1" s="1"/>
  <c r="N88" i="1" s="1"/>
  <c r="AB53" i="1"/>
  <c r="R53" i="1"/>
  <c r="P53" i="1" s="1"/>
  <c r="S53" i="1" s="1"/>
  <c r="M53" i="1" s="1"/>
  <c r="N53" i="1" s="1"/>
  <c r="AD63" i="1"/>
  <c r="AE63" i="1" s="1"/>
  <c r="W63" i="1"/>
  <c r="AA63" i="1" s="1"/>
  <c r="U46" i="1"/>
  <c r="V46" i="1" s="1"/>
  <c r="R46" i="1" s="1"/>
  <c r="P46" i="1" s="1"/>
  <c r="S46" i="1" s="1"/>
  <c r="M46" i="1" s="1"/>
  <c r="N46" i="1" s="1"/>
  <c r="AB46" i="1"/>
  <c r="U28" i="1"/>
  <c r="V28" i="1" s="1"/>
  <c r="AZ73" i="1"/>
  <c r="AW86" i="1"/>
  <c r="T86" i="1"/>
  <c r="T72" i="1"/>
  <c r="AW72" i="1"/>
  <c r="AY72" i="1" s="1"/>
  <c r="AW79" i="1"/>
  <c r="T79" i="1"/>
  <c r="AC89" i="1"/>
  <c r="R75" i="1"/>
  <c r="P75" i="1" s="1"/>
  <c r="S75" i="1" s="1"/>
  <c r="M75" i="1" s="1"/>
  <c r="N75" i="1" s="1"/>
  <c r="AE85" i="1"/>
  <c r="U71" i="1"/>
  <c r="V71" i="1" s="1"/>
  <c r="R71" i="1" s="1"/>
  <c r="P71" i="1" s="1"/>
  <c r="S71" i="1" s="1"/>
  <c r="M71" i="1" s="1"/>
  <c r="N71" i="1" s="1"/>
  <c r="AB69" i="1"/>
  <c r="U70" i="1"/>
  <c r="V70" i="1" s="1"/>
  <c r="R70" i="1" s="1"/>
  <c r="P70" i="1" s="1"/>
  <c r="S70" i="1" s="1"/>
  <c r="M70" i="1" s="1"/>
  <c r="N70" i="1" s="1"/>
  <c r="AB74" i="1"/>
  <c r="AB59" i="1"/>
  <c r="AB52" i="1"/>
  <c r="R52" i="1"/>
  <c r="P52" i="1" s="1"/>
  <c r="S52" i="1" s="1"/>
  <c r="M52" i="1" s="1"/>
  <c r="N52" i="1" s="1"/>
  <c r="U65" i="1"/>
  <c r="V65" i="1" s="1"/>
  <c r="R51" i="1"/>
  <c r="P51" i="1" s="1"/>
  <c r="S51" i="1" s="1"/>
  <c r="M51" i="1" s="1"/>
  <c r="N51" i="1" s="1"/>
  <c r="AZ44" i="1"/>
  <c r="W49" i="1"/>
  <c r="AA49" i="1" s="1"/>
  <c r="AD49" i="1"/>
  <c r="AB21" i="1"/>
  <c r="R30" i="1"/>
  <c r="P30" i="1" s="1"/>
  <c r="S30" i="1" s="1"/>
  <c r="M30" i="1" s="1"/>
  <c r="N30" i="1" s="1"/>
  <c r="U23" i="1"/>
  <c r="V23" i="1" s="1"/>
  <c r="U17" i="1"/>
  <c r="V17" i="1" s="1"/>
  <c r="R17" i="1" s="1"/>
  <c r="P17" i="1" s="1"/>
  <c r="S17" i="1" s="1"/>
  <c r="M17" i="1" s="1"/>
  <c r="N17" i="1" s="1"/>
  <c r="U21" i="1"/>
  <c r="V21" i="1" s="1"/>
  <c r="AZ60" i="1"/>
  <c r="AY41" i="1" l="1"/>
  <c r="AZ41" i="1"/>
  <c r="AY47" i="1"/>
  <c r="AZ47" i="1"/>
  <c r="AC47" i="1"/>
  <c r="AZ89" i="1"/>
  <c r="AD47" i="1"/>
  <c r="W47" i="1"/>
  <c r="AA47" i="1" s="1"/>
  <c r="AY49" i="1"/>
  <c r="AZ49" i="1"/>
  <c r="AZ72" i="1"/>
  <c r="R49" i="1"/>
  <c r="P49" i="1" s="1"/>
  <c r="S49" i="1" s="1"/>
  <c r="M49" i="1" s="1"/>
  <c r="N49" i="1" s="1"/>
  <c r="AC49" i="1"/>
  <c r="AE49" i="1" s="1"/>
  <c r="W27" i="1"/>
  <c r="AA27" i="1" s="1"/>
  <c r="AD27" i="1"/>
  <c r="AE27" i="1" s="1"/>
  <c r="AC27" i="1"/>
  <c r="W55" i="1"/>
  <c r="AA55" i="1" s="1"/>
  <c r="AD55" i="1"/>
  <c r="AC55" i="1"/>
  <c r="AY82" i="1"/>
  <c r="AZ82" i="1"/>
  <c r="R27" i="1"/>
  <c r="P27" i="1" s="1"/>
  <c r="S27" i="1" s="1"/>
  <c r="M27" i="1" s="1"/>
  <c r="N27" i="1" s="1"/>
  <c r="U35" i="1"/>
  <c r="V35" i="1" s="1"/>
  <c r="AD65" i="1"/>
  <c r="W65" i="1"/>
  <c r="AA65" i="1" s="1"/>
  <c r="R65" i="1"/>
  <c r="P65" i="1" s="1"/>
  <c r="S65" i="1" s="1"/>
  <c r="M65" i="1" s="1"/>
  <c r="N65" i="1" s="1"/>
  <c r="AC65" i="1"/>
  <c r="U79" i="1"/>
  <c r="V79" i="1" s="1"/>
  <c r="W28" i="1"/>
  <c r="AA28" i="1" s="1"/>
  <c r="AD28" i="1"/>
  <c r="AC28" i="1"/>
  <c r="R28" i="1"/>
  <c r="P28" i="1" s="1"/>
  <c r="S28" i="1" s="1"/>
  <c r="M28" i="1" s="1"/>
  <c r="N28" i="1" s="1"/>
  <c r="AD40" i="1"/>
  <c r="AE40" i="1" s="1"/>
  <c r="W40" i="1"/>
  <c r="AA40" i="1" s="1"/>
  <c r="AC40" i="1"/>
  <c r="U29" i="1"/>
  <c r="V29" i="1" s="1"/>
  <c r="AD73" i="1"/>
  <c r="AC73" i="1"/>
  <c r="W73" i="1"/>
  <c r="AA73" i="1" s="1"/>
  <c r="R73" i="1"/>
  <c r="P73" i="1" s="1"/>
  <c r="S73" i="1" s="1"/>
  <c r="M73" i="1" s="1"/>
  <c r="N73" i="1" s="1"/>
  <c r="R55" i="1"/>
  <c r="P55" i="1" s="1"/>
  <c r="S55" i="1" s="1"/>
  <c r="M55" i="1" s="1"/>
  <c r="N55" i="1" s="1"/>
  <c r="U81" i="1"/>
  <c r="V81" i="1" s="1"/>
  <c r="U82" i="1"/>
  <c r="V82" i="1" s="1"/>
  <c r="AZ35" i="1"/>
  <c r="AY35" i="1"/>
  <c r="AE41" i="1"/>
  <c r="AZ39" i="1"/>
  <c r="AY39" i="1"/>
  <c r="AY79" i="1"/>
  <c r="AZ79" i="1"/>
  <c r="AD36" i="1"/>
  <c r="W36" i="1"/>
  <c r="AA36" i="1" s="1"/>
  <c r="AC36" i="1"/>
  <c r="AZ29" i="1"/>
  <c r="AY29" i="1"/>
  <c r="AD83" i="1"/>
  <c r="AE83" i="1" s="1"/>
  <c r="W83" i="1"/>
  <c r="AA83" i="1" s="1"/>
  <c r="R83" i="1"/>
  <c r="P83" i="1" s="1"/>
  <c r="S83" i="1" s="1"/>
  <c r="M83" i="1" s="1"/>
  <c r="N83" i="1" s="1"/>
  <c r="AC83" i="1"/>
  <c r="W45" i="1"/>
  <c r="AA45" i="1" s="1"/>
  <c r="AD45" i="1"/>
  <c r="AC45" i="1"/>
  <c r="R45" i="1"/>
  <c r="P45" i="1" s="1"/>
  <c r="S45" i="1" s="1"/>
  <c r="M45" i="1" s="1"/>
  <c r="N45" i="1" s="1"/>
  <c r="AY31" i="1"/>
  <c r="AZ31" i="1"/>
  <c r="AY81" i="1"/>
  <c r="AZ81" i="1"/>
  <c r="AD78" i="1"/>
  <c r="AE78" i="1" s="1"/>
  <c r="W78" i="1"/>
  <c r="AA78" i="1" s="1"/>
  <c r="AC78" i="1"/>
  <c r="U43" i="1"/>
  <c r="V43" i="1" s="1"/>
  <c r="AY64" i="1"/>
  <c r="AZ64" i="1"/>
  <c r="W62" i="1"/>
  <c r="AA62" i="1" s="1"/>
  <c r="AD62" i="1"/>
  <c r="AC62" i="1"/>
  <c r="W18" i="1"/>
  <c r="AA18" i="1" s="1"/>
  <c r="AD18" i="1"/>
  <c r="AC18" i="1"/>
  <c r="W57" i="1"/>
  <c r="AA57" i="1" s="1"/>
  <c r="AD57" i="1"/>
  <c r="AC57" i="1"/>
  <c r="W26" i="1"/>
  <c r="AA26" i="1" s="1"/>
  <c r="AD26" i="1"/>
  <c r="AC26" i="1"/>
  <c r="AD50" i="1"/>
  <c r="W50" i="1"/>
  <c r="AA50" i="1" s="1"/>
  <c r="AC50" i="1"/>
  <c r="W54" i="1"/>
  <c r="AA54" i="1" s="1"/>
  <c r="AD54" i="1"/>
  <c r="AC54" i="1"/>
  <c r="AE89" i="1"/>
  <c r="R18" i="1"/>
  <c r="P18" i="1" s="1"/>
  <c r="S18" i="1" s="1"/>
  <c r="M18" i="1" s="1"/>
  <c r="N18" i="1" s="1"/>
  <c r="AZ69" i="1"/>
  <c r="AD34" i="1"/>
  <c r="W34" i="1"/>
  <c r="AA34" i="1" s="1"/>
  <c r="AC34" i="1"/>
  <c r="U31" i="1"/>
  <c r="V31" i="1" s="1"/>
  <c r="R78" i="1"/>
  <c r="P78" i="1" s="1"/>
  <c r="S78" i="1" s="1"/>
  <c r="M78" i="1" s="1"/>
  <c r="N78" i="1" s="1"/>
  <c r="AY43" i="1"/>
  <c r="AZ43" i="1"/>
  <c r="U32" i="1"/>
  <c r="V32" i="1" s="1"/>
  <c r="U64" i="1"/>
  <c r="V64" i="1" s="1"/>
  <c r="AD84" i="1"/>
  <c r="AE84" i="1" s="1"/>
  <c r="W84" i="1"/>
  <c r="AA84" i="1" s="1"/>
  <c r="AC84" i="1"/>
  <c r="W25" i="1"/>
  <c r="AA25" i="1" s="1"/>
  <c r="AD25" i="1"/>
  <c r="AC25" i="1"/>
  <c r="W21" i="1"/>
  <c r="AA21" i="1" s="1"/>
  <c r="AD21" i="1"/>
  <c r="AC21" i="1"/>
  <c r="AD74" i="1"/>
  <c r="W74" i="1"/>
  <c r="AA74" i="1" s="1"/>
  <c r="AC74" i="1"/>
  <c r="AD38" i="1"/>
  <c r="W38" i="1"/>
  <c r="AA38" i="1" s="1"/>
  <c r="AC38" i="1"/>
  <c r="AD76" i="1"/>
  <c r="AE76" i="1" s="1"/>
  <c r="W76" i="1"/>
  <c r="AA76" i="1" s="1"/>
  <c r="AC76" i="1"/>
  <c r="W60" i="1"/>
  <c r="AA60" i="1" s="1"/>
  <c r="AD60" i="1"/>
  <c r="AC60" i="1"/>
  <c r="W24" i="1"/>
  <c r="AA24" i="1" s="1"/>
  <c r="AD24" i="1"/>
  <c r="AC24" i="1"/>
  <c r="R36" i="1"/>
  <c r="P36" i="1" s="1"/>
  <c r="S36" i="1" s="1"/>
  <c r="M36" i="1" s="1"/>
  <c r="N36" i="1" s="1"/>
  <c r="R40" i="1"/>
  <c r="P40" i="1" s="1"/>
  <c r="S40" i="1" s="1"/>
  <c r="M40" i="1" s="1"/>
  <c r="N40" i="1" s="1"/>
  <c r="AD42" i="1"/>
  <c r="W42" i="1"/>
  <c r="AA42" i="1" s="1"/>
  <c r="AC42" i="1"/>
  <c r="AD68" i="1"/>
  <c r="W68" i="1"/>
  <c r="AA68" i="1" s="1"/>
  <c r="AC68" i="1"/>
  <c r="R84" i="1"/>
  <c r="P84" i="1" s="1"/>
  <c r="S84" i="1" s="1"/>
  <c r="M84" i="1" s="1"/>
  <c r="N84" i="1" s="1"/>
  <c r="W23" i="1"/>
  <c r="AA23" i="1" s="1"/>
  <c r="AD23" i="1"/>
  <c r="AE23" i="1" s="1"/>
  <c r="AC23" i="1"/>
  <c r="W59" i="1"/>
  <c r="AA59" i="1" s="1"/>
  <c r="AD59" i="1"/>
  <c r="AC59" i="1"/>
  <c r="U69" i="1"/>
  <c r="V69" i="1" s="1"/>
  <c r="AD87" i="1"/>
  <c r="AE87" i="1" s="1"/>
  <c r="W87" i="1"/>
  <c r="AA87" i="1" s="1"/>
  <c r="R87" i="1"/>
  <c r="P87" i="1" s="1"/>
  <c r="S87" i="1" s="1"/>
  <c r="M87" i="1" s="1"/>
  <c r="N87" i="1" s="1"/>
  <c r="AC87" i="1"/>
  <c r="W67" i="1"/>
  <c r="AA67" i="1" s="1"/>
  <c r="AD67" i="1"/>
  <c r="AC67" i="1"/>
  <c r="R21" i="1"/>
  <c r="P21" i="1" s="1"/>
  <c r="S21" i="1" s="1"/>
  <c r="M21" i="1" s="1"/>
  <c r="N21" i="1" s="1"/>
  <c r="AD71" i="1"/>
  <c r="AC71" i="1"/>
  <c r="W71" i="1"/>
  <c r="AA71" i="1" s="1"/>
  <c r="U86" i="1"/>
  <c r="V86" i="1" s="1"/>
  <c r="W58" i="1"/>
  <c r="AA58" i="1" s="1"/>
  <c r="AD58" i="1"/>
  <c r="AC58" i="1"/>
  <c r="R58" i="1"/>
  <c r="P58" i="1" s="1"/>
  <c r="S58" i="1" s="1"/>
  <c r="M58" i="1" s="1"/>
  <c r="N58" i="1" s="1"/>
  <c r="AD66" i="1"/>
  <c r="AE66" i="1" s="1"/>
  <c r="W66" i="1"/>
  <c r="AA66" i="1" s="1"/>
  <c r="AC66" i="1"/>
  <c r="R25" i="1"/>
  <c r="P25" i="1" s="1"/>
  <c r="S25" i="1" s="1"/>
  <c r="M25" i="1" s="1"/>
  <c r="N25" i="1" s="1"/>
  <c r="R76" i="1"/>
  <c r="P76" i="1" s="1"/>
  <c r="S76" i="1" s="1"/>
  <c r="M76" i="1" s="1"/>
  <c r="N76" i="1" s="1"/>
  <c r="R24" i="1"/>
  <c r="P24" i="1" s="1"/>
  <c r="S24" i="1" s="1"/>
  <c r="M24" i="1" s="1"/>
  <c r="N24" i="1" s="1"/>
  <c r="AD44" i="1"/>
  <c r="W44" i="1"/>
  <c r="AA44" i="1" s="1"/>
  <c r="AC44" i="1"/>
  <c r="R50" i="1"/>
  <c r="P50" i="1" s="1"/>
  <c r="S50" i="1" s="1"/>
  <c r="M50" i="1" s="1"/>
  <c r="N50" i="1" s="1"/>
  <c r="W56" i="1"/>
  <c r="AA56" i="1" s="1"/>
  <c r="AD56" i="1"/>
  <c r="AC56" i="1"/>
  <c r="AE47" i="1"/>
  <c r="AE53" i="1"/>
  <c r="W20" i="1"/>
  <c r="AA20" i="1" s="1"/>
  <c r="AD20" i="1"/>
  <c r="AC20" i="1"/>
  <c r="U39" i="1"/>
  <c r="V39" i="1" s="1"/>
  <c r="AD70" i="1"/>
  <c r="W70" i="1"/>
  <c r="AA70" i="1" s="1"/>
  <c r="AC70" i="1"/>
  <c r="R23" i="1"/>
  <c r="P23" i="1" s="1"/>
  <c r="S23" i="1" s="1"/>
  <c r="M23" i="1" s="1"/>
  <c r="N23" i="1" s="1"/>
  <c r="U72" i="1"/>
  <c r="V72" i="1" s="1"/>
  <c r="W17" i="1"/>
  <c r="AA17" i="1" s="1"/>
  <c r="AD17" i="1"/>
  <c r="AC17" i="1"/>
  <c r="R59" i="1"/>
  <c r="P59" i="1" s="1"/>
  <c r="S59" i="1" s="1"/>
  <c r="M59" i="1" s="1"/>
  <c r="N59" i="1" s="1"/>
  <c r="W46" i="1"/>
  <c r="AA46" i="1" s="1"/>
  <c r="AD46" i="1"/>
  <c r="AC46" i="1"/>
  <c r="W19" i="1"/>
  <c r="AA19" i="1" s="1"/>
  <c r="AD19" i="1"/>
  <c r="AC19" i="1"/>
  <c r="AE37" i="1"/>
  <c r="R74" i="1"/>
  <c r="P74" i="1" s="1"/>
  <c r="S74" i="1" s="1"/>
  <c r="M74" i="1" s="1"/>
  <c r="N74" i="1" s="1"/>
  <c r="AY86" i="1"/>
  <c r="AZ86" i="1"/>
  <c r="W22" i="1"/>
  <c r="AA22" i="1" s="1"/>
  <c r="AD22" i="1"/>
  <c r="AC22" i="1"/>
  <c r="AD80" i="1"/>
  <c r="AC80" i="1"/>
  <c r="W80" i="1"/>
  <c r="AA80" i="1" s="1"/>
  <c r="W61" i="1"/>
  <c r="AA61" i="1" s="1"/>
  <c r="AD61" i="1"/>
  <c r="AC61" i="1"/>
  <c r="R66" i="1"/>
  <c r="P66" i="1" s="1"/>
  <c r="S66" i="1" s="1"/>
  <c r="M66" i="1" s="1"/>
  <c r="N66" i="1" s="1"/>
  <c r="W52" i="1"/>
  <c r="AA52" i="1" s="1"/>
  <c r="AD52" i="1"/>
  <c r="AC52" i="1"/>
  <c r="R26" i="1"/>
  <c r="P26" i="1" s="1"/>
  <c r="S26" i="1" s="1"/>
  <c r="M26" i="1" s="1"/>
  <c r="N26" i="1" s="1"/>
  <c r="W88" i="1"/>
  <c r="AA88" i="1" s="1"/>
  <c r="AD88" i="1"/>
  <c r="AC88" i="1"/>
  <c r="AD48" i="1"/>
  <c r="AE48" i="1" s="1"/>
  <c r="W48" i="1"/>
  <c r="AA48" i="1" s="1"/>
  <c r="AC48" i="1"/>
  <c r="AE22" i="1" l="1"/>
  <c r="AE44" i="1"/>
  <c r="AE50" i="1"/>
  <c r="AE18" i="1"/>
  <c r="AE88" i="1"/>
  <c r="AE61" i="1"/>
  <c r="AE46" i="1"/>
  <c r="AE59" i="1"/>
  <c r="AE60" i="1"/>
  <c r="AE62" i="1"/>
  <c r="AE42" i="1"/>
  <c r="AE71" i="1"/>
  <c r="AE74" i="1"/>
  <c r="AE26" i="1"/>
  <c r="AE45" i="1"/>
  <c r="AD81" i="1"/>
  <c r="W81" i="1"/>
  <c r="AA81" i="1" s="1"/>
  <c r="AC81" i="1"/>
  <c r="R81" i="1"/>
  <c r="P81" i="1" s="1"/>
  <c r="S81" i="1" s="1"/>
  <c r="M81" i="1" s="1"/>
  <c r="N81" i="1" s="1"/>
  <c r="AD79" i="1"/>
  <c r="W79" i="1"/>
  <c r="AA79" i="1" s="1"/>
  <c r="AC79" i="1"/>
  <c r="R79" i="1"/>
  <c r="P79" i="1" s="1"/>
  <c r="S79" i="1" s="1"/>
  <c r="M79" i="1" s="1"/>
  <c r="N79" i="1" s="1"/>
  <c r="AE58" i="1"/>
  <c r="W64" i="1"/>
  <c r="AA64" i="1" s="1"/>
  <c r="AD64" i="1"/>
  <c r="AC64" i="1"/>
  <c r="R64" i="1"/>
  <c r="P64" i="1" s="1"/>
  <c r="S64" i="1" s="1"/>
  <c r="M64" i="1" s="1"/>
  <c r="N64" i="1" s="1"/>
  <c r="AE54" i="1"/>
  <c r="AE70" i="1"/>
  <c r="AE67" i="1"/>
  <c r="AE24" i="1"/>
  <c r="AE57" i="1"/>
  <c r="AE55" i="1"/>
  <c r="AD69" i="1"/>
  <c r="W69" i="1"/>
  <c r="AA69" i="1" s="1"/>
  <c r="AC69" i="1"/>
  <c r="R69" i="1"/>
  <c r="P69" i="1" s="1"/>
  <c r="S69" i="1" s="1"/>
  <c r="M69" i="1" s="1"/>
  <c r="N69" i="1" s="1"/>
  <c r="AE52" i="1"/>
  <c r="W39" i="1"/>
  <c r="AA39" i="1" s="1"/>
  <c r="AD39" i="1"/>
  <c r="AC39" i="1"/>
  <c r="R39" i="1"/>
  <c r="P39" i="1" s="1"/>
  <c r="S39" i="1" s="1"/>
  <c r="M39" i="1" s="1"/>
  <c r="N39" i="1" s="1"/>
  <c r="AE56" i="1"/>
  <c r="W86" i="1"/>
  <c r="AA86" i="1" s="1"/>
  <c r="AD86" i="1"/>
  <c r="AE86" i="1" s="1"/>
  <c r="AC86" i="1"/>
  <c r="R86" i="1"/>
  <c r="P86" i="1" s="1"/>
  <c r="S86" i="1" s="1"/>
  <c r="M86" i="1" s="1"/>
  <c r="N86" i="1" s="1"/>
  <c r="AE68" i="1"/>
  <c r="AD32" i="1"/>
  <c r="W32" i="1"/>
  <c r="AA32" i="1" s="1"/>
  <c r="AC32" i="1"/>
  <c r="R32" i="1"/>
  <c r="P32" i="1" s="1"/>
  <c r="S32" i="1" s="1"/>
  <c r="M32" i="1" s="1"/>
  <c r="N32" i="1" s="1"/>
  <c r="AE65" i="1"/>
  <c r="AD31" i="1"/>
  <c r="AC31" i="1"/>
  <c r="W31" i="1"/>
  <c r="AA31" i="1" s="1"/>
  <c r="R31" i="1"/>
  <c r="P31" i="1" s="1"/>
  <c r="S31" i="1" s="1"/>
  <c r="M31" i="1" s="1"/>
  <c r="N31" i="1" s="1"/>
  <c r="AE21" i="1"/>
  <c r="AE80" i="1"/>
  <c r="AE17" i="1"/>
  <c r="AE19" i="1"/>
  <c r="AE38" i="1"/>
  <c r="AE25" i="1"/>
  <c r="AE34" i="1"/>
  <c r="W43" i="1"/>
  <c r="AA43" i="1" s="1"/>
  <c r="AD43" i="1"/>
  <c r="AE43" i="1" s="1"/>
  <c r="AC43" i="1"/>
  <c r="R43" i="1"/>
  <c r="P43" i="1" s="1"/>
  <c r="S43" i="1" s="1"/>
  <c r="M43" i="1" s="1"/>
  <c r="N43" i="1" s="1"/>
  <c r="AE36" i="1"/>
  <c r="AE73" i="1"/>
  <c r="AE28" i="1"/>
  <c r="W35" i="1"/>
  <c r="AA35" i="1" s="1"/>
  <c r="AD35" i="1"/>
  <c r="AC35" i="1"/>
  <c r="R35" i="1"/>
  <c r="P35" i="1" s="1"/>
  <c r="S35" i="1" s="1"/>
  <c r="M35" i="1" s="1"/>
  <c r="N35" i="1" s="1"/>
  <c r="AD82" i="1"/>
  <c r="AE82" i="1" s="1"/>
  <c r="W82" i="1"/>
  <c r="AA82" i="1" s="1"/>
  <c r="AC82" i="1"/>
  <c r="R82" i="1"/>
  <c r="P82" i="1" s="1"/>
  <c r="S82" i="1" s="1"/>
  <c r="M82" i="1" s="1"/>
  <c r="N82" i="1" s="1"/>
  <c r="AD29" i="1"/>
  <c r="AE29" i="1" s="1"/>
  <c r="W29" i="1"/>
  <c r="AA29" i="1" s="1"/>
  <c r="R29" i="1"/>
  <c r="P29" i="1" s="1"/>
  <c r="S29" i="1" s="1"/>
  <c r="M29" i="1" s="1"/>
  <c r="N29" i="1" s="1"/>
  <c r="AC29" i="1"/>
  <c r="AD72" i="1"/>
  <c r="AE72" i="1" s="1"/>
  <c r="W72" i="1"/>
  <c r="AA72" i="1" s="1"/>
  <c r="AC72" i="1"/>
  <c r="R72" i="1"/>
  <c r="P72" i="1" s="1"/>
  <c r="S72" i="1" s="1"/>
  <c r="M72" i="1" s="1"/>
  <c r="N72" i="1" s="1"/>
  <c r="AE20" i="1"/>
  <c r="AE69" i="1" l="1"/>
  <c r="AE35" i="1"/>
  <c r="AE32" i="1"/>
  <c r="AE39" i="1"/>
  <c r="AE31" i="1"/>
  <c r="AE81" i="1"/>
  <c r="AE64" i="1"/>
  <c r="AE79" i="1"/>
</calcChain>
</file>

<file path=xl/sharedStrings.xml><?xml version="1.0" encoding="utf-8"?>
<sst xmlns="http://schemas.openxmlformats.org/spreadsheetml/2006/main" count="1285" uniqueCount="622">
  <si>
    <t>File opened</t>
  </si>
  <si>
    <t>2020-12-07 11:13:32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</si>
  <si>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</si>
  <si>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</si>
  <si>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</si>
  <si>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</si>
  <si>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</si>
  <si>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</si>
  <si>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</si>
  <si>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</si>
  <si>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</si>
  <si>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</si>
  <si>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</si>
  <si>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{"co2bspan2a": "0.0873229", "tazero": "0.00104713", "h2obspan1": "0.998939", "h2oaspanconc1": "12.17", "h2oaspan2b": "0.0671222", "h2oaspan2a": "0.0668561", "ssb_ref": "34919.1", "co2azero": "0.892502", "h2oaspan2": "0", "ssa_ref": "37127.4", "flowbzero": "0.26", "tbzero": "0.0513058", "h2obzero": "1.16501", "co2aspanconc1": "400", "co2aspan1": "1.00054", "h2oazero": "1.16161", "h2oaspan1": "1.00398", "flowmeterzero": "0.990581", "co2bspan2b": "0.087286", "co2aspanconc2": "0", "co2bzero": "0.898612", "h2obspan2b": "0.0677395", "co2aspan2a": "0.0865215", "co2bspanconc1": "400", "h2obspanconc1": "12.17", "h2oaspanconc2": "0", "h2obspanconc2": "0", "co2bspanconc2": "0", "flowazero": "0.317", "co2aspan2b": "0.086568", "h2obspan2": "0", "co2bspan2": "0", "co2aspan2": "0", "co2bspan1": "0.999577", "chamberpressurezero": "2.57375", "h2obspan2a": "0.0678114", "oxygen": "21"}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</si>
  <si>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</si>
  <si>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</si>
  <si>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</si>
  <si>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</si>
  <si>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</si>
  <si>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</si>
  <si>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</si>
  <si>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</si>
  <si>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</si>
  <si>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</si>
  <si>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11:13:32</t>
  </si>
  <si>
    <t>Stability Definition:	ΔCO2 (Meas2): Slp&lt;0.2 Per=15	ΔH2O (Meas2): Slp&lt;0.2 Per=15	A (GasEx): Slp&lt;0.5 Per=15</t>
  </si>
  <si>
    <t>11:31:46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</si>
  <si>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</si>
  <si>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</si>
  <si>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</si>
  <si>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</si>
  <si>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</si>
  <si>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</si>
  <si>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</si>
  <si>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</si>
  <si>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</si>
  <si>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</si>
  <si>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</si>
  <si>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</si>
  <si>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</si>
  <si>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</si>
  <si>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</si>
  <si>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</si>
  <si>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</si>
  <si>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</si>
  <si>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</si>
  <si>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</si>
  <si>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</si>
  <si>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</si>
  <si>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</si>
  <si>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</si>
  <si>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</si>
  <si>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</si>
  <si>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</si>
  <si>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</si>
  <si>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</si>
  <si>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</si>
  <si>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</si>
  <si>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</si>
  <si>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</si>
  <si>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</si>
  <si>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</si>
  <si>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</si>
  <si>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</si>
  <si>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</si>
  <si>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</si>
  <si>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</si>
  <si>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</si>
  <si>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</si>
  <si>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</si>
  <si>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</si>
  <si>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</si>
  <si>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</si>
  <si>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</si>
  <si>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</si>
  <si>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</si>
  <si>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</si>
  <si>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</si>
  <si>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4.54039 91.4191 394.809 623.418 866.002 1064.61 1253.76 1399.92</t>
  </si>
  <si>
    <t>Fs_true</t>
  </si>
  <si>
    <t>0.75178 103.288 405.414 601.13 802.983 1001.14 1204.14 1401.5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</si>
  <si>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</si>
  <si>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</si>
  <si>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</si>
  <si>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</si>
  <si>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</si>
  <si>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</si>
  <si>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</si>
  <si>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</si>
  <si>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</si>
  <si>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</si>
  <si>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</si>
  <si>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</si>
  <si>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</si>
  <si>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</si>
  <si>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</si>
  <si>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</si>
  <si>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</si>
  <si>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</si>
  <si>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</si>
  <si>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</si>
  <si>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</si>
  <si>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</si>
  <si>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</si>
  <si>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</si>
  <si>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</si>
  <si>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</si>
  <si>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</si>
  <si>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</si>
  <si>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</si>
  <si>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</si>
  <si>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</si>
  <si>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</si>
  <si>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</si>
  <si>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</si>
  <si>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</si>
  <si>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</si>
  <si>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</si>
  <si>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</si>
  <si>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</si>
  <si>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</si>
  <si>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</si>
  <si>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</si>
  <si>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</si>
  <si>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</si>
  <si>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</si>
  <si>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</si>
  <si>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</si>
  <si>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</si>
  <si>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</si>
  <si>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</si>
  <si>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</si>
  <si>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</si>
  <si>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</si>
  <si>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</si>
  <si>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</si>
  <si>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</si>
  <si>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</si>
  <si>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</si>
  <si>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</si>
  <si>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</si>
  <si>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</si>
  <si>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</si>
  <si>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</si>
  <si>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</si>
  <si>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</si>
  <si>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</si>
  <si>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</si>
  <si>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</si>
  <si>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</si>
  <si>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</si>
  <si>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</si>
  <si>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</si>
  <si>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</si>
  <si>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</si>
  <si>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</si>
  <si>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</si>
  <si>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</si>
  <si>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</si>
  <si>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</si>
  <si>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</si>
  <si>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</si>
  <si>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</si>
  <si>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</si>
  <si>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</si>
  <si>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</si>
  <si>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</si>
  <si>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</si>
  <si>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</si>
  <si>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</si>
  <si>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</si>
  <si>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</si>
  <si>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</si>
  <si>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</si>
  <si>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</si>
  <si>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</si>
  <si>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</si>
  <si>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</si>
  <si>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</si>
  <si>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</si>
  <si>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</si>
  <si>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</si>
  <si>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</si>
  <si>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</si>
  <si>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</si>
  <si>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</si>
  <si>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</si>
  <si>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</si>
  <si>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</si>
  <si>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</si>
  <si>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</si>
  <si>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</si>
  <si>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</si>
  <si>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</si>
  <si>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</si>
  <si>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</si>
  <si>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</si>
  <si>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</si>
  <si>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</si>
  <si>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</si>
  <si>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</si>
  <si>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</si>
  <si>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</si>
  <si>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</si>
  <si>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</si>
  <si>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</si>
  <si>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</si>
  <si>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</si>
  <si>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</si>
  <si>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</si>
  <si>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</si>
  <si>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</si>
  <si>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</si>
  <si>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</si>
  <si>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</si>
  <si>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</si>
  <si>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</si>
  <si>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</si>
  <si>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</si>
  <si>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</si>
  <si>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</si>
  <si>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</si>
  <si>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</si>
  <si>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</si>
  <si>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</si>
  <si>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</si>
  <si>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</si>
  <si>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</si>
  <si>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</si>
  <si>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</si>
  <si>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</si>
  <si>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</si>
  <si>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</si>
  <si>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</si>
  <si>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</si>
  <si>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</si>
  <si>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</si>
  <si>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</si>
  <si>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</si>
  <si>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</si>
  <si>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</si>
  <si>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</si>
  <si>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</si>
  <si>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</si>
  <si>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</si>
  <si>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</si>
  <si>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</si>
  <si>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</si>
  <si>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</si>
  <si>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</si>
  <si>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</si>
  <si>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</si>
  <si>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</si>
  <si>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</si>
  <si>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</si>
  <si>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</si>
  <si>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</si>
  <si>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</si>
  <si>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</si>
  <si>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</si>
  <si>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</si>
  <si>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</si>
  <si>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</si>
  <si>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</si>
  <si>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</si>
  <si>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</si>
  <si>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</si>
  <si>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</si>
  <si>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</si>
  <si>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</si>
  <si>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</si>
  <si>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</si>
  <si>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</si>
  <si>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</si>
  <si>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</si>
  <si>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</si>
  <si>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</si>
  <si>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</si>
  <si>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</si>
  <si>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</si>
  <si>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</si>
  <si>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</si>
  <si>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</si>
  <si>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</si>
  <si>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</si>
  <si>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</si>
  <si>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</si>
  <si>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</si>
  <si>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</si>
  <si>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20201206 13:37:52</t>
  </si>
  <si>
    <t>13:37:52</t>
  </si>
  <si>
    <t>V60-96</t>
  </si>
  <si>
    <t>_8</t>
  </si>
  <si>
    <t>RECT-4143-20200907-06_33_50</t>
  </si>
  <si>
    <t>RECT-1030-20201207-11_36_49</t>
  </si>
  <si>
    <t>DARK-1031-20201207-11_36_56</t>
  </si>
  <si>
    <t>0: Broadleaf</t>
  </si>
  <si>
    <t>13:31:03</t>
  </si>
  <si>
    <t>0/3</t>
  </si>
  <si>
    <t>20201206 13:41:27</t>
  </si>
  <si>
    <t>13:41:27</t>
  </si>
  <si>
    <t>RECT-1032-20201207-11_40_24</t>
  </si>
  <si>
    <t>DARK-1033-20201207-11_40_32</t>
  </si>
  <si>
    <t>20201206 13:45:56</t>
  </si>
  <si>
    <t>13:45:56</t>
  </si>
  <si>
    <t>TXNM0821</t>
  </si>
  <si>
    <t>_10</t>
  </si>
  <si>
    <t>RECT-1034-20201207-11_44_52</t>
  </si>
  <si>
    <t>DARK-1035-20201207-11_45_00</t>
  </si>
  <si>
    <t>3/3</t>
  </si>
  <si>
    <t>20201206 13:48:52</t>
  </si>
  <si>
    <t>13:48:52</t>
  </si>
  <si>
    <t>RECT-1036-20201207-11_47_49</t>
  </si>
  <si>
    <t>DARK-1037-20201207-11_47_57</t>
  </si>
  <si>
    <t>20201206 13:52:26</t>
  </si>
  <si>
    <t>13:52:26</t>
  </si>
  <si>
    <t>b40-14</t>
  </si>
  <si>
    <t>RECT-1038-20201207-11_51_22</t>
  </si>
  <si>
    <t>DARK-1039-20201207-11_51_30</t>
  </si>
  <si>
    <t>2/3</t>
  </si>
  <si>
    <t>20201206 13:58:15</t>
  </si>
  <si>
    <t>13:58:15</t>
  </si>
  <si>
    <t>RECT-1040-20201207-11_57_11</t>
  </si>
  <si>
    <t>DARK-1041-20201207-11_57_19</t>
  </si>
  <si>
    <t>20201206 14:01:12</t>
  </si>
  <si>
    <t>14:01:12</t>
  </si>
  <si>
    <t>_3</t>
  </si>
  <si>
    <t>RECT-1042-20201207-12_00_08</t>
  </si>
  <si>
    <t>DARK-1043-20201207-12_00_16</t>
  </si>
  <si>
    <t>20201206 14:03:21</t>
  </si>
  <si>
    <t>14:03:21</t>
  </si>
  <si>
    <t>RECT-1044-20201207-12_02_17</t>
  </si>
  <si>
    <t>DARK-1045-20201207-12_02_25</t>
  </si>
  <si>
    <t>1/3</t>
  </si>
  <si>
    <t>20201206 14:06:29</t>
  </si>
  <si>
    <t>14:06:29</t>
  </si>
  <si>
    <t>UT12-075</t>
  </si>
  <si>
    <t>_6</t>
  </si>
  <si>
    <t>RECT-1046-20201207-12_05_25</t>
  </si>
  <si>
    <t>DARK-1047-20201207-12_05_33</t>
  </si>
  <si>
    <t>20201206 14:08:53</t>
  </si>
  <si>
    <t>14:08:53</t>
  </si>
  <si>
    <t>RECT-1048-20201207-12_07_50</t>
  </si>
  <si>
    <t>DARK-1049-20201207-12_07_58</t>
  </si>
  <si>
    <t>12:12:00</t>
  </si>
  <si>
    <t>Wrong plant id: 588155.01.4</t>
  </si>
  <si>
    <t>20201206 14:13:13</t>
  </si>
  <si>
    <t>14:13:13</t>
  </si>
  <si>
    <t>588155.01</t>
  </si>
  <si>
    <t>_4</t>
  </si>
  <si>
    <t>RECT-1052-20201207-12_12_10</t>
  </si>
  <si>
    <t>DARK-1053-20201207-12_12_18</t>
  </si>
  <si>
    <t>20201206 14:15:29</t>
  </si>
  <si>
    <t>14:15:29</t>
  </si>
  <si>
    <t>RECT-1054-20201207-12_14_26</t>
  </si>
  <si>
    <t>DARK-1055-20201207-12_14_34</t>
  </si>
  <si>
    <t>20201206 14:17:37</t>
  </si>
  <si>
    <t>14:17:37</t>
  </si>
  <si>
    <t>C56-94</t>
  </si>
  <si>
    <t>_5</t>
  </si>
  <si>
    <t>RECT-1056-20201207-12_16_34</t>
  </si>
  <si>
    <t>DARK-1057-20201207-12_16_42</t>
  </si>
  <si>
    <t>20201206 14:21:01</t>
  </si>
  <si>
    <t>14:21:01</t>
  </si>
  <si>
    <t>RECT-1058-20201207-12_19_58</t>
  </si>
  <si>
    <t>DARK-1059-20201207-12_20_06</t>
  </si>
  <si>
    <t>20201206 14:23:21</t>
  </si>
  <si>
    <t>14:23:21</t>
  </si>
  <si>
    <t>9025</t>
  </si>
  <si>
    <t>RECT-1060-20201207-12_22_18</t>
  </si>
  <si>
    <t>DARK-1061-20201207-12_22_25</t>
  </si>
  <si>
    <t>20201206 14:25:03</t>
  </si>
  <si>
    <t>14:25:03</t>
  </si>
  <si>
    <t>RECT-1062-20201207-12_24_00</t>
  </si>
  <si>
    <t>DARK-1063-20201207-12_24_08</t>
  </si>
  <si>
    <t>20201206 14:31:07</t>
  </si>
  <si>
    <t>14:31:07</t>
  </si>
  <si>
    <t>RECT-1064-20201207-12_30_04</t>
  </si>
  <si>
    <t>DARK-1065-20201207-12_30_12</t>
  </si>
  <si>
    <t>20201206 14:33:04</t>
  </si>
  <si>
    <t>14:33:04</t>
  </si>
  <si>
    <t>9031</t>
  </si>
  <si>
    <t>RECT-1066-20201207-12_32_01</t>
  </si>
  <si>
    <t>DARK-1067-20201207-12_32_09</t>
  </si>
  <si>
    <t>20201206 14:37:55</t>
  </si>
  <si>
    <t>14:37:55</t>
  </si>
  <si>
    <t>RECT-1068-20201207-12_36_52</t>
  </si>
  <si>
    <t>DARK-1069-20201207-12_36_59</t>
  </si>
  <si>
    <t>20201206 14:40:29</t>
  </si>
  <si>
    <t>14:40:29</t>
  </si>
  <si>
    <t>25189.01</t>
  </si>
  <si>
    <t>_7</t>
  </si>
  <si>
    <t>RECT-1070-20201207-12_39_26</t>
  </si>
  <si>
    <t>DARK-1071-20201207-12_39_34</t>
  </si>
  <si>
    <t>20201206 14:43:41</t>
  </si>
  <si>
    <t>14:43:41</t>
  </si>
  <si>
    <t>RECT-1072-20201207-12_42_38</t>
  </si>
  <si>
    <t>DARK-1073-20201207-12_42_46</t>
  </si>
  <si>
    <t>20201206 14:46:10</t>
  </si>
  <si>
    <t>14:46:10</t>
  </si>
  <si>
    <t>b42-24</t>
  </si>
  <si>
    <t>_1</t>
  </si>
  <si>
    <t>RECT-1074-20201207-12_45_07</t>
  </si>
  <si>
    <t>DARK-1075-20201207-12_45_14</t>
  </si>
  <si>
    <t>20201206 14:48:59</t>
  </si>
  <si>
    <t>14:48:59</t>
  </si>
  <si>
    <t>RECT-1076-20201207-12_47_56</t>
  </si>
  <si>
    <t>DARK-1077-20201207-12_48_04</t>
  </si>
  <si>
    <t>20201206 14:52:45</t>
  </si>
  <si>
    <t>14:52:45</t>
  </si>
  <si>
    <t>1149</t>
  </si>
  <si>
    <t>RECT-1078-20201207-12_51_42</t>
  </si>
  <si>
    <t>DARK-1079-20201207-12_51_50</t>
  </si>
  <si>
    <t>20201206 14:55:06</t>
  </si>
  <si>
    <t>14:55:06</t>
  </si>
  <si>
    <t>RECT-1080-20201207-12_54_03</t>
  </si>
  <si>
    <t>DARK-1081-20201207-12_54_11</t>
  </si>
  <si>
    <t>20201206 14:57:25</t>
  </si>
  <si>
    <t>14:57:25</t>
  </si>
  <si>
    <t>9018</t>
  </si>
  <si>
    <t>RECT-1082-20201207-12_56_22</t>
  </si>
  <si>
    <t>DARK-1083-20201207-12_56_30</t>
  </si>
  <si>
    <t>20201206 15:00:29</t>
  </si>
  <si>
    <t>15:00:29</t>
  </si>
  <si>
    <t>RECT-1084-20201207-12_59_26</t>
  </si>
  <si>
    <t>DARK-1085-20201207-12_59_34</t>
  </si>
  <si>
    <t>20201206 15:02:53</t>
  </si>
  <si>
    <t>15:02:53</t>
  </si>
  <si>
    <t>RECT-1086-20201207-13_01_50</t>
  </si>
  <si>
    <t>DARK-1087-20201207-13_01_58</t>
  </si>
  <si>
    <t>20201206 15:05:22</t>
  </si>
  <si>
    <t>15:05:22</t>
  </si>
  <si>
    <t>RECT-1088-20201207-13_04_19</t>
  </si>
  <si>
    <t>DARK-1089-20201207-13_04_27</t>
  </si>
  <si>
    <t>20201206 15:08:19</t>
  </si>
  <si>
    <t>15:08:19</t>
  </si>
  <si>
    <t>b42-34</t>
  </si>
  <si>
    <t>RECT-1090-20201207-13_07_16</t>
  </si>
  <si>
    <t>DARK-1091-20201207-13_07_24</t>
  </si>
  <si>
    <t>20201206 15:11:52</t>
  </si>
  <si>
    <t>15:11:52</t>
  </si>
  <si>
    <t>RECT-1092-20201207-13_10_49</t>
  </si>
  <si>
    <t>DARK-1093-20201207-13_10_57</t>
  </si>
  <si>
    <t>20201206 15:14:00</t>
  </si>
  <si>
    <t>15:14:00</t>
  </si>
  <si>
    <t>_2</t>
  </si>
  <si>
    <t>RECT-1094-20201207-13_12_57</t>
  </si>
  <si>
    <t>DARK-1095-20201207-13_13_05</t>
  </si>
  <si>
    <t>20201206 15:15:50</t>
  </si>
  <si>
    <t>15:15:50</t>
  </si>
  <si>
    <t>RECT-1096-20201207-13_14_47</t>
  </si>
  <si>
    <t>DARK-1097-20201207-13_14_55</t>
  </si>
  <si>
    <t>20201206 15:21:26</t>
  </si>
  <si>
    <t>15:21:26</t>
  </si>
  <si>
    <t>T52</t>
  </si>
  <si>
    <t>RECT-1098-20201207-13_20_24</t>
  </si>
  <si>
    <t>DARK-1099-20201207-13_20_31</t>
  </si>
  <si>
    <t>20201206 15:24:01</t>
  </si>
  <si>
    <t>15:24:01</t>
  </si>
  <si>
    <t>RECT-1100-20201207-13_22_59</t>
  </si>
  <si>
    <t>DARK-1101-20201207-13_23_06</t>
  </si>
  <si>
    <t>20201206 15:27:17</t>
  </si>
  <si>
    <t>15:27:17</t>
  </si>
  <si>
    <t>RECT-1102-20201207-13_26_14</t>
  </si>
  <si>
    <t>DARK-1103-20201207-13_26_22</t>
  </si>
  <si>
    <t>20201206 15:29:42</t>
  </si>
  <si>
    <t>15:29:42</t>
  </si>
  <si>
    <t>RECT-1104-20201207-13_28_39</t>
  </si>
  <si>
    <t>DARK-1105-20201207-13_28_47</t>
  </si>
  <si>
    <t>20201206 15:32:21</t>
  </si>
  <si>
    <t>15:32:21</t>
  </si>
  <si>
    <t>RECT-1106-20201207-13_31_18</t>
  </si>
  <si>
    <t>DARK-1107-20201207-13_31_26</t>
  </si>
  <si>
    <t>20201206 15:36:34</t>
  </si>
  <si>
    <t>15:36:34</t>
  </si>
  <si>
    <t>RECT-1108-20201207-13_35_32</t>
  </si>
  <si>
    <t>DARK-1109-20201207-13_35_40</t>
  </si>
  <si>
    <t>20201206 15:43:10</t>
  </si>
  <si>
    <t>15:43:10</t>
  </si>
  <si>
    <t>2970</t>
  </si>
  <si>
    <t>RECT-1110-20201207-13_42_08</t>
  </si>
  <si>
    <t>DARK-1111-20201207-13_42_16</t>
  </si>
  <si>
    <t>15:41:55</t>
  </si>
  <si>
    <t>20201206 15:44:43</t>
  </si>
  <si>
    <t>15:44:43</t>
  </si>
  <si>
    <t>RECT-1112-20201207-13_43_40</t>
  </si>
  <si>
    <t>DARK-1113-20201207-13_43_48</t>
  </si>
  <si>
    <t>20201206 15:46:20</t>
  </si>
  <si>
    <t>15:46:20</t>
  </si>
  <si>
    <t>SC2</t>
  </si>
  <si>
    <t>RECT-1114-20201207-13_45_17</t>
  </si>
  <si>
    <t>DARK-1115-20201207-13_45_25</t>
  </si>
  <si>
    <t>20201206 15:49:14</t>
  </si>
  <si>
    <t>15:49:14</t>
  </si>
  <si>
    <t>RECT-1116-20201207-13_48_11</t>
  </si>
  <si>
    <t>DARK-1117-20201207-13_48_19</t>
  </si>
  <si>
    <t>20201206 15:51:47</t>
  </si>
  <si>
    <t>15:51:47</t>
  </si>
  <si>
    <t>RECT-1118-20201207-13_50_44</t>
  </si>
  <si>
    <t>DARK-1119-20201207-13_50_52</t>
  </si>
  <si>
    <t>20201206 15:54:24</t>
  </si>
  <si>
    <t>15:54:24</t>
  </si>
  <si>
    <t>RECT-1120-20201207-13_53_22</t>
  </si>
  <si>
    <t>DARK-1121-20201207-13_53_30</t>
  </si>
  <si>
    <t>20201206 15:57:01</t>
  </si>
  <si>
    <t>15:57:01</t>
  </si>
  <si>
    <t>RECT-1122-20201207-13_55_58</t>
  </si>
  <si>
    <t>DARK-1123-20201207-13_56_06</t>
  </si>
  <si>
    <t>20201206 15:59:30</t>
  </si>
  <si>
    <t>15:59:30</t>
  </si>
  <si>
    <t>RECT-1124-20201207-13_58_27</t>
  </si>
  <si>
    <t>DARK-1125-20201207-13_58_35</t>
  </si>
  <si>
    <t>20201206 16:01:55</t>
  </si>
  <si>
    <t>16:01:55</t>
  </si>
  <si>
    <t>RECT-1126-20201207-14_00_52</t>
  </si>
  <si>
    <t>DARK-1127-20201207-14_01_00</t>
  </si>
  <si>
    <t>20201206 16:04:03</t>
  </si>
  <si>
    <t>16:04:03</t>
  </si>
  <si>
    <t>RECT-1128-20201207-14_03_00</t>
  </si>
  <si>
    <t>DARK-1129-20201207-14_03_08</t>
  </si>
  <si>
    <t>20201206 16:06:39</t>
  </si>
  <si>
    <t>16:06:39</t>
  </si>
  <si>
    <t>RECT-1130-20201207-14_05_36</t>
  </si>
  <si>
    <t>DARK-1131-20201207-14_05_44</t>
  </si>
  <si>
    <t>20201206 16:08:34</t>
  </si>
  <si>
    <t>16:08:34</t>
  </si>
  <si>
    <t>RECT-1132-20201207-14_07_32</t>
  </si>
  <si>
    <t>DARK-1133-20201207-14_07_40</t>
  </si>
  <si>
    <t>20201206 16:12:14</t>
  </si>
  <si>
    <t>16:12:14</t>
  </si>
  <si>
    <t>RECT-1134-20201207-14_11_12</t>
  </si>
  <si>
    <t>DARK-1135-20201207-14_11_19</t>
  </si>
  <si>
    <t>20201206 16:14:13</t>
  </si>
  <si>
    <t>16:14:13</t>
  </si>
  <si>
    <t>RECT-1136-20201207-14_13_11</t>
  </si>
  <si>
    <t>DARK-1137-20201207-14_13_18</t>
  </si>
  <si>
    <t>20201206 16:19:01</t>
  </si>
  <si>
    <t>16:19:01</t>
  </si>
  <si>
    <t>T48</t>
  </si>
  <si>
    <t>RECT-1138-20201207-14_17_59</t>
  </si>
  <si>
    <t>DARK-1139-20201207-14_18_07</t>
  </si>
  <si>
    <t>16:15:31</t>
  </si>
  <si>
    <t>20201206 16:22:04</t>
  </si>
  <si>
    <t>16:22:04</t>
  </si>
  <si>
    <t>RECT-1140-20201207-14_21_02</t>
  </si>
  <si>
    <t>DARK-1141-20201207-14_21_09</t>
  </si>
  <si>
    <t>20201206 16:24:33</t>
  </si>
  <si>
    <t>16:24:33</t>
  </si>
  <si>
    <t>RECT-1142-20201207-14_23_31</t>
  </si>
  <si>
    <t>DARK-1143-20201207-14_23_38</t>
  </si>
  <si>
    <t>20201206 16:27:16</t>
  </si>
  <si>
    <t>16:27:16</t>
  </si>
  <si>
    <t>RECT-1144-20201207-14_26_14</t>
  </si>
  <si>
    <t>DARK-1145-20201207-14_26_21</t>
  </si>
  <si>
    <t>20201206 16:30:26</t>
  </si>
  <si>
    <t>16:30:26</t>
  </si>
  <si>
    <t>RECT-1146-20201207-14_29_24</t>
  </si>
  <si>
    <t>DARK-1147-20201207-14_29_31</t>
  </si>
  <si>
    <t>20201206 16:34:29</t>
  </si>
  <si>
    <t>16:34:29</t>
  </si>
  <si>
    <t>RECT-1148-20201207-14_33_27</t>
  </si>
  <si>
    <t>DARK-1149-20201207-14_33_34</t>
  </si>
  <si>
    <t>20201206 16:37:19</t>
  </si>
  <si>
    <t>16:37:19</t>
  </si>
  <si>
    <t>_11</t>
  </si>
  <si>
    <t>RECT-1150-20201207-14_36_17</t>
  </si>
  <si>
    <t>DARK-1151-20201207-14_36_25</t>
  </si>
  <si>
    <t>16:35:43</t>
  </si>
  <si>
    <t>20201206 16:40:08</t>
  </si>
  <si>
    <t>16:40:08</t>
  </si>
  <si>
    <t>RECT-1152-20201207-14_39_06</t>
  </si>
  <si>
    <t>DARK-1153-20201207-14_39_14</t>
  </si>
  <si>
    <t>20201206 16:43:51</t>
  </si>
  <si>
    <t>16:43:51</t>
  </si>
  <si>
    <t>Vru42</t>
  </si>
  <si>
    <t>RECT-1154-20201207-14_42_49</t>
  </si>
  <si>
    <t>DARK-1155-20201207-14_42_57</t>
  </si>
  <si>
    <t>20201206 16:47:59</t>
  </si>
  <si>
    <t>16:47:59</t>
  </si>
  <si>
    <t>RECT-1156-20201207-14_46_57</t>
  </si>
  <si>
    <t>DARK-1157-20201207-14_47_05</t>
  </si>
  <si>
    <t>20201206 16:50:38</t>
  </si>
  <si>
    <t>16:50:38</t>
  </si>
  <si>
    <t>RECT-1158-20201207-14_49_36</t>
  </si>
  <si>
    <t>DARK-1159-20201207-14_49_44</t>
  </si>
  <si>
    <t>20201206 16:52:42</t>
  </si>
  <si>
    <t>16:52:42</t>
  </si>
  <si>
    <t>RECT-1160-20201207-14_51_40</t>
  </si>
  <si>
    <t>DARK-1161-20201207-14_51_48</t>
  </si>
  <si>
    <t>20201206 16:54:19</t>
  </si>
  <si>
    <t>16:54:19</t>
  </si>
  <si>
    <t>RECT-1162-20201207-14_53_17</t>
  </si>
  <si>
    <t>DARK-1163-20201207-14_53_25</t>
  </si>
  <si>
    <t>20201206 16:58:21</t>
  </si>
  <si>
    <t>16:58:21</t>
  </si>
  <si>
    <t>RECT-1164-20201207-14_57_19</t>
  </si>
  <si>
    <t>DARK-1165-20201207-14_57_27</t>
  </si>
  <si>
    <t>20201206 17:01:43</t>
  </si>
  <si>
    <t>17:01:43</t>
  </si>
  <si>
    <t>RECT-1166-20201207-15_00_41</t>
  </si>
  <si>
    <t>DARK-1167-20201207-15_00_49</t>
  </si>
  <si>
    <t>20201206 17:04:52</t>
  </si>
  <si>
    <t>17:04:52</t>
  </si>
  <si>
    <t>RECT-1168-20201207-15_03_51</t>
  </si>
  <si>
    <t>DARK-1169-20201207-15_03_58</t>
  </si>
  <si>
    <t>20201206 17:11:39</t>
  </si>
  <si>
    <t>17:11:39</t>
  </si>
  <si>
    <t>2214.4</t>
  </si>
  <si>
    <t>RECT-1170-20201207-15_10_37</t>
  </si>
  <si>
    <t>DARK-1171-20201207-15_10_45</t>
  </si>
  <si>
    <t>20201206 17:14:38</t>
  </si>
  <si>
    <t>17:14:38</t>
  </si>
  <si>
    <t>RECT-1172-20201207-15_13_36</t>
  </si>
  <si>
    <t>DARK-1173-20201207-15_13_44</t>
  </si>
  <si>
    <t>20201206 17:20:00</t>
  </si>
  <si>
    <t>17:20:00</t>
  </si>
  <si>
    <t>RECT-1174-20201207-15_18_58</t>
  </si>
  <si>
    <t>DARK-1175-20201207-15_19_06</t>
  </si>
  <si>
    <t>20201206 17:22:19</t>
  </si>
  <si>
    <t>17:22:19</t>
  </si>
  <si>
    <t>RECT-1176-20201207-15_21_18</t>
  </si>
  <si>
    <t>DARK-1177-20201207-15_21_26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</si>
</sst>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89"/>
  <sheetViews>
    <sheetView topLeftCell="A74" workbookViewId="0">
      <selection activeCell="A27" sqref="A27:XFD27"/>
    </sheetView>
  </sheetViews>
  <sheetFormatPr defaultRowHeight="15" x14ac:dyDescent="0.25"/>
  <sheetData>
    <row r="2" spans="1:174" x14ac:dyDescent="0.25">
      <c r="A2" t="s">
        <v>27</v>
      </c>
      <c r="B2" t="s">
        <v>28</v>
      </c>
      <c r="C2" t="s">
        <v>29</v>
      </c>
    </row>
    <row r="3" spans="1:174" x14ac:dyDescent="0.25">
      <c r="B3">
        <v>4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1607283472.5999999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1607283464.5999999</v>
      </c>
      <c r="I17">
        <f t="shared" ref="I17:I47" si="0">(J17)/1000</f>
        <v>4.2627071884330089E-3</v>
      </c>
      <c r="J17">
        <f t="shared" ref="J17:J47" si="1">1000*CA17*AH17*(BW17-BX17)/(100*BP17*(1000-AH17*BW17))</f>
        <v>4.2627071884330086</v>
      </c>
      <c r="K17">
        <f t="shared" ref="K17:K47" si="2">CA17*AH17*(BV17-BU17*(1000-AH17*BX17)/(1000-AH17*BW17))/(100*BP17)</f>
        <v>16.092033076180162</v>
      </c>
      <c r="L17">
        <f t="shared" ref="L17:L47" si="3">BU17 - IF(AH17&gt;1, K17*BP17*100/(AJ17*CI17), 0)</f>
        <v>378.75051612903201</v>
      </c>
      <c r="M17">
        <f t="shared" ref="M17:M47" si="4">((S17-I17/2)*L17-K17)/(S17+I17/2)</f>
        <v>232.00612560200952</v>
      </c>
      <c r="N17">
        <f t="shared" ref="N17:N47" si="5">M17*(CB17+CC17)/1000</f>
        <v>23.74046311968111</v>
      </c>
      <c r="O17">
        <f t="shared" ref="O17:O47" si="6">(BU17 - IF(AH17&gt;1, K17*BP17*100/(AJ17*CI17), 0))*(CB17+CC17)/1000</f>
        <v>38.756358852119838</v>
      </c>
      <c r="P17">
        <f t="shared" ref="P17:P47" si="7">2/((1/R17-1/Q17)+SIGN(R17)*SQRT((1/R17-1/Q17)*(1/R17-1/Q17) + 4*BQ17/((BQ17+1)*(BQ17+1))*(2*1/R17*1/Q17-1/Q17*1/Q17)))</f>
        <v>0.19557891717351594</v>
      </c>
      <c r="Q17">
        <f t="shared" ref="Q17:Q47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2.9685459093413282</v>
      </c>
      <c r="R17">
        <f t="shared" ref="R17:R47" si="9">I17*(1000-(1000*0.61365*EXP(17.502*V17/(240.97+V17))/(CB17+CC17)+BW17)/2)/(1000*0.61365*EXP(17.502*V17/(240.97+V17))/(CB17+CC17)-BW17)</f>
        <v>0.18869204405103113</v>
      </c>
      <c r="S17">
        <f t="shared" ref="S17:S47" si="10">1/((BQ17+1)/(P17/1.6)+1/(Q17/1.37)) + BQ17/((BQ17+1)/(P17/1.6) + BQ17/(Q17/1.37))</f>
        <v>0.11853108236203555</v>
      </c>
      <c r="T17">
        <f t="shared" ref="T17:T47" si="11">(BM17*BO17)</f>
        <v>231.2926012626798</v>
      </c>
      <c r="U17">
        <f t="shared" ref="U17:U47" si="12">(CD17+(T17+2*0.95*0.0000000567*(((CD17+$B$7)+273)^4-(CD17+273)^4)-44100*I17)/(1.84*29.3*Q17+8*0.95*0.0000000567*(CD17+273)^3))</f>
        <v>36.179719324469872</v>
      </c>
      <c r="V17">
        <f t="shared" ref="V17:V47" si="13">($C$7*CE17+$D$7*CF17+$E$7*U17)</f>
        <v>35.529041935483903</v>
      </c>
      <c r="W17">
        <f t="shared" ref="W17:W47" si="14">0.61365*EXP(17.502*V17/(240.97+V17))</f>
        <v>5.8159711400254928</v>
      </c>
      <c r="X17">
        <f t="shared" ref="X17:X47" si="15">(Y17/Z17*100)</f>
        <v>60.731325650482844</v>
      </c>
      <c r="Y17">
        <f t="shared" ref="Y17:Y47" si="16">BW17*(CB17+CC17)/1000</f>
        <v>3.6108026951958565</v>
      </c>
      <c r="Z17">
        <f t="shared" ref="Z17:Z47" si="17">0.61365*EXP(17.502*CD17/(240.97+CD17))</f>
        <v>5.9455357783173115</v>
      </c>
      <c r="AA17">
        <f t="shared" ref="AA17:AA47" si="18">(W17-BW17*(CB17+CC17)/1000)</f>
        <v>2.2051684448296363</v>
      </c>
      <c r="AB17">
        <f t="shared" ref="AB17:AB47" si="19">(-I17*44100)</f>
        <v>-187.9853870098957</v>
      </c>
      <c r="AC17">
        <f t="shared" ref="AC17:AC47" si="20">2*29.3*Q17*0.92*(CD17-V17)</f>
        <v>64.012485013726845</v>
      </c>
      <c r="AD17">
        <f t="shared" ref="AD17:AD47" si="21">2*0.95*0.0000000567*(((CD17+$B$7)+273)^4-(V17+273)^4)</f>
        <v>5.0718303169214183</v>
      </c>
      <c r="AE17">
        <f t="shared" ref="AE17:AE47" si="22">T17+AD17+AB17+AC17</f>
        <v>112.39152958343236</v>
      </c>
      <c r="AF17">
        <v>0</v>
      </c>
      <c r="AG17">
        <v>0</v>
      </c>
      <c r="AH17">
        <f t="shared" ref="AH17:AH47" si="23">IF(AF17*$H$13&gt;=AJ17,1,(AJ17/(AJ17-AF17*$H$13)))</f>
        <v>1</v>
      </c>
      <c r="AI17">
        <f t="shared" ref="AI17:AI47" si="24">(AH17-1)*100</f>
        <v>0</v>
      </c>
      <c r="AJ17">
        <f t="shared" ref="AJ17:AJ47" si="25">MAX(0,($B$13+$C$13*CI17)/(1+$D$13*CI17)*CB17/(CD17+273)*$E$13)</f>
        <v>52498.825616372043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47" si="26">1-AM17/AN17</f>
        <v>0.78066849277855754</v>
      </c>
      <c r="AP17">
        <v>-0.57774747981622299</v>
      </c>
      <c r="AQ17" t="s">
        <v>294</v>
      </c>
      <c r="AR17">
        <v>15331.9</v>
      </c>
      <c r="AS17">
        <v>809.76296000000002</v>
      </c>
      <c r="AT17">
        <v>1148.6300000000001</v>
      </c>
      <c r="AU17">
        <f t="shared" ref="AU17:AU47" si="27">1-AS17/AT17</f>
        <v>0.29501844806421573</v>
      </c>
      <c r="AV17">
        <v>0.5</v>
      </c>
      <c r="AW17">
        <f t="shared" ref="AW17:AW47" si="28">BM17</f>
        <v>1180.1922005901577</v>
      </c>
      <c r="AX17">
        <f t="shared" ref="AX17:AX47" si="29">K17</f>
        <v>16.092033076180162</v>
      </c>
      <c r="AY17">
        <f t="shared" ref="AY17:AY47" si="30">AU17*AV17*AW17</f>
        <v>174.08923571779994</v>
      </c>
      <c r="AZ17">
        <f t="shared" ref="AZ17:AZ47" si="31">(AX17-AP17)/AW17</f>
        <v>1.4124632028292193E-2</v>
      </c>
      <c r="BA17">
        <f t="shared" ref="BA17:BA47" si="32">(AN17-AT17)/AT17</f>
        <v>1.8399745784108021</v>
      </c>
      <c r="BB17" t="s">
        <v>295</v>
      </c>
      <c r="BC17">
        <v>809.76296000000002</v>
      </c>
      <c r="BD17">
        <v>619.9</v>
      </c>
      <c r="BE17">
        <f t="shared" ref="BE17:BE47" si="33">1-BD17/AT17</f>
        <v>0.4603135909735947</v>
      </c>
      <c r="BF17">
        <f t="shared" ref="BF17:BF47" si="34">(AT17-BC17)/(AT17-BD17)</f>
        <v>0.64090753314546178</v>
      </c>
      <c r="BG17">
        <f t="shared" ref="BG17:BG47" si="35">(AN17-AT17)/(AN17-BD17)</f>
        <v>0.7998887282471292</v>
      </c>
      <c r="BH17">
        <f t="shared" ref="BH17:BH47" si="36">(AT17-BC17)/(AT17-AM17)</f>
        <v>0.78232629075881843</v>
      </c>
      <c r="BI17">
        <f t="shared" ref="BI17:BI47" si="37">(AN17-AT17)/(AN17-AM17)</f>
        <v>0.82990946612440575</v>
      </c>
      <c r="BJ17">
        <f t="shared" ref="BJ17:BJ47" si="38">(BF17*BD17/BC17)</f>
        <v>0.49063565441036194</v>
      </c>
      <c r="BK17">
        <f t="shared" ref="BK17:BK47" si="39">(1-BJ17)</f>
        <v>0.50936434558963806</v>
      </c>
      <c r="BL17">
        <f t="shared" ref="BL17:BL47" si="40">$B$11*CJ17+$C$11*CK17+$F$11*CL17*(1-CO17)</f>
        <v>1400.0083870967701</v>
      </c>
      <c r="BM17">
        <f t="shared" ref="BM17:BM47" si="41">BL17*BN17</f>
        <v>1180.1922005901577</v>
      </c>
      <c r="BN17">
        <f t="shared" ref="BN17:BN47" si="42">($B$11*$D$9+$C$11*$D$9+$F$11*((CY17+CQ17)/MAX(CY17+CQ17+CZ17, 0.1)*$I$9+CZ17/MAX(CY17+CQ17+CZ17, 0.1)*$J$9))/($B$11+$C$11+$F$11)</f>
        <v>0.84298937882618663</v>
      </c>
      <c r="BO17">
        <f t="shared" ref="BO17:BO47" si="43">($B$11*$K$9+$C$11*$K$9+$F$11*((CY17+CQ17)/MAX(CY17+CQ17+CZ17, 0.1)*$P$9+CZ17/MAX(CY17+CQ17+CZ17, 0.1)*$Q$9))/($B$11+$C$11+$F$11)</f>
        <v>0.19597875765237344</v>
      </c>
      <c r="BP17">
        <v>6</v>
      </c>
      <c r="BQ17">
        <v>0.5</v>
      </c>
      <c r="BR17" t="s">
        <v>296</v>
      </c>
      <c r="BS17">
        <v>2</v>
      </c>
      <c r="BT17">
        <v>1607283464.5999999</v>
      </c>
      <c r="BU17">
        <v>378.75051612903201</v>
      </c>
      <c r="BV17">
        <v>399.98941935483901</v>
      </c>
      <c r="BW17">
        <v>35.286941935483902</v>
      </c>
      <c r="BX17">
        <v>30.3542709677419</v>
      </c>
      <c r="BY17">
        <v>379.359225806452</v>
      </c>
      <c r="BZ17">
        <v>34.669541935483899</v>
      </c>
      <c r="CA17">
        <v>500.210451612903</v>
      </c>
      <c r="CB17">
        <v>102.226870967742</v>
      </c>
      <c r="CC17">
        <v>0.100009661290323</v>
      </c>
      <c r="CD17">
        <v>35.929019354838701</v>
      </c>
      <c r="CE17">
        <v>35.529041935483903</v>
      </c>
      <c r="CF17">
        <v>999.9</v>
      </c>
      <c r="CG17">
        <v>0</v>
      </c>
      <c r="CH17">
        <v>0</v>
      </c>
      <c r="CI17">
        <v>10001.2906451613</v>
      </c>
      <c r="CJ17">
        <v>0</v>
      </c>
      <c r="CK17">
        <v>367.19012903225803</v>
      </c>
      <c r="CL17">
        <v>1400.0083870967701</v>
      </c>
      <c r="CM17">
        <v>0.89999706451612904</v>
      </c>
      <c r="CN17">
        <v>0.100002906451613</v>
      </c>
      <c r="CO17">
        <v>0</v>
      </c>
      <c r="CP17">
        <v>809.57229032258101</v>
      </c>
      <c r="CQ17">
        <v>4.9994800000000001</v>
      </c>
      <c r="CR17">
        <v>12222.941935483899</v>
      </c>
      <c r="CS17">
        <v>11417.6451612903</v>
      </c>
      <c r="CT17">
        <v>49.529967741935501</v>
      </c>
      <c r="CU17">
        <v>51.258000000000003</v>
      </c>
      <c r="CV17">
        <v>50.430999999999997</v>
      </c>
      <c r="CW17">
        <v>50.925096774193499</v>
      </c>
      <c r="CX17">
        <v>51.955451612903197</v>
      </c>
      <c r="CY17">
        <v>1255.5035483871</v>
      </c>
      <c r="CZ17">
        <v>139.505161290323</v>
      </c>
      <c r="DA17">
        <v>0</v>
      </c>
      <c r="DB17">
        <v>225.89999985694899</v>
      </c>
      <c r="DC17">
        <v>0</v>
      </c>
      <c r="DD17">
        <v>809.76296000000002</v>
      </c>
      <c r="DE17">
        <v>20.8848461730623</v>
      </c>
      <c r="DF17">
        <v>337.20000066326998</v>
      </c>
      <c r="DG17">
        <v>12225.688</v>
      </c>
      <c r="DH17">
        <v>15</v>
      </c>
      <c r="DI17">
        <v>1607283063.5999999</v>
      </c>
      <c r="DJ17" t="s">
        <v>297</v>
      </c>
      <c r="DK17">
        <v>1607283063.5999999</v>
      </c>
      <c r="DL17">
        <v>1607283056.5999999</v>
      </c>
      <c r="DM17">
        <v>1</v>
      </c>
      <c r="DN17">
        <v>-0.51400000000000001</v>
      </c>
      <c r="DO17">
        <v>-0.104</v>
      </c>
      <c r="DP17">
        <v>-1.8049999999999999</v>
      </c>
      <c r="DQ17">
        <v>0.61699999999999999</v>
      </c>
      <c r="DR17">
        <v>1464</v>
      </c>
      <c r="DS17">
        <v>31</v>
      </c>
      <c r="DT17">
        <v>0.05</v>
      </c>
      <c r="DU17">
        <v>7.0000000000000007E-2</v>
      </c>
      <c r="DV17">
        <v>16.085843454262701</v>
      </c>
      <c r="DW17">
        <v>1.47201684589114</v>
      </c>
      <c r="DX17">
        <v>0.10881737576798201</v>
      </c>
      <c r="DY17">
        <v>0</v>
      </c>
      <c r="DZ17">
        <v>-21.246746666666699</v>
      </c>
      <c r="EA17">
        <v>-1.9331239154616</v>
      </c>
      <c r="EB17">
        <v>0.14242923092617699</v>
      </c>
      <c r="EC17">
        <v>0</v>
      </c>
      <c r="ED17">
        <v>4.9343750000000002</v>
      </c>
      <c r="EE17">
        <v>0.429842135706342</v>
      </c>
      <c r="EF17">
        <v>3.10350987056053E-2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-0.60799999999999998</v>
      </c>
      <c r="EN17">
        <v>0.61739999999999995</v>
      </c>
      <c r="EO17">
        <v>-0.456696103518554</v>
      </c>
      <c r="EP17">
        <v>-1.6043650578588901E-5</v>
      </c>
      <c r="EQ17">
        <v>-1.15305589960158E-6</v>
      </c>
      <c r="ER17">
        <v>3.6581349982770798E-10</v>
      </c>
      <c r="ES17">
        <v>0.61739999999999595</v>
      </c>
      <c r="ET17">
        <v>0</v>
      </c>
      <c r="EU17">
        <v>0</v>
      </c>
      <c r="EV17">
        <v>0</v>
      </c>
      <c r="EW17">
        <v>18</v>
      </c>
      <c r="EX17">
        <v>2225</v>
      </c>
      <c r="EY17">
        <v>1</v>
      </c>
      <c r="EZ17">
        <v>25</v>
      </c>
      <c r="FA17">
        <v>6.8</v>
      </c>
      <c r="FB17">
        <v>6.9</v>
      </c>
      <c r="FC17">
        <v>2</v>
      </c>
      <c r="FD17">
        <v>508.387</v>
      </c>
      <c r="FE17">
        <v>512.88900000000001</v>
      </c>
      <c r="FF17">
        <v>34.466000000000001</v>
      </c>
      <c r="FG17">
        <v>34.153500000000001</v>
      </c>
      <c r="FH17">
        <v>30.001200000000001</v>
      </c>
      <c r="FI17">
        <v>33.837200000000003</v>
      </c>
      <c r="FJ17">
        <v>33.839799999999997</v>
      </c>
      <c r="FK17">
        <v>19.065799999999999</v>
      </c>
      <c r="FL17">
        <v>0</v>
      </c>
      <c r="FM17">
        <v>100</v>
      </c>
      <c r="FN17">
        <v>-999.9</v>
      </c>
      <c r="FO17">
        <v>400</v>
      </c>
      <c r="FP17">
        <v>34.235399999999998</v>
      </c>
      <c r="FQ17">
        <v>97.630700000000004</v>
      </c>
      <c r="FR17">
        <v>102.364</v>
      </c>
    </row>
    <row r="18" spans="1:174" x14ac:dyDescent="0.25">
      <c r="A18">
        <v>2</v>
      </c>
      <c r="B18">
        <v>1607283687.5999999</v>
      </c>
      <c r="C18">
        <v>215</v>
      </c>
      <c r="D18" t="s">
        <v>299</v>
      </c>
      <c r="E18" t="s">
        <v>300</v>
      </c>
      <c r="F18" t="s">
        <v>291</v>
      </c>
      <c r="G18" t="s">
        <v>292</v>
      </c>
      <c r="H18">
        <v>1607283679.8499999</v>
      </c>
      <c r="I18">
        <f t="shared" si="0"/>
        <v>3.1259690727217619E-3</v>
      </c>
      <c r="J18">
        <f t="shared" si="1"/>
        <v>3.1259690727217619</v>
      </c>
      <c r="K18">
        <f t="shared" si="2"/>
        <v>10.286933617526142</v>
      </c>
      <c r="L18">
        <f t="shared" si="3"/>
        <v>386.19426666666698</v>
      </c>
      <c r="M18">
        <f t="shared" si="4"/>
        <v>239.13116535199137</v>
      </c>
      <c r="N18">
        <f t="shared" si="5"/>
        <v>24.469034938295113</v>
      </c>
      <c r="O18">
        <f t="shared" si="6"/>
        <v>39.517228923826011</v>
      </c>
      <c r="P18">
        <f t="shared" si="7"/>
        <v>0.12500366659004708</v>
      </c>
      <c r="Q18">
        <f t="shared" si="8"/>
        <v>2.967854017150358</v>
      </c>
      <c r="R18">
        <f t="shared" si="9"/>
        <v>0.12215064731699776</v>
      </c>
      <c r="S18">
        <f t="shared" si="10"/>
        <v>7.6595063596965038E-2</v>
      </c>
      <c r="T18">
        <f t="shared" si="11"/>
        <v>231.2943617725287</v>
      </c>
      <c r="U18">
        <f t="shared" si="12"/>
        <v>36.893196953547616</v>
      </c>
      <c r="V18">
        <f t="shared" si="13"/>
        <v>35.898193333333303</v>
      </c>
      <c r="W18">
        <f t="shared" si="14"/>
        <v>5.9354619055547602</v>
      </c>
      <c r="X18">
        <f t="shared" si="15"/>
        <v>56.476008559013891</v>
      </c>
      <c r="Y18">
        <f t="shared" si="16"/>
        <v>3.4367824934763256</v>
      </c>
      <c r="Z18">
        <f t="shared" si="17"/>
        <v>6.0853848938086745</v>
      </c>
      <c r="AA18">
        <f t="shared" si="18"/>
        <v>2.4986794120784346</v>
      </c>
      <c r="AB18">
        <f t="shared" si="19"/>
        <v>-137.8552361070297</v>
      </c>
      <c r="AC18">
        <f t="shared" si="20"/>
        <v>72.66427113633614</v>
      </c>
      <c r="AD18">
        <f t="shared" si="21"/>
        <v>5.7808717399935441</v>
      </c>
      <c r="AE18">
        <f t="shared" si="22"/>
        <v>171.8842685418287</v>
      </c>
      <c r="AF18">
        <v>5</v>
      </c>
      <c r="AG18">
        <v>1</v>
      </c>
      <c r="AH18">
        <f t="shared" si="23"/>
        <v>1</v>
      </c>
      <c r="AI18">
        <f t="shared" si="24"/>
        <v>0</v>
      </c>
      <c r="AJ18">
        <f t="shared" si="25"/>
        <v>52407.2457991829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15333.7</v>
      </c>
      <c r="AS18">
        <v>910.012230769231</v>
      </c>
      <c r="AT18">
        <v>1164.6199999999999</v>
      </c>
      <c r="AU18">
        <f t="shared" si="27"/>
        <v>0.21861875052014301</v>
      </c>
      <c r="AV18">
        <v>0.5</v>
      </c>
      <c r="AW18">
        <f t="shared" si="28"/>
        <v>1180.1996405580414</v>
      </c>
      <c r="AX18">
        <f t="shared" si="29"/>
        <v>10.286933617526142</v>
      </c>
      <c r="AY18">
        <f t="shared" si="30"/>
        <v>129.00688539156044</v>
      </c>
      <c r="AZ18">
        <f t="shared" si="31"/>
        <v>9.2057993613734249E-3</v>
      </c>
      <c r="BA18">
        <f t="shared" si="32"/>
        <v>1.8009822946540504</v>
      </c>
      <c r="BB18" t="s">
        <v>302</v>
      </c>
      <c r="BC18">
        <v>910.012230769231</v>
      </c>
      <c r="BD18">
        <v>671.84</v>
      </c>
      <c r="BE18">
        <f t="shared" si="33"/>
        <v>0.42312513953049058</v>
      </c>
      <c r="BF18">
        <f t="shared" si="34"/>
        <v>0.51667634488162861</v>
      </c>
      <c r="BG18">
        <f t="shared" si="35"/>
        <v>0.809755080610291</v>
      </c>
      <c r="BH18">
        <f t="shared" si="36"/>
        <v>0.56687452687682105</v>
      </c>
      <c r="BI18">
        <f t="shared" si="37"/>
        <v>0.82363051352873085</v>
      </c>
      <c r="BJ18">
        <f t="shared" si="38"/>
        <v>0.38144963749756472</v>
      </c>
      <c r="BK18">
        <f t="shared" si="39"/>
        <v>0.61855036250243534</v>
      </c>
      <c r="BL18">
        <f t="shared" si="40"/>
        <v>1400.0170000000001</v>
      </c>
      <c r="BM18">
        <f t="shared" si="41"/>
        <v>1180.1996405580414</v>
      </c>
      <c r="BN18">
        <f t="shared" si="42"/>
        <v>0.84298950695458796</v>
      </c>
      <c r="BO18">
        <f t="shared" si="43"/>
        <v>0.19597901390917583</v>
      </c>
      <c r="BP18">
        <v>6</v>
      </c>
      <c r="BQ18">
        <v>0.5</v>
      </c>
      <c r="BR18" t="s">
        <v>296</v>
      </c>
      <c r="BS18">
        <v>2</v>
      </c>
      <c r="BT18">
        <v>1607283679.8499999</v>
      </c>
      <c r="BU18">
        <v>386.19426666666698</v>
      </c>
      <c r="BV18">
        <v>399.98169999999999</v>
      </c>
      <c r="BW18">
        <v>33.587013333333303</v>
      </c>
      <c r="BX18">
        <v>29.9633033333333</v>
      </c>
      <c r="BY18">
        <v>386.80856666666699</v>
      </c>
      <c r="BZ18">
        <v>32.5946</v>
      </c>
      <c r="CA18">
        <v>500.20179999999999</v>
      </c>
      <c r="CB18">
        <v>102.22476666666699</v>
      </c>
      <c r="CC18">
        <v>9.9975916666666706E-2</v>
      </c>
      <c r="CD18">
        <v>36.352336666666702</v>
      </c>
      <c r="CE18">
        <v>35.898193333333303</v>
      </c>
      <c r="CF18">
        <v>999.9</v>
      </c>
      <c r="CG18">
        <v>0</v>
      </c>
      <c r="CH18">
        <v>0</v>
      </c>
      <c r="CI18">
        <v>9997.5789999999997</v>
      </c>
      <c r="CJ18">
        <v>0</v>
      </c>
      <c r="CK18">
        <v>475.90916666666698</v>
      </c>
      <c r="CL18">
        <v>1400.0170000000001</v>
      </c>
      <c r="CM18">
        <v>0.89999220000000002</v>
      </c>
      <c r="CN18">
        <v>0.10000761</v>
      </c>
      <c r="CO18">
        <v>0</v>
      </c>
      <c r="CP18">
        <v>910.00513333333299</v>
      </c>
      <c r="CQ18">
        <v>4.9994800000000001</v>
      </c>
      <c r="CR18">
        <v>13599.653333333301</v>
      </c>
      <c r="CS18">
        <v>11417.6933333333</v>
      </c>
      <c r="CT18">
        <v>48.816400000000002</v>
      </c>
      <c r="CU18">
        <v>50.328800000000001</v>
      </c>
      <c r="CV18">
        <v>49.582999999999998</v>
      </c>
      <c r="CW18">
        <v>49.945466666666597</v>
      </c>
      <c r="CX18">
        <v>51.303800000000003</v>
      </c>
      <c r="CY18">
        <v>1255.5053333333301</v>
      </c>
      <c r="CZ18">
        <v>139.512</v>
      </c>
      <c r="DA18">
        <v>0</v>
      </c>
      <c r="DB18">
        <v>213.799999952316</v>
      </c>
      <c r="DC18">
        <v>0</v>
      </c>
      <c r="DD18">
        <v>910.012230769231</v>
      </c>
      <c r="DE18">
        <v>-50.377846205896702</v>
      </c>
      <c r="DF18">
        <v>-728.99145323862797</v>
      </c>
      <c r="DG18">
        <v>13600.069230769201</v>
      </c>
      <c r="DH18">
        <v>15</v>
      </c>
      <c r="DI18">
        <v>1607283063.5999999</v>
      </c>
      <c r="DJ18" t="s">
        <v>297</v>
      </c>
      <c r="DK18">
        <v>1607283063.5999999</v>
      </c>
      <c r="DL18">
        <v>1607283056.5999999</v>
      </c>
      <c r="DM18">
        <v>1</v>
      </c>
      <c r="DN18">
        <v>-0.51400000000000001</v>
      </c>
      <c r="DO18">
        <v>-0.104</v>
      </c>
      <c r="DP18">
        <v>-1.8049999999999999</v>
      </c>
      <c r="DQ18">
        <v>0.61699999999999999</v>
      </c>
      <c r="DR18">
        <v>1464</v>
      </c>
      <c r="DS18">
        <v>31</v>
      </c>
      <c r="DT18">
        <v>0.05</v>
      </c>
      <c r="DU18">
        <v>7.0000000000000007E-2</v>
      </c>
      <c r="DV18">
        <v>10.278210900804501</v>
      </c>
      <c r="DW18">
        <v>1.0116961779401401</v>
      </c>
      <c r="DX18">
        <v>7.5200839655573296E-2</v>
      </c>
      <c r="DY18">
        <v>0</v>
      </c>
      <c r="DZ18">
        <v>-13.7874</v>
      </c>
      <c r="EA18">
        <v>-1.33634349276973</v>
      </c>
      <c r="EB18">
        <v>9.8650713800424894E-2</v>
      </c>
      <c r="EC18">
        <v>0</v>
      </c>
      <c r="ED18">
        <v>3.6236976666666698</v>
      </c>
      <c r="EE18">
        <v>0.49050847608453602</v>
      </c>
      <c r="EF18">
        <v>3.5423087450920501E-2</v>
      </c>
      <c r="EG18">
        <v>0</v>
      </c>
      <c r="EH18">
        <v>0</v>
      </c>
      <c r="EI18">
        <v>3</v>
      </c>
      <c r="EJ18" t="s">
        <v>298</v>
      </c>
      <c r="EK18">
        <v>100</v>
      </c>
      <c r="EL18">
        <v>100</v>
      </c>
      <c r="EM18">
        <v>-0.61399999999999999</v>
      </c>
      <c r="EN18">
        <v>0.99470000000000003</v>
      </c>
      <c r="EO18">
        <v>-0.456696103518554</v>
      </c>
      <c r="EP18">
        <v>-1.6043650578588901E-5</v>
      </c>
      <c r="EQ18">
        <v>-1.15305589960158E-6</v>
      </c>
      <c r="ER18">
        <v>3.6581349982770798E-10</v>
      </c>
      <c r="ES18">
        <v>0.61739999999999595</v>
      </c>
      <c r="ET18">
        <v>0</v>
      </c>
      <c r="EU18">
        <v>0</v>
      </c>
      <c r="EV18">
        <v>0</v>
      </c>
      <c r="EW18">
        <v>18</v>
      </c>
      <c r="EX18">
        <v>2225</v>
      </c>
      <c r="EY18">
        <v>1</v>
      </c>
      <c r="EZ18">
        <v>25</v>
      </c>
      <c r="FA18">
        <v>10.4</v>
      </c>
      <c r="FB18">
        <v>10.5</v>
      </c>
      <c r="FC18">
        <v>2</v>
      </c>
      <c r="FD18">
        <v>499.50799999999998</v>
      </c>
      <c r="FE18">
        <v>511.54500000000002</v>
      </c>
      <c r="FF18">
        <v>34.886299999999999</v>
      </c>
      <c r="FG18">
        <v>34.663600000000002</v>
      </c>
      <c r="FH18">
        <v>30.001000000000001</v>
      </c>
      <c r="FI18">
        <v>34.3568</v>
      </c>
      <c r="FJ18">
        <v>34.362299999999998</v>
      </c>
      <c r="FK18">
        <v>19.111499999999999</v>
      </c>
      <c r="FL18">
        <v>0</v>
      </c>
      <c r="FM18">
        <v>100</v>
      </c>
      <c r="FN18">
        <v>-999.9</v>
      </c>
      <c r="FO18">
        <v>400</v>
      </c>
      <c r="FP18">
        <v>34.8551</v>
      </c>
      <c r="FQ18">
        <v>97.555300000000003</v>
      </c>
      <c r="FR18">
        <v>102.268</v>
      </c>
    </row>
    <row r="19" spans="1:174" x14ac:dyDescent="0.25">
      <c r="A19">
        <v>3</v>
      </c>
      <c r="B19">
        <v>1607283956.0999999</v>
      </c>
      <c r="C19">
        <v>483.5</v>
      </c>
      <c r="D19" t="s">
        <v>303</v>
      </c>
      <c r="E19" t="s">
        <v>304</v>
      </c>
      <c r="F19" t="s">
        <v>305</v>
      </c>
      <c r="G19" t="s">
        <v>306</v>
      </c>
      <c r="H19">
        <v>1607283948.3499999</v>
      </c>
      <c r="I19">
        <f t="shared" si="0"/>
        <v>4.8878678582129432E-3</v>
      </c>
      <c r="J19">
        <f t="shared" si="1"/>
        <v>4.8878678582129433</v>
      </c>
      <c r="K19">
        <f t="shared" si="2"/>
        <v>14.968605920388546</v>
      </c>
      <c r="L19">
        <f t="shared" si="3"/>
        <v>379.78666666666697</v>
      </c>
      <c r="M19">
        <f t="shared" si="4"/>
        <v>228.49189844165122</v>
      </c>
      <c r="N19">
        <f t="shared" si="5"/>
        <v>23.382821868355435</v>
      </c>
      <c r="O19">
        <f t="shared" si="6"/>
        <v>38.865640467821315</v>
      </c>
      <c r="P19">
        <f t="shared" si="7"/>
        <v>0.17899905837895172</v>
      </c>
      <c r="Q19">
        <f t="shared" si="8"/>
        <v>2.9693196723043256</v>
      </c>
      <c r="R19">
        <f t="shared" si="9"/>
        <v>0.17321320291461606</v>
      </c>
      <c r="S19">
        <f t="shared" si="10"/>
        <v>0.10876250869119072</v>
      </c>
      <c r="T19">
        <f t="shared" si="11"/>
        <v>231.29126955826737</v>
      </c>
      <c r="U19">
        <f t="shared" si="12"/>
        <v>37.45707964186812</v>
      </c>
      <c r="V19">
        <f t="shared" si="13"/>
        <v>37.11788</v>
      </c>
      <c r="W19">
        <f t="shared" si="14"/>
        <v>6.345559084142721</v>
      </c>
      <c r="X19">
        <f t="shared" si="15"/>
        <v>55.94051479927343</v>
      </c>
      <c r="Y19">
        <f t="shared" si="16"/>
        <v>3.5980746065742539</v>
      </c>
      <c r="Z19">
        <f t="shared" si="17"/>
        <v>6.4319654895649734</v>
      </c>
      <c r="AA19">
        <f t="shared" si="18"/>
        <v>2.747484477568467</v>
      </c>
      <c r="AB19">
        <f t="shared" si="19"/>
        <v>-215.5549725471908</v>
      </c>
      <c r="AC19">
        <f t="shared" si="20"/>
        <v>39.735544650649835</v>
      </c>
      <c r="AD19">
        <f t="shared" si="21"/>
        <v>3.1940022984925078</v>
      </c>
      <c r="AE19">
        <f t="shared" si="22"/>
        <v>58.665843960218915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52277.880750514647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307</v>
      </c>
      <c r="AR19">
        <v>15405.3</v>
      </c>
      <c r="AS19">
        <v>834.90173076923099</v>
      </c>
      <c r="AT19">
        <v>1226.72</v>
      </c>
      <c r="AU19">
        <f t="shared" si="27"/>
        <v>0.31940318021290026</v>
      </c>
      <c r="AV19">
        <v>0.5</v>
      </c>
      <c r="AW19">
        <f t="shared" si="28"/>
        <v>1180.1884315543434</v>
      </c>
      <c r="AX19">
        <f t="shared" si="29"/>
        <v>14.968605920388546</v>
      </c>
      <c r="AY19">
        <f t="shared" si="30"/>
        <v>188.47796914446602</v>
      </c>
      <c r="AZ19">
        <f t="shared" si="31"/>
        <v>1.3172772232422036E-2</v>
      </c>
      <c r="BA19">
        <f t="shared" si="32"/>
        <v>1.6591887309247424</v>
      </c>
      <c r="BB19" t="s">
        <v>308</v>
      </c>
      <c r="BC19">
        <v>834.90173076923099</v>
      </c>
      <c r="BD19">
        <v>622.05999999999995</v>
      </c>
      <c r="BE19">
        <f t="shared" si="33"/>
        <v>0.49290791704708492</v>
      </c>
      <c r="BF19">
        <f t="shared" si="34"/>
        <v>0.64799766683883331</v>
      </c>
      <c r="BG19">
        <f t="shared" si="35"/>
        <v>0.77096385633442166</v>
      </c>
      <c r="BH19">
        <f t="shared" si="36"/>
        <v>0.76640308087677633</v>
      </c>
      <c r="BI19">
        <f t="shared" si="37"/>
        <v>0.79924508787573423</v>
      </c>
      <c r="BJ19">
        <f t="shared" si="38"/>
        <v>0.48280344114555523</v>
      </c>
      <c r="BK19">
        <f t="shared" si="39"/>
        <v>0.51719655885444471</v>
      </c>
      <c r="BL19">
        <f t="shared" si="40"/>
        <v>1400.0043333333299</v>
      </c>
      <c r="BM19">
        <f t="shared" si="41"/>
        <v>1180.1884315543434</v>
      </c>
      <c r="BN19">
        <f t="shared" si="42"/>
        <v>0.84298912757247157</v>
      </c>
      <c r="BO19">
        <f t="shared" si="43"/>
        <v>0.19597825514494313</v>
      </c>
      <c r="BP19">
        <v>6</v>
      </c>
      <c r="BQ19">
        <v>0.5</v>
      </c>
      <c r="BR19" t="s">
        <v>296</v>
      </c>
      <c r="BS19">
        <v>2</v>
      </c>
      <c r="BT19">
        <v>1607283948.3499999</v>
      </c>
      <c r="BU19">
        <v>379.78666666666697</v>
      </c>
      <c r="BV19">
        <v>399.96789999999999</v>
      </c>
      <c r="BW19">
        <v>35.159610000000001</v>
      </c>
      <c r="BX19">
        <v>29.502836666666699</v>
      </c>
      <c r="BY19">
        <v>380.39609999999999</v>
      </c>
      <c r="BZ19">
        <v>34.091356666666698</v>
      </c>
      <c r="CA19">
        <v>500.2158</v>
      </c>
      <c r="CB19">
        <v>102.23546666666699</v>
      </c>
      <c r="CC19">
        <v>9.9986046666666703E-2</v>
      </c>
      <c r="CD19">
        <v>37.366100000000003</v>
      </c>
      <c r="CE19">
        <v>37.11788</v>
      </c>
      <c r="CF19">
        <v>999.9</v>
      </c>
      <c r="CG19">
        <v>0</v>
      </c>
      <c r="CH19">
        <v>0</v>
      </c>
      <c r="CI19">
        <v>10004.8316666667</v>
      </c>
      <c r="CJ19">
        <v>0</v>
      </c>
      <c r="CK19">
        <v>376.76396666666699</v>
      </c>
      <c r="CL19">
        <v>1400.0043333333299</v>
      </c>
      <c r="CM19">
        <v>0.90000659999999999</v>
      </c>
      <c r="CN19">
        <v>9.9993079999999998E-2</v>
      </c>
      <c r="CO19">
        <v>0</v>
      </c>
      <c r="CP19">
        <v>834.90436666666699</v>
      </c>
      <c r="CQ19">
        <v>4.9994800000000001</v>
      </c>
      <c r="CR19">
        <v>14292.52</v>
      </c>
      <c r="CS19">
        <v>11417.6233333333</v>
      </c>
      <c r="CT19">
        <v>48.491333333333301</v>
      </c>
      <c r="CU19">
        <v>50.1332666666667</v>
      </c>
      <c r="CV19">
        <v>49.274866666666703</v>
      </c>
      <c r="CW19">
        <v>49.774733333333302</v>
      </c>
      <c r="CX19">
        <v>51.132933333333298</v>
      </c>
      <c r="CY19">
        <v>1255.51133333333</v>
      </c>
      <c r="CZ19">
        <v>139.49299999999999</v>
      </c>
      <c r="DA19">
        <v>0</v>
      </c>
      <c r="DB19">
        <v>267.40000009536698</v>
      </c>
      <c r="DC19">
        <v>0</v>
      </c>
      <c r="DD19">
        <v>834.90173076923099</v>
      </c>
      <c r="DE19">
        <v>-9.2325811931399606</v>
      </c>
      <c r="DF19">
        <v>-188.184615347316</v>
      </c>
      <c r="DG19">
        <v>14292.3</v>
      </c>
      <c r="DH19">
        <v>15</v>
      </c>
      <c r="DI19">
        <v>1607283063.5999999</v>
      </c>
      <c r="DJ19" t="s">
        <v>297</v>
      </c>
      <c r="DK19">
        <v>1607283063.5999999</v>
      </c>
      <c r="DL19">
        <v>1607283056.5999999</v>
      </c>
      <c r="DM19">
        <v>1</v>
      </c>
      <c r="DN19">
        <v>-0.51400000000000001</v>
      </c>
      <c r="DO19">
        <v>-0.104</v>
      </c>
      <c r="DP19">
        <v>-1.8049999999999999</v>
      </c>
      <c r="DQ19">
        <v>0.61699999999999999</v>
      </c>
      <c r="DR19">
        <v>1464</v>
      </c>
      <c r="DS19">
        <v>31</v>
      </c>
      <c r="DT19">
        <v>0.05</v>
      </c>
      <c r="DU19">
        <v>7.0000000000000007E-2</v>
      </c>
      <c r="DV19">
        <v>14.970197142871999</v>
      </c>
      <c r="DW19">
        <v>8.7098695364513395E-2</v>
      </c>
      <c r="DX19">
        <v>1.6629805371924301E-2</v>
      </c>
      <c r="DY19">
        <v>1</v>
      </c>
      <c r="DZ19">
        <v>-20.181703333333299</v>
      </c>
      <c r="EA19">
        <v>-0.16897441601781299</v>
      </c>
      <c r="EB19">
        <v>2.2887893209195698E-2</v>
      </c>
      <c r="EC19">
        <v>1</v>
      </c>
      <c r="ED19">
        <v>5.6551916666666697</v>
      </c>
      <c r="EE19">
        <v>0.19084538375972401</v>
      </c>
      <c r="EF19">
        <v>1.3851916132996E-2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-0.61</v>
      </c>
      <c r="EN19">
        <v>1.0686</v>
      </c>
      <c r="EO19">
        <v>-0.456696103518554</v>
      </c>
      <c r="EP19">
        <v>-1.6043650578588901E-5</v>
      </c>
      <c r="EQ19">
        <v>-1.15305589960158E-6</v>
      </c>
      <c r="ER19">
        <v>3.6581349982770798E-10</v>
      </c>
      <c r="ES19">
        <v>0.61739999999999595</v>
      </c>
      <c r="ET19">
        <v>0</v>
      </c>
      <c r="EU19">
        <v>0</v>
      </c>
      <c r="EV19">
        <v>0</v>
      </c>
      <c r="EW19">
        <v>18</v>
      </c>
      <c r="EX19">
        <v>2225</v>
      </c>
      <c r="EY19">
        <v>1</v>
      </c>
      <c r="EZ19">
        <v>25</v>
      </c>
      <c r="FA19">
        <v>14.9</v>
      </c>
      <c r="FB19">
        <v>15</v>
      </c>
      <c r="FC19">
        <v>2</v>
      </c>
      <c r="FD19">
        <v>511.85700000000003</v>
      </c>
      <c r="FE19">
        <v>510.27800000000002</v>
      </c>
      <c r="FF19">
        <v>35.671999999999997</v>
      </c>
      <c r="FG19">
        <v>35.177</v>
      </c>
      <c r="FH19">
        <v>30.000499999999999</v>
      </c>
      <c r="FI19">
        <v>34.880200000000002</v>
      </c>
      <c r="FJ19">
        <v>34.888800000000003</v>
      </c>
      <c r="FK19">
        <v>19.1601</v>
      </c>
      <c r="FL19">
        <v>0</v>
      </c>
      <c r="FM19">
        <v>100</v>
      </c>
      <c r="FN19">
        <v>-999.9</v>
      </c>
      <c r="FO19">
        <v>400</v>
      </c>
      <c r="FP19">
        <v>33.334600000000002</v>
      </c>
      <c r="FQ19">
        <v>97.489900000000006</v>
      </c>
      <c r="FR19">
        <v>102.18600000000001</v>
      </c>
    </row>
    <row r="20" spans="1:174" x14ac:dyDescent="0.25">
      <c r="A20">
        <v>4</v>
      </c>
      <c r="B20">
        <v>1607284132.5999999</v>
      </c>
      <c r="C20">
        <v>660</v>
      </c>
      <c r="D20" t="s">
        <v>310</v>
      </c>
      <c r="E20" t="s">
        <v>311</v>
      </c>
      <c r="F20" t="s">
        <v>305</v>
      </c>
      <c r="G20" t="s">
        <v>306</v>
      </c>
      <c r="H20">
        <v>1607284124.8499999</v>
      </c>
      <c r="I20">
        <f t="shared" si="0"/>
        <v>2.5805928119383452E-3</v>
      </c>
      <c r="J20">
        <f t="shared" si="1"/>
        <v>2.5805928119383452</v>
      </c>
      <c r="K20">
        <f t="shared" si="2"/>
        <v>7.6474801919837443</v>
      </c>
      <c r="L20">
        <f t="shared" si="3"/>
        <v>389.58260000000001</v>
      </c>
      <c r="M20">
        <f t="shared" si="4"/>
        <v>207.6432594874864</v>
      </c>
      <c r="N20">
        <f t="shared" si="5"/>
        <v>21.248929739488567</v>
      </c>
      <c r="O20">
        <f t="shared" si="6"/>
        <v>39.867479038616054</v>
      </c>
      <c r="P20">
        <f t="shared" si="7"/>
        <v>7.4917646049228695E-2</v>
      </c>
      <c r="Q20">
        <f t="shared" si="8"/>
        <v>2.968574765489453</v>
      </c>
      <c r="R20">
        <f t="shared" si="9"/>
        <v>7.3882919274044875E-2</v>
      </c>
      <c r="S20">
        <f t="shared" si="10"/>
        <v>4.6268600008766717E-2</v>
      </c>
      <c r="T20">
        <f t="shared" si="11"/>
        <v>231.29393967555356</v>
      </c>
      <c r="U20">
        <f t="shared" si="12"/>
        <v>38.862316160738878</v>
      </c>
      <c r="V20">
        <f t="shared" si="13"/>
        <v>38.126846666666701</v>
      </c>
      <c r="W20">
        <f t="shared" si="14"/>
        <v>6.7031777611916414</v>
      </c>
      <c r="X20">
        <f t="shared" si="15"/>
        <v>49.133837279826373</v>
      </c>
      <c r="Y20">
        <f t="shared" si="16"/>
        <v>3.3036068327856096</v>
      </c>
      <c r="Z20">
        <f t="shared" si="17"/>
        <v>6.7236898554675308</v>
      </c>
      <c r="AA20">
        <f t="shared" si="18"/>
        <v>3.3995709284060318</v>
      </c>
      <c r="AB20">
        <f t="shared" si="19"/>
        <v>-113.80414300648103</v>
      </c>
      <c r="AC20">
        <f t="shared" si="20"/>
        <v>9.033292820279172</v>
      </c>
      <c r="AD20">
        <f t="shared" si="21"/>
        <v>0.73272320710280769</v>
      </c>
      <c r="AE20">
        <f t="shared" si="22"/>
        <v>127.2558126964545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52119.476758230492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312</v>
      </c>
      <c r="AR20">
        <v>15391.4</v>
      </c>
      <c r="AS20">
        <v>913.13499999999999</v>
      </c>
      <c r="AT20">
        <v>1159.54</v>
      </c>
      <c r="AU20">
        <f t="shared" si="27"/>
        <v>0.21250237163012919</v>
      </c>
      <c r="AV20">
        <v>0.5</v>
      </c>
      <c r="AW20">
        <f t="shared" si="28"/>
        <v>1180.2029405579594</v>
      </c>
      <c r="AX20">
        <f t="shared" si="29"/>
        <v>7.6474801919837443</v>
      </c>
      <c r="AY20">
        <f t="shared" si="30"/>
        <v>125.39796193670938</v>
      </c>
      <c r="AZ20">
        <f t="shared" si="31"/>
        <v>6.9693333147529376E-3</v>
      </c>
      <c r="BA20">
        <f t="shared" si="32"/>
        <v>1.8132535315728651</v>
      </c>
      <c r="BB20" t="s">
        <v>313</v>
      </c>
      <c r="BC20">
        <v>913.13499999999999</v>
      </c>
      <c r="BD20">
        <v>678.18</v>
      </c>
      <c r="BE20">
        <f t="shared" si="33"/>
        <v>0.41513013781327079</v>
      </c>
      <c r="BF20">
        <f t="shared" si="34"/>
        <v>0.51189338540801055</v>
      </c>
      <c r="BG20">
        <f t="shared" si="35"/>
        <v>0.81370796083439756</v>
      </c>
      <c r="BH20">
        <f t="shared" si="36"/>
        <v>0.55488738606088517</v>
      </c>
      <c r="BI20">
        <f t="shared" si="37"/>
        <v>0.82562532773673769</v>
      </c>
      <c r="BJ20">
        <f t="shared" si="38"/>
        <v>0.38018021006313912</v>
      </c>
      <c r="BK20">
        <f t="shared" si="39"/>
        <v>0.61981978993686093</v>
      </c>
      <c r="BL20">
        <f t="shared" si="40"/>
        <v>1400.0216666666699</v>
      </c>
      <c r="BM20">
        <f t="shared" si="41"/>
        <v>1180.2029405579594</v>
      </c>
      <c r="BN20">
        <f t="shared" si="42"/>
        <v>0.84298905413936931</v>
      </c>
      <c r="BO20">
        <f t="shared" si="43"/>
        <v>0.19597810827873868</v>
      </c>
      <c r="BP20">
        <v>6</v>
      </c>
      <c r="BQ20">
        <v>0.5</v>
      </c>
      <c r="BR20" t="s">
        <v>296</v>
      </c>
      <c r="BS20">
        <v>2</v>
      </c>
      <c r="BT20">
        <v>1607284124.8499999</v>
      </c>
      <c r="BU20">
        <v>389.58260000000001</v>
      </c>
      <c r="BV20">
        <v>399.96170000000001</v>
      </c>
      <c r="BW20">
        <v>32.2826466666667</v>
      </c>
      <c r="BX20">
        <v>29.2871466666667</v>
      </c>
      <c r="BY20">
        <v>390.1995</v>
      </c>
      <c r="BZ20">
        <v>31.353313333333301</v>
      </c>
      <c r="CA20">
        <v>500.2072</v>
      </c>
      <c r="CB20">
        <v>102.233866666667</v>
      </c>
      <c r="CC20">
        <v>9.9961996666666705E-2</v>
      </c>
      <c r="CD20">
        <v>38.18329</v>
      </c>
      <c r="CE20">
        <v>38.126846666666701</v>
      </c>
      <c r="CF20">
        <v>999.9</v>
      </c>
      <c r="CG20">
        <v>0</v>
      </c>
      <c r="CH20">
        <v>0</v>
      </c>
      <c r="CI20">
        <v>10000.7696666667</v>
      </c>
      <c r="CJ20">
        <v>0</v>
      </c>
      <c r="CK20">
        <v>953.22699999999998</v>
      </c>
      <c r="CL20">
        <v>1400.0216666666699</v>
      </c>
      <c r="CM20">
        <v>0.90000769999999997</v>
      </c>
      <c r="CN20">
        <v>9.9992570000000003E-2</v>
      </c>
      <c r="CO20">
        <v>0</v>
      </c>
      <c r="CP20">
        <v>913.87270000000001</v>
      </c>
      <c r="CQ20">
        <v>4.9994800000000001</v>
      </c>
      <c r="CR20">
        <v>16013.666666666701</v>
      </c>
      <c r="CS20">
        <v>11417.79</v>
      </c>
      <c r="CT20">
        <v>48.9247333333333</v>
      </c>
      <c r="CU20">
        <v>50.561999999999998</v>
      </c>
      <c r="CV20">
        <v>49.578866666666698</v>
      </c>
      <c r="CW20">
        <v>50.362200000000001</v>
      </c>
      <c r="CX20">
        <v>51.616466666666703</v>
      </c>
      <c r="CY20">
        <v>1255.53066666667</v>
      </c>
      <c r="CZ20">
        <v>139.49133333333299</v>
      </c>
      <c r="DA20">
        <v>0</v>
      </c>
      <c r="DB20">
        <v>176</v>
      </c>
      <c r="DC20">
        <v>0</v>
      </c>
      <c r="DD20">
        <v>913.13499999999999</v>
      </c>
      <c r="DE20">
        <v>-91.254769306255994</v>
      </c>
      <c r="DF20">
        <v>-1201.1760690979499</v>
      </c>
      <c r="DG20">
        <v>16003.1615384615</v>
      </c>
      <c r="DH20">
        <v>15</v>
      </c>
      <c r="DI20">
        <v>1607283063.5999999</v>
      </c>
      <c r="DJ20" t="s">
        <v>297</v>
      </c>
      <c r="DK20">
        <v>1607283063.5999999</v>
      </c>
      <c r="DL20">
        <v>1607283056.5999999</v>
      </c>
      <c r="DM20">
        <v>1</v>
      </c>
      <c r="DN20">
        <v>-0.51400000000000001</v>
      </c>
      <c r="DO20">
        <v>-0.104</v>
      </c>
      <c r="DP20">
        <v>-1.8049999999999999</v>
      </c>
      <c r="DQ20">
        <v>0.61699999999999999</v>
      </c>
      <c r="DR20">
        <v>1464</v>
      </c>
      <c r="DS20">
        <v>31</v>
      </c>
      <c r="DT20">
        <v>0.05</v>
      </c>
      <c r="DU20">
        <v>7.0000000000000007E-2</v>
      </c>
      <c r="DV20">
        <v>7.6546368196287196</v>
      </c>
      <c r="DW20">
        <v>-0.72795811315343395</v>
      </c>
      <c r="DX20">
        <v>5.9160689095853203E-2</v>
      </c>
      <c r="DY20">
        <v>0</v>
      </c>
      <c r="DZ20">
        <v>-10.379013333333299</v>
      </c>
      <c r="EA20">
        <v>0.99200889877641596</v>
      </c>
      <c r="EB20">
        <v>7.8402860208597394E-2</v>
      </c>
      <c r="EC20">
        <v>0</v>
      </c>
      <c r="ED20">
        <v>2.9955039999999999</v>
      </c>
      <c r="EE20">
        <v>-0.354535261401555</v>
      </c>
      <c r="EF20">
        <v>2.5613838004745301E-2</v>
      </c>
      <c r="EG20">
        <v>0</v>
      </c>
      <c r="EH20">
        <v>0</v>
      </c>
      <c r="EI20">
        <v>3</v>
      </c>
      <c r="EJ20" t="s">
        <v>298</v>
      </c>
      <c r="EK20">
        <v>100</v>
      </c>
      <c r="EL20">
        <v>100</v>
      </c>
      <c r="EM20">
        <v>-0.61699999999999999</v>
      </c>
      <c r="EN20">
        <v>0.92679999999999996</v>
      </c>
      <c r="EO20">
        <v>-0.456696103518554</v>
      </c>
      <c r="EP20">
        <v>-1.6043650578588901E-5</v>
      </c>
      <c r="EQ20">
        <v>-1.15305589960158E-6</v>
      </c>
      <c r="ER20">
        <v>3.6581349982770798E-10</v>
      </c>
      <c r="ES20">
        <v>0.61739999999999595</v>
      </c>
      <c r="ET20">
        <v>0</v>
      </c>
      <c r="EU20">
        <v>0</v>
      </c>
      <c r="EV20">
        <v>0</v>
      </c>
      <c r="EW20">
        <v>18</v>
      </c>
      <c r="EX20">
        <v>2225</v>
      </c>
      <c r="EY20">
        <v>1</v>
      </c>
      <c r="EZ20">
        <v>25</v>
      </c>
      <c r="FA20">
        <v>17.8</v>
      </c>
      <c r="FB20">
        <v>17.899999999999999</v>
      </c>
      <c r="FC20">
        <v>2</v>
      </c>
      <c r="FD20">
        <v>507.15699999999998</v>
      </c>
      <c r="FE20">
        <v>509.68700000000001</v>
      </c>
      <c r="FF20">
        <v>36.391100000000002</v>
      </c>
      <c r="FG20">
        <v>35.510300000000001</v>
      </c>
      <c r="FH20">
        <v>30.000900000000001</v>
      </c>
      <c r="FI20">
        <v>35.178800000000003</v>
      </c>
      <c r="FJ20">
        <v>35.186100000000003</v>
      </c>
      <c r="FK20">
        <v>19.194700000000001</v>
      </c>
      <c r="FL20">
        <v>0</v>
      </c>
      <c r="FM20">
        <v>100</v>
      </c>
      <c r="FN20">
        <v>-999.9</v>
      </c>
      <c r="FO20">
        <v>400</v>
      </c>
      <c r="FP20">
        <v>34.835099999999997</v>
      </c>
      <c r="FQ20">
        <v>97.439800000000005</v>
      </c>
      <c r="FR20">
        <v>102.11799999999999</v>
      </c>
    </row>
    <row r="21" spans="1:174" x14ac:dyDescent="0.25">
      <c r="A21">
        <v>5</v>
      </c>
      <c r="B21">
        <v>1607284346.0999999</v>
      </c>
      <c r="C21">
        <v>873.5</v>
      </c>
      <c r="D21" t="s">
        <v>314</v>
      </c>
      <c r="E21" t="s">
        <v>315</v>
      </c>
      <c r="F21" t="s">
        <v>316</v>
      </c>
      <c r="G21" t="s">
        <v>306</v>
      </c>
      <c r="H21">
        <v>1607284338.3499999</v>
      </c>
      <c r="I21">
        <f t="shared" si="0"/>
        <v>9.8515713977621053E-4</v>
      </c>
      <c r="J21">
        <f t="shared" si="1"/>
        <v>0.98515713977621056</v>
      </c>
      <c r="K21">
        <f t="shared" si="2"/>
        <v>2.5052853161685964</v>
      </c>
      <c r="L21">
        <f t="shared" si="3"/>
        <v>396.50926666666697</v>
      </c>
      <c r="M21">
        <f t="shared" si="4"/>
        <v>220.23072825488924</v>
      </c>
      <c r="N21">
        <f t="shared" si="5"/>
        <v>22.539351593754859</v>
      </c>
      <c r="O21">
        <f t="shared" si="6"/>
        <v>40.580448706678162</v>
      </c>
      <c r="P21">
        <f t="shared" si="7"/>
        <v>2.560129139232516E-2</v>
      </c>
      <c r="Q21">
        <f t="shared" si="8"/>
        <v>2.968478372246909</v>
      </c>
      <c r="R21">
        <f t="shared" si="9"/>
        <v>2.5479258641172682E-2</v>
      </c>
      <c r="S21">
        <f t="shared" si="10"/>
        <v>1.5935452189295957E-2</v>
      </c>
      <c r="T21">
        <f t="shared" si="11"/>
        <v>231.2909601880458</v>
      </c>
      <c r="U21">
        <f t="shared" si="12"/>
        <v>39.386906656777377</v>
      </c>
      <c r="V21">
        <f t="shared" si="13"/>
        <v>38.585366666666701</v>
      </c>
      <c r="W21">
        <f t="shared" si="14"/>
        <v>6.8713909291948481</v>
      </c>
      <c r="X21">
        <f t="shared" si="15"/>
        <v>45.917896681562638</v>
      </c>
      <c r="Y21">
        <f t="shared" si="16"/>
        <v>3.1071540878413439</v>
      </c>
      <c r="Z21">
        <f t="shared" si="17"/>
        <v>6.7667604842382865</v>
      </c>
      <c r="AA21">
        <f t="shared" si="18"/>
        <v>3.7642368413535041</v>
      </c>
      <c r="AB21">
        <f t="shared" si="19"/>
        <v>-43.445429864130887</v>
      </c>
      <c r="AC21">
        <f t="shared" si="20"/>
        <v>-45.457331024903681</v>
      </c>
      <c r="AD21">
        <f t="shared" si="21"/>
        <v>-3.6975879059667589</v>
      </c>
      <c r="AE21">
        <f t="shared" si="22"/>
        <v>138.69061139304446</v>
      </c>
      <c r="AF21">
        <v>6</v>
      </c>
      <c r="AG21">
        <v>1</v>
      </c>
      <c r="AH21">
        <f t="shared" si="23"/>
        <v>1</v>
      </c>
      <c r="AI21">
        <f t="shared" si="24"/>
        <v>0</v>
      </c>
      <c r="AJ21">
        <f t="shared" si="25"/>
        <v>52097.204487229661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317</v>
      </c>
      <c r="AR21">
        <v>15439.4</v>
      </c>
      <c r="AS21">
        <v>795.14815999999996</v>
      </c>
      <c r="AT21">
        <v>914.73</v>
      </c>
      <c r="AU21">
        <f t="shared" si="27"/>
        <v>0.13072911132246678</v>
      </c>
      <c r="AV21">
        <v>0.5</v>
      </c>
      <c r="AW21">
        <f t="shared" si="28"/>
        <v>1180.1860015543803</v>
      </c>
      <c r="AX21">
        <f t="shared" si="29"/>
        <v>2.5052853161685964</v>
      </c>
      <c r="AY21">
        <f t="shared" si="30"/>
        <v>77.14233358920977</v>
      </c>
      <c r="AZ21">
        <f t="shared" si="31"/>
        <v>2.6123278804563591E-3</v>
      </c>
      <c r="BA21">
        <f t="shared" si="32"/>
        <v>2.5661670656915154</v>
      </c>
      <c r="BB21" t="s">
        <v>318</v>
      </c>
      <c r="BC21">
        <v>795.14815999999996</v>
      </c>
      <c r="BD21">
        <v>593.32000000000005</v>
      </c>
      <c r="BE21">
        <f t="shared" si="33"/>
        <v>0.35137144293944655</v>
      </c>
      <c r="BF21">
        <f t="shared" si="34"/>
        <v>0.37205388755794799</v>
      </c>
      <c r="BG21">
        <f t="shared" si="35"/>
        <v>0.87956579085417952</v>
      </c>
      <c r="BH21">
        <f t="shared" si="36"/>
        <v>0.60015053140768004</v>
      </c>
      <c r="BI21">
        <f t="shared" si="37"/>
        <v>0.92175730928440414</v>
      </c>
      <c r="BJ21">
        <f t="shared" si="38"/>
        <v>0.27761746007924076</v>
      </c>
      <c r="BK21">
        <f t="shared" si="39"/>
        <v>0.72238253992075929</v>
      </c>
      <c r="BL21">
        <f t="shared" si="40"/>
        <v>1400.00133333333</v>
      </c>
      <c r="BM21">
        <f t="shared" si="41"/>
        <v>1180.1860015543803</v>
      </c>
      <c r="BN21">
        <f t="shared" si="42"/>
        <v>0.84298919826341812</v>
      </c>
      <c r="BO21">
        <f t="shared" si="43"/>
        <v>0.19597839652683632</v>
      </c>
      <c r="BP21">
        <v>6</v>
      </c>
      <c r="BQ21">
        <v>0.5</v>
      </c>
      <c r="BR21" t="s">
        <v>296</v>
      </c>
      <c r="BS21">
        <v>2</v>
      </c>
      <c r="BT21">
        <v>1607284338.3499999</v>
      </c>
      <c r="BU21">
        <v>396.50926666666697</v>
      </c>
      <c r="BV21">
        <v>399.98289999999997</v>
      </c>
      <c r="BW21">
        <v>30.359826666666699</v>
      </c>
      <c r="BX21">
        <v>29.214009999999998</v>
      </c>
      <c r="BY21">
        <v>397.13126666666699</v>
      </c>
      <c r="BZ21">
        <v>29.523216666666698</v>
      </c>
      <c r="CA21">
        <v>500.20983333333299</v>
      </c>
      <c r="CB21">
        <v>102.244266666667</v>
      </c>
      <c r="CC21">
        <v>9.9996426666666693E-2</v>
      </c>
      <c r="CD21">
        <v>38.301323333333301</v>
      </c>
      <c r="CE21">
        <v>38.585366666666701</v>
      </c>
      <c r="CF21">
        <v>999.9</v>
      </c>
      <c r="CG21">
        <v>0</v>
      </c>
      <c r="CH21">
        <v>0</v>
      </c>
      <c r="CI21">
        <v>9999.2066666666706</v>
      </c>
      <c r="CJ21">
        <v>0</v>
      </c>
      <c r="CK21">
        <v>972.80126666666604</v>
      </c>
      <c r="CL21">
        <v>1400.00133333333</v>
      </c>
      <c r="CM21">
        <v>0.90000389999999997</v>
      </c>
      <c r="CN21">
        <v>9.9995943333333295E-2</v>
      </c>
      <c r="CO21">
        <v>0</v>
      </c>
      <c r="CP21">
        <v>795.37846666666701</v>
      </c>
      <c r="CQ21">
        <v>4.9994800000000001</v>
      </c>
      <c r="CR21">
        <v>11888.1133333333</v>
      </c>
      <c r="CS21">
        <v>11417.6233333333</v>
      </c>
      <c r="CT21">
        <v>49.174633333333297</v>
      </c>
      <c r="CU21">
        <v>51.0124</v>
      </c>
      <c r="CV21">
        <v>49.8832666666667</v>
      </c>
      <c r="CW21">
        <v>50.718499999999999</v>
      </c>
      <c r="CX21">
        <v>51.858066666666701</v>
      </c>
      <c r="CY21">
        <v>1255.5053333333301</v>
      </c>
      <c r="CZ21">
        <v>139.49600000000001</v>
      </c>
      <c r="DA21">
        <v>0</v>
      </c>
      <c r="DB21">
        <v>212.700000047684</v>
      </c>
      <c r="DC21">
        <v>0</v>
      </c>
      <c r="DD21">
        <v>795.14815999999996</v>
      </c>
      <c r="DE21">
        <v>-25.6707691976607</v>
      </c>
      <c r="DF21">
        <v>-309.99999912159097</v>
      </c>
      <c r="DG21">
        <v>11885.392</v>
      </c>
      <c r="DH21">
        <v>15</v>
      </c>
      <c r="DI21">
        <v>1607283063.5999999</v>
      </c>
      <c r="DJ21" t="s">
        <v>297</v>
      </c>
      <c r="DK21">
        <v>1607283063.5999999</v>
      </c>
      <c r="DL21">
        <v>1607283056.5999999</v>
      </c>
      <c r="DM21">
        <v>1</v>
      </c>
      <c r="DN21">
        <v>-0.51400000000000001</v>
      </c>
      <c r="DO21">
        <v>-0.104</v>
      </c>
      <c r="DP21">
        <v>-1.8049999999999999</v>
      </c>
      <c r="DQ21">
        <v>0.61699999999999999</v>
      </c>
      <c r="DR21">
        <v>1464</v>
      </c>
      <c r="DS21">
        <v>31</v>
      </c>
      <c r="DT21">
        <v>0.05</v>
      </c>
      <c r="DU21">
        <v>7.0000000000000007E-2</v>
      </c>
      <c r="DV21">
        <v>2.5040279523695599</v>
      </c>
      <c r="DW21">
        <v>0.21396453687040201</v>
      </c>
      <c r="DX21">
        <v>3.44816076024895E-2</v>
      </c>
      <c r="DY21">
        <v>1</v>
      </c>
      <c r="DZ21">
        <v>-3.4716863333333299</v>
      </c>
      <c r="EA21">
        <v>-0.42622531701890998</v>
      </c>
      <c r="EB21">
        <v>4.5040945185711001E-2</v>
      </c>
      <c r="EC21">
        <v>0</v>
      </c>
      <c r="ED21">
        <v>1.14482366666667</v>
      </c>
      <c r="EE21">
        <v>0.12574051167964601</v>
      </c>
      <c r="EF21">
        <v>9.1108395088244001E-3</v>
      </c>
      <c r="EG21">
        <v>1</v>
      </c>
      <c r="EH21">
        <v>2</v>
      </c>
      <c r="EI21">
        <v>3</v>
      </c>
      <c r="EJ21" t="s">
        <v>319</v>
      </c>
      <c r="EK21">
        <v>100</v>
      </c>
      <c r="EL21">
        <v>100</v>
      </c>
      <c r="EM21">
        <v>-0.622</v>
      </c>
      <c r="EN21">
        <v>0.83699999999999997</v>
      </c>
      <c r="EO21">
        <v>-0.456696103518554</v>
      </c>
      <c r="EP21">
        <v>-1.6043650578588901E-5</v>
      </c>
      <c r="EQ21">
        <v>-1.15305589960158E-6</v>
      </c>
      <c r="ER21">
        <v>3.6581349982770798E-10</v>
      </c>
      <c r="ES21">
        <v>0.61739999999999595</v>
      </c>
      <c r="ET21">
        <v>0</v>
      </c>
      <c r="EU21">
        <v>0</v>
      </c>
      <c r="EV21">
        <v>0</v>
      </c>
      <c r="EW21">
        <v>18</v>
      </c>
      <c r="EX21">
        <v>2225</v>
      </c>
      <c r="EY21">
        <v>1</v>
      </c>
      <c r="EZ21">
        <v>25</v>
      </c>
      <c r="FA21">
        <v>21.4</v>
      </c>
      <c r="FB21">
        <v>21.5</v>
      </c>
      <c r="FC21">
        <v>2</v>
      </c>
      <c r="FD21">
        <v>498.29199999999997</v>
      </c>
      <c r="FE21">
        <v>507.81299999999999</v>
      </c>
      <c r="FF21">
        <v>36.882100000000001</v>
      </c>
      <c r="FG21">
        <v>35.9133</v>
      </c>
      <c r="FH21">
        <v>30.000900000000001</v>
      </c>
      <c r="FI21">
        <v>35.555999999999997</v>
      </c>
      <c r="FJ21">
        <v>35.554099999999998</v>
      </c>
      <c r="FK21">
        <v>19.229099999999999</v>
      </c>
      <c r="FL21">
        <v>0</v>
      </c>
      <c r="FM21">
        <v>100</v>
      </c>
      <c r="FN21">
        <v>-999.9</v>
      </c>
      <c r="FO21">
        <v>400</v>
      </c>
      <c r="FP21">
        <v>32.164700000000003</v>
      </c>
      <c r="FQ21">
        <v>97.373199999999997</v>
      </c>
      <c r="FR21">
        <v>102.03700000000001</v>
      </c>
    </row>
    <row r="22" spans="1:174" x14ac:dyDescent="0.25">
      <c r="A22">
        <v>6</v>
      </c>
      <c r="B22">
        <v>1607284695</v>
      </c>
      <c r="C22">
        <v>1222.4000000953699</v>
      </c>
      <c r="D22" t="s">
        <v>320</v>
      </c>
      <c r="E22" t="s">
        <v>321</v>
      </c>
      <c r="F22" t="s">
        <v>316</v>
      </c>
      <c r="G22" t="s">
        <v>306</v>
      </c>
      <c r="H22">
        <v>1607284687</v>
      </c>
      <c r="I22">
        <f t="shared" si="0"/>
        <v>5.4263646643915129E-4</v>
      </c>
      <c r="J22">
        <f t="shared" si="1"/>
        <v>0.54263646643915131</v>
      </c>
      <c r="K22">
        <f t="shared" si="2"/>
        <v>1.224933578572259</v>
      </c>
      <c r="L22">
        <f t="shared" si="3"/>
        <v>398.25909677419401</v>
      </c>
      <c r="M22">
        <f t="shared" si="4"/>
        <v>229.34252867946853</v>
      </c>
      <c r="N22">
        <f t="shared" si="5"/>
        <v>23.474838606619784</v>
      </c>
      <c r="O22">
        <f t="shared" si="6"/>
        <v>40.764650473784251</v>
      </c>
      <c r="P22">
        <f t="shared" si="7"/>
        <v>1.3243678149980606E-2</v>
      </c>
      <c r="Q22">
        <f t="shared" si="8"/>
        <v>2.9694427645922579</v>
      </c>
      <c r="R22">
        <f t="shared" si="9"/>
        <v>1.3210950915486654E-2</v>
      </c>
      <c r="S22">
        <f t="shared" si="10"/>
        <v>8.2597779394480049E-3</v>
      </c>
      <c r="T22">
        <f t="shared" si="11"/>
        <v>231.29185004654238</v>
      </c>
      <c r="U22">
        <f t="shared" si="12"/>
        <v>39.510631564860482</v>
      </c>
      <c r="V22">
        <f t="shared" si="13"/>
        <v>39.002248387096799</v>
      </c>
      <c r="W22">
        <f t="shared" si="14"/>
        <v>7.0274943438261177</v>
      </c>
      <c r="X22">
        <f t="shared" si="15"/>
        <v>44.746658101825282</v>
      </c>
      <c r="Y22">
        <f t="shared" si="16"/>
        <v>3.0297513273715495</v>
      </c>
      <c r="Z22">
        <f t="shared" si="17"/>
        <v>6.7708996736182216</v>
      </c>
      <c r="AA22">
        <f t="shared" si="18"/>
        <v>3.9977430164545682</v>
      </c>
      <c r="AB22">
        <f t="shared" si="19"/>
        <v>-23.93026816996657</v>
      </c>
      <c r="AC22">
        <f t="shared" si="20"/>
        <v>-110.3996794788852</v>
      </c>
      <c r="AD22">
        <f t="shared" si="21"/>
        <v>-8.9957440756584912</v>
      </c>
      <c r="AE22">
        <f t="shared" si="22"/>
        <v>87.966158322032115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52122.868510073276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322</v>
      </c>
      <c r="AR22">
        <v>15396</v>
      </c>
      <c r="AS22">
        <v>839.93856000000005</v>
      </c>
      <c r="AT22">
        <v>939.3</v>
      </c>
      <c r="AU22">
        <f t="shared" si="27"/>
        <v>0.10578243372724361</v>
      </c>
      <c r="AV22">
        <v>0.5</v>
      </c>
      <c r="AW22">
        <f t="shared" si="28"/>
        <v>1180.1922886510779</v>
      </c>
      <c r="AX22">
        <f t="shared" si="29"/>
        <v>1.224933578572259</v>
      </c>
      <c r="AY22">
        <f t="shared" si="30"/>
        <v>62.421806279818306</v>
      </c>
      <c r="AZ22">
        <f t="shared" si="31"/>
        <v>1.5274469048165778E-3</v>
      </c>
      <c r="BA22">
        <f t="shared" si="32"/>
        <v>2.4728840625998081</v>
      </c>
      <c r="BB22" t="s">
        <v>323</v>
      </c>
      <c r="BC22">
        <v>839.93856000000005</v>
      </c>
      <c r="BD22">
        <v>626.42999999999995</v>
      </c>
      <c r="BE22">
        <f t="shared" si="33"/>
        <v>0.33308847013733633</v>
      </c>
      <c r="BF22">
        <f t="shared" si="34"/>
        <v>0.31758059257838689</v>
      </c>
      <c r="BG22">
        <f t="shared" si="35"/>
        <v>0.88129303966763406</v>
      </c>
      <c r="BH22">
        <f t="shared" si="36"/>
        <v>0.44392848747293479</v>
      </c>
      <c r="BI22">
        <f t="shared" si="37"/>
        <v>0.91210916261300112</v>
      </c>
      <c r="BJ22">
        <f t="shared" si="38"/>
        <v>0.2368530510242069</v>
      </c>
      <c r="BK22">
        <f t="shared" si="39"/>
        <v>0.76314694897579316</v>
      </c>
      <c r="BL22">
        <f t="shared" si="40"/>
        <v>1400.00903225806</v>
      </c>
      <c r="BM22">
        <f t="shared" si="41"/>
        <v>1180.1922886510779</v>
      </c>
      <c r="BN22">
        <f t="shared" si="42"/>
        <v>0.84298905325457663</v>
      </c>
      <c r="BO22">
        <f t="shared" si="43"/>
        <v>0.19597810650915334</v>
      </c>
      <c r="BP22">
        <v>6</v>
      </c>
      <c r="BQ22">
        <v>0.5</v>
      </c>
      <c r="BR22" t="s">
        <v>296</v>
      </c>
      <c r="BS22">
        <v>2</v>
      </c>
      <c r="BT22">
        <v>1607284687</v>
      </c>
      <c r="BU22">
        <v>398.25909677419401</v>
      </c>
      <c r="BV22">
        <v>399.98764516129</v>
      </c>
      <c r="BW22">
        <v>29.5998129032258</v>
      </c>
      <c r="BX22">
        <v>28.968180645161301</v>
      </c>
      <c r="BY22">
        <v>398.88241935483899</v>
      </c>
      <c r="BZ22">
        <v>28.799648387096799</v>
      </c>
      <c r="CA22">
        <v>500.20358064516103</v>
      </c>
      <c r="CB22">
        <v>102.257161290323</v>
      </c>
      <c r="CC22">
        <v>9.9949454838709706E-2</v>
      </c>
      <c r="CD22">
        <v>38.312632258064497</v>
      </c>
      <c r="CE22">
        <v>39.002248387096799</v>
      </c>
      <c r="CF22">
        <v>999.9</v>
      </c>
      <c r="CG22">
        <v>0</v>
      </c>
      <c r="CH22">
        <v>0</v>
      </c>
      <c r="CI22">
        <v>10003.406129032301</v>
      </c>
      <c r="CJ22">
        <v>0</v>
      </c>
      <c r="CK22">
        <v>856.15838709677405</v>
      </c>
      <c r="CL22">
        <v>1400.00903225806</v>
      </c>
      <c r="CM22">
        <v>0.90000999999999998</v>
      </c>
      <c r="CN22">
        <v>9.9989700000000001E-2</v>
      </c>
      <c r="CO22">
        <v>0</v>
      </c>
      <c r="CP22">
        <v>840.13719354838702</v>
      </c>
      <c r="CQ22">
        <v>4.9994800000000001</v>
      </c>
      <c r="CR22">
        <v>12494.532258064501</v>
      </c>
      <c r="CS22">
        <v>11417.677419354801</v>
      </c>
      <c r="CT22">
        <v>49.501741935483899</v>
      </c>
      <c r="CU22">
        <v>51.191064516129003</v>
      </c>
      <c r="CV22">
        <v>50.237677419354803</v>
      </c>
      <c r="CW22">
        <v>51.134999999999998</v>
      </c>
      <c r="CX22">
        <v>52.108645161290298</v>
      </c>
      <c r="CY22">
        <v>1255.51903225806</v>
      </c>
      <c r="CZ22">
        <v>139.49</v>
      </c>
      <c r="DA22">
        <v>0</v>
      </c>
      <c r="DB22">
        <v>348.19999980926502</v>
      </c>
      <c r="DC22">
        <v>0</v>
      </c>
      <c r="DD22">
        <v>839.93856000000005</v>
      </c>
      <c r="DE22">
        <v>-10.856769245683401</v>
      </c>
      <c r="DF22">
        <v>-403.88461615146599</v>
      </c>
      <c r="DG22">
        <v>12487.2</v>
      </c>
      <c r="DH22">
        <v>15</v>
      </c>
      <c r="DI22">
        <v>1607283063.5999999</v>
      </c>
      <c r="DJ22" t="s">
        <v>297</v>
      </c>
      <c r="DK22">
        <v>1607283063.5999999</v>
      </c>
      <c r="DL22">
        <v>1607283056.5999999</v>
      </c>
      <c r="DM22">
        <v>1</v>
      </c>
      <c r="DN22">
        <v>-0.51400000000000001</v>
      </c>
      <c r="DO22">
        <v>-0.104</v>
      </c>
      <c r="DP22">
        <v>-1.8049999999999999</v>
      </c>
      <c r="DQ22">
        <v>0.61699999999999999</v>
      </c>
      <c r="DR22">
        <v>1464</v>
      </c>
      <c r="DS22">
        <v>31</v>
      </c>
      <c r="DT22">
        <v>0.05</v>
      </c>
      <c r="DU22">
        <v>7.0000000000000007E-2</v>
      </c>
      <c r="DV22">
        <v>1.2227381561910999</v>
      </c>
      <c r="DW22">
        <v>0.17024725213133601</v>
      </c>
      <c r="DX22">
        <v>2.4798167938645699E-2</v>
      </c>
      <c r="DY22">
        <v>1</v>
      </c>
      <c r="DZ22">
        <v>-1.72853709677419</v>
      </c>
      <c r="EA22">
        <v>-0.27199983870967898</v>
      </c>
      <c r="EB22">
        <v>3.4013954175721103E-2</v>
      </c>
      <c r="EC22">
        <v>0</v>
      </c>
      <c r="ED22">
        <v>0.63163325806451598</v>
      </c>
      <c r="EE22">
        <v>6.9971129032258106E-2</v>
      </c>
      <c r="EF22">
        <v>5.2945090543837E-3</v>
      </c>
      <c r="EG22">
        <v>1</v>
      </c>
      <c r="EH22">
        <v>2</v>
      </c>
      <c r="EI22">
        <v>3</v>
      </c>
      <c r="EJ22" t="s">
        <v>319</v>
      </c>
      <c r="EK22">
        <v>100</v>
      </c>
      <c r="EL22">
        <v>100</v>
      </c>
      <c r="EM22">
        <v>-0.623</v>
      </c>
      <c r="EN22">
        <v>0.80059999999999998</v>
      </c>
      <c r="EO22">
        <v>-0.456696103518554</v>
      </c>
      <c r="EP22">
        <v>-1.6043650578588901E-5</v>
      </c>
      <c r="EQ22">
        <v>-1.15305589960158E-6</v>
      </c>
      <c r="ER22">
        <v>3.6581349982770798E-10</v>
      </c>
      <c r="ES22">
        <v>0.61739999999999595</v>
      </c>
      <c r="ET22">
        <v>0</v>
      </c>
      <c r="EU22">
        <v>0</v>
      </c>
      <c r="EV22">
        <v>0</v>
      </c>
      <c r="EW22">
        <v>18</v>
      </c>
      <c r="EX22">
        <v>2225</v>
      </c>
      <c r="EY22">
        <v>1</v>
      </c>
      <c r="EZ22">
        <v>25</v>
      </c>
      <c r="FA22">
        <v>27.2</v>
      </c>
      <c r="FB22">
        <v>27.3</v>
      </c>
      <c r="FC22">
        <v>2</v>
      </c>
      <c r="FD22">
        <v>506.68599999999998</v>
      </c>
      <c r="FE22">
        <v>506.50799999999998</v>
      </c>
      <c r="FF22">
        <v>37.0366</v>
      </c>
      <c r="FG22">
        <v>36.440600000000003</v>
      </c>
      <c r="FH22">
        <v>30.000499999999999</v>
      </c>
      <c r="FI22">
        <v>36.108499999999999</v>
      </c>
      <c r="FJ22">
        <v>36.108400000000003</v>
      </c>
      <c r="FK22">
        <v>19.273399999999999</v>
      </c>
      <c r="FL22">
        <v>0</v>
      </c>
      <c r="FM22">
        <v>100</v>
      </c>
      <c r="FN22">
        <v>-999.9</v>
      </c>
      <c r="FO22">
        <v>400</v>
      </c>
      <c r="FP22">
        <v>30.322900000000001</v>
      </c>
      <c r="FQ22">
        <v>97.288600000000002</v>
      </c>
      <c r="FR22">
        <v>101.95399999999999</v>
      </c>
    </row>
    <row r="23" spans="1:174" x14ac:dyDescent="0.25">
      <c r="A23">
        <v>7</v>
      </c>
      <c r="B23">
        <v>1607284872</v>
      </c>
      <c r="C23">
        <v>1399.4000000953699</v>
      </c>
      <c r="D23" t="s">
        <v>324</v>
      </c>
      <c r="E23" t="s">
        <v>325</v>
      </c>
      <c r="F23" t="s">
        <v>291</v>
      </c>
      <c r="G23" t="s">
        <v>326</v>
      </c>
      <c r="H23">
        <v>1607284864</v>
      </c>
      <c r="I23">
        <f t="shared" si="0"/>
        <v>9.7359008794373246E-4</v>
      </c>
      <c r="J23">
        <f t="shared" si="1"/>
        <v>0.97359008794373247</v>
      </c>
      <c r="K23">
        <f t="shared" si="2"/>
        <v>3.3160515834342181</v>
      </c>
      <c r="L23">
        <f t="shared" si="3"/>
        <v>395.536838709677</v>
      </c>
      <c r="M23">
        <f t="shared" si="4"/>
        <v>165.70958646939633</v>
      </c>
      <c r="N23">
        <f t="shared" si="5"/>
        <v>16.959842287186127</v>
      </c>
      <c r="O23">
        <f t="shared" si="6"/>
        <v>40.48192108986521</v>
      </c>
      <c r="P23">
        <f t="shared" si="7"/>
        <v>2.5088016889436984E-2</v>
      </c>
      <c r="Q23">
        <f t="shared" si="8"/>
        <v>2.9674863379022174</v>
      </c>
      <c r="R23">
        <f t="shared" si="9"/>
        <v>2.4970777227886577E-2</v>
      </c>
      <c r="S23">
        <f t="shared" si="10"/>
        <v>1.5617223487081512E-2</v>
      </c>
      <c r="T23">
        <f t="shared" si="11"/>
        <v>231.29179186835637</v>
      </c>
      <c r="U23">
        <f t="shared" si="12"/>
        <v>39.505784629871826</v>
      </c>
      <c r="V23">
        <f t="shared" si="13"/>
        <v>38.589167741935498</v>
      </c>
      <c r="W23">
        <f t="shared" si="14"/>
        <v>6.8728005579617193</v>
      </c>
      <c r="X23">
        <f t="shared" si="15"/>
        <v>45.179112917136571</v>
      </c>
      <c r="Y23">
        <f t="shared" si="16"/>
        <v>3.0763381376593637</v>
      </c>
      <c r="Z23">
        <f t="shared" si="17"/>
        <v>6.8092043845608563</v>
      </c>
      <c r="AA23">
        <f t="shared" si="18"/>
        <v>3.7964624203023556</v>
      </c>
      <c r="AB23">
        <f t="shared" si="19"/>
        <v>-42.935322878318601</v>
      </c>
      <c r="AC23">
        <f t="shared" si="20"/>
        <v>-27.543417037399536</v>
      </c>
      <c r="AD23">
        <f t="shared" si="21"/>
        <v>-2.2424738583770329</v>
      </c>
      <c r="AE23">
        <f t="shared" si="22"/>
        <v>158.57057809426121</v>
      </c>
      <c r="AF23">
        <v>6</v>
      </c>
      <c r="AG23">
        <v>1</v>
      </c>
      <c r="AH23">
        <f t="shared" si="23"/>
        <v>1</v>
      </c>
      <c r="AI23">
        <f t="shared" si="24"/>
        <v>0</v>
      </c>
      <c r="AJ23">
        <f t="shared" si="25"/>
        <v>52049.850105262412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327</v>
      </c>
      <c r="AR23">
        <v>15336.8</v>
      </c>
      <c r="AS23">
        <v>797.55200000000002</v>
      </c>
      <c r="AT23">
        <v>992.09</v>
      </c>
      <c r="AU23">
        <f t="shared" si="27"/>
        <v>0.19608906450019659</v>
      </c>
      <c r="AV23">
        <v>0.5</v>
      </c>
      <c r="AW23">
        <f t="shared" si="28"/>
        <v>1180.1849493099178</v>
      </c>
      <c r="AX23">
        <f t="shared" si="29"/>
        <v>3.3160515834342181</v>
      </c>
      <c r="AY23">
        <f t="shared" si="30"/>
        <v>115.71068132369685</v>
      </c>
      <c r="AZ23">
        <f t="shared" si="31"/>
        <v>3.2993125912402438E-3</v>
      </c>
      <c r="BA23">
        <f t="shared" si="32"/>
        <v>2.2880887822677374</v>
      </c>
      <c r="BB23" t="s">
        <v>328</v>
      </c>
      <c r="BC23">
        <v>797.55200000000002</v>
      </c>
      <c r="BD23">
        <v>610.70000000000005</v>
      </c>
      <c r="BE23">
        <f t="shared" si="33"/>
        <v>0.38443084800774119</v>
      </c>
      <c r="BF23">
        <f t="shared" si="34"/>
        <v>0.5100762998505467</v>
      </c>
      <c r="BG23">
        <f t="shared" si="35"/>
        <v>0.85615415368600489</v>
      </c>
      <c r="BH23">
        <f t="shared" si="36"/>
        <v>0.70328562251631654</v>
      </c>
      <c r="BI23">
        <f t="shared" si="37"/>
        <v>0.89137958740814305</v>
      </c>
      <c r="BJ23">
        <f t="shared" si="38"/>
        <v>0.39057465383915896</v>
      </c>
      <c r="BK23">
        <f t="shared" si="39"/>
        <v>0.60942534616084099</v>
      </c>
      <c r="BL23">
        <f t="shared" si="40"/>
        <v>1399.9993548387099</v>
      </c>
      <c r="BM23">
        <f t="shared" si="41"/>
        <v>1180.1849493099178</v>
      </c>
      <c r="BN23">
        <f t="shared" si="42"/>
        <v>0.84298963798157156</v>
      </c>
      <c r="BO23">
        <f t="shared" si="43"/>
        <v>0.19597927596314305</v>
      </c>
      <c r="BP23">
        <v>6</v>
      </c>
      <c r="BQ23">
        <v>0.5</v>
      </c>
      <c r="BR23" t="s">
        <v>296</v>
      </c>
      <c r="BS23">
        <v>2</v>
      </c>
      <c r="BT23">
        <v>1607284864</v>
      </c>
      <c r="BU23">
        <v>395.536838709677</v>
      </c>
      <c r="BV23">
        <v>399.97632258064499</v>
      </c>
      <c r="BW23">
        <v>30.057987096774202</v>
      </c>
      <c r="BX23">
        <v>28.925277419354799</v>
      </c>
      <c r="BY23">
        <v>396.15816129032299</v>
      </c>
      <c r="BZ23">
        <v>29.235874193548401</v>
      </c>
      <c r="CA23">
        <v>500.212516129032</v>
      </c>
      <c r="CB23">
        <v>102.246741935484</v>
      </c>
      <c r="CC23">
        <v>0.100036235483871</v>
      </c>
      <c r="CD23">
        <v>38.417003225806504</v>
      </c>
      <c r="CE23">
        <v>38.589167741935498</v>
      </c>
      <c r="CF23">
        <v>999.9</v>
      </c>
      <c r="CG23">
        <v>0</v>
      </c>
      <c r="CH23">
        <v>0</v>
      </c>
      <c r="CI23">
        <v>9993.3493548387105</v>
      </c>
      <c r="CJ23">
        <v>0</v>
      </c>
      <c r="CK23">
        <v>351.12716129032299</v>
      </c>
      <c r="CL23">
        <v>1399.9993548387099</v>
      </c>
      <c r="CM23">
        <v>0.899989451612903</v>
      </c>
      <c r="CN23">
        <v>0.100010564516129</v>
      </c>
      <c r="CO23">
        <v>0</v>
      </c>
      <c r="CP23">
        <v>797.70590322580597</v>
      </c>
      <c r="CQ23">
        <v>4.9994800000000001</v>
      </c>
      <c r="CR23">
        <v>11940.983870967701</v>
      </c>
      <c r="CS23">
        <v>11417.5451612903</v>
      </c>
      <c r="CT23">
        <v>49.453451612903201</v>
      </c>
      <c r="CU23">
        <v>51.02</v>
      </c>
      <c r="CV23">
        <v>50.183064516129001</v>
      </c>
      <c r="CW23">
        <v>50.870741935483899</v>
      </c>
      <c r="CX23">
        <v>52.144935483871002</v>
      </c>
      <c r="CY23">
        <v>1255.4841935483901</v>
      </c>
      <c r="CZ23">
        <v>139.51645161290301</v>
      </c>
      <c r="DA23">
        <v>0</v>
      </c>
      <c r="DB23">
        <v>176.40000009536701</v>
      </c>
      <c r="DC23">
        <v>0</v>
      </c>
      <c r="DD23">
        <v>797.55200000000002</v>
      </c>
      <c r="DE23">
        <v>-12.996649576981</v>
      </c>
      <c r="DF23">
        <v>-175.90769204246499</v>
      </c>
      <c r="DG23">
        <v>11939.0192307692</v>
      </c>
      <c r="DH23">
        <v>15</v>
      </c>
      <c r="DI23">
        <v>1607283063.5999999</v>
      </c>
      <c r="DJ23" t="s">
        <v>297</v>
      </c>
      <c r="DK23">
        <v>1607283063.5999999</v>
      </c>
      <c r="DL23">
        <v>1607283056.5999999</v>
      </c>
      <c r="DM23">
        <v>1</v>
      </c>
      <c r="DN23">
        <v>-0.51400000000000001</v>
      </c>
      <c r="DO23">
        <v>-0.104</v>
      </c>
      <c r="DP23">
        <v>-1.8049999999999999</v>
      </c>
      <c r="DQ23">
        <v>0.61699999999999999</v>
      </c>
      <c r="DR23">
        <v>1464</v>
      </c>
      <c r="DS23">
        <v>31</v>
      </c>
      <c r="DT23">
        <v>0.05</v>
      </c>
      <c r="DU23">
        <v>7.0000000000000007E-2</v>
      </c>
      <c r="DV23">
        <v>3.3186621558198799</v>
      </c>
      <c r="DW23">
        <v>-0.315272262981247</v>
      </c>
      <c r="DX23">
        <v>3.9998766621047399E-2</v>
      </c>
      <c r="DY23">
        <v>1</v>
      </c>
      <c r="DZ23">
        <v>-4.43948612903226</v>
      </c>
      <c r="EA23">
        <v>0.37559129032257199</v>
      </c>
      <c r="EB23">
        <v>4.78455809586808E-2</v>
      </c>
      <c r="EC23">
        <v>0</v>
      </c>
      <c r="ED23">
        <v>1.1327096774193599</v>
      </c>
      <c r="EE23">
        <v>-3.7450161290326703E-2</v>
      </c>
      <c r="EF23">
        <v>3.0389742368224699E-3</v>
      </c>
      <c r="EG23">
        <v>1</v>
      </c>
      <c r="EH23">
        <v>2</v>
      </c>
      <c r="EI23">
        <v>3</v>
      </c>
      <c r="EJ23" t="s">
        <v>319</v>
      </c>
      <c r="EK23">
        <v>100</v>
      </c>
      <c r="EL23">
        <v>100</v>
      </c>
      <c r="EM23">
        <v>-0.621</v>
      </c>
      <c r="EN23">
        <v>0.82169999999999999</v>
      </c>
      <c r="EO23">
        <v>-0.456696103518554</v>
      </c>
      <c r="EP23">
        <v>-1.6043650578588901E-5</v>
      </c>
      <c r="EQ23">
        <v>-1.15305589960158E-6</v>
      </c>
      <c r="ER23">
        <v>3.6581349982770798E-10</v>
      </c>
      <c r="ES23">
        <v>0.61739999999999595</v>
      </c>
      <c r="ET23">
        <v>0</v>
      </c>
      <c r="EU23">
        <v>0</v>
      </c>
      <c r="EV23">
        <v>0</v>
      </c>
      <c r="EW23">
        <v>18</v>
      </c>
      <c r="EX23">
        <v>2225</v>
      </c>
      <c r="EY23">
        <v>1</v>
      </c>
      <c r="EZ23">
        <v>25</v>
      </c>
      <c r="FA23">
        <v>30.1</v>
      </c>
      <c r="FB23">
        <v>30.3</v>
      </c>
      <c r="FC23">
        <v>2</v>
      </c>
      <c r="FD23">
        <v>498.255</v>
      </c>
      <c r="FE23">
        <v>505.846</v>
      </c>
      <c r="FF23">
        <v>37.190600000000003</v>
      </c>
      <c r="FG23">
        <v>36.623100000000001</v>
      </c>
      <c r="FH23">
        <v>30.000399999999999</v>
      </c>
      <c r="FI23">
        <v>36.308700000000002</v>
      </c>
      <c r="FJ23">
        <v>36.309800000000003</v>
      </c>
      <c r="FK23">
        <v>19.289200000000001</v>
      </c>
      <c r="FL23">
        <v>0</v>
      </c>
      <c r="FM23">
        <v>100</v>
      </c>
      <c r="FN23">
        <v>-999.9</v>
      </c>
      <c r="FO23">
        <v>400</v>
      </c>
      <c r="FP23">
        <v>29.598299999999998</v>
      </c>
      <c r="FQ23">
        <v>97.263800000000003</v>
      </c>
      <c r="FR23">
        <v>101.919</v>
      </c>
    </row>
    <row r="24" spans="1:174" x14ac:dyDescent="0.25">
      <c r="A24">
        <v>8</v>
      </c>
      <c r="B24">
        <v>1607285001</v>
      </c>
      <c r="C24">
        <v>1528.4000000953699</v>
      </c>
      <c r="D24" t="s">
        <v>329</v>
      </c>
      <c r="E24" t="s">
        <v>330</v>
      </c>
      <c r="F24" t="s">
        <v>291</v>
      </c>
      <c r="G24" t="s">
        <v>326</v>
      </c>
      <c r="H24">
        <v>1607284993.25</v>
      </c>
      <c r="I24">
        <f t="shared" si="0"/>
        <v>1.6155669724611998E-3</v>
      </c>
      <c r="J24">
        <f t="shared" si="1"/>
        <v>1.6155669724611998</v>
      </c>
      <c r="K24">
        <f t="shared" si="2"/>
        <v>5.0997445650310915</v>
      </c>
      <c r="L24">
        <f t="shared" si="3"/>
        <v>393.11900000000003</v>
      </c>
      <c r="M24">
        <f t="shared" si="4"/>
        <v>193.28530885477548</v>
      </c>
      <c r="N24">
        <f t="shared" si="5"/>
        <v>19.781059605204856</v>
      </c>
      <c r="O24">
        <f t="shared" si="6"/>
        <v>40.232288822226231</v>
      </c>
      <c r="P24">
        <f t="shared" si="7"/>
        <v>4.4945640577100772E-2</v>
      </c>
      <c r="Q24">
        <f t="shared" si="8"/>
        <v>2.969849041624228</v>
      </c>
      <c r="R24">
        <f t="shared" si="9"/>
        <v>4.4571147110600173E-2</v>
      </c>
      <c r="S24">
        <f t="shared" si="10"/>
        <v>2.7890353473619636E-2</v>
      </c>
      <c r="T24">
        <f t="shared" si="11"/>
        <v>231.29576529654099</v>
      </c>
      <c r="U24">
        <f t="shared" si="12"/>
        <v>39.303768141228517</v>
      </c>
      <c r="V24">
        <f t="shared" si="13"/>
        <v>38.056613333333303</v>
      </c>
      <c r="W24">
        <f t="shared" si="14"/>
        <v>6.6777300668136066</v>
      </c>
      <c r="X24">
        <f t="shared" si="15"/>
        <v>46.299687794233762</v>
      </c>
      <c r="Y24">
        <f t="shared" si="16"/>
        <v>3.1462186331799589</v>
      </c>
      <c r="Z24">
        <f t="shared" si="17"/>
        <v>6.7953344462331211</v>
      </c>
      <c r="AA24">
        <f t="shared" si="18"/>
        <v>3.5315114336336477</v>
      </c>
      <c r="AB24">
        <f t="shared" si="19"/>
        <v>-71.246503485538909</v>
      </c>
      <c r="AC24">
        <f t="shared" si="20"/>
        <v>51.660720722662603</v>
      </c>
      <c r="AD24">
        <f t="shared" si="21"/>
        <v>4.1911315143904657</v>
      </c>
      <c r="AE24">
        <f t="shared" si="22"/>
        <v>215.90111404805515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52122.877367752932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331</v>
      </c>
      <c r="AR24">
        <v>15321</v>
      </c>
      <c r="AS24">
        <v>949.273961538462</v>
      </c>
      <c r="AT24">
        <v>1145.78</v>
      </c>
      <c r="AU24">
        <f t="shared" si="27"/>
        <v>0.17150416176014416</v>
      </c>
      <c r="AV24">
        <v>0.5</v>
      </c>
      <c r="AW24">
        <f t="shared" si="28"/>
        <v>1180.208693582862</v>
      </c>
      <c r="AX24">
        <f t="shared" si="29"/>
        <v>5.0997445650310915</v>
      </c>
      <c r="AY24">
        <f t="shared" si="30"/>
        <v>101.20535134748178</v>
      </c>
      <c r="AZ24">
        <f t="shared" si="31"/>
        <v>4.8105831415388564E-3</v>
      </c>
      <c r="BA24">
        <f t="shared" si="32"/>
        <v>1.8470386985285134</v>
      </c>
      <c r="BB24" t="s">
        <v>332</v>
      </c>
      <c r="BC24">
        <v>949.273961538462</v>
      </c>
      <c r="BD24">
        <v>671.44</v>
      </c>
      <c r="BE24">
        <f t="shared" si="33"/>
        <v>0.41398872383878227</v>
      </c>
      <c r="BF24">
        <f t="shared" si="34"/>
        <v>0.41427254387472701</v>
      </c>
      <c r="BG24">
        <f t="shared" si="35"/>
        <v>0.81690238705493634</v>
      </c>
      <c r="BH24">
        <f t="shared" si="36"/>
        <v>0.45666891314529529</v>
      </c>
      <c r="BI24">
        <f t="shared" si="37"/>
        <v>0.83102860401669321</v>
      </c>
      <c r="BJ24">
        <f t="shared" si="38"/>
        <v>0.2930230556502802</v>
      </c>
      <c r="BK24">
        <f t="shared" si="39"/>
        <v>0.7069769443497198</v>
      </c>
      <c r="BL24">
        <f t="shared" si="40"/>
        <v>1400.028</v>
      </c>
      <c r="BM24">
        <f t="shared" si="41"/>
        <v>1180.208693582862</v>
      </c>
      <c r="BN24">
        <f t="shared" si="42"/>
        <v>0.84298934991504604</v>
      </c>
      <c r="BO24">
        <f t="shared" si="43"/>
        <v>0.19597869983009222</v>
      </c>
      <c r="BP24">
        <v>6</v>
      </c>
      <c r="BQ24">
        <v>0.5</v>
      </c>
      <c r="BR24" t="s">
        <v>296</v>
      </c>
      <c r="BS24">
        <v>2</v>
      </c>
      <c r="BT24">
        <v>1607284993.25</v>
      </c>
      <c r="BU24">
        <v>393.11900000000003</v>
      </c>
      <c r="BV24">
        <v>399.99796666666703</v>
      </c>
      <c r="BW24">
        <v>30.742429999999999</v>
      </c>
      <c r="BX24">
        <v>28.864129999999999</v>
      </c>
      <c r="BY24">
        <v>393.73849999999999</v>
      </c>
      <c r="BZ24">
        <v>29.887416666666699</v>
      </c>
      <c r="CA24">
        <v>500.20780000000002</v>
      </c>
      <c r="CB24">
        <v>102.2413</v>
      </c>
      <c r="CC24">
        <v>9.9947363333333303E-2</v>
      </c>
      <c r="CD24">
        <v>38.379269999999998</v>
      </c>
      <c r="CE24">
        <v>38.056613333333303</v>
      </c>
      <c r="CF24">
        <v>999.9</v>
      </c>
      <c r="CG24">
        <v>0</v>
      </c>
      <c r="CH24">
        <v>0</v>
      </c>
      <c r="CI24">
        <v>10007.259333333301</v>
      </c>
      <c r="CJ24">
        <v>0</v>
      </c>
      <c r="CK24">
        <v>299.85683333333299</v>
      </c>
      <c r="CL24">
        <v>1400.028</v>
      </c>
      <c r="CM24">
        <v>0.89999833333333301</v>
      </c>
      <c r="CN24">
        <v>0.100001666666667</v>
      </c>
      <c r="CO24">
        <v>0</v>
      </c>
      <c r="CP24">
        <v>949.82690000000002</v>
      </c>
      <c r="CQ24">
        <v>4.9994800000000001</v>
      </c>
      <c r="CR24">
        <v>14034.11</v>
      </c>
      <c r="CS24">
        <v>11417.81</v>
      </c>
      <c r="CT24">
        <v>49.324866666666701</v>
      </c>
      <c r="CU24">
        <v>50.811999999999998</v>
      </c>
      <c r="CV24">
        <v>50.033066666666699</v>
      </c>
      <c r="CW24">
        <v>50.599866666666699</v>
      </c>
      <c r="CX24">
        <v>51.962333333333298</v>
      </c>
      <c r="CY24">
        <v>1255.5246666666701</v>
      </c>
      <c r="CZ24">
        <v>139.506</v>
      </c>
      <c r="DA24">
        <v>0</v>
      </c>
      <c r="DB24">
        <v>128.40000009536701</v>
      </c>
      <c r="DC24">
        <v>0</v>
      </c>
      <c r="DD24">
        <v>949.273961538462</v>
      </c>
      <c r="DE24">
        <v>-68.229777814500693</v>
      </c>
      <c r="DF24">
        <v>-905.12820597033601</v>
      </c>
      <c r="DG24">
        <v>14027.8923076923</v>
      </c>
      <c r="DH24">
        <v>15</v>
      </c>
      <c r="DI24">
        <v>1607283063.5999999</v>
      </c>
      <c r="DJ24" t="s">
        <v>297</v>
      </c>
      <c r="DK24">
        <v>1607283063.5999999</v>
      </c>
      <c r="DL24">
        <v>1607283056.5999999</v>
      </c>
      <c r="DM24">
        <v>1</v>
      </c>
      <c r="DN24">
        <v>-0.51400000000000001</v>
      </c>
      <c r="DO24">
        <v>-0.104</v>
      </c>
      <c r="DP24">
        <v>-1.8049999999999999</v>
      </c>
      <c r="DQ24">
        <v>0.61699999999999999</v>
      </c>
      <c r="DR24">
        <v>1464</v>
      </c>
      <c r="DS24">
        <v>31</v>
      </c>
      <c r="DT24">
        <v>0.05</v>
      </c>
      <c r="DU24">
        <v>7.0000000000000007E-2</v>
      </c>
      <c r="DV24">
        <v>5.10816097583134</v>
      </c>
      <c r="DW24">
        <v>-0.74208223915322102</v>
      </c>
      <c r="DX24">
        <v>6.0941910783040898E-2</v>
      </c>
      <c r="DY24">
        <v>0</v>
      </c>
      <c r="DZ24">
        <v>-6.8827696774193496</v>
      </c>
      <c r="EA24">
        <v>0.82586370967743405</v>
      </c>
      <c r="EB24">
        <v>6.9055128163680798E-2</v>
      </c>
      <c r="EC24">
        <v>0</v>
      </c>
      <c r="ED24">
        <v>1.8779816129032301</v>
      </c>
      <c r="EE24">
        <v>2.9975806451605799E-2</v>
      </c>
      <c r="EF24">
        <v>3.8941329705200799E-3</v>
      </c>
      <c r="EG24">
        <v>1</v>
      </c>
      <c r="EH24">
        <v>1</v>
      </c>
      <c r="EI24">
        <v>3</v>
      </c>
      <c r="EJ24" t="s">
        <v>333</v>
      </c>
      <c r="EK24">
        <v>100</v>
      </c>
      <c r="EL24">
        <v>100</v>
      </c>
      <c r="EM24">
        <v>-0.61899999999999999</v>
      </c>
      <c r="EN24">
        <v>0.85460000000000003</v>
      </c>
      <c r="EO24">
        <v>-0.456696103518554</v>
      </c>
      <c r="EP24">
        <v>-1.6043650578588901E-5</v>
      </c>
      <c r="EQ24">
        <v>-1.15305589960158E-6</v>
      </c>
      <c r="ER24">
        <v>3.6581349982770798E-10</v>
      </c>
      <c r="ES24">
        <v>0.61739999999999595</v>
      </c>
      <c r="ET24">
        <v>0</v>
      </c>
      <c r="EU24">
        <v>0</v>
      </c>
      <c r="EV24">
        <v>0</v>
      </c>
      <c r="EW24">
        <v>18</v>
      </c>
      <c r="EX24">
        <v>2225</v>
      </c>
      <c r="EY24">
        <v>1</v>
      </c>
      <c r="EZ24">
        <v>25</v>
      </c>
      <c r="FA24">
        <v>32.299999999999997</v>
      </c>
      <c r="FB24">
        <v>32.4</v>
      </c>
      <c r="FC24">
        <v>2</v>
      </c>
      <c r="FD24">
        <v>513.52700000000004</v>
      </c>
      <c r="FE24">
        <v>503.666</v>
      </c>
      <c r="FF24">
        <v>37.209800000000001</v>
      </c>
      <c r="FG24">
        <v>36.759700000000002</v>
      </c>
      <c r="FH24">
        <v>30.000699999999998</v>
      </c>
      <c r="FI24">
        <v>36.453600000000002</v>
      </c>
      <c r="FJ24">
        <v>36.456099999999999</v>
      </c>
      <c r="FK24">
        <v>19.294799999999999</v>
      </c>
      <c r="FL24">
        <v>0</v>
      </c>
      <c r="FM24">
        <v>100</v>
      </c>
      <c r="FN24">
        <v>-999.9</v>
      </c>
      <c r="FO24">
        <v>400</v>
      </c>
      <c r="FP24">
        <v>30.012499999999999</v>
      </c>
      <c r="FQ24">
        <v>97.231399999999994</v>
      </c>
      <c r="FR24">
        <v>101.88</v>
      </c>
    </row>
    <row r="25" spans="1:174" x14ac:dyDescent="0.25">
      <c r="A25">
        <v>9</v>
      </c>
      <c r="B25">
        <v>1607285189</v>
      </c>
      <c r="C25">
        <v>1716.4000000953699</v>
      </c>
      <c r="D25" t="s">
        <v>334</v>
      </c>
      <c r="E25" t="s">
        <v>335</v>
      </c>
      <c r="F25" t="s">
        <v>336</v>
      </c>
      <c r="G25" t="s">
        <v>337</v>
      </c>
      <c r="H25">
        <v>1607285181</v>
      </c>
      <c r="I25">
        <f t="shared" si="0"/>
        <v>4.0710928681418389E-3</v>
      </c>
      <c r="J25">
        <f t="shared" si="1"/>
        <v>4.0710928681418386</v>
      </c>
      <c r="K25">
        <f t="shared" si="2"/>
        <v>11.814344966398044</v>
      </c>
      <c r="L25">
        <f t="shared" si="3"/>
        <v>383.94429032258103</v>
      </c>
      <c r="M25">
        <f t="shared" si="4"/>
        <v>220.50196100347216</v>
      </c>
      <c r="N25">
        <f t="shared" si="5"/>
        <v>22.565488206362879</v>
      </c>
      <c r="O25">
        <f t="shared" si="6"/>
        <v>39.291670313254677</v>
      </c>
      <c r="P25">
        <f t="shared" si="7"/>
        <v>0.13036256380788463</v>
      </c>
      <c r="Q25">
        <f t="shared" si="8"/>
        <v>2.9691282673129975</v>
      </c>
      <c r="R25">
        <f t="shared" si="9"/>
        <v>0.12726424721533783</v>
      </c>
      <c r="S25">
        <f t="shared" si="10"/>
        <v>7.9812392739481097E-2</v>
      </c>
      <c r="T25">
        <f t="shared" si="11"/>
        <v>231.29435184554416</v>
      </c>
      <c r="U25">
        <f t="shared" si="12"/>
        <v>38.643298091883693</v>
      </c>
      <c r="V25">
        <f t="shared" si="13"/>
        <v>37.687122580645202</v>
      </c>
      <c r="W25">
        <f t="shared" si="14"/>
        <v>6.5452280331440607</v>
      </c>
      <c r="X25">
        <f t="shared" si="15"/>
        <v>50.587840034980083</v>
      </c>
      <c r="Y25">
        <f t="shared" si="16"/>
        <v>3.4311111417627487</v>
      </c>
      <c r="Z25">
        <f t="shared" si="17"/>
        <v>6.7824819944679025</v>
      </c>
      <c r="AA25">
        <f t="shared" si="18"/>
        <v>3.114116891381312</v>
      </c>
      <c r="AB25">
        <f t="shared" si="19"/>
        <v>-179.53519548505508</v>
      </c>
      <c r="AC25">
        <f t="shared" si="20"/>
        <v>105.18669123310697</v>
      </c>
      <c r="AD25">
        <f t="shared" si="21"/>
        <v>8.5190348984529933</v>
      </c>
      <c r="AE25">
        <f t="shared" si="22"/>
        <v>165.46488249204901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52108.255440820765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338</v>
      </c>
      <c r="AR25">
        <v>15401.9</v>
      </c>
      <c r="AS25">
        <v>892.05876000000001</v>
      </c>
      <c r="AT25">
        <v>1178.5899999999999</v>
      </c>
      <c r="AU25">
        <f t="shared" si="27"/>
        <v>0.24311358487684431</v>
      </c>
      <c r="AV25">
        <v>0.5</v>
      </c>
      <c r="AW25">
        <f t="shared" si="28"/>
        <v>1180.2043370382082</v>
      </c>
      <c r="AX25">
        <f t="shared" si="29"/>
        <v>11.814344966398044</v>
      </c>
      <c r="AY25">
        <f t="shared" si="30"/>
        <v>143.46185363227912</v>
      </c>
      <c r="AZ25">
        <f t="shared" si="31"/>
        <v>1.0499955013987618E-2</v>
      </c>
      <c r="BA25">
        <f t="shared" si="32"/>
        <v>1.7677818410134143</v>
      </c>
      <c r="BB25" t="s">
        <v>339</v>
      </c>
      <c r="BC25">
        <v>892.05876000000001</v>
      </c>
      <c r="BD25">
        <v>686.05</v>
      </c>
      <c r="BE25">
        <f t="shared" si="33"/>
        <v>0.41790614208503385</v>
      </c>
      <c r="BF25">
        <f t="shared" si="34"/>
        <v>0.58174207170991177</v>
      </c>
      <c r="BG25">
        <f t="shared" si="35"/>
        <v>0.80879881057285818</v>
      </c>
      <c r="BH25">
        <f t="shared" si="36"/>
        <v>0.61870686507863981</v>
      </c>
      <c r="BI25">
        <f t="shared" si="37"/>
        <v>0.81814477445671208</v>
      </c>
      <c r="BJ25">
        <f t="shared" si="38"/>
        <v>0.4473967032133454</v>
      </c>
      <c r="BK25">
        <f t="shared" si="39"/>
        <v>0.55260329678665454</v>
      </c>
      <c r="BL25">
        <f t="shared" si="40"/>
        <v>1400.02322580645</v>
      </c>
      <c r="BM25">
        <f t="shared" si="41"/>
        <v>1180.2043370382082</v>
      </c>
      <c r="BN25">
        <f t="shared" si="42"/>
        <v>0.84298911281159616</v>
      </c>
      <c r="BO25">
        <f t="shared" si="43"/>
        <v>0.19597822562319239</v>
      </c>
      <c r="BP25">
        <v>6</v>
      </c>
      <c r="BQ25">
        <v>0.5</v>
      </c>
      <c r="BR25" t="s">
        <v>296</v>
      </c>
      <c r="BS25">
        <v>2</v>
      </c>
      <c r="BT25">
        <v>1607285181</v>
      </c>
      <c r="BU25">
        <v>383.94429032258103</v>
      </c>
      <c r="BV25">
        <v>399.990580645161</v>
      </c>
      <c r="BW25">
        <v>33.527603225806402</v>
      </c>
      <c r="BX25">
        <v>28.808029032258101</v>
      </c>
      <c r="BY25">
        <v>384.556806451613</v>
      </c>
      <c r="BZ25">
        <v>32.538074193548397</v>
      </c>
      <c r="CA25">
        <v>500.20600000000002</v>
      </c>
      <c r="CB25">
        <v>102.23693548387099</v>
      </c>
      <c r="CC25">
        <v>9.9969383870967807E-2</v>
      </c>
      <c r="CD25">
        <v>38.344245161290303</v>
      </c>
      <c r="CE25">
        <v>37.687122580645202</v>
      </c>
      <c r="CF25">
        <v>999.9</v>
      </c>
      <c r="CG25">
        <v>0</v>
      </c>
      <c r="CH25">
        <v>0</v>
      </c>
      <c r="CI25">
        <v>10003.6038709677</v>
      </c>
      <c r="CJ25">
        <v>0</v>
      </c>
      <c r="CK25">
        <v>288.41787096774198</v>
      </c>
      <c r="CL25">
        <v>1400.02322580645</v>
      </c>
      <c r="CM25">
        <v>0.90000358064516095</v>
      </c>
      <c r="CN25">
        <v>9.99965548387097E-2</v>
      </c>
      <c r="CO25">
        <v>0</v>
      </c>
      <c r="CP25">
        <v>893.43164516129002</v>
      </c>
      <c r="CQ25">
        <v>4.9994800000000001</v>
      </c>
      <c r="CR25">
        <v>13214.3096774194</v>
      </c>
      <c r="CS25">
        <v>11417.7903225806</v>
      </c>
      <c r="CT25">
        <v>49.100548387096801</v>
      </c>
      <c r="CU25">
        <v>50.602645161290297</v>
      </c>
      <c r="CV25">
        <v>49.838419354838699</v>
      </c>
      <c r="CW25">
        <v>50.384677419354801</v>
      </c>
      <c r="CX25">
        <v>51.759806451612903</v>
      </c>
      <c r="CY25">
        <v>1255.5290322580599</v>
      </c>
      <c r="CZ25">
        <v>139.49419354838699</v>
      </c>
      <c r="DA25">
        <v>0</v>
      </c>
      <c r="DB25">
        <v>187.5</v>
      </c>
      <c r="DC25">
        <v>0</v>
      </c>
      <c r="DD25">
        <v>892.05876000000001</v>
      </c>
      <c r="DE25">
        <v>-75.1846924131045</v>
      </c>
      <c r="DF25">
        <v>-1040.8615398439299</v>
      </c>
      <c r="DG25">
        <v>13195.912</v>
      </c>
      <c r="DH25">
        <v>15</v>
      </c>
      <c r="DI25">
        <v>1607283063.5999999</v>
      </c>
      <c r="DJ25" t="s">
        <v>297</v>
      </c>
      <c r="DK25">
        <v>1607283063.5999999</v>
      </c>
      <c r="DL25">
        <v>1607283056.5999999</v>
      </c>
      <c r="DM25">
        <v>1</v>
      </c>
      <c r="DN25">
        <v>-0.51400000000000001</v>
      </c>
      <c r="DO25">
        <v>-0.104</v>
      </c>
      <c r="DP25">
        <v>-1.8049999999999999</v>
      </c>
      <c r="DQ25">
        <v>0.61699999999999999</v>
      </c>
      <c r="DR25">
        <v>1464</v>
      </c>
      <c r="DS25">
        <v>31</v>
      </c>
      <c r="DT25">
        <v>0.05</v>
      </c>
      <c r="DU25">
        <v>7.0000000000000007E-2</v>
      </c>
      <c r="DV25">
        <v>11.8162583702796</v>
      </c>
      <c r="DW25">
        <v>-0.39350302273548499</v>
      </c>
      <c r="DX25">
        <v>3.5366675869073001E-2</v>
      </c>
      <c r="DY25">
        <v>1</v>
      </c>
      <c r="DZ25">
        <v>-16.046422580645199</v>
      </c>
      <c r="EA25">
        <v>0.38115967741942303</v>
      </c>
      <c r="EB25">
        <v>3.7723276887708497E-2</v>
      </c>
      <c r="EC25">
        <v>0</v>
      </c>
      <c r="ED25">
        <v>4.7195767741935502</v>
      </c>
      <c r="EE25">
        <v>0.15455516129032101</v>
      </c>
      <c r="EF25">
        <v>1.15418091015277E-2</v>
      </c>
      <c r="EG25">
        <v>1</v>
      </c>
      <c r="EH25">
        <v>2</v>
      </c>
      <c r="EI25">
        <v>3</v>
      </c>
      <c r="EJ25" t="s">
        <v>319</v>
      </c>
      <c r="EK25">
        <v>100</v>
      </c>
      <c r="EL25">
        <v>100</v>
      </c>
      <c r="EM25">
        <v>-0.61299999999999999</v>
      </c>
      <c r="EN25">
        <v>0.99</v>
      </c>
      <c r="EO25">
        <v>-0.456696103518554</v>
      </c>
      <c r="EP25">
        <v>-1.6043650578588901E-5</v>
      </c>
      <c r="EQ25">
        <v>-1.15305589960158E-6</v>
      </c>
      <c r="ER25">
        <v>3.6581349982770798E-10</v>
      </c>
      <c r="ES25">
        <v>0.61739999999999595</v>
      </c>
      <c r="ET25">
        <v>0</v>
      </c>
      <c r="EU25">
        <v>0</v>
      </c>
      <c r="EV25">
        <v>0</v>
      </c>
      <c r="EW25">
        <v>18</v>
      </c>
      <c r="EX25">
        <v>2225</v>
      </c>
      <c r="EY25">
        <v>1</v>
      </c>
      <c r="EZ25">
        <v>25</v>
      </c>
      <c r="FA25">
        <v>35.4</v>
      </c>
      <c r="FB25">
        <v>35.5</v>
      </c>
      <c r="FC25">
        <v>2</v>
      </c>
      <c r="FD25">
        <v>516.09699999999998</v>
      </c>
      <c r="FE25">
        <v>502.40100000000001</v>
      </c>
      <c r="FF25">
        <v>37.288899999999998</v>
      </c>
      <c r="FG25">
        <v>37.009700000000002</v>
      </c>
      <c r="FH25">
        <v>30.000299999999999</v>
      </c>
      <c r="FI25">
        <v>36.701300000000003</v>
      </c>
      <c r="FJ25">
        <v>36.701599999999999</v>
      </c>
      <c r="FK25">
        <v>19.319600000000001</v>
      </c>
      <c r="FL25">
        <v>0</v>
      </c>
      <c r="FM25">
        <v>100</v>
      </c>
      <c r="FN25">
        <v>-999.9</v>
      </c>
      <c r="FO25">
        <v>400</v>
      </c>
      <c r="FP25">
        <v>30.6066</v>
      </c>
      <c r="FQ25">
        <v>97.183099999999996</v>
      </c>
      <c r="FR25">
        <v>101.825</v>
      </c>
    </row>
    <row r="26" spans="1:174" x14ac:dyDescent="0.25">
      <c r="A26">
        <v>10</v>
      </c>
      <c r="B26">
        <v>1607285333.5</v>
      </c>
      <c r="C26">
        <v>1860.9000000953699</v>
      </c>
      <c r="D26" t="s">
        <v>340</v>
      </c>
      <c r="E26" t="s">
        <v>341</v>
      </c>
      <c r="F26" t="s">
        <v>336</v>
      </c>
      <c r="G26" t="s">
        <v>337</v>
      </c>
      <c r="H26">
        <v>1607285325.5</v>
      </c>
      <c r="I26">
        <f t="shared" si="0"/>
        <v>5.4265713549897822E-3</v>
      </c>
      <c r="J26">
        <f t="shared" si="1"/>
        <v>5.4265713549897825</v>
      </c>
      <c r="K26">
        <f t="shared" si="2"/>
        <v>13.463683887299531</v>
      </c>
      <c r="L26">
        <f t="shared" si="3"/>
        <v>381.37635483870997</v>
      </c>
      <c r="M26">
        <f t="shared" si="4"/>
        <v>249.51174740847338</v>
      </c>
      <c r="N26">
        <f t="shared" si="5"/>
        <v>25.534788154172464</v>
      </c>
      <c r="O26">
        <f t="shared" si="6"/>
        <v>39.029683086922475</v>
      </c>
      <c r="P26">
        <f t="shared" si="7"/>
        <v>0.1897182635607412</v>
      </c>
      <c r="Q26">
        <f t="shared" si="8"/>
        <v>2.9686790457127219</v>
      </c>
      <c r="R26">
        <f t="shared" si="9"/>
        <v>0.18323086031093658</v>
      </c>
      <c r="S26">
        <f t="shared" si="10"/>
        <v>0.11508367434572903</v>
      </c>
      <c r="T26">
        <f t="shared" si="11"/>
        <v>231.29117157250477</v>
      </c>
      <c r="U26">
        <f t="shared" si="12"/>
        <v>38.293710044433425</v>
      </c>
      <c r="V26">
        <f t="shared" si="13"/>
        <v>37.453525806451601</v>
      </c>
      <c r="W26">
        <f t="shared" si="14"/>
        <v>6.4626410225064719</v>
      </c>
      <c r="X26">
        <f t="shared" si="15"/>
        <v>52.80212169121954</v>
      </c>
      <c r="Y26">
        <f t="shared" si="16"/>
        <v>3.5804838556283962</v>
      </c>
      <c r="Z26">
        <f t="shared" si="17"/>
        <v>6.7809469410464898</v>
      </c>
      <c r="AA26">
        <f t="shared" si="18"/>
        <v>2.8821571668780757</v>
      </c>
      <c r="AB26">
        <f t="shared" si="19"/>
        <v>-239.31179675504939</v>
      </c>
      <c r="AC26">
        <f t="shared" si="20"/>
        <v>141.88720482774877</v>
      </c>
      <c r="AD26">
        <f t="shared" si="21"/>
        <v>11.47997120936453</v>
      </c>
      <c r="AE26">
        <f t="shared" si="22"/>
        <v>145.34655085456868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52096.290863998016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342</v>
      </c>
      <c r="AR26">
        <v>15387.9</v>
      </c>
      <c r="AS26">
        <v>927.38279999999997</v>
      </c>
      <c r="AT26">
        <v>1225.58</v>
      </c>
      <c r="AU26">
        <f t="shared" si="27"/>
        <v>0.24331108536366453</v>
      </c>
      <c r="AV26">
        <v>0.5</v>
      </c>
      <c r="AW26">
        <f t="shared" si="28"/>
        <v>1180.1831580230635</v>
      </c>
      <c r="AX26">
        <f t="shared" si="29"/>
        <v>13.463683887299531</v>
      </c>
      <c r="AY26">
        <f t="shared" si="30"/>
        <v>143.5758225532544</v>
      </c>
      <c r="AZ26">
        <f t="shared" si="31"/>
        <v>1.1897671367075509E-2</v>
      </c>
      <c r="BA26">
        <f t="shared" si="32"/>
        <v>1.6616622333915372</v>
      </c>
      <c r="BB26" t="s">
        <v>343</v>
      </c>
      <c r="BC26">
        <v>927.38279999999997</v>
      </c>
      <c r="BD26">
        <v>689.85</v>
      </c>
      <c r="BE26">
        <f t="shared" si="33"/>
        <v>0.43712364757910538</v>
      </c>
      <c r="BF26">
        <f t="shared" si="34"/>
        <v>0.55661844585892151</v>
      </c>
      <c r="BG26">
        <f t="shared" si="35"/>
        <v>0.7917254677847626</v>
      </c>
      <c r="BH26">
        <f t="shared" si="36"/>
        <v>0.58458224129663072</v>
      </c>
      <c r="BI26">
        <f t="shared" si="37"/>
        <v>0.79969274303264926</v>
      </c>
      <c r="BJ26">
        <f t="shared" si="38"/>
        <v>0.41405041680283156</v>
      </c>
      <c r="BK26">
        <f t="shared" si="39"/>
        <v>0.58594958319716839</v>
      </c>
      <c r="BL26">
        <f t="shared" si="40"/>
        <v>1399.9974193548401</v>
      </c>
      <c r="BM26">
        <f t="shared" si="41"/>
        <v>1180.1831580230635</v>
      </c>
      <c r="BN26">
        <f t="shared" si="42"/>
        <v>0.842989523914213</v>
      </c>
      <c r="BO26">
        <f t="shared" si="43"/>
        <v>0.19597904782842598</v>
      </c>
      <c r="BP26">
        <v>6</v>
      </c>
      <c r="BQ26">
        <v>0.5</v>
      </c>
      <c r="BR26" t="s">
        <v>296</v>
      </c>
      <c r="BS26">
        <v>2</v>
      </c>
      <c r="BT26">
        <v>1607285325.5</v>
      </c>
      <c r="BU26">
        <v>381.37635483870997</v>
      </c>
      <c r="BV26">
        <v>400.00816129032302</v>
      </c>
      <c r="BW26">
        <v>34.986496774193498</v>
      </c>
      <c r="BX26">
        <v>28.705167741935501</v>
      </c>
      <c r="BY26">
        <v>381.98690322580597</v>
      </c>
      <c r="BZ26">
        <v>33.926570967741903</v>
      </c>
      <c r="CA26">
        <v>500.217193548387</v>
      </c>
      <c r="CB26">
        <v>102.239032258065</v>
      </c>
      <c r="CC26">
        <v>9.9989529032258107E-2</v>
      </c>
      <c r="CD26">
        <v>38.3400580645161</v>
      </c>
      <c r="CE26">
        <v>37.453525806451601</v>
      </c>
      <c r="CF26">
        <v>999.9</v>
      </c>
      <c r="CG26">
        <v>0</v>
      </c>
      <c r="CH26">
        <v>0</v>
      </c>
      <c r="CI26">
        <v>10000.8548387097</v>
      </c>
      <c r="CJ26">
        <v>0</v>
      </c>
      <c r="CK26">
        <v>220.32277419354801</v>
      </c>
      <c r="CL26">
        <v>1399.9974193548401</v>
      </c>
      <c r="CM26">
        <v>0.89999416129032295</v>
      </c>
      <c r="CN26">
        <v>0.100005980645161</v>
      </c>
      <c r="CO26">
        <v>0</v>
      </c>
      <c r="CP26">
        <v>928.917483870968</v>
      </c>
      <c r="CQ26">
        <v>4.9994800000000001</v>
      </c>
      <c r="CR26">
        <v>13664.0451612903</v>
      </c>
      <c r="CS26">
        <v>11417.538709677399</v>
      </c>
      <c r="CT26">
        <v>49.106709677419303</v>
      </c>
      <c r="CU26">
        <v>50.477645161290297</v>
      </c>
      <c r="CV26">
        <v>49.735838709677402</v>
      </c>
      <c r="CW26">
        <v>50.279774193548398</v>
      </c>
      <c r="CX26">
        <v>51.7697419354839</v>
      </c>
      <c r="CY26">
        <v>1255.48806451613</v>
      </c>
      <c r="CZ26">
        <v>139.51096774193601</v>
      </c>
      <c r="DA26">
        <v>0</v>
      </c>
      <c r="DB26">
        <v>143.5</v>
      </c>
      <c r="DC26">
        <v>0</v>
      </c>
      <c r="DD26">
        <v>927.38279999999997</v>
      </c>
      <c r="DE26">
        <v>-117.112384422367</v>
      </c>
      <c r="DF26">
        <v>-1616.83076676208</v>
      </c>
      <c r="DG26">
        <v>13643.312</v>
      </c>
      <c r="DH26">
        <v>15</v>
      </c>
      <c r="DI26">
        <v>1607283063.5999999</v>
      </c>
      <c r="DJ26" t="s">
        <v>297</v>
      </c>
      <c r="DK26">
        <v>1607283063.5999999</v>
      </c>
      <c r="DL26">
        <v>1607283056.5999999</v>
      </c>
      <c r="DM26">
        <v>1</v>
      </c>
      <c r="DN26">
        <v>-0.51400000000000001</v>
      </c>
      <c r="DO26">
        <v>-0.104</v>
      </c>
      <c r="DP26">
        <v>-1.8049999999999999</v>
      </c>
      <c r="DQ26">
        <v>0.61699999999999999</v>
      </c>
      <c r="DR26">
        <v>1464</v>
      </c>
      <c r="DS26">
        <v>31</v>
      </c>
      <c r="DT26">
        <v>0.05</v>
      </c>
      <c r="DU26">
        <v>7.0000000000000007E-2</v>
      </c>
      <c r="DV26">
        <v>13.4708172750204</v>
      </c>
      <c r="DW26">
        <v>-0.46816140206846402</v>
      </c>
      <c r="DX26">
        <v>5.9148252543383302E-2</v>
      </c>
      <c r="DY26">
        <v>1</v>
      </c>
      <c r="DZ26">
        <v>-18.636735483871</v>
      </c>
      <c r="EA26">
        <v>0.48151935483869102</v>
      </c>
      <c r="EB26">
        <v>6.8648678056896506E-2</v>
      </c>
      <c r="EC26">
        <v>0</v>
      </c>
      <c r="ED26">
        <v>6.2794467741935502</v>
      </c>
      <c r="EE26">
        <v>0.19609403225806399</v>
      </c>
      <c r="EF26">
        <v>1.47855126100708E-2</v>
      </c>
      <c r="EG26">
        <v>1</v>
      </c>
      <c r="EH26">
        <v>2</v>
      </c>
      <c r="EI26">
        <v>3</v>
      </c>
      <c r="EJ26" t="s">
        <v>319</v>
      </c>
      <c r="EK26">
        <v>100</v>
      </c>
      <c r="EL26">
        <v>100</v>
      </c>
      <c r="EM26">
        <v>-0.61099999999999999</v>
      </c>
      <c r="EN26">
        <v>1.0610999999999999</v>
      </c>
      <c r="EO26">
        <v>-0.456696103518554</v>
      </c>
      <c r="EP26">
        <v>-1.6043650578588901E-5</v>
      </c>
      <c r="EQ26">
        <v>-1.15305589960158E-6</v>
      </c>
      <c r="ER26">
        <v>3.6581349982770798E-10</v>
      </c>
      <c r="ES26">
        <v>0.61739999999999595</v>
      </c>
      <c r="ET26">
        <v>0</v>
      </c>
      <c r="EU26">
        <v>0</v>
      </c>
      <c r="EV26">
        <v>0</v>
      </c>
      <c r="EW26">
        <v>18</v>
      </c>
      <c r="EX26">
        <v>2225</v>
      </c>
      <c r="EY26">
        <v>1</v>
      </c>
      <c r="EZ26">
        <v>25</v>
      </c>
      <c r="FA26">
        <v>37.799999999999997</v>
      </c>
      <c r="FB26">
        <v>37.9</v>
      </c>
      <c r="FC26">
        <v>2</v>
      </c>
      <c r="FD26">
        <v>517.64700000000005</v>
      </c>
      <c r="FE26">
        <v>502.005</v>
      </c>
      <c r="FF26">
        <v>37.328899999999997</v>
      </c>
      <c r="FG26">
        <v>37.083399999999997</v>
      </c>
      <c r="FH26">
        <v>30.000299999999999</v>
      </c>
      <c r="FI26">
        <v>36.805900000000001</v>
      </c>
      <c r="FJ26">
        <v>36.810299999999998</v>
      </c>
      <c r="FK26">
        <v>19.335599999999999</v>
      </c>
      <c r="FL26">
        <v>0</v>
      </c>
      <c r="FM26">
        <v>100</v>
      </c>
      <c r="FN26">
        <v>-999.9</v>
      </c>
      <c r="FO26">
        <v>400</v>
      </c>
      <c r="FP26">
        <v>33.240299999999998</v>
      </c>
      <c r="FQ26">
        <v>97.179100000000005</v>
      </c>
      <c r="FR26">
        <v>101.81399999999999</v>
      </c>
    </row>
    <row r="27" spans="1:174" x14ac:dyDescent="0.25">
      <c r="A27">
        <v>12</v>
      </c>
      <c r="B27">
        <v>1607285593.5</v>
      </c>
      <c r="C27">
        <v>2120.9000000953702</v>
      </c>
      <c r="D27" t="s">
        <v>346</v>
      </c>
      <c r="E27" t="s">
        <v>347</v>
      </c>
      <c r="F27" t="s">
        <v>348</v>
      </c>
      <c r="G27" t="s">
        <v>349</v>
      </c>
      <c r="H27">
        <v>1607285585.75</v>
      </c>
      <c r="I27">
        <f t="shared" si="0"/>
        <v>8.8604326923957019E-4</v>
      </c>
      <c r="J27">
        <f t="shared" si="1"/>
        <v>0.88604326923957022</v>
      </c>
      <c r="K27">
        <f t="shared" si="2"/>
        <v>1.7235532559814897</v>
      </c>
      <c r="L27">
        <f t="shared" si="3"/>
        <v>397.50006666666701</v>
      </c>
      <c r="M27">
        <f t="shared" si="4"/>
        <v>257.74016099406936</v>
      </c>
      <c r="N27">
        <f t="shared" si="5"/>
        <v>26.374520647794444</v>
      </c>
      <c r="O27">
        <f t="shared" si="6"/>
        <v>40.6761355132424</v>
      </c>
      <c r="P27">
        <f t="shared" si="7"/>
        <v>2.3140303618081601E-2</v>
      </c>
      <c r="Q27">
        <f t="shared" si="8"/>
        <v>2.9685602894559047</v>
      </c>
      <c r="R27">
        <f t="shared" si="9"/>
        <v>2.3040558028963879E-2</v>
      </c>
      <c r="S27">
        <f t="shared" si="10"/>
        <v>1.4409274555651315E-2</v>
      </c>
      <c r="T27">
        <f t="shared" si="11"/>
        <v>231.29268740824321</v>
      </c>
      <c r="U27">
        <f t="shared" si="12"/>
        <v>39.758063079300712</v>
      </c>
      <c r="V27">
        <f t="shared" si="13"/>
        <v>38.340296666666703</v>
      </c>
      <c r="W27">
        <f t="shared" si="14"/>
        <v>6.7810344081282183</v>
      </c>
      <c r="X27">
        <f t="shared" si="15"/>
        <v>44.014835553908497</v>
      </c>
      <c r="Y27">
        <f t="shared" si="16"/>
        <v>3.0345899663956124</v>
      </c>
      <c r="Z27">
        <f t="shared" si="17"/>
        <v>6.8944707578855011</v>
      </c>
      <c r="AA27">
        <f t="shared" si="18"/>
        <v>3.7464444417326059</v>
      </c>
      <c r="AB27">
        <f t="shared" si="19"/>
        <v>-39.074508173465048</v>
      </c>
      <c r="AC27">
        <f t="shared" si="20"/>
        <v>49.167802878730598</v>
      </c>
      <c r="AD27">
        <f t="shared" si="21"/>
        <v>4.0012428242596583</v>
      </c>
      <c r="AE27">
        <f t="shared" si="22"/>
        <v>245.38722493776839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52041.347792304448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350</v>
      </c>
      <c r="AR27">
        <v>15371.3</v>
      </c>
      <c r="AS27">
        <v>742.65861538461502</v>
      </c>
      <c r="AT27">
        <v>813.07</v>
      </c>
      <c r="AU27">
        <f t="shared" si="27"/>
        <v>8.6599412861604774E-2</v>
      </c>
      <c r="AV27">
        <v>0.5</v>
      </c>
      <c r="AW27">
        <f t="shared" si="28"/>
        <v>1180.191450558033</v>
      </c>
      <c r="AX27">
        <f t="shared" si="29"/>
        <v>1.7235532559814897</v>
      </c>
      <c r="AY27">
        <f t="shared" si="30"/>
        <v>51.101943341305656</v>
      </c>
      <c r="AZ27">
        <f t="shared" si="31"/>
        <v>1.949938490665716E-3</v>
      </c>
      <c r="BA27">
        <f t="shared" si="32"/>
        <v>3.0120530827604015</v>
      </c>
      <c r="BB27" t="s">
        <v>351</v>
      </c>
      <c r="BC27">
        <v>742.65861538461502</v>
      </c>
      <c r="BD27">
        <v>599.78</v>
      </c>
      <c r="BE27">
        <f t="shared" si="33"/>
        <v>0.26232673693531927</v>
      </c>
      <c r="BF27">
        <f t="shared" si="34"/>
        <v>0.33012042109515216</v>
      </c>
      <c r="BG27">
        <f t="shared" si="35"/>
        <v>0.91988506178867879</v>
      </c>
      <c r="BH27">
        <f t="shared" si="36"/>
        <v>0.7214792978694925</v>
      </c>
      <c r="BI27">
        <f t="shared" si="37"/>
        <v>0.96167715424227251</v>
      </c>
      <c r="BJ27">
        <f t="shared" si="38"/>
        <v>0.26660920921506909</v>
      </c>
      <c r="BK27">
        <f t="shared" si="39"/>
        <v>0.73339079078493086</v>
      </c>
      <c r="BL27">
        <f t="shared" si="40"/>
        <v>1400.0073333333301</v>
      </c>
      <c r="BM27">
        <f t="shared" si="41"/>
        <v>1180.191450558033</v>
      </c>
      <c r="BN27">
        <f t="shared" si="42"/>
        <v>0.8429894775965715</v>
      </c>
      <c r="BO27">
        <f t="shared" si="43"/>
        <v>0.19597895519314301</v>
      </c>
      <c r="BP27">
        <v>6</v>
      </c>
      <c r="BQ27">
        <v>0.5</v>
      </c>
      <c r="BR27" t="s">
        <v>296</v>
      </c>
      <c r="BS27">
        <v>2</v>
      </c>
      <c r="BT27">
        <v>1607285585.75</v>
      </c>
      <c r="BU27">
        <v>397.50006666666701</v>
      </c>
      <c r="BV27">
        <v>399.98989999999998</v>
      </c>
      <c r="BW27">
        <v>29.654973333333299</v>
      </c>
      <c r="BX27">
        <v>28.623696666666699</v>
      </c>
      <c r="BY27">
        <v>398.12290000000002</v>
      </c>
      <c r="BZ27">
        <v>28.852166666666701</v>
      </c>
      <c r="CA27">
        <v>500.21553333333298</v>
      </c>
      <c r="CB27">
        <v>102.22986666666699</v>
      </c>
      <c r="CC27">
        <v>0.100016833333333</v>
      </c>
      <c r="CD27">
        <v>38.647516666666696</v>
      </c>
      <c r="CE27">
        <v>38.340296666666703</v>
      </c>
      <c r="CF27">
        <v>999.9</v>
      </c>
      <c r="CG27">
        <v>0</v>
      </c>
      <c r="CH27">
        <v>0</v>
      </c>
      <c r="CI27">
        <v>10001.079</v>
      </c>
      <c r="CJ27">
        <v>0</v>
      </c>
      <c r="CK27">
        <v>220.90379999999999</v>
      </c>
      <c r="CL27">
        <v>1400.0073333333301</v>
      </c>
      <c r="CM27">
        <v>0.89999296666666695</v>
      </c>
      <c r="CN27">
        <v>0.10000695666666699</v>
      </c>
      <c r="CO27">
        <v>0</v>
      </c>
      <c r="CP27">
        <v>742.65633333333301</v>
      </c>
      <c r="CQ27">
        <v>4.9994800000000001</v>
      </c>
      <c r="CR27">
        <v>11666.1466666667</v>
      </c>
      <c r="CS27">
        <v>11417.6133333333</v>
      </c>
      <c r="CT27">
        <v>49.362266666666699</v>
      </c>
      <c r="CU27">
        <v>51.024799999999999</v>
      </c>
      <c r="CV27">
        <v>49.953866666666599</v>
      </c>
      <c r="CW27">
        <v>50.670533333333303</v>
      </c>
      <c r="CX27">
        <v>51.995600000000003</v>
      </c>
      <c r="CY27">
        <v>1255.498</v>
      </c>
      <c r="CZ27">
        <v>139.50966666666699</v>
      </c>
      <c r="DA27">
        <v>0</v>
      </c>
      <c r="DB27">
        <v>46.900000095367403</v>
      </c>
      <c r="DC27">
        <v>0</v>
      </c>
      <c r="DD27">
        <v>742.65861538461502</v>
      </c>
      <c r="DE27">
        <v>-1.92177779645944</v>
      </c>
      <c r="DF27">
        <v>-33.829059720680199</v>
      </c>
      <c r="DG27">
        <v>11665.896153846201</v>
      </c>
      <c r="DH27">
        <v>15</v>
      </c>
      <c r="DI27">
        <v>1607283063.5999999</v>
      </c>
      <c r="DJ27" t="s">
        <v>297</v>
      </c>
      <c r="DK27">
        <v>1607283063.5999999</v>
      </c>
      <c r="DL27">
        <v>1607283056.5999999</v>
      </c>
      <c r="DM27">
        <v>1</v>
      </c>
      <c r="DN27">
        <v>-0.51400000000000001</v>
      </c>
      <c r="DO27">
        <v>-0.104</v>
      </c>
      <c r="DP27">
        <v>-1.8049999999999999</v>
      </c>
      <c r="DQ27">
        <v>0.61699999999999999</v>
      </c>
      <c r="DR27">
        <v>1464</v>
      </c>
      <c r="DS27">
        <v>31</v>
      </c>
      <c r="DT27">
        <v>0.05</v>
      </c>
      <c r="DU27">
        <v>7.0000000000000007E-2</v>
      </c>
      <c r="DV27">
        <v>1.7210295388069199</v>
      </c>
      <c r="DW27">
        <v>-5.66191699416322E-2</v>
      </c>
      <c r="DX27">
        <v>3.2693574551678303E-2</v>
      </c>
      <c r="DY27">
        <v>1</v>
      </c>
      <c r="DZ27">
        <v>-2.4889787096774199</v>
      </c>
      <c r="EA27">
        <v>5.7482903225815903E-2</v>
      </c>
      <c r="EB27">
        <v>3.98171724779839E-2</v>
      </c>
      <c r="EC27">
        <v>1</v>
      </c>
      <c r="ED27">
        <v>1.03139064516129</v>
      </c>
      <c r="EE27">
        <v>-1.29672580645181E-2</v>
      </c>
      <c r="EF27">
        <v>1.18181635897779E-3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-0.623</v>
      </c>
      <c r="EN27">
        <v>0.80259999999999998</v>
      </c>
      <c r="EO27">
        <v>-0.456696103518554</v>
      </c>
      <c r="EP27">
        <v>-1.6043650578588901E-5</v>
      </c>
      <c r="EQ27">
        <v>-1.15305589960158E-6</v>
      </c>
      <c r="ER27">
        <v>3.6581349982770798E-10</v>
      </c>
      <c r="ES27">
        <v>0.61739999999999595</v>
      </c>
      <c r="ET27">
        <v>0</v>
      </c>
      <c r="EU27">
        <v>0</v>
      </c>
      <c r="EV27">
        <v>0</v>
      </c>
      <c r="EW27">
        <v>18</v>
      </c>
      <c r="EX27">
        <v>2225</v>
      </c>
      <c r="EY27">
        <v>1</v>
      </c>
      <c r="EZ27">
        <v>25</v>
      </c>
      <c r="FA27">
        <v>42.2</v>
      </c>
      <c r="FB27">
        <v>42.3</v>
      </c>
      <c r="FC27">
        <v>2</v>
      </c>
      <c r="FD27">
        <v>512.87699999999995</v>
      </c>
      <c r="FE27">
        <v>501.88299999999998</v>
      </c>
      <c r="FF27">
        <v>37.4529</v>
      </c>
      <c r="FG27">
        <v>37.164900000000003</v>
      </c>
      <c r="FH27">
        <v>30.0001</v>
      </c>
      <c r="FI27">
        <v>36.918399999999998</v>
      </c>
      <c r="FJ27">
        <v>36.934100000000001</v>
      </c>
      <c r="FK27">
        <v>19.3612</v>
      </c>
      <c r="FL27">
        <v>0</v>
      </c>
      <c r="FM27">
        <v>100</v>
      </c>
      <c r="FN27">
        <v>-999.9</v>
      </c>
      <c r="FO27">
        <v>400</v>
      </c>
      <c r="FP27">
        <v>29.659600000000001</v>
      </c>
      <c r="FQ27">
        <v>97.185599999999994</v>
      </c>
      <c r="FR27">
        <v>101.803</v>
      </c>
    </row>
    <row r="28" spans="1:174" x14ac:dyDescent="0.25">
      <c r="A28">
        <v>13</v>
      </c>
      <c r="B28">
        <v>1607285729.5</v>
      </c>
      <c r="C28">
        <v>2256.9000000953702</v>
      </c>
      <c r="D28" t="s">
        <v>352</v>
      </c>
      <c r="E28" t="s">
        <v>353</v>
      </c>
      <c r="F28" t="s">
        <v>348</v>
      </c>
      <c r="G28" t="s">
        <v>349</v>
      </c>
      <c r="H28">
        <v>1607285721.75</v>
      </c>
      <c r="I28">
        <f t="shared" si="0"/>
        <v>1.16233152168783E-3</v>
      </c>
      <c r="J28">
        <f t="shared" si="1"/>
        <v>1.16233152168783</v>
      </c>
      <c r="K28">
        <f t="shared" si="2"/>
        <v>3.8565687459991183</v>
      </c>
      <c r="L28">
        <f t="shared" si="3"/>
        <v>394.82150000000001</v>
      </c>
      <c r="M28">
        <f t="shared" si="4"/>
        <v>171.83268884499236</v>
      </c>
      <c r="N28">
        <f t="shared" si="5"/>
        <v>17.582708841838638</v>
      </c>
      <c r="O28">
        <f t="shared" si="6"/>
        <v>40.399946748550818</v>
      </c>
      <c r="P28">
        <f t="shared" si="7"/>
        <v>3.0179996480986033E-2</v>
      </c>
      <c r="Q28">
        <f t="shared" si="8"/>
        <v>2.9683634566122645</v>
      </c>
      <c r="R28">
        <f t="shared" si="9"/>
        <v>3.0010559468026533E-2</v>
      </c>
      <c r="S28">
        <f t="shared" si="10"/>
        <v>1.8771743466020119E-2</v>
      </c>
      <c r="T28">
        <f t="shared" si="11"/>
        <v>231.29118088305387</v>
      </c>
      <c r="U28">
        <f t="shared" si="12"/>
        <v>39.828846300760965</v>
      </c>
      <c r="V28">
        <f t="shared" si="13"/>
        <v>38.4843233333333</v>
      </c>
      <c r="W28">
        <f t="shared" si="14"/>
        <v>6.8340108382288332</v>
      </c>
      <c r="X28">
        <f t="shared" si="15"/>
        <v>44.083481831843571</v>
      </c>
      <c r="Y28">
        <f t="shared" si="16"/>
        <v>3.0625533872783244</v>
      </c>
      <c r="Z28">
        <f t="shared" si="17"/>
        <v>6.9471676465131171</v>
      </c>
      <c r="AA28">
        <f t="shared" si="18"/>
        <v>3.7714574509505088</v>
      </c>
      <c r="AB28">
        <f t="shared" si="19"/>
        <v>-51.258820106433305</v>
      </c>
      <c r="AC28">
        <f t="shared" si="20"/>
        <v>48.716991051750576</v>
      </c>
      <c r="AD28">
        <f t="shared" si="21"/>
        <v>3.9702677178091186</v>
      </c>
      <c r="AE28">
        <f t="shared" si="22"/>
        <v>232.71961954618027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52012.105293064989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354</v>
      </c>
      <c r="AR28">
        <v>15394.4</v>
      </c>
      <c r="AS28">
        <v>1240.4457692307701</v>
      </c>
      <c r="AT28">
        <v>1437.1</v>
      </c>
      <c r="AU28">
        <f t="shared" si="27"/>
        <v>0.13684102064520898</v>
      </c>
      <c r="AV28">
        <v>0.5</v>
      </c>
      <c r="AW28">
        <f t="shared" si="28"/>
        <v>1180.1863705579981</v>
      </c>
      <c r="AX28">
        <f t="shared" si="29"/>
        <v>3.8565687459991183</v>
      </c>
      <c r="AY28">
        <f t="shared" si="30"/>
        <v>80.748953749360638</v>
      </c>
      <c r="AZ28">
        <f t="shared" si="31"/>
        <v>3.7573016740726928E-3</v>
      </c>
      <c r="BA28">
        <f t="shared" si="32"/>
        <v>1.269904669125322</v>
      </c>
      <c r="BB28" t="s">
        <v>355</v>
      </c>
      <c r="BC28">
        <v>1240.4457692307701</v>
      </c>
      <c r="BD28">
        <v>777.13</v>
      </c>
      <c r="BE28">
        <f t="shared" si="33"/>
        <v>0.45923735300257462</v>
      </c>
      <c r="BF28">
        <f t="shared" si="34"/>
        <v>0.29797450000640913</v>
      </c>
      <c r="BG28">
        <f t="shared" si="35"/>
        <v>0.73441316726694705</v>
      </c>
      <c r="BH28">
        <f t="shared" si="36"/>
        <v>0.27251654923196506</v>
      </c>
      <c r="BI28">
        <f t="shared" si="37"/>
        <v>0.71663307742682258</v>
      </c>
      <c r="BJ28">
        <f t="shared" si="38"/>
        <v>0.18667879639234825</v>
      </c>
      <c r="BK28">
        <f t="shared" si="39"/>
        <v>0.81332120360765181</v>
      </c>
      <c r="BL28">
        <f t="shared" si="40"/>
        <v>1400.00166666667</v>
      </c>
      <c r="BM28">
        <f t="shared" si="41"/>
        <v>1180.1863705579981</v>
      </c>
      <c r="BN28">
        <f t="shared" si="42"/>
        <v>0.84298926112563821</v>
      </c>
      <c r="BO28">
        <f t="shared" si="43"/>
        <v>0.19597852225127649</v>
      </c>
      <c r="BP28">
        <v>6</v>
      </c>
      <c r="BQ28">
        <v>0.5</v>
      </c>
      <c r="BR28" t="s">
        <v>296</v>
      </c>
      <c r="BS28">
        <v>2</v>
      </c>
      <c r="BT28">
        <v>1607285721.75</v>
      </c>
      <c r="BU28">
        <v>394.82150000000001</v>
      </c>
      <c r="BV28">
        <v>399.99796666666703</v>
      </c>
      <c r="BW28">
        <v>29.929790000000001</v>
      </c>
      <c r="BX28">
        <v>28.577290000000001</v>
      </c>
      <c r="BY28">
        <v>395.44209999999998</v>
      </c>
      <c r="BZ28">
        <v>29.1138266666667</v>
      </c>
      <c r="CA28">
        <v>500.20400000000001</v>
      </c>
      <c r="CB28">
        <v>102.2246</v>
      </c>
      <c r="CC28">
        <v>9.9986549999999993E-2</v>
      </c>
      <c r="CD28">
        <v>38.788746666666697</v>
      </c>
      <c r="CE28">
        <v>38.4843233333333</v>
      </c>
      <c r="CF28">
        <v>999.9</v>
      </c>
      <c r="CG28">
        <v>0</v>
      </c>
      <c r="CH28">
        <v>0</v>
      </c>
      <c r="CI28">
        <v>10000.479666666701</v>
      </c>
      <c r="CJ28">
        <v>0</v>
      </c>
      <c r="CK28">
        <v>232.5479</v>
      </c>
      <c r="CL28">
        <v>1400.00166666667</v>
      </c>
      <c r="CM28">
        <v>0.90000080000000005</v>
      </c>
      <c r="CN28">
        <v>9.9999379999999999E-2</v>
      </c>
      <c r="CO28">
        <v>0</v>
      </c>
      <c r="CP28">
        <v>1243.7339999999999</v>
      </c>
      <c r="CQ28">
        <v>4.9994800000000001</v>
      </c>
      <c r="CR28">
        <v>18583.346666666701</v>
      </c>
      <c r="CS28">
        <v>11417.586666666701</v>
      </c>
      <c r="CT28">
        <v>49.560166666666703</v>
      </c>
      <c r="CU28">
        <v>51.424599999999998</v>
      </c>
      <c r="CV28">
        <v>50.241266666666597</v>
      </c>
      <c r="CW28">
        <v>51.1706</v>
      </c>
      <c r="CX28">
        <v>52.237333333333297</v>
      </c>
      <c r="CY28">
        <v>1255.5029999999999</v>
      </c>
      <c r="CZ28">
        <v>139.499</v>
      </c>
      <c r="DA28">
        <v>0</v>
      </c>
      <c r="DB28">
        <v>135.19999980926499</v>
      </c>
      <c r="DC28">
        <v>0</v>
      </c>
      <c r="DD28">
        <v>1240.4457692307701</v>
      </c>
      <c r="DE28">
        <v>-541.18803425535498</v>
      </c>
      <c r="DF28">
        <v>-7634.80000091073</v>
      </c>
      <c r="DG28">
        <v>18537.349999999999</v>
      </c>
      <c r="DH28">
        <v>15</v>
      </c>
      <c r="DI28">
        <v>1607283063.5999999</v>
      </c>
      <c r="DJ28" t="s">
        <v>297</v>
      </c>
      <c r="DK28">
        <v>1607283063.5999999</v>
      </c>
      <c r="DL28">
        <v>1607283056.5999999</v>
      </c>
      <c r="DM28">
        <v>1</v>
      </c>
      <c r="DN28">
        <v>-0.51400000000000001</v>
      </c>
      <c r="DO28">
        <v>-0.104</v>
      </c>
      <c r="DP28">
        <v>-1.8049999999999999</v>
      </c>
      <c r="DQ28">
        <v>0.61699999999999999</v>
      </c>
      <c r="DR28">
        <v>1464</v>
      </c>
      <c r="DS28">
        <v>31</v>
      </c>
      <c r="DT28">
        <v>0.05</v>
      </c>
      <c r="DU28">
        <v>7.0000000000000007E-2</v>
      </c>
      <c r="DV28">
        <v>3.8585686457568298</v>
      </c>
      <c r="DW28">
        <v>-5.73492897747774E-2</v>
      </c>
      <c r="DX28">
        <v>2.7106406549359901E-2</v>
      </c>
      <c r="DY28">
        <v>1</v>
      </c>
      <c r="DZ28">
        <v>-5.1735235483870996</v>
      </c>
      <c r="EA28">
        <v>-0.144625645161297</v>
      </c>
      <c r="EB28">
        <v>3.5131364311348501E-2</v>
      </c>
      <c r="EC28">
        <v>1</v>
      </c>
      <c r="ED28">
        <v>1.3441212903225801</v>
      </c>
      <c r="EE28">
        <v>0.618569516129027</v>
      </c>
      <c r="EF28">
        <v>4.6838792561910099E-2</v>
      </c>
      <c r="EG28">
        <v>0</v>
      </c>
      <c r="EH28">
        <v>2</v>
      </c>
      <c r="EI28">
        <v>3</v>
      </c>
      <c r="EJ28" t="s">
        <v>319</v>
      </c>
      <c r="EK28">
        <v>100</v>
      </c>
      <c r="EL28">
        <v>100</v>
      </c>
      <c r="EM28">
        <v>-0.621</v>
      </c>
      <c r="EN28">
        <v>0.81879999999999997</v>
      </c>
      <c r="EO28">
        <v>-0.456696103518554</v>
      </c>
      <c r="EP28">
        <v>-1.6043650578588901E-5</v>
      </c>
      <c r="EQ28">
        <v>-1.15305589960158E-6</v>
      </c>
      <c r="ER28">
        <v>3.6581349982770798E-10</v>
      </c>
      <c r="ES28">
        <v>0.61739999999999595</v>
      </c>
      <c r="ET28">
        <v>0</v>
      </c>
      <c r="EU28">
        <v>0</v>
      </c>
      <c r="EV28">
        <v>0</v>
      </c>
      <c r="EW28">
        <v>18</v>
      </c>
      <c r="EX28">
        <v>2225</v>
      </c>
      <c r="EY28">
        <v>1</v>
      </c>
      <c r="EZ28">
        <v>25</v>
      </c>
      <c r="FA28">
        <v>44.4</v>
      </c>
      <c r="FB28">
        <v>44.5</v>
      </c>
      <c r="FC28">
        <v>2</v>
      </c>
      <c r="FD28">
        <v>513.476</v>
      </c>
      <c r="FE28">
        <v>501.96</v>
      </c>
      <c r="FF28">
        <v>37.548299999999998</v>
      </c>
      <c r="FG28">
        <v>37.174300000000002</v>
      </c>
      <c r="FH28">
        <v>30.0002</v>
      </c>
      <c r="FI28">
        <v>36.9495</v>
      </c>
      <c r="FJ28">
        <v>36.963999999999999</v>
      </c>
      <c r="FK28">
        <v>19.3735</v>
      </c>
      <c r="FL28">
        <v>0</v>
      </c>
      <c r="FM28">
        <v>100</v>
      </c>
      <c r="FN28">
        <v>-999.9</v>
      </c>
      <c r="FO28">
        <v>400</v>
      </c>
      <c r="FP28">
        <v>29.639399999999998</v>
      </c>
      <c r="FQ28">
        <v>97.188500000000005</v>
      </c>
      <c r="FR28">
        <v>101.79900000000001</v>
      </c>
    </row>
    <row r="29" spans="1:174" x14ac:dyDescent="0.25">
      <c r="A29">
        <v>14</v>
      </c>
      <c r="B29">
        <v>1607285857.5</v>
      </c>
      <c r="C29">
        <v>2384.9000000953702</v>
      </c>
      <c r="D29" t="s">
        <v>356</v>
      </c>
      <c r="E29" t="s">
        <v>357</v>
      </c>
      <c r="F29" t="s">
        <v>358</v>
      </c>
      <c r="G29" t="s">
        <v>359</v>
      </c>
      <c r="H29">
        <v>1607285849.5</v>
      </c>
      <c r="I29">
        <f t="shared" si="0"/>
        <v>6.6990544017483705E-4</v>
      </c>
      <c r="J29">
        <f t="shared" si="1"/>
        <v>0.66990544017483711</v>
      </c>
      <c r="K29">
        <f t="shared" si="2"/>
        <v>1.289630202787988</v>
      </c>
      <c r="L29">
        <f t="shared" si="3"/>
        <v>398.142290322581</v>
      </c>
      <c r="M29">
        <f t="shared" si="4"/>
        <v>249.56511563433006</v>
      </c>
      <c r="N29">
        <f t="shared" si="5"/>
        <v>25.536176269135364</v>
      </c>
      <c r="O29">
        <f t="shared" si="6"/>
        <v>40.738993829457002</v>
      </c>
      <c r="P29">
        <f t="shared" si="7"/>
        <v>1.6266379500742799E-2</v>
      </c>
      <c r="Q29">
        <f t="shared" si="8"/>
        <v>2.9684423411558445</v>
      </c>
      <c r="R29">
        <f t="shared" si="9"/>
        <v>1.6217021751123304E-2</v>
      </c>
      <c r="S29">
        <f t="shared" si="10"/>
        <v>1.0140060634449237E-2</v>
      </c>
      <c r="T29">
        <f t="shared" si="11"/>
        <v>231.28896560069558</v>
      </c>
      <c r="U29">
        <f t="shared" si="12"/>
        <v>40.088887648338172</v>
      </c>
      <c r="V29">
        <f t="shared" si="13"/>
        <v>38.986122580645201</v>
      </c>
      <c r="W29">
        <f t="shared" si="14"/>
        <v>7.0213992661319882</v>
      </c>
      <c r="X29">
        <f t="shared" si="15"/>
        <v>42.893565264481218</v>
      </c>
      <c r="Y29">
        <f t="shared" si="16"/>
        <v>3.0015918224716374</v>
      </c>
      <c r="Z29">
        <f t="shared" si="17"/>
        <v>6.9977671568307676</v>
      </c>
      <c r="AA29">
        <f t="shared" si="18"/>
        <v>4.0198074436603513</v>
      </c>
      <c r="AB29">
        <f t="shared" si="19"/>
        <v>-29.542829911710314</v>
      </c>
      <c r="AC29">
        <f t="shared" si="20"/>
        <v>-10.024364825071187</v>
      </c>
      <c r="AD29">
        <f t="shared" si="21"/>
        <v>-0.81943496133012528</v>
      </c>
      <c r="AE29">
        <f t="shared" si="22"/>
        <v>190.90233590258396</v>
      </c>
      <c r="AF29">
        <v>3</v>
      </c>
      <c r="AG29">
        <v>1</v>
      </c>
      <c r="AH29">
        <f t="shared" si="23"/>
        <v>1</v>
      </c>
      <c r="AI29">
        <f t="shared" si="24"/>
        <v>0</v>
      </c>
      <c r="AJ29">
        <f t="shared" si="25"/>
        <v>51991.82626480914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360</v>
      </c>
      <c r="AR29">
        <v>15437.5</v>
      </c>
      <c r="AS29">
        <v>492.39253846153798</v>
      </c>
      <c r="AT29">
        <v>511.35</v>
      </c>
      <c r="AU29">
        <f t="shared" si="27"/>
        <v>3.7073357853646294E-2</v>
      </c>
      <c r="AV29">
        <v>0.5</v>
      </c>
      <c r="AW29">
        <f t="shared" si="28"/>
        <v>1180.1744338125088</v>
      </c>
      <c r="AX29">
        <f t="shared" si="29"/>
        <v>1.289630202787988</v>
      </c>
      <c r="AY29">
        <f t="shared" si="30"/>
        <v>21.876514557227772</v>
      </c>
      <c r="AZ29">
        <f t="shared" si="31"/>
        <v>1.582289557461195E-3</v>
      </c>
      <c r="BA29">
        <f t="shared" si="32"/>
        <v>5.379348782634203</v>
      </c>
      <c r="BB29" t="s">
        <v>361</v>
      </c>
      <c r="BC29">
        <v>492.39253846153798</v>
      </c>
      <c r="BD29">
        <v>448.71</v>
      </c>
      <c r="BE29">
        <f t="shared" si="33"/>
        <v>0.12249926664711064</v>
      </c>
      <c r="BF29">
        <f t="shared" si="34"/>
        <v>0.30264146772768247</v>
      </c>
      <c r="BG29">
        <f t="shared" si="35"/>
        <v>0.9777348873415157</v>
      </c>
      <c r="BH29">
        <f t="shared" si="36"/>
        <v>-9.2870951331187876E-2</v>
      </c>
      <c r="BI29">
        <f t="shared" si="37"/>
        <v>1.0801565524390864</v>
      </c>
      <c r="BJ29">
        <f t="shared" si="38"/>
        <v>0.27579267023091975</v>
      </c>
      <c r="BK29">
        <f t="shared" si="39"/>
        <v>0.72420732976908031</v>
      </c>
      <c r="BL29">
        <f t="shared" si="40"/>
        <v>1399.9874193548401</v>
      </c>
      <c r="BM29">
        <f t="shared" si="41"/>
        <v>1180.1744338125088</v>
      </c>
      <c r="BN29">
        <f t="shared" si="42"/>
        <v>0.84298931368709851</v>
      </c>
      <c r="BO29">
        <f t="shared" si="43"/>
        <v>0.195978627374197</v>
      </c>
      <c r="BP29">
        <v>6</v>
      </c>
      <c r="BQ29">
        <v>0.5</v>
      </c>
      <c r="BR29" t="s">
        <v>296</v>
      </c>
      <c r="BS29">
        <v>2</v>
      </c>
      <c r="BT29">
        <v>1607285849.5</v>
      </c>
      <c r="BU29">
        <v>398.142290322581</v>
      </c>
      <c r="BV29">
        <v>400.00919354838697</v>
      </c>
      <c r="BW29">
        <v>29.334564516128999</v>
      </c>
      <c r="BX29">
        <v>28.554558064516101</v>
      </c>
      <c r="BY29">
        <v>398.76551612903199</v>
      </c>
      <c r="BZ29">
        <v>28.547064516129002</v>
      </c>
      <c r="CA29">
        <v>500.19129032258098</v>
      </c>
      <c r="CB29">
        <v>102.222709677419</v>
      </c>
      <c r="CC29">
        <v>9.9989567741935501E-2</v>
      </c>
      <c r="CD29">
        <v>38.9234838709678</v>
      </c>
      <c r="CE29">
        <v>38.986122580645201</v>
      </c>
      <c r="CF29">
        <v>999.9</v>
      </c>
      <c r="CG29">
        <v>0</v>
      </c>
      <c r="CH29">
        <v>0</v>
      </c>
      <c r="CI29">
        <v>10001.1112903226</v>
      </c>
      <c r="CJ29">
        <v>0</v>
      </c>
      <c r="CK29">
        <v>162.19741935483901</v>
      </c>
      <c r="CL29">
        <v>1399.9874193548401</v>
      </c>
      <c r="CM29">
        <v>0.89999967741935505</v>
      </c>
      <c r="CN29">
        <v>0.10000038064516099</v>
      </c>
      <c r="CO29">
        <v>0</v>
      </c>
      <c r="CP29">
        <v>492.38661290322602</v>
      </c>
      <c r="CQ29">
        <v>4.9994800000000001</v>
      </c>
      <c r="CR29">
        <v>8231.3954838709706</v>
      </c>
      <c r="CS29">
        <v>11417.4806451613</v>
      </c>
      <c r="CT29">
        <v>49.840419354838701</v>
      </c>
      <c r="CU29">
        <v>51.850612903225802</v>
      </c>
      <c r="CV29">
        <v>50.568096774193499</v>
      </c>
      <c r="CW29">
        <v>51.560161290322597</v>
      </c>
      <c r="CX29">
        <v>52.515967741935498</v>
      </c>
      <c r="CY29">
        <v>1255.4874193548401</v>
      </c>
      <c r="CZ29">
        <v>139.5</v>
      </c>
      <c r="DA29">
        <v>0</v>
      </c>
      <c r="DB29">
        <v>126.89999985694899</v>
      </c>
      <c r="DC29">
        <v>0</v>
      </c>
      <c r="DD29">
        <v>492.39253846153798</v>
      </c>
      <c r="DE29">
        <v>2.6506666765948301</v>
      </c>
      <c r="DF29">
        <v>50.469059940681902</v>
      </c>
      <c r="DG29">
        <v>8231.5461538461495</v>
      </c>
      <c r="DH29">
        <v>15</v>
      </c>
      <c r="DI29">
        <v>1607283063.5999999</v>
      </c>
      <c r="DJ29" t="s">
        <v>297</v>
      </c>
      <c r="DK29">
        <v>1607283063.5999999</v>
      </c>
      <c r="DL29">
        <v>1607283056.5999999</v>
      </c>
      <c r="DM29">
        <v>1</v>
      </c>
      <c r="DN29">
        <v>-0.51400000000000001</v>
      </c>
      <c r="DO29">
        <v>-0.104</v>
      </c>
      <c r="DP29">
        <v>-1.8049999999999999</v>
      </c>
      <c r="DQ29">
        <v>0.61699999999999999</v>
      </c>
      <c r="DR29">
        <v>1464</v>
      </c>
      <c r="DS29">
        <v>31</v>
      </c>
      <c r="DT29">
        <v>0.05</v>
      </c>
      <c r="DU29">
        <v>7.0000000000000007E-2</v>
      </c>
      <c r="DV29">
        <v>1.2912241174158301</v>
      </c>
      <c r="DW29">
        <v>-0.237020396097158</v>
      </c>
      <c r="DX29">
        <v>2.67566414570959E-2</v>
      </c>
      <c r="DY29">
        <v>1</v>
      </c>
      <c r="DZ29">
        <v>-1.8669741935483899</v>
      </c>
      <c r="EA29">
        <v>0.16061419354838799</v>
      </c>
      <c r="EB29">
        <v>2.7372663874300599E-2</v>
      </c>
      <c r="EC29">
        <v>1</v>
      </c>
      <c r="ED29">
        <v>0.77756516129032205</v>
      </c>
      <c r="EE29">
        <v>0.29397474193548401</v>
      </c>
      <c r="EF29">
        <v>2.1985877129819802E-2</v>
      </c>
      <c r="EG29">
        <v>0</v>
      </c>
      <c r="EH29">
        <v>2</v>
      </c>
      <c r="EI29">
        <v>3</v>
      </c>
      <c r="EJ29" t="s">
        <v>319</v>
      </c>
      <c r="EK29">
        <v>100</v>
      </c>
      <c r="EL29">
        <v>100</v>
      </c>
      <c r="EM29">
        <v>-0.623</v>
      </c>
      <c r="EN29">
        <v>0.78900000000000003</v>
      </c>
      <c r="EO29">
        <v>-0.456696103518554</v>
      </c>
      <c r="EP29">
        <v>-1.6043650578588901E-5</v>
      </c>
      <c r="EQ29">
        <v>-1.15305589960158E-6</v>
      </c>
      <c r="ER29">
        <v>3.6581349982770798E-10</v>
      </c>
      <c r="ES29">
        <v>0.61739999999999595</v>
      </c>
      <c r="ET29">
        <v>0</v>
      </c>
      <c r="EU29">
        <v>0</v>
      </c>
      <c r="EV29">
        <v>0</v>
      </c>
      <c r="EW29">
        <v>18</v>
      </c>
      <c r="EX29">
        <v>2225</v>
      </c>
      <c r="EY29">
        <v>1</v>
      </c>
      <c r="EZ29">
        <v>25</v>
      </c>
      <c r="FA29">
        <v>46.6</v>
      </c>
      <c r="FB29">
        <v>46.7</v>
      </c>
      <c r="FC29">
        <v>2</v>
      </c>
      <c r="FD29">
        <v>502.55599999999998</v>
      </c>
      <c r="FE29">
        <v>501.72500000000002</v>
      </c>
      <c r="FF29">
        <v>37.629199999999997</v>
      </c>
      <c r="FG29">
        <v>37.231499999999997</v>
      </c>
      <c r="FH29">
        <v>30.0001</v>
      </c>
      <c r="FI29">
        <v>36.9983</v>
      </c>
      <c r="FJ29">
        <v>37.013800000000003</v>
      </c>
      <c r="FK29">
        <v>19.379300000000001</v>
      </c>
      <c r="FL29">
        <v>0</v>
      </c>
      <c r="FM29">
        <v>100</v>
      </c>
      <c r="FN29">
        <v>-999.9</v>
      </c>
      <c r="FO29">
        <v>400</v>
      </c>
      <c r="FP29">
        <v>29.909600000000001</v>
      </c>
      <c r="FQ29">
        <v>97.1828</v>
      </c>
      <c r="FR29">
        <v>101.788</v>
      </c>
    </row>
    <row r="30" spans="1:174" x14ac:dyDescent="0.25">
      <c r="A30">
        <v>15</v>
      </c>
      <c r="B30">
        <v>1607286061.5</v>
      </c>
      <c r="C30">
        <v>2588.9000000953702</v>
      </c>
      <c r="D30" t="s">
        <v>362</v>
      </c>
      <c r="E30" t="s">
        <v>363</v>
      </c>
      <c r="F30" t="s">
        <v>358</v>
      </c>
      <c r="G30" t="s">
        <v>359</v>
      </c>
      <c r="H30">
        <v>1607286053.5</v>
      </c>
      <c r="I30">
        <f t="shared" si="0"/>
        <v>4.993140169389182E-4</v>
      </c>
      <c r="J30">
        <f t="shared" si="1"/>
        <v>0.49931401693891819</v>
      </c>
      <c r="K30">
        <f t="shared" si="2"/>
        <v>0.77019616449056794</v>
      </c>
      <c r="L30">
        <f t="shared" si="3"/>
        <v>398.82825806451598</v>
      </c>
      <c r="M30">
        <f t="shared" si="4"/>
        <v>268.66510004169675</v>
      </c>
      <c r="N30">
        <f t="shared" si="5"/>
        <v>27.486503886495917</v>
      </c>
      <c r="O30">
        <f t="shared" si="6"/>
        <v>40.803194994933669</v>
      </c>
      <c r="P30">
        <f t="shared" si="7"/>
        <v>1.1537178075121357E-2</v>
      </c>
      <c r="Q30">
        <f t="shared" si="8"/>
        <v>2.9687214255539374</v>
      </c>
      <c r="R30">
        <f t="shared" si="9"/>
        <v>1.1512326960631055E-2</v>
      </c>
      <c r="S30">
        <f t="shared" si="10"/>
        <v>7.1974326197921414E-3</v>
      </c>
      <c r="T30">
        <f t="shared" si="11"/>
        <v>231.28859094470991</v>
      </c>
      <c r="U30">
        <f t="shared" si="12"/>
        <v>40.62864322938394</v>
      </c>
      <c r="V30">
        <f t="shared" si="13"/>
        <v>39.436480645161303</v>
      </c>
      <c r="W30">
        <f t="shared" si="14"/>
        <v>7.1933558406029157</v>
      </c>
      <c r="X30">
        <f t="shared" si="15"/>
        <v>41.415741446254742</v>
      </c>
      <c r="Y30">
        <f t="shared" si="16"/>
        <v>2.9766011136240973</v>
      </c>
      <c r="Z30">
        <f t="shared" si="17"/>
        <v>7.1871250149821329</v>
      </c>
      <c r="AA30">
        <f t="shared" si="18"/>
        <v>4.2167547269788184</v>
      </c>
      <c r="AB30">
        <f t="shared" si="19"/>
        <v>-22.019748147006293</v>
      </c>
      <c r="AC30">
        <f t="shared" si="20"/>
        <v>-2.5855772424178531</v>
      </c>
      <c r="AD30">
        <f t="shared" si="21"/>
        <v>-0.21230039659537367</v>
      </c>
      <c r="AE30">
        <f t="shared" si="22"/>
        <v>206.4709651586904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51916.698422500544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364</v>
      </c>
      <c r="AR30">
        <v>15410.2</v>
      </c>
      <c r="AS30">
        <v>506.44128000000001</v>
      </c>
      <c r="AT30">
        <v>520.12</v>
      </c>
      <c r="AU30">
        <f t="shared" si="27"/>
        <v>2.629916173190805E-2</v>
      </c>
      <c r="AV30">
        <v>0.5</v>
      </c>
      <c r="AW30">
        <f t="shared" si="28"/>
        <v>1180.1708241351646</v>
      </c>
      <c r="AX30">
        <f t="shared" si="29"/>
        <v>0.77019616449056794</v>
      </c>
      <c r="AY30">
        <f t="shared" si="30"/>
        <v>15.518751687604952</v>
      </c>
      <c r="AZ30">
        <f t="shared" si="31"/>
        <v>1.1421597761447552E-3</v>
      </c>
      <c r="BA30">
        <f t="shared" si="32"/>
        <v>5.2717834345920176</v>
      </c>
      <c r="BB30" t="s">
        <v>365</v>
      </c>
      <c r="BC30">
        <v>506.44128000000001</v>
      </c>
      <c r="BD30">
        <v>458.37</v>
      </c>
      <c r="BE30">
        <f t="shared" si="33"/>
        <v>0.11872260247635158</v>
      </c>
      <c r="BF30">
        <f t="shared" si="34"/>
        <v>0.22151773279352224</v>
      </c>
      <c r="BG30">
        <f t="shared" si="35"/>
        <v>0.97797561088700324</v>
      </c>
      <c r="BH30">
        <f t="shared" si="36"/>
        <v>-7.001912082027377E-2</v>
      </c>
      <c r="BI30">
        <f t="shared" si="37"/>
        <v>1.0767127491705391</v>
      </c>
      <c r="BJ30">
        <f t="shared" si="38"/>
        <v>0.2004913248394104</v>
      </c>
      <c r="BK30">
        <f t="shared" si="39"/>
        <v>0.79950867516058954</v>
      </c>
      <c r="BL30">
        <f t="shared" si="40"/>
        <v>1399.9829032258101</v>
      </c>
      <c r="BM30">
        <f t="shared" si="41"/>
        <v>1180.1708241351646</v>
      </c>
      <c r="BN30">
        <f t="shared" si="42"/>
        <v>0.84298945466822539</v>
      </c>
      <c r="BO30">
        <f t="shared" si="43"/>
        <v>0.19597890933645085</v>
      </c>
      <c r="BP30">
        <v>6</v>
      </c>
      <c r="BQ30">
        <v>0.5</v>
      </c>
      <c r="BR30" t="s">
        <v>296</v>
      </c>
      <c r="BS30">
        <v>2</v>
      </c>
      <c r="BT30">
        <v>1607286053.5</v>
      </c>
      <c r="BU30">
        <v>398.82825806451598</v>
      </c>
      <c r="BV30">
        <v>399.99103225806499</v>
      </c>
      <c r="BW30">
        <v>29.0946</v>
      </c>
      <c r="BX30">
        <v>28.5130709677419</v>
      </c>
      <c r="BY30">
        <v>399.45190322580601</v>
      </c>
      <c r="BZ30">
        <v>28.318548387096801</v>
      </c>
      <c r="CA30">
        <v>500.18483870967702</v>
      </c>
      <c r="CB30">
        <v>102.20767741935499</v>
      </c>
      <c r="CC30">
        <v>0.100005574193548</v>
      </c>
      <c r="CD30">
        <v>39.420325806451601</v>
      </c>
      <c r="CE30">
        <v>39.436480645161303</v>
      </c>
      <c r="CF30">
        <v>999.9</v>
      </c>
      <c r="CG30">
        <v>0</v>
      </c>
      <c r="CH30">
        <v>0</v>
      </c>
      <c r="CI30">
        <v>10004.162903225801</v>
      </c>
      <c r="CJ30">
        <v>0</v>
      </c>
      <c r="CK30">
        <v>809.53906451612897</v>
      </c>
      <c r="CL30">
        <v>1399.9829032258101</v>
      </c>
      <c r="CM30">
        <v>0.89999345161290401</v>
      </c>
      <c r="CN30">
        <v>0.100005683870968</v>
      </c>
      <c r="CO30">
        <v>0</v>
      </c>
      <c r="CP30">
        <v>506.448806451613</v>
      </c>
      <c r="CQ30">
        <v>4.9994800000000001</v>
      </c>
      <c r="CR30">
        <v>8612.4474193548394</v>
      </c>
      <c r="CS30">
        <v>11417.4096774194</v>
      </c>
      <c r="CT30">
        <v>50.249741935483897</v>
      </c>
      <c r="CU30">
        <v>52.137</v>
      </c>
      <c r="CV30">
        <v>50.971548387096803</v>
      </c>
      <c r="CW30">
        <v>52.203451612903201</v>
      </c>
      <c r="CX30">
        <v>52.967483870967698</v>
      </c>
      <c r="CY30">
        <v>1255.47677419355</v>
      </c>
      <c r="CZ30">
        <v>139.506129032258</v>
      </c>
      <c r="DA30">
        <v>0</v>
      </c>
      <c r="DB30">
        <v>203</v>
      </c>
      <c r="DC30">
        <v>0</v>
      </c>
      <c r="DD30">
        <v>506.44128000000001</v>
      </c>
      <c r="DE30">
        <v>0.17884614524315701</v>
      </c>
      <c r="DF30">
        <v>30.460769225264698</v>
      </c>
      <c r="DG30">
        <v>8612.6383999999998</v>
      </c>
      <c r="DH30">
        <v>15</v>
      </c>
      <c r="DI30">
        <v>1607283063.5999999</v>
      </c>
      <c r="DJ30" t="s">
        <v>297</v>
      </c>
      <c r="DK30">
        <v>1607283063.5999999</v>
      </c>
      <c r="DL30">
        <v>1607283056.5999999</v>
      </c>
      <c r="DM30">
        <v>1</v>
      </c>
      <c r="DN30">
        <v>-0.51400000000000001</v>
      </c>
      <c r="DO30">
        <v>-0.104</v>
      </c>
      <c r="DP30">
        <v>-1.8049999999999999</v>
      </c>
      <c r="DQ30">
        <v>0.61699999999999999</v>
      </c>
      <c r="DR30">
        <v>1464</v>
      </c>
      <c r="DS30">
        <v>31</v>
      </c>
      <c r="DT30">
        <v>0.05</v>
      </c>
      <c r="DU30">
        <v>7.0000000000000007E-2</v>
      </c>
      <c r="DV30">
        <v>0.77112619600365095</v>
      </c>
      <c r="DW30">
        <v>6.2621844182647102E-2</v>
      </c>
      <c r="DX30">
        <v>2.53229909217467E-2</v>
      </c>
      <c r="DY30">
        <v>1</v>
      </c>
      <c r="DZ30">
        <v>-1.1631454838709701</v>
      </c>
      <c r="EA30">
        <v>-0.13305725806451399</v>
      </c>
      <c r="EB30">
        <v>3.1224214118957601E-2</v>
      </c>
      <c r="EC30">
        <v>1</v>
      </c>
      <c r="ED30">
        <v>0.58064896774193597</v>
      </c>
      <c r="EE30">
        <v>0.100319758064516</v>
      </c>
      <c r="EF30">
        <v>7.5285404123837203E-3</v>
      </c>
      <c r="EG30">
        <v>1</v>
      </c>
      <c r="EH30">
        <v>3</v>
      </c>
      <c r="EI30">
        <v>3</v>
      </c>
      <c r="EJ30" t="s">
        <v>309</v>
      </c>
      <c r="EK30">
        <v>100</v>
      </c>
      <c r="EL30">
        <v>100</v>
      </c>
      <c r="EM30">
        <v>-0.624</v>
      </c>
      <c r="EN30">
        <v>0.77669999999999995</v>
      </c>
      <c r="EO30">
        <v>-0.456696103518554</v>
      </c>
      <c r="EP30">
        <v>-1.6043650578588901E-5</v>
      </c>
      <c r="EQ30">
        <v>-1.15305589960158E-6</v>
      </c>
      <c r="ER30">
        <v>3.6581349982770798E-10</v>
      </c>
      <c r="ES30">
        <v>0.61739999999999595</v>
      </c>
      <c r="ET30">
        <v>0</v>
      </c>
      <c r="EU30">
        <v>0</v>
      </c>
      <c r="EV30">
        <v>0</v>
      </c>
      <c r="EW30">
        <v>18</v>
      </c>
      <c r="EX30">
        <v>2225</v>
      </c>
      <c r="EY30">
        <v>1</v>
      </c>
      <c r="EZ30">
        <v>25</v>
      </c>
      <c r="FA30">
        <v>50</v>
      </c>
      <c r="FB30">
        <v>50.1</v>
      </c>
      <c r="FC30">
        <v>2</v>
      </c>
      <c r="FD30">
        <v>513.51900000000001</v>
      </c>
      <c r="FE30">
        <v>501.14699999999999</v>
      </c>
      <c r="FF30">
        <v>37.982500000000002</v>
      </c>
      <c r="FG30">
        <v>37.323700000000002</v>
      </c>
      <c r="FH30">
        <v>30.000399999999999</v>
      </c>
      <c r="FI30">
        <v>37.073900000000002</v>
      </c>
      <c r="FJ30">
        <v>37.090000000000003</v>
      </c>
      <c r="FK30">
        <v>19.3916</v>
      </c>
      <c r="FL30">
        <v>0</v>
      </c>
      <c r="FM30">
        <v>100</v>
      </c>
      <c r="FN30">
        <v>-999.9</v>
      </c>
      <c r="FO30">
        <v>400</v>
      </c>
      <c r="FP30">
        <v>29.353899999999999</v>
      </c>
      <c r="FQ30">
        <v>97.173500000000004</v>
      </c>
      <c r="FR30">
        <v>101.76600000000001</v>
      </c>
    </row>
    <row r="31" spans="1:174" x14ac:dyDescent="0.25">
      <c r="A31">
        <v>16</v>
      </c>
      <c r="B31">
        <v>1607286201.0999999</v>
      </c>
      <c r="C31">
        <v>2728.5</v>
      </c>
      <c r="D31" t="s">
        <v>366</v>
      </c>
      <c r="E31" t="s">
        <v>367</v>
      </c>
      <c r="F31" t="s">
        <v>368</v>
      </c>
      <c r="G31" t="s">
        <v>326</v>
      </c>
      <c r="H31">
        <v>1607286193.0999999</v>
      </c>
      <c r="I31">
        <f t="shared" si="0"/>
        <v>2.2031190686759251E-3</v>
      </c>
      <c r="J31">
        <f t="shared" si="1"/>
        <v>2.203119068675925</v>
      </c>
      <c r="K31">
        <f t="shared" si="2"/>
        <v>6.4979430109065222</v>
      </c>
      <c r="L31">
        <f t="shared" si="3"/>
        <v>391.16970967741901</v>
      </c>
      <c r="M31">
        <f t="shared" si="4"/>
        <v>180.63022750392469</v>
      </c>
      <c r="N31">
        <f t="shared" si="5"/>
        <v>18.479962877989792</v>
      </c>
      <c r="O31">
        <f t="shared" si="6"/>
        <v>40.019889327082211</v>
      </c>
      <c r="P31">
        <f t="shared" si="7"/>
        <v>5.4642173791298494E-2</v>
      </c>
      <c r="Q31">
        <f t="shared" si="8"/>
        <v>2.9673076855363725</v>
      </c>
      <c r="R31">
        <f t="shared" si="9"/>
        <v>5.4089267812928152E-2</v>
      </c>
      <c r="S31">
        <f t="shared" si="10"/>
        <v>3.3855002443526627E-2</v>
      </c>
      <c r="T31">
        <f t="shared" si="11"/>
        <v>231.28680426414977</v>
      </c>
      <c r="U31">
        <f t="shared" si="12"/>
        <v>40.112098018063044</v>
      </c>
      <c r="V31">
        <f t="shared" si="13"/>
        <v>39.282241935483903</v>
      </c>
      <c r="W31">
        <f t="shared" si="14"/>
        <v>7.134057544473996</v>
      </c>
      <c r="X31">
        <f t="shared" si="15"/>
        <v>44.400312782479403</v>
      </c>
      <c r="Y31">
        <f t="shared" si="16"/>
        <v>3.1769118215181846</v>
      </c>
      <c r="Z31">
        <f t="shared" si="17"/>
        <v>7.1551563996454792</v>
      </c>
      <c r="AA31">
        <f t="shared" si="18"/>
        <v>3.9571457229558114</v>
      </c>
      <c r="AB31">
        <f t="shared" si="19"/>
        <v>-97.157550928608302</v>
      </c>
      <c r="AC31">
        <f t="shared" si="20"/>
        <v>8.7995741438888206</v>
      </c>
      <c r="AD31">
        <f t="shared" si="21"/>
        <v>0.72204936859323376</v>
      </c>
      <c r="AE31">
        <f t="shared" si="22"/>
        <v>143.65087684802353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51890.66174000279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369</v>
      </c>
      <c r="AR31">
        <v>15341.4</v>
      </c>
      <c r="AS31">
        <v>1071.4188461538499</v>
      </c>
      <c r="AT31">
        <v>1294.8900000000001</v>
      </c>
      <c r="AU31">
        <f t="shared" si="27"/>
        <v>0.17257925680648556</v>
      </c>
      <c r="AV31">
        <v>0.5</v>
      </c>
      <c r="AW31">
        <f t="shared" si="28"/>
        <v>1180.1615918771013</v>
      </c>
      <c r="AX31">
        <f t="shared" si="29"/>
        <v>6.4979430109065222</v>
      </c>
      <c r="AY31">
        <f t="shared" si="30"/>
        <v>101.83570521885453</v>
      </c>
      <c r="AZ31">
        <f t="shared" si="31"/>
        <v>5.9955268324471851E-3</v>
      </c>
      <c r="BA31">
        <f t="shared" si="32"/>
        <v>1.5191946806292425</v>
      </c>
      <c r="BB31" t="s">
        <v>370</v>
      </c>
      <c r="BC31">
        <v>1071.4188461538499</v>
      </c>
      <c r="BD31">
        <v>745.26</v>
      </c>
      <c r="BE31">
        <f t="shared" si="33"/>
        <v>0.42446076500706631</v>
      </c>
      <c r="BF31">
        <f t="shared" si="34"/>
        <v>0.40658470943389213</v>
      </c>
      <c r="BG31">
        <f t="shared" si="35"/>
        <v>0.78161727894724298</v>
      </c>
      <c r="BH31">
        <f t="shared" si="36"/>
        <v>0.38568538189174872</v>
      </c>
      <c r="BI31">
        <f t="shared" si="37"/>
        <v>0.77247609485214686</v>
      </c>
      <c r="BJ31">
        <f t="shared" si="38"/>
        <v>0.28281313292224064</v>
      </c>
      <c r="BK31">
        <f t="shared" si="39"/>
        <v>0.71718686707775936</v>
      </c>
      <c r="BL31">
        <f t="shared" si="40"/>
        <v>1399.9719354838701</v>
      </c>
      <c r="BM31">
        <f t="shared" si="41"/>
        <v>1180.1615918771013</v>
      </c>
      <c r="BN31">
        <f t="shared" si="42"/>
        <v>0.84298946426322741</v>
      </c>
      <c r="BO31">
        <f t="shared" si="43"/>
        <v>0.19597892852645499</v>
      </c>
      <c r="BP31">
        <v>6</v>
      </c>
      <c r="BQ31">
        <v>0.5</v>
      </c>
      <c r="BR31" t="s">
        <v>296</v>
      </c>
      <c r="BS31">
        <v>2</v>
      </c>
      <c r="BT31">
        <v>1607286193.0999999</v>
      </c>
      <c r="BU31">
        <v>391.16970967741901</v>
      </c>
      <c r="BV31">
        <v>399.998290322581</v>
      </c>
      <c r="BW31">
        <v>31.052351612903198</v>
      </c>
      <c r="BX31">
        <v>28.4916032258065</v>
      </c>
      <c r="BY31">
        <v>391.787709677419</v>
      </c>
      <c r="BZ31">
        <v>30.182416129032301</v>
      </c>
      <c r="CA31">
        <v>500.17574193548398</v>
      </c>
      <c r="CB31">
        <v>102.20822580645201</v>
      </c>
      <c r="CC31">
        <v>0.100026435483871</v>
      </c>
      <c r="CD31">
        <v>39.3372483870968</v>
      </c>
      <c r="CE31">
        <v>39.282241935483903</v>
      </c>
      <c r="CF31">
        <v>999.9</v>
      </c>
      <c r="CG31">
        <v>0</v>
      </c>
      <c r="CH31">
        <v>0</v>
      </c>
      <c r="CI31">
        <v>9996.1038709677396</v>
      </c>
      <c r="CJ31">
        <v>0</v>
      </c>
      <c r="CK31">
        <v>237.54729032258101</v>
      </c>
      <c r="CL31">
        <v>1399.9719354838701</v>
      </c>
      <c r="CM31">
        <v>0.89999287096774205</v>
      </c>
      <c r="CN31">
        <v>0.100006893548387</v>
      </c>
      <c r="CO31">
        <v>0</v>
      </c>
      <c r="CP31">
        <v>1075.7638709677401</v>
      </c>
      <c r="CQ31">
        <v>4.9994800000000001</v>
      </c>
      <c r="CR31">
        <v>15777.987096774201</v>
      </c>
      <c r="CS31">
        <v>11417.319354838701</v>
      </c>
      <c r="CT31">
        <v>50.566064516129003</v>
      </c>
      <c r="CU31">
        <v>52.221548387096803</v>
      </c>
      <c r="CV31">
        <v>51.241870967741903</v>
      </c>
      <c r="CW31">
        <v>52.3020322580645</v>
      </c>
      <c r="CX31">
        <v>53.311999999999998</v>
      </c>
      <c r="CY31">
        <v>1255.4664516129001</v>
      </c>
      <c r="CZ31">
        <v>139.50548387096799</v>
      </c>
      <c r="DA31">
        <v>0</v>
      </c>
      <c r="DB31">
        <v>138.799999952316</v>
      </c>
      <c r="DC31">
        <v>0</v>
      </c>
      <c r="DD31">
        <v>1071.4188461538499</v>
      </c>
      <c r="DE31">
        <v>-473.50051290393998</v>
      </c>
      <c r="DF31">
        <v>-6660.7521377766598</v>
      </c>
      <c r="DG31">
        <v>15717.1307692308</v>
      </c>
      <c r="DH31">
        <v>15</v>
      </c>
      <c r="DI31">
        <v>1607283063.5999999</v>
      </c>
      <c r="DJ31" t="s">
        <v>297</v>
      </c>
      <c r="DK31">
        <v>1607283063.5999999</v>
      </c>
      <c r="DL31">
        <v>1607283056.5999999</v>
      </c>
      <c r="DM31">
        <v>1</v>
      </c>
      <c r="DN31">
        <v>-0.51400000000000001</v>
      </c>
      <c r="DO31">
        <v>-0.104</v>
      </c>
      <c r="DP31">
        <v>-1.8049999999999999</v>
      </c>
      <c r="DQ31">
        <v>0.61699999999999999</v>
      </c>
      <c r="DR31">
        <v>1464</v>
      </c>
      <c r="DS31">
        <v>31</v>
      </c>
      <c r="DT31">
        <v>0.05</v>
      </c>
      <c r="DU31">
        <v>7.0000000000000007E-2</v>
      </c>
      <c r="DV31">
        <v>6.4973464619439802</v>
      </c>
      <c r="DW31">
        <v>-0.143890351874913</v>
      </c>
      <c r="DX31">
        <v>2.4456698426036701E-2</v>
      </c>
      <c r="DY31">
        <v>1</v>
      </c>
      <c r="DZ31">
        <v>-8.8284654838709695</v>
      </c>
      <c r="EA31">
        <v>-3.3582096774191203E-2</v>
      </c>
      <c r="EB31">
        <v>2.8186549049972701E-2</v>
      </c>
      <c r="EC31">
        <v>1</v>
      </c>
      <c r="ED31">
        <v>2.5607393548387098</v>
      </c>
      <c r="EE31">
        <v>0.45242709677418602</v>
      </c>
      <c r="EF31">
        <v>3.3872461546168603E-2</v>
      </c>
      <c r="EG31">
        <v>0</v>
      </c>
      <c r="EH31">
        <v>2</v>
      </c>
      <c r="EI31">
        <v>3</v>
      </c>
      <c r="EJ31" t="s">
        <v>319</v>
      </c>
      <c r="EK31">
        <v>100</v>
      </c>
      <c r="EL31">
        <v>100</v>
      </c>
      <c r="EM31">
        <v>-0.61799999999999999</v>
      </c>
      <c r="EN31">
        <v>0.87239999999999995</v>
      </c>
      <c r="EO31">
        <v>-0.456696103518554</v>
      </c>
      <c r="EP31">
        <v>-1.6043650578588901E-5</v>
      </c>
      <c r="EQ31">
        <v>-1.15305589960158E-6</v>
      </c>
      <c r="ER31">
        <v>3.6581349982770798E-10</v>
      </c>
      <c r="ES31">
        <v>0.61739999999999595</v>
      </c>
      <c r="ET31">
        <v>0</v>
      </c>
      <c r="EU31">
        <v>0</v>
      </c>
      <c r="EV31">
        <v>0</v>
      </c>
      <c r="EW31">
        <v>18</v>
      </c>
      <c r="EX31">
        <v>2225</v>
      </c>
      <c r="EY31">
        <v>1</v>
      </c>
      <c r="EZ31">
        <v>25</v>
      </c>
      <c r="FA31">
        <v>52.3</v>
      </c>
      <c r="FB31">
        <v>52.4</v>
      </c>
      <c r="FC31">
        <v>2</v>
      </c>
      <c r="FD31">
        <v>514.83199999999999</v>
      </c>
      <c r="FE31">
        <v>500.37900000000002</v>
      </c>
      <c r="FF31">
        <v>38.1586</v>
      </c>
      <c r="FG31">
        <v>37.432600000000001</v>
      </c>
      <c r="FH31">
        <v>30.0001</v>
      </c>
      <c r="FI31">
        <v>37.165900000000001</v>
      </c>
      <c r="FJ31">
        <v>37.174100000000003</v>
      </c>
      <c r="FK31">
        <v>19.394400000000001</v>
      </c>
      <c r="FL31">
        <v>0</v>
      </c>
      <c r="FM31">
        <v>100</v>
      </c>
      <c r="FN31">
        <v>-999.9</v>
      </c>
      <c r="FO31">
        <v>400</v>
      </c>
      <c r="FP31">
        <v>29.108799999999999</v>
      </c>
      <c r="FQ31">
        <v>97.1541</v>
      </c>
      <c r="FR31">
        <v>101.741</v>
      </c>
    </row>
    <row r="32" spans="1:174" x14ac:dyDescent="0.25">
      <c r="A32">
        <v>17</v>
      </c>
      <c r="B32">
        <v>1607286303.5999999</v>
      </c>
      <c r="C32">
        <v>2831</v>
      </c>
      <c r="D32" t="s">
        <v>371</v>
      </c>
      <c r="E32" t="s">
        <v>372</v>
      </c>
      <c r="F32" t="s">
        <v>368</v>
      </c>
      <c r="G32" t="s">
        <v>326</v>
      </c>
      <c r="H32">
        <v>1607286295.8499999</v>
      </c>
      <c r="I32">
        <f t="shared" si="0"/>
        <v>2.1447091126514731E-3</v>
      </c>
      <c r="J32">
        <f t="shared" si="1"/>
        <v>2.1447091126514732</v>
      </c>
      <c r="K32">
        <f t="shared" si="2"/>
        <v>5.7404230307843394</v>
      </c>
      <c r="L32">
        <f t="shared" si="3"/>
        <v>392.10603333333302</v>
      </c>
      <c r="M32">
        <f t="shared" si="4"/>
        <v>191.71825806133458</v>
      </c>
      <c r="N32">
        <f t="shared" si="5"/>
        <v>19.61476152382815</v>
      </c>
      <c r="O32">
        <f t="shared" si="6"/>
        <v>40.116504362495355</v>
      </c>
      <c r="P32">
        <f t="shared" si="7"/>
        <v>5.1250535520803449E-2</v>
      </c>
      <c r="Q32">
        <f t="shared" si="8"/>
        <v>2.9687292370521301</v>
      </c>
      <c r="R32">
        <f t="shared" si="9"/>
        <v>5.0764037961718425E-2</v>
      </c>
      <c r="S32">
        <f t="shared" si="10"/>
        <v>3.1770848601484963E-2</v>
      </c>
      <c r="T32">
        <f t="shared" si="11"/>
        <v>231.29096172526081</v>
      </c>
      <c r="U32">
        <f t="shared" si="12"/>
        <v>40.261763642072061</v>
      </c>
      <c r="V32">
        <f t="shared" si="13"/>
        <v>39.633136666666701</v>
      </c>
      <c r="W32">
        <f t="shared" si="14"/>
        <v>7.2695812592895681</v>
      </c>
      <c r="X32">
        <f t="shared" si="15"/>
        <v>43.950122336157271</v>
      </c>
      <c r="Y32">
        <f t="shared" si="16"/>
        <v>3.1675910959430063</v>
      </c>
      <c r="Z32">
        <f t="shared" si="17"/>
        <v>7.207240680049404</v>
      </c>
      <c r="AA32">
        <f t="shared" si="18"/>
        <v>4.1019901633465619</v>
      </c>
      <c r="AB32">
        <f t="shared" si="19"/>
        <v>-94.581671867929956</v>
      </c>
      <c r="AC32">
        <f t="shared" si="20"/>
        <v>-25.720055991912041</v>
      </c>
      <c r="AD32">
        <f t="shared" si="21"/>
        <v>-2.1143782500320558</v>
      </c>
      <c r="AE32">
        <f t="shared" si="22"/>
        <v>108.87485561538676</v>
      </c>
      <c r="AF32">
        <v>0</v>
      </c>
      <c r="AG32">
        <v>0</v>
      </c>
      <c r="AH32">
        <f t="shared" si="23"/>
        <v>1</v>
      </c>
      <c r="AI32">
        <f t="shared" si="24"/>
        <v>0</v>
      </c>
      <c r="AJ32">
        <f t="shared" si="25"/>
        <v>51908.317121754138</v>
      </c>
      <c r="AK32" t="s">
        <v>293</v>
      </c>
      <c r="AL32">
        <v>10143.9</v>
      </c>
      <c r="AM32">
        <v>715.47692307692296</v>
      </c>
      <c r="AN32">
        <v>3262.08</v>
      </c>
      <c r="AO32">
        <f t="shared" si="26"/>
        <v>0.78066849277855754</v>
      </c>
      <c r="AP32">
        <v>-0.57774747981622299</v>
      </c>
      <c r="AQ32" t="s">
        <v>373</v>
      </c>
      <c r="AR32">
        <v>15337.2</v>
      </c>
      <c r="AS32">
        <v>797.46353846153795</v>
      </c>
      <c r="AT32">
        <v>986.01</v>
      </c>
      <c r="AU32">
        <f t="shared" si="27"/>
        <v>0.19122165245632605</v>
      </c>
      <c r="AV32">
        <v>0.5</v>
      </c>
      <c r="AW32">
        <f t="shared" si="28"/>
        <v>1180.1829815545109</v>
      </c>
      <c r="AX32">
        <f t="shared" si="29"/>
        <v>5.7404230307843394</v>
      </c>
      <c r="AY32">
        <f t="shared" si="30"/>
        <v>112.83826996684367</v>
      </c>
      <c r="AZ32">
        <f t="shared" si="31"/>
        <v>5.3535516181384074E-3</v>
      </c>
      <c r="BA32">
        <f t="shared" si="32"/>
        <v>2.3083640125353697</v>
      </c>
      <c r="BB32" t="s">
        <v>374</v>
      </c>
      <c r="BC32">
        <v>797.46353846153795</v>
      </c>
      <c r="BD32">
        <v>-81.36</v>
      </c>
      <c r="BE32">
        <f t="shared" si="33"/>
        <v>1.082514376121946</v>
      </c>
      <c r="BF32">
        <f t="shared" si="34"/>
        <v>0.17664583184693411</v>
      </c>
      <c r="BG32">
        <f t="shared" si="35"/>
        <v>0.68075694494293293</v>
      </c>
      <c r="BH32">
        <f t="shared" si="36"/>
        <v>0.69694420986485528</v>
      </c>
      <c r="BI32">
        <f t="shared" si="37"/>
        <v>0.89376708157835583</v>
      </c>
      <c r="BJ32">
        <f t="shared" si="38"/>
        <v>-1.8022021303685878E-2</v>
      </c>
      <c r="BK32">
        <f t="shared" si="39"/>
        <v>1.0180220213036859</v>
      </c>
      <c r="BL32">
        <f t="shared" si="40"/>
        <v>1399.9973333333301</v>
      </c>
      <c r="BM32">
        <f t="shared" si="41"/>
        <v>1180.1829815545109</v>
      </c>
      <c r="BN32">
        <f t="shared" si="42"/>
        <v>0.84298944966169964</v>
      </c>
      <c r="BO32">
        <f t="shared" si="43"/>
        <v>0.1959788993233994</v>
      </c>
      <c r="BP32">
        <v>6</v>
      </c>
      <c r="BQ32">
        <v>0.5</v>
      </c>
      <c r="BR32" t="s">
        <v>296</v>
      </c>
      <c r="BS32">
        <v>2</v>
      </c>
      <c r="BT32">
        <v>1607286295.8499999</v>
      </c>
      <c r="BU32">
        <v>392.10603333333302</v>
      </c>
      <c r="BV32">
        <v>400.00113333333297</v>
      </c>
      <c r="BW32">
        <v>30.960613333333299</v>
      </c>
      <c r="BX32">
        <v>28.467449999999999</v>
      </c>
      <c r="BY32">
        <v>392.72466666666702</v>
      </c>
      <c r="BZ32">
        <v>30.095103333333299</v>
      </c>
      <c r="CA32">
        <v>500.16160000000002</v>
      </c>
      <c r="CB32">
        <v>102.21040000000001</v>
      </c>
      <c r="CC32">
        <v>9.9947079999999994E-2</v>
      </c>
      <c r="CD32">
        <v>39.472436666666702</v>
      </c>
      <c r="CE32">
        <v>39.633136666666701</v>
      </c>
      <c r="CF32">
        <v>999.9</v>
      </c>
      <c r="CG32">
        <v>0</v>
      </c>
      <c r="CH32">
        <v>0</v>
      </c>
      <c r="CI32">
        <v>10003.9406666667</v>
      </c>
      <c r="CJ32">
        <v>0</v>
      </c>
      <c r="CK32">
        <v>238.63730000000001</v>
      </c>
      <c r="CL32">
        <v>1399.9973333333301</v>
      </c>
      <c r="CM32">
        <v>0.899993933333333</v>
      </c>
      <c r="CN32">
        <v>0.100006016666667</v>
      </c>
      <c r="CO32">
        <v>0</v>
      </c>
      <c r="CP32">
        <v>797.54933333333304</v>
      </c>
      <c r="CQ32">
        <v>4.9994800000000001</v>
      </c>
      <c r="CR32">
        <v>11889.3966666667</v>
      </c>
      <c r="CS32">
        <v>11417.54</v>
      </c>
      <c r="CT32">
        <v>50.345633333333303</v>
      </c>
      <c r="CU32">
        <v>51.897733333333299</v>
      </c>
      <c r="CV32">
        <v>51.037300000000002</v>
      </c>
      <c r="CW32">
        <v>51.841433333333299</v>
      </c>
      <c r="CX32">
        <v>53.043500000000002</v>
      </c>
      <c r="CY32">
        <v>1255.49</v>
      </c>
      <c r="CZ32">
        <v>139.50733333333301</v>
      </c>
      <c r="DA32">
        <v>0</v>
      </c>
      <c r="DB32">
        <v>101.59999990463299</v>
      </c>
      <c r="DC32">
        <v>0</v>
      </c>
      <c r="DD32">
        <v>797.46353846153795</v>
      </c>
      <c r="DE32">
        <v>-33.835418752749703</v>
      </c>
      <c r="DF32">
        <v>-497.79487106722001</v>
      </c>
      <c r="DG32">
        <v>11887.996153846199</v>
      </c>
      <c r="DH32">
        <v>15</v>
      </c>
      <c r="DI32">
        <v>1607283063.5999999</v>
      </c>
      <c r="DJ32" t="s">
        <v>297</v>
      </c>
      <c r="DK32">
        <v>1607283063.5999999</v>
      </c>
      <c r="DL32">
        <v>1607283056.5999999</v>
      </c>
      <c r="DM32">
        <v>1</v>
      </c>
      <c r="DN32">
        <v>-0.51400000000000001</v>
      </c>
      <c r="DO32">
        <v>-0.104</v>
      </c>
      <c r="DP32">
        <v>-1.8049999999999999</v>
      </c>
      <c r="DQ32">
        <v>0.61699999999999999</v>
      </c>
      <c r="DR32">
        <v>1464</v>
      </c>
      <c r="DS32">
        <v>31</v>
      </c>
      <c r="DT32">
        <v>0.05</v>
      </c>
      <c r="DU32">
        <v>7.0000000000000007E-2</v>
      </c>
      <c r="DV32">
        <v>5.7477255830383296</v>
      </c>
      <c r="DW32">
        <v>-0.68912247925113901</v>
      </c>
      <c r="DX32">
        <v>5.6433857948463999E-2</v>
      </c>
      <c r="DY32">
        <v>0</v>
      </c>
      <c r="DZ32">
        <v>-7.9035058064516104</v>
      </c>
      <c r="EA32">
        <v>0.84168145161291497</v>
      </c>
      <c r="EB32">
        <v>7.1047789540162207E-2</v>
      </c>
      <c r="EC32">
        <v>0</v>
      </c>
      <c r="ED32">
        <v>2.4951619354838699</v>
      </c>
      <c r="EE32">
        <v>-0.161503064516137</v>
      </c>
      <c r="EF32">
        <v>1.2059763122735099E-2</v>
      </c>
      <c r="EG32">
        <v>1</v>
      </c>
      <c r="EH32">
        <v>1</v>
      </c>
      <c r="EI32">
        <v>3</v>
      </c>
      <c r="EJ32" t="s">
        <v>333</v>
      </c>
      <c r="EK32">
        <v>100</v>
      </c>
      <c r="EL32">
        <v>100</v>
      </c>
      <c r="EM32">
        <v>-0.61899999999999999</v>
      </c>
      <c r="EN32">
        <v>0.86460000000000004</v>
      </c>
      <c r="EO32">
        <v>-0.456696103518554</v>
      </c>
      <c r="EP32">
        <v>-1.6043650578588901E-5</v>
      </c>
      <c r="EQ32">
        <v>-1.15305589960158E-6</v>
      </c>
      <c r="ER32">
        <v>3.6581349982770798E-10</v>
      </c>
      <c r="ES32">
        <v>0.61739999999999595</v>
      </c>
      <c r="ET32">
        <v>0</v>
      </c>
      <c r="EU32">
        <v>0</v>
      </c>
      <c r="EV32">
        <v>0</v>
      </c>
      <c r="EW32">
        <v>18</v>
      </c>
      <c r="EX32">
        <v>2225</v>
      </c>
      <c r="EY32">
        <v>1</v>
      </c>
      <c r="EZ32">
        <v>25</v>
      </c>
      <c r="FA32">
        <v>54</v>
      </c>
      <c r="FB32">
        <v>54.1</v>
      </c>
      <c r="FC32">
        <v>2</v>
      </c>
      <c r="FD32">
        <v>514.79499999999996</v>
      </c>
      <c r="FE32">
        <v>500.42099999999999</v>
      </c>
      <c r="FF32">
        <v>38.205599999999997</v>
      </c>
      <c r="FG32">
        <v>37.444000000000003</v>
      </c>
      <c r="FH32">
        <v>30.0001</v>
      </c>
      <c r="FI32">
        <v>37.186900000000001</v>
      </c>
      <c r="FJ32">
        <v>37.202199999999998</v>
      </c>
      <c r="FK32">
        <v>19.3993</v>
      </c>
      <c r="FL32">
        <v>0</v>
      </c>
      <c r="FM32">
        <v>100</v>
      </c>
      <c r="FN32">
        <v>-999.9</v>
      </c>
      <c r="FO32">
        <v>400</v>
      </c>
      <c r="FP32">
        <v>30.9238</v>
      </c>
      <c r="FQ32">
        <v>97.155500000000004</v>
      </c>
      <c r="FR32">
        <v>101.73699999999999</v>
      </c>
    </row>
    <row r="33" spans="1:174" x14ac:dyDescent="0.25">
      <c r="A33">
        <v>18</v>
      </c>
      <c r="B33">
        <v>1607286667.0999999</v>
      </c>
      <c r="C33">
        <v>3194.5</v>
      </c>
      <c r="D33" t="s">
        <v>375</v>
      </c>
      <c r="E33" t="s">
        <v>376</v>
      </c>
      <c r="F33" t="s">
        <v>368</v>
      </c>
      <c r="G33" t="s">
        <v>326</v>
      </c>
      <c r="H33">
        <v>1607286659.3499999</v>
      </c>
      <c r="I33">
        <f t="shared" si="0"/>
        <v>1.2908510283175839E-3</v>
      </c>
      <c r="J33">
        <f t="shared" si="1"/>
        <v>1.290851028317584</v>
      </c>
      <c r="K33">
        <f t="shared" si="2"/>
        <v>3.1989187782729429</v>
      </c>
      <c r="L33">
        <f t="shared" si="3"/>
        <v>395.5428</v>
      </c>
      <c r="M33">
        <f t="shared" si="4"/>
        <v>201.14863090508697</v>
      </c>
      <c r="N33">
        <f t="shared" si="5"/>
        <v>20.579817167229002</v>
      </c>
      <c r="O33">
        <f t="shared" si="6"/>
        <v>40.468575247995709</v>
      </c>
      <c r="P33">
        <f t="shared" si="7"/>
        <v>2.9639255958749167E-2</v>
      </c>
      <c r="Q33">
        <f t="shared" si="8"/>
        <v>2.9673529098428917</v>
      </c>
      <c r="R33">
        <f t="shared" si="9"/>
        <v>2.9475763147084739E-2</v>
      </c>
      <c r="S33">
        <f t="shared" si="10"/>
        <v>1.8436965823337512E-2</v>
      </c>
      <c r="T33">
        <f t="shared" si="11"/>
        <v>231.28963575966799</v>
      </c>
      <c r="U33">
        <f t="shared" si="12"/>
        <v>40.453541797170921</v>
      </c>
      <c r="V33">
        <f t="shared" si="13"/>
        <v>39.751913333333299</v>
      </c>
      <c r="W33">
        <f t="shared" si="14"/>
        <v>7.3159584029198284</v>
      </c>
      <c r="X33">
        <f t="shared" si="15"/>
        <v>42.553169416637751</v>
      </c>
      <c r="Y33">
        <f t="shared" si="16"/>
        <v>3.0626233291095866</v>
      </c>
      <c r="Z33">
        <f t="shared" si="17"/>
        <v>7.1971685566437253</v>
      </c>
      <c r="AA33">
        <f t="shared" si="18"/>
        <v>4.2533350738102413</v>
      </c>
      <c r="AB33">
        <f t="shared" si="19"/>
        <v>-56.92653034880545</v>
      </c>
      <c r="AC33">
        <f t="shared" si="20"/>
        <v>-48.881178687648713</v>
      </c>
      <c r="AD33">
        <f t="shared" si="21"/>
        <v>-4.0220466505502204</v>
      </c>
      <c r="AE33">
        <f t="shared" si="22"/>
        <v>121.45988007266362</v>
      </c>
      <c r="AF33">
        <v>0</v>
      </c>
      <c r="AG33">
        <v>0</v>
      </c>
      <c r="AH33">
        <f t="shared" si="23"/>
        <v>1</v>
      </c>
      <c r="AI33">
        <f t="shared" si="24"/>
        <v>0</v>
      </c>
      <c r="AJ33">
        <f t="shared" si="25"/>
        <v>51873.88274849351</v>
      </c>
      <c r="AK33" t="s">
        <v>293</v>
      </c>
      <c r="AL33">
        <v>10143.9</v>
      </c>
      <c r="AM33">
        <v>715.47692307692296</v>
      </c>
      <c r="AN33">
        <v>3262.08</v>
      </c>
      <c r="AO33">
        <f t="shared" si="26"/>
        <v>0.78066849277855754</v>
      </c>
      <c r="AP33">
        <v>-0.57774747981622299</v>
      </c>
      <c r="AQ33" t="s">
        <v>377</v>
      </c>
      <c r="AR33">
        <v>15322.4</v>
      </c>
      <c r="AS33">
        <v>858.37256000000002</v>
      </c>
      <c r="AT33">
        <v>999.61</v>
      </c>
      <c r="AU33">
        <f t="shared" si="27"/>
        <v>0.14129254409219594</v>
      </c>
      <c r="AV33">
        <v>0.5</v>
      </c>
      <c r="AW33">
        <f t="shared" si="28"/>
        <v>1180.1769905580159</v>
      </c>
      <c r="AX33">
        <f t="shared" si="29"/>
        <v>3.1989187782729429</v>
      </c>
      <c r="AY33">
        <f t="shared" si="30"/>
        <v>83.375104737506788</v>
      </c>
      <c r="AZ33">
        <f t="shared" si="31"/>
        <v>3.2000846384095897E-3</v>
      </c>
      <c r="BA33">
        <f t="shared" si="32"/>
        <v>2.2633527075559465</v>
      </c>
      <c r="BB33" t="s">
        <v>378</v>
      </c>
      <c r="BC33">
        <v>858.37256000000002</v>
      </c>
      <c r="BD33">
        <v>-15.88</v>
      </c>
      <c r="BE33">
        <f t="shared" si="33"/>
        <v>1.0158861956162903</v>
      </c>
      <c r="BF33">
        <f t="shared" si="34"/>
        <v>0.13908304365380258</v>
      </c>
      <c r="BG33">
        <f t="shared" si="35"/>
        <v>0.69020671393183564</v>
      </c>
      <c r="BH33">
        <f t="shared" si="36"/>
        <v>0.49708200653539891</v>
      </c>
      <c r="BI33">
        <f t="shared" si="37"/>
        <v>0.88842663409235345</v>
      </c>
      <c r="BJ33">
        <f t="shared" si="38"/>
        <v>-2.5730537486221426E-3</v>
      </c>
      <c r="BK33">
        <f t="shared" si="39"/>
        <v>1.0025730537486222</v>
      </c>
      <c r="BL33">
        <f t="shared" si="40"/>
        <v>1399.99033333333</v>
      </c>
      <c r="BM33">
        <f t="shared" si="41"/>
        <v>1180.1769905580159</v>
      </c>
      <c r="BN33">
        <f t="shared" si="42"/>
        <v>0.84298938532529288</v>
      </c>
      <c r="BO33">
        <f t="shared" si="43"/>
        <v>0.19597877065058583</v>
      </c>
      <c r="BP33">
        <v>6</v>
      </c>
      <c r="BQ33">
        <v>0.5</v>
      </c>
      <c r="BR33" t="s">
        <v>296</v>
      </c>
      <c r="BS33">
        <v>2</v>
      </c>
      <c r="BT33">
        <v>1607286659.3499999</v>
      </c>
      <c r="BU33">
        <v>395.5428</v>
      </c>
      <c r="BV33">
        <v>399.992866666667</v>
      </c>
      <c r="BW33">
        <v>29.9343033333333</v>
      </c>
      <c r="BX33">
        <v>28.432103333333298</v>
      </c>
      <c r="BY33">
        <v>396.16413333333298</v>
      </c>
      <c r="BZ33">
        <v>29.118116666666701</v>
      </c>
      <c r="CA33">
        <v>500.15056666666698</v>
      </c>
      <c r="CB33">
        <v>102.2115</v>
      </c>
      <c r="CC33">
        <v>9.9995109999999998E-2</v>
      </c>
      <c r="CD33">
        <v>39.446359999999999</v>
      </c>
      <c r="CE33">
        <v>39.751913333333299</v>
      </c>
      <c r="CF33">
        <v>999.9</v>
      </c>
      <c r="CG33">
        <v>0</v>
      </c>
      <c r="CH33">
        <v>0</v>
      </c>
      <c r="CI33">
        <v>9996.0396666666693</v>
      </c>
      <c r="CJ33">
        <v>0</v>
      </c>
      <c r="CK33">
        <v>238.54140000000001</v>
      </c>
      <c r="CL33">
        <v>1399.99033333333</v>
      </c>
      <c r="CM33">
        <v>0.89999633333333295</v>
      </c>
      <c r="CN33">
        <v>0.10000357</v>
      </c>
      <c r="CO33">
        <v>0</v>
      </c>
      <c r="CP33">
        <v>858.85879999999997</v>
      </c>
      <c r="CQ33">
        <v>4.9994800000000001</v>
      </c>
      <c r="CR33">
        <v>12742.7066666667</v>
      </c>
      <c r="CS33">
        <v>11417.49</v>
      </c>
      <c r="CT33">
        <v>50.001766666666697</v>
      </c>
      <c r="CU33">
        <v>51.4664</v>
      </c>
      <c r="CV33">
        <v>50.726900000000001</v>
      </c>
      <c r="CW33">
        <v>51.280866666666597</v>
      </c>
      <c r="CX33">
        <v>52.680999999999997</v>
      </c>
      <c r="CY33">
        <v>1255.4870000000001</v>
      </c>
      <c r="CZ33">
        <v>139.50366666666699</v>
      </c>
      <c r="DA33">
        <v>0</v>
      </c>
      <c r="DB33">
        <v>362.700000047684</v>
      </c>
      <c r="DC33">
        <v>0</v>
      </c>
      <c r="DD33">
        <v>858.37256000000002</v>
      </c>
      <c r="DE33">
        <v>-40.876769227584902</v>
      </c>
      <c r="DF33">
        <v>-615.13846166924998</v>
      </c>
      <c r="DG33">
        <v>12735.308000000001</v>
      </c>
      <c r="DH33">
        <v>15</v>
      </c>
      <c r="DI33">
        <v>1607283063.5999999</v>
      </c>
      <c r="DJ33" t="s">
        <v>297</v>
      </c>
      <c r="DK33">
        <v>1607283063.5999999</v>
      </c>
      <c r="DL33">
        <v>1607283056.5999999</v>
      </c>
      <c r="DM33">
        <v>1</v>
      </c>
      <c r="DN33">
        <v>-0.51400000000000001</v>
      </c>
      <c r="DO33">
        <v>-0.104</v>
      </c>
      <c r="DP33">
        <v>-1.8049999999999999</v>
      </c>
      <c r="DQ33">
        <v>0.61699999999999999</v>
      </c>
      <c r="DR33">
        <v>1464</v>
      </c>
      <c r="DS33">
        <v>31</v>
      </c>
      <c r="DT33">
        <v>0.05</v>
      </c>
      <c r="DU33">
        <v>7.0000000000000007E-2</v>
      </c>
      <c r="DV33">
        <v>3.19857200186846</v>
      </c>
      <c r="DW33">
        <v>-0.10401762347380999</v>
      </c>
      <c r="DX33">
        <v>3.2080180528408497E-2</v>
      </c>
      <c r="DY33">
        <v>1</v>
      </c>
      <c r="DZ33">
        <v>-4.4480041935483898</v>
      </c>
      <c r="EA33">
        <v>0.14375903225807099</v>
      </c>
      <c r="EB33">
        <v>3.8897505913427402E-2</v>
      </c>
      <c r="EC33">
        <v>1</v>
      </c>
      <c r="ED33">
        <v>1.5020983870967699</v>
      </c>
      <c r="EE33">
        <v>3.0270967741890999E-3</v>
      </c>
      <c r="EF33">
        <v>1.5496890359748201E-3</v>
      </c>
      <c r="EG33">
        <v>1</v>
      </c>
      <c r="EH33">
        <v>3</v>
      </c>
      <c r="EI33">
        <v>3</v>
      </c>
      <c r="EJ33" t="s">
        <v>309</v>
      </c>
      <c r="EK33">
        <v>100</v>
      </c>
      <c r="EL33">
        <v>100</v>
      </c>
      <c r="EM33">
        <v>-0.622</v>
      </c>
      <c r="EN33">
        <v>0.81620000000000004</v>
      </c>
      <c r="EO33">
        <v>-0.456696103518554</v>
      </c>
      <c r="EP33">
        <v>-1.6043650578588901E-5</v>
      </c>
      <c r="EQ33">
        <v>-1.15305589960158E-6</v>
      </c>
      <c r="ER33">
        <v>3.6581349982770798E-10</v>
      </c>
      <c r="ES33">
        <v>0.61739999999999595</v>
      </c>
      <c r="ET33">
        <v>0</v>
      </c>
      <c r="EU33">
        <v>0</v>
      </c>
      <c r="EV33">
        <v>0</v>
      </c>
      <c r="EW33">
        <v>18</v>
      </c>
      <c r="EX33">
        <v>2225</v>
      </c>
      <c r="EY33">
        <v>1</v>
      </c>
      <c r="EZ33">
        <v>25</v>
      </c>
      <c r="FA33">
        <v>60.1</v>
      </c>
      <c r="FB33">
        <v>60.2</v>
      </c>
      <c r="FC33">
        <v>2</v>
      </c>
      <c r="FD33">
        <v>514.41499999999996</v>
      </c>
      <c r="FE33">
        <v>500.25099999999998</v>
      </c>
      <c r="FF33">
        <v>38.182699999999997</v>
      </c>
      <c r="FG33">
        <v>37.450299999999999</v>
      </c>
      <c r="FH33">
        <v>30</v>
      </c>
      <c r="FI33">
        <v>37.222000000000001</v>
      </c>
      <c r="FJ33">
        <v>37.240699999999997</v>
      </c>
      <c r="FK33">
        <v>19.411200000000001</v>
      </c>
      <c r="FL33">
        <v>0</v>
      </c>
      <c r="FM33">
        <v>100</v>
      </c>
      <c r="FN33">
        <v>-999.9</v>
      </c>
      <c r="FO33">
        <v>400</v>
      </c>
      <c r="FP33">
        <v>30.9391</v>
      </c>
      <c r="FQ33">
        <v>97.164400000000001</v>
      </c>
      <c r="FR33">
        <v>101.72799999999999</v>
      </c>
    </row>
    <row r="34" spans="1:174" x14ac:dyDescent="0.25">
      <c r="A34">
        <v>19</v>
      </c>
      <c r="B34">
        <v>1607286784.5999999</v>
      </c>
      <c r="C34">
        <v>3312</v>
      </c>
      <c r="D34" t="s">
        <v>379</v>
      </c>
      <c r="E34" t="s">
        <v>380</v>
      </c>
      <c r="F34" t="s">
        <v>381</v>
      </c>
      <c r="G34" t="s">
        <v>359</v>
      </c>
      <c r="H34">
        <v>1607286776.8499999</v>
      </c>
      <c r="I34">
        <f t="shared" si="0"/>
        <v>6.9198334283294689E-4</v>
      </c>
      <c r="J34">
        <f t="shared" si="1"/>
        <v>0.69198334283294693</v>
      </c>
      <c r="K34">
        <f t="shared" si="2"/>
        <v>3.3123145739587403</v>
      </c>
      <c r="L34">
        <f t="shared" si="3"/>
        <v>395.70406666666702</v>
      </c>
      <c r="M34">
        <f t="shared" si="4"/>
        <v>63.334583955425934</v>
      </c>
      <c r="N34">
        <f t="shared" si="5"/>
        <v>6.4798175479683779</v>
      </c>
      <c r="O34">
        <f t="shared" si="6"/>
        <v>40.484834585693207</v>
      </c>
      <c r="P34">
        <f t="shared" si="7"/>
        <v>1.675464292334955E-2</v>
      </c>
      <c r="Q34">
        <f t="shared" si="8"/>
        <v>2.967940307068786</v>
      </c>
      <c r="R34">
        <f t="shared" si="9"/>
        <v>1.6702273908213491E-2</v>
      </c>
      <c r="S34">
        <f t="shared" si="10"/>
        <v>1.0443612619356895E-2</v>
      </c>
      <c r="T34">
        <f t="shared" si="11"/>
        <v>231.28185324116666</v>
      </c>
      <c r="U34">
        <f t="shared" si="12"/>
        <v>40.179521980206353</v>
      </c>
      <c r="V34">
        <f t="shared" si="13"/>
        <v>38.982790000000001</v>
      </c>
      <c r="W34">
        <f t="shared" si="14"/>
        <v>7.0201402210417978</v>
      </c>
      <c r="X34">
        <f t="shared" si="15"/>
        <v>42.488592050781214</v>
      </c>
      <c r="Y34">
        <f t="shared" si="16"/>
        <v>2.9886855494361839</v>
      </c>
      <c r="Z34">
        <f t="shared" si="17"/>
        <v>7.0340893994891331</v>
      </c>
      <c r="AA34">
        <f t="shared" si="18"/>
        <v>4.0314546716056139</v>
      </c>
      <c r="AB34">
        <f t="shared" si="19"/>
        <v>-30.51646541893296</v>
      </c>
      <c r="AC34">
        <f t="shared" si="20"/>
        <v>5.9032136427753006</v>
      </c>
      <c r="AD34">
        <f t="shared" si="21"/>
        <v>0.48285139970818264</v>
      </c>
      <c r="AE34">
        <f t="shared" si="22"/>
        <v>207.15145286471719</v>
      </c>
      <c r="AF34">
        <v>0</v>
      </c>
      <c r="AG34">
        <v>0</v>
      </c>
      <c r="AH34">
        <f t="shared" si="23"/>
        <v>1</v>
      </c>
      <c r="AI34">
        <f t="shared" si="24"/>
        <v>0</v>
      </c>
      <c r="AJ34">
        <f t="shared" si="25"/>
        <v>51961.382732501195</v>
      </c>
      <c r="AK34" t="s">
        <v>293</v>
      </c>
      <c r="AL34">
        <v>10143.9</v>
      </c>
      <c r="AM34">
        <v>715.47692307692296</v>
      </c>
      <c r="AN34">
        <v>3262.08</v>
      </c>
      <c r="AO34">
        <f t="shared" si="26"/>
        <v>0.78066849277855754</v>
      </c>
      <c r="AP34">
        <v>-0.57774747981622299</v>
      </c>
      <c r="AQ34" t="s">
        <v>382</v>
      </c>
      <c r="AR34">
        <v>15349.8</v>
      </c>
      <c r="AS34">
        <v>1026.90488</v>
      </c>
      <c r="AT34">
        <v>1142.2</v>
      </c>
      <c r="AU34">
        <f t="shared" si="27"/>
        <v>0.10094127123095775</v>
      </c>
      <c r="AV34">
        <v>0.5</v>
      </c>
      <c r="AW34">
        <f t="shared" si="28"/>
        <v>1180.1383675687096</v>
      </c>
      <c r="AX34">
        <f t="shared" si="29"/>
        <v>3.3123145739587403</v>
      </c>
      <c r="AY34">
        <f t="shared" si="30"/>
        <v>59.562333525406416</v>
      </c>
      <c r="AZ34">
        <f t="shared" si="31"/>
        <v>3.2962762339378629E-3</v>
      </c>
      <c r="BA34">
        <f t="shared" si="32"/>
        <v>1.8559621782524951</v>
      </c>
      <c r="BB34" t="s">
        <v>383</v>
      </c>
      <c r="BC34">
        <v>1026.90488</v>
      </c>
      <c r="BD34">
        <v>677.31</v>
      </c>
      <c r="BE34">
        <f t="shared" si="33"/>
        <v>0.40701278234985128</v>
      </c>
      <c r="BF34">
        <f t="shared" si="34"/>
        <v>0.24800516251156182</v>
      </c>
      <c r="BG34">
        <f t="shared" si="35"/>
        <v>0.82014260456442933</v>
      </c>
      <c r="BH34">
        <f t="shared" si="36"/>
        <v>0.27018721563254849</v>
      </c>
      <c r="BI34">
        <f t="shared" si="37"/>
        <v>0.83243439828139087</v>
      </c>
      <c r="BJ34">
        <f t="shared" si="38"/>
        <v>0.16357540010979979</v>
      </c>
      <c r="BK34">
        <f t="shared" si="39"/>
        <v>0.83642459989020024</v>
      </c>
      <c r="BL34">
        <f t="shared" si="40"/>
        <v>1399.9446666666699</v>
      </c>
      <c r="BM34">
        <f t="shared" si="41"/>
        <v>1180.1383675687096</v>
      </c>
      <c r="BN34">
        <f t="shared" si="42"/>
        <v>0.84298929498311614</v>
      </c>
      <c r="BO34">
        <f t="shared" si="43"/>
        <v>0.19597858996623213</v>
      </c>
      <c r="BP34">
        <v>6</v>
      </c>
      <c r="BQ34">
        <v>0.5</v>
      </c>
      <c r="BR34" t="s">
        <v>296</v>
      </c>
      <c r="BS34">
        <v>2</v>
      </c>
      <c r="BT34">
        <v>1607286776.8499999</v>
      </c>
      <c r="BU34">
        <v>395.70406666666702</v>
      </c>
      <c r="BV34">
        <v>400.00616666666701</v>
      </c>
      <c r="BW34">
        <v>29.2118033333333</v>
      </c>
      <c r="BX34">
        <v>28.405916666666698</v>
      </c>
      <c r="BY34">
        <v>396.325533333333</v>
      </c>
      <c r="BZ34">
        <v>28.430160000000001</v>
      </c>
      <c r="CA34">
        <v>500.14670000000001</v>
      </c>
      <c r="CB34">
        <v>102.210933333333</v>
      </c>
      <c r="CC34">
        <v>9.9955020000000006E-2</v>
      </c>
      <c r="CD34">
        <v>39.019683333333298</v>
      </c>
      <c r="CE34">
        <v>38.982790000000001</v>
      </c>
      <c r="CF34">
        <v>999.9</v>
      </c>
      <c r="CG34">
        <v>0</v>
      </c>
      <c r="CH34">
        <v>0</v>
      </c>
      <c r="CI34">
        <v>9999.4206666666705</v>
      </c>
      <c r="CJ34">
        <v>0</v>
      </c>
      <c r="CK34">
        <v>275.16573333333298</v>
      </c>
      <c r="CL34">
        <v>1399.9446666666699</v>
      </c>
      <c r="CM34">
        <v>0.90000020000000003</v>
      </c>
      <c r="CN34">
        <v>9.9999740000000004E-2</v>
      </c>
      <c r="CO34">
        <v>0</v>
      </c>
      <c r="CP34">
        <v>1032.8486</v>
      </c>
      <c r="CQ34">
        <v>4.9994800000000001</v>
      </c>
      <c r="CR34">
        <v>15319.96</v>
      </c>
      <c r="CS34">
        <v>11417.1233333333</v>
      </c>
      <c r="CT34">
        <v>49.928800000000003</v>
      </c>
      <c r="CU34">
        <v>51.370800000000003</v>
      </c>
      <c r="CV34">
        <v>50.649799999999999</v>
      </c>
      <c r="CW34">
        <v>51.1289333333333</v>
      </c>
      <c r="CX34">
        <v>52.620600000000003</v>
      </c>
      <c r="CY34">
        <v>1255.451</v>
      </c>
      <c r="CZ34">
        <v>139.495</v>
      </c>
      <c r="DA34">
        <v>0</v>
      </c>
      <c r="DB34">
        <v>116.799999952316</v>
      </c>
      <c r="DC34">
        <v>0</v>
      </c>
      <c r="DD34">
        <v>1026.90488</v>
      </c>
      <c r="DE34">
        <v>-501.88807767429699</v>
      </c>
      <c r="DF34">
        <v>-7011.4615490224496</v>
      </c>
      <c r="DG34">
        <v>15237.495999999999</v>
      </c>
      <c r="DH34">
        <v>15</v>
      </c>
      <c r="DI34">
        <v>1607283063.5999999</v>
      </c>
      <c r="DJ34" t="s">
        <v>297</v>
      </c>
      <c r="DK34">
        <v>1607283063.5999999</v>
      </c>
      <c r="DL34">
        <v>1607283056.5999999</v>
      </c>
      <c r="DM34">
        <v>1</v>
      </c>
      <c r="DN34">
        <v>-0.51400000000000001</v>
      </c>
      <c r="DO34">
        <v>-0.104</v>
      </c>
      <c r="DP34">
        <v>-1.8049999999999999</v>
      </c>
      <c r="DQ34">
        <v>0.61699999999999999</v>
      </c>
      <c r="DR34">
        <v>1464</v>
      </c>
      <c r="DS34">
        <v>31</v>
      </c>
      <c r="DT34">
        <v>0.05</v>
      </c>
      <c r="DU34">
        <v>7.0000000000000007E-2</v>
      </c>
      <c r="DV34">
        <v>3.3115298177169898</v>
      </c>
      <c r="DW34">
        <v>-8.2266601526166494E-2</v>
      </c>
      <c r="DX34">
        <v>1.84152133059589E-2</v>
      </c>
      <c r="DY34">
        <v>1</v>
      </c>
      <c r="DZ34">
        <v>-4.2942464516129002</v>
      </c>
      <c r="EA34">
        <v>-0.47267612903225198</v>
      </c>
      <c r="EB34">
        <v>4.1604883750890102E-2</v>
      </c>
      <c r="EC34">
        <v>0</v>
      </c>
      <c r="ED34">
        <v>0.78852506451612903</v>
      </c>
      <c r="EE34">
        <v>1.3046868870967701</v>
      </c>
      <c r="EF34">
        <v>9.8486114296819305E-2</v>
      </c>
      <c r="EG34">
        <v>0</v>
      </c>
      <c r="EH34">
        <v>1</v>
      </c>
      <c r="EI34">
        <v>3</v>
      </c>
      <c r="EJ34" t="s">
        <v>333</v>
      </c>
      <c r="EK34">
        <v>100</v>
      </c>
      <c r="EL34">
        <v>100</v>
      </c>
      <c r="EM34">
        <v>-0.621</v>
      </c>
      <c r="EN34">
        <v>0.78769999999999996</v>
      </c>
      <c r="EO34">
        <v>-0.456696103518554</v>
      </c>
      <c r="EP34">
        <v>-1.6043650578588901E-5</v>
      </c>
      <c r="EQ34">
        <v>-1.15305589960158E-6</v>
      </c>
      <c r="ER34">
        <v>3.6581349982770798E-10</v>
      </c>
      <c r="ES34">
        <v>0.61739999999999595</v>
      </c>
      <c r="ET34">
        <v>0</v>
      </c>
      <c r="EU34">
        <v>0</v>
      </c>
      <c r="EV34">
        <v>0</v>
      </c>
      <c r="EW34">
        <v>18</v>
      </c>
      <c r="EX34">
        <v>2225</v>
      </c>
      <c r="EY34">
        <v>1</v>
      </c>
      <c r="EZ34">
        <v>25</v>
      </c>
      <c r="FA34">
        <v>62</v>
      </c>
      <c r="FB34">
        <v>62.1</v>
      </c>
      <c r="FC34">
        <v>2</v>
      </c>
      <c r="FD34">
        <v>512.83600000000001</v>
      </c>
      <c r="FE34">
        <v>500.66500000000002</v>
      </c>
      <c r="FF34">
        <v>38.0259</v>
      </c>
      <c r="FG34">
        <v>37.439700000000002</v>
      </c>
      <c r="FH34">
        <v>29.9999</v>
      </c>
      <c r="FI34">
        <v>37.218499999999999</v>
      </c>
      <c r="FJ34">
        <v>37.233699999999999</v>
      </c>
      <c r="FK34">
        <v>19.406199999999998</v>
      </c>
      <c r="FL34">
        <v>0</v>
      </c>
      <c r="FM34">
        <v>100</v>
      </c>
      <c r="FN34">
        <v>-999.9</v>
      </c>
      <c r="FO34">
        <v>400</v>
      </c>
      <c r="FP34">
        <v>29.857600000000001</v>
      </c>
      <c r="FQ34">
        <v>97.173699999999997</v>
      </c>
      <c r="FR34">
        <v>101.73</v>
      </c>
    </row>
    <row r="35" spans="1:174" x14ac:dyDescent="0.25">
      <c r="A35">
        <v>20</v>
      </c>
      <c r="B35">
        <v>1607287075.0999999</v>
      </c>
      <c r="C35">
        <v>3602.5</v>
      </c>
      <c r="D35" t="s">
        <v>384</v>
      </c>
      <c r="E35" t="s">
        <v>385</v>
      </c>
      <c r="F35" t="s">
        <v>381</v>
      </c>
      <c r="G35" t="s">
        <v>359</v>
      </c>
      <c r="H35">
        <v>1607287067.3499999</v>
      </c>
      <c r="I35">
        <f t="shared" si="0"/>
        <v>6.0565030535913284E-4</v>
      </c>
      <c r="J35">
        <f t="shared" si="1"/>
        <v>0.60565030535913289</v>
      </c>
      <c r="K35">
        <f t="shared" si="2"/>
        <v>1.5150670939862276</v>
      </c>
      <c r="L35">
        <f t="shared" si="3"/>
        <v>397.90583333333302</v>
      </c>
      <c r="M35">
        <f t="shared" si="4"/>
        <v>201.73553231213708</v>
      </c>
      <c r="N35">
        <f t="shared" si="5"/>
        <v>20.63983979068254</v>
      </c>
      <c r="O35">
        <f t="shared" si="6"/>
        <v>40.710293113217304</v>
      </c>
      <c r="P35">
        <f t="shared" si="7"/>
        <v>1.3868960441484154E-2</v>
      </c>
      <c r="Q35">
        <f t="shared" si="8"/>
        <v>2.968362732961511</v>
      </c>
      <c r="R35">
        <f t="shared" si="9"/>
        <v>1.3833061409957411E-2</v>
      </c>
      <c r="S35">
        <f t="shared" si="10"/>
        <v>8.6488809634210628E-3</v>
      </c>
      <c r="T35">
        <f t="shared" si="11"/>
        <v>231.29081692936688</v>
      </c>
      <c r="U35">
        <f t="shared" si="12"/>
        <v>40.435555195830169</v>
      </c>
      <c r="V35">
        <f t="shared" si="13"/>
        <v>39.529456666666697</v>
      </c>
      <c r="W35">
        <f t="shared" si="14"/>
        <v>7.2293072655629249</v>
      </c>
      <c r="X35">
        <f t="shared" si="15"/>
        <v>41.738979911638097</v>
      </c>
      <c r="Y35">
        <f t="shared" si="16"/>
        <v>2.9731743686090897</v>
      </c>
      <c r="Z35">
        <f t="shared" si="17"/>
        <v>7.1232559466075456</v>
      </c>
      <c r="AA35">
        <f t="shared" si="18"/>
        <v>4.2561328969538348</v>
      </c>
      <c r="AB35">
        <f t="shared" si="19"/>
        <v>-26.709178466337757</v>
      </c>
      <c r="AC35">
        <f t="shared" si="20"/>
        <v>-44.077165266154338</v>
      </c>
      <c r="AD35">
        <f t="shared" si="21"/>
        <v>-3.6183169859947348</v>
      </c>
      <c r="AE35">
        <f t="shared" si="22"/>
        <v>156.88615621088005</v>
      </c>
      <c r="AF35">
        <v>0</v>
      </c>
      <c r="AG35">
        <v>0</v>
      </c>
      <c r="AH35">
        <f t="shared" si="23"/>
        <v>1</v>
      </c>
      <c r="AI35">
        <f t="shared" si="24"/>
        <v>0</v>
      </c>
      <c r="AJ35">
        <f t="shared" si="25"/>
        <v>51934.308274322218</v>
      </c>
      <c r="AK35" t="s">
        <v>293</v>
      </c>
      <c r="AL35">
        <v>10143.9</v>
      </c>
      <c r="AM35">
        <v>715.47692307692296</v>
      </c>
      <c r="AN35">
        <v>3262.08</v>
      </c>
      <c r="AO35">
        <f t="shared" si="26"/>
        <v>0.78066849277855754</v>
      </c>
      <c r="AP35">
        <v>-0.57774747981622299</v>
      </c>
      <c r="AQ35" t="s">
        <v>386</v>
      </c>
      <c r="AR35">
        <v>15368.6</v>
      </c>
      <c r="AS35">
        <v>661.90048000000002</v>
      </c>
      <c r="AT35">
        <v>752.4</v>
      </c>
      <c r="AU35">
        <f t="shared" si="27"/>
        <v>0.12028112706007443</v>
      </c>
      <c r="AV35">
        <v>0.5</v>
      </c>
      <c r="AW35">
        <f t="shared" si="28"/>
        <v>1180.1839115544446</v>
      </c>
      <c r="AX35">
        <f t="shared" si="29"/>
        <v>1.5150670939862276</v>
      </c>
      <c r="AY35">
        <f t="shared" si="30"/>
        <v>70.976925509967899</v>
      </c>
      <c r="AZ35">
        <f t="shared" si="31"/>
        <v>1.7732952917871598E-3</v>
      </c>
      <c r="BA35">
        <f t="shared" si="32"/>
        <v>3.3355661881977672</v>
      </c>
      <c r="BB35" t="s">
        <v>387</v>
      </c>
      <c r="BC35">
        <v>661.90048000000002</v>
      </c>
      <c r="BD35">
        <v>545.52</v>
      </c>
      <c r="BE35">
        <f t="shared" si="33"/>
        <v>0.27496012759170652</v>
      </c>
      <c r="BF35">
        <f t="shared" si="34"/>
        <v>0.43744934261407564</v>
      </c>
      <c r="BG35">
        <f t="shared" si="35"/>
        <v>0.9238448626203728</v>
      </c>
      <c r="BH35">
        <f t="shared" si="36"/>
        <v>2.4510286666666592</v>
      </c>
      <c r="BI35">
        <f t="shared" si="37"/>
        <v>0.98550104754931445</v>
      </c>
      <c r="BJ35">
        <f t="shared" si="38"/>
        <v>0.36053360375691301</v>
      </c>
      <c r="BK35">
        <f t="shared" si="39"/>
        <v>0.63946639624308699</v>
      </c>
      <c r="BL35">
        <f t="shared" si="40"/>
        <v>1399.99866666667</v>
      </c>
      <c r="BM35">
        <f t="shared" si="41"/>
        <v>1180.1839115544446</v>
      </c>
      <c r="BN35">
        <f t="shared" si="42"/>
        <v>0.84298931110013564</v>
      </c>
      <c r="BO35">
        <f t="shared" si="43"/>
        <v>0.19597862220027129</v>
      </c>
      <c r="BP35">
        <v>6</v>
      </c>
      <c r="BQ35">
        <v>0.5</v>
      </c>
      <c r="BR35" t="s">
        <v>296</v>
      </c>
      <c r="BS35">
        <v>2</v>
      </c>
      <c r="BT35">
        <v>1607287067.3499999</v>
      </c>
      <c r="BU35">
        <v>397.90583333333302</v>
      </c>
      <c r="BV35">
        <v>400.01246666666702</v>
      </c>
      <c r="BW35">
        <v>29.0600566666667</v>
      </c>
      <c r="BX35">
        <v>28.354610000000001</v>
      </c>
      <c r="BY35">
        <v>398.52883333333301</v>
      </c>
      <c r="BZ35">
        <v>28.285643333333301</v>
      </c>
      <c r="CA35">
        <v>500.15126666666703</v>
      </c>
      <c r="CB35">
        <v>102.211366666667</v>
      </c>
      <c r="CC35">
        <v>0.100008796666667</v>
      </c>
      <c r="CD35">
        <v>39.254026666666697</v>
      </c>
      <c r="CE35">
        <v>39.529456666666697</v>
      </c>
      <c r="CF35">
        <v>999.9</v>
      </c>
      <c r="CG35">
        <v>0</v>
      </c>
      <c r="CH35">
        <v>0</v>
      </c>
      <c r="CI35">
        <v>10001.770333333299</v>
      </c>
      <c r="CJ35">
        <v>0</v>
      </c>
      <c r="CK35">
        <v>237.5095</v>
      </c>
      <c r="CL35">
        <v>1399.99866666667</v>
      </c>
      <c r="CM35">
        <v>0.89999866666666695</v>
      </c>
      <c r="CN35">
        <v>0.100001066666667</v>
      </c>
      <c r="CO35">
        <v>0</v>
      </c>
      <c r="CP35">
        <v>661.98733333333303</v>
      </c>
      <c r="CQ35">
        <v>4.9994800000000001</v>
      </c>
      <c r="CR35">
        <v>10075.4566666667</v>
      </c>
      <c r="CS35">
        <v>11417.5666666667</v>
      </c>
      <c r="CT35">
        <v>49.487133333333297</v>
      </c>
      <c r="CU35">
        <v>50.936999999999998</v>
      </c>
      <c r="CV35">
        <v>50.237333333333297</v>
      </c>
      <c r="CW35">
        <v>50.658133333333303</v>
      </c>
      <c r="CX35">
        <v>52.203866666666698</v>
      </c>
      <c r="CY35">
        <v>1255.4976666666701</v>
      </c>
      <c r="CZ35">
        <v>139.501</v>
      </c>
      <c r="DA35">
        <v>0</v>
      </c>
      <c r="DB35">
        <v>289.799999952316</v>
      </c>
      <c r="DC35">
        <v>0</v>
      </c>
      <c r="DD35">
        <v>661.90048000000002</v>
      </c>
      <c r="DE35">
        <v>-6.7115384516642003</v>
      </c>
      <c r="DF35">
        <v>-208.02307695301499</v>
      </c>
      <c r="DG35">
        <v>10073.432000000001</v>
      </c>
      <c r="DH35">
        <v>15</v>
      </c>
      <c r="DI35">
        <v>1607283063.5999999</v>
      </c>
      <c r="DJ35" t="s">
        <v>297</v>
      </c>
      <c r="DK35">
        <v>1607283063.5999999</v>
      </c>
      <c r="DL35">
        <v>1607283056.5999999</v>
      </c>
      <c r="DM35">
        <v>1</v>
      </c>
      <c r="DN35">
        <v>-0.51400000000000001</v>
      </c>
      <c r="DO35">
        <v>-0.104</v>
      </c>
      <c r="DP35">
        <v>-1.8049999999999999</v>
      </c>
      <c r="DQ35">
        <v>0.61699999999999999</v>
      </c>
      <c r="DR35">
        <v>1464</v>
      </c>
      <c r="DS35">
        <v>31</v>
      </c>
      <c r="DT35">
        <v>0.05</v>
      </c>
      <c r="DU35">
        <v>7.0000000000000007E-2</v>
      </c>
      <c r="DV35">
        <v>1.5134266310967299</v>
      </c>
      <c r="DW35">
        <v>0.12979680292760601</v>
      </c>
      <c r="DX35">
        <v>1.8629419216288301E-2</v>
      </c>
      <c r="DY35">
        <v>1</v>
      </c>
      <c r="DZ35">
        <v>-2.1065348387096798</v>
      </c>
      <c r="EA35">
        <v>-0.18723290322580899</v>
      </c>
      <c r="EB35">
        <v>2.4051364372937201E-2</v>
      </c>
      <c r="EC35">
        <v>1</v>
      </c>
      <c r="ED35">
        <v>0.70544345161290301</v>
      </c>
      <c r="EE35">
        <v>-4.3709516129037101E-3</v>
      </c>
      <c r="EF35">
        <v>6.9122695207260801E-4</v>
      </c>
      <c r="EG35">
        <v>1</v>
      </c>
      <c r="EH35">
        <v>3</v>
      </c>
      <c r="EI35">
        <v>3</v>
      </c>
      <c r="EJ35" t="s">
        <v>309</v>
      </c>
      <c r="EK35">
        <v>100</v>
      </c>
      <c r="EL35">
        <v>100</v>
      </c>
      <c r="EM35">
        <v>-0.623</v>
      </c>
      <c r="EN35">
        <v>0.77429999999999999</v>
      </c>
      <c r="EO35">
        <v>-0.456696103518554</v>
      </c>
      <c r="EP35">
        <v>-1.6043650578588901E-5</v>
      </c>
      <c r="EQ35">
        <v>-1.15305589960158E-6</v>
      </c>
      <c r="ER35">
        <v>3.6581349982770798E-10</v>
      </c>
      <c r="ES35">
        <v>0.61739999999999595</v>
      </c>
      <c r="ET35">
        <v>0</v>
      </c>
      <c r="EU35">
        <v>0</v>
      </c>
      <c r="EV35">
        <v>0</v>
      </c>
      <c r="EW35">
        <v>18</v>
      </c>
      <c r="EX35">
        <v>2225</v>
      </c>
      <c r="EY35">
        <v>1</v>
      </c>
      <c r="EZ35">
        <v>25</v>
      </c>
      <c r="FA35">
        <v>66.900000000000006</v>
      </c>
      <c r="FB35">
        <v>67</v>
      </c>
      <c r="FC35">
        <v>2</v>
      </c>
      <c r="FD35">
        <v>510.572</v>
      </c>
      <c r="FE35">
        <v>500.61099999999999</v>
      </c>
      <c r="FF35">
        <v>37.982399999999998</v>
      </c>
      <c r="FG35">
        <v>37.279600000000002</v>
      </c>
      <c r="FH35">
        <v>30</v>
      </c>
      <c r="FI35">
        <v>37.087800000000001</v>
      </c>
      <c r="FJ35">
        <v>37.1113</v>
      </c>
      <c r="FK35">
        <v>19.409400000000002</v>
      </c>
      <c r="FL35">
        <v>0</v>
      </c>
      <c r="FM35">
        <v>100</v>
      </c>
      <c r="FN35">
        <v>-999.9</v>
      </c>
      <c r="FO35">
        <v>400</v>
      </c>
      <c r="FP35">
        <v>29.238299999999999</v>
      </c>
      <c r="FQ35">
        <v>97.2149</v>
      </c>
      <c r="FR35">
        <v>101.761</v>
      </c>
    </row>
    <row r="36" spans="1:174" x14ac:dyDescent="0.25">
      <c r="A36">
        <v>21</v>
      </c>
      <c r="B36">
        <v>1607287229.5999999</v>
      </c>
      <c r="C36">
        <v>3757</v>
      </c>
      <c r="D36" t="s">
        <v>388</v>
      </c>
      <c r="E36" t="s">
        <v>389</v>
      </c>
      <c r="F36" t="s">
        <v>390</v>
      </c>
      <c r="G36" t="s">
        <v>391</v>
      </c>
      <c r="H36">
        <v>1607287221.8499999</v>
      </c>
      <c r="I36">
        <f t="shared" si="0"/>
        <v>2.176399131108482E-3</v>
      </c>
      <c r="J36">
        <f t="shared" si="1"/>
        <v>2.1763991311084818</v>
      </c>
      <c r="K36">
        <f t="shared" si="2"/>
        <v>6.5087928051375226</v>
      </c>
      <c r="L36">
        <f t="shared" si="3"/>
        <v>391.15606666666702</v>
      </c>
      <c r="M36">
        <f t="shared" si="4"/>
        <v>183.12700056465883</v>
      </c>
      <c r="N36">
        <f t="shared" si="5"/>
        <v>18.735066576856937</v>
      </c>
      <c r="O36">
        <f t="shared" si="6"/>
        <v>40.017774158617286</v>
      </c>
      <c r="P36">
        <f t="shared" si="7"/>
        <v>5.5353536988636612E-2</v>
      </c>
      <c r="Q36">
        <f t="shared" si="8"/>
        <v>2.9682861994249161</v>
      </c>
      <c r="R36">
        <f t="shared" si="9"/>
        <v>5.4786406782397726E-2</v>
      </c>
      <c r="S36">
        <f t="shared" si="10"/>
        <v>3.4291974304714451E-2</v>
      </c>
      <c r="T36">
        <f t="shared" si="11"/>
        <v>231.29499218225291</v>
      </c>
      <c r="U36">
        <f t="shared" si="12"/>
        <v>40.036962516934793</v>
      </c>
      <c r="V36">
        <f t="shared" si="13"/>
        <v>39.000983333333302</v>
      </c>
      <c r="W36">
        <f t="shared" si="14"/>
        <v>7.0270160251296225</v>
      </c>
      <c r="X36">
        <f t="shared" si="15"/>
        <v>44.433065057751968</v>
      </c>
      <c r="Y36">
        <f t="shared" si="16"/>
        <v>3.1653229102001013</v>
      </c>
      <c r="Z36">
        <f t="shared" si="17"/>
        <v>7.1238004987636261</v>
      </c>
      <c r="AA36">
        <f t="shared" si="18"/>
        <v>3.8616931149295213</v>
      </c>
      <c r="AB36">
        <f t="shared" si="19"/>
        <v>-95.979201681884064</v>
      </c>
      <c r="AC36">
        <f t="shared" si="20"/>
        <v>40.721345292793721</v>
      </c>
      <c r="AD36">
        <f t="shared" si="21"/>
        <v>3.3344692545677836</v>
      </c>
      <c r="AE36">
        <f t="shared" si="22"/>
        <v>179.37160504773036</v>
      </c>
      <c r="AF36">
        <v>8</v>
      </c>
      <c r="AG36">
        <v>2</v>
      </c>
      <c r="AH36">
        <f t="shared" si="23"/>
        <v>1</v>
      </c>
      <c r="AI36">
        <f t="shared" si="24"/>
        <v>0</v>
      </c>
      <c r="AJ36">
        <f t="shared" si="25"/>
        <v>51931.810565673433</v>
      </c>
      <c r="AK36" t="s">
        <v>293</v>
      </c>
      <c r="AL36">
        <v>10143.9</v>
      </c>
      <c r="AM36">
        <v>715.47692307692296</v>
      </c>
      <c r="AN36">
        <v>3262.08</v>
      </c>
      <c r="AO36">
        <f t="shared" si="26"/>
        <v>0.78066849277855754</v>
      </c>
      <c r="AP36">
        <v>-0.57774747981622299</v>
      </c>
      <c r="AQ36" t="s">
        <v>392</v>
      </c>
      <c r="AR36">
        <v>15367.1</v>
      </c>
      <c r="AS36">
        <v>772.04465384615401</v>
      </c>
      <c r="AT36">
        <v>960.26</v>
      </c>
      <c r="AU36">
        <f t="shared" si="27"/>
        <v>0.19600456767317809</v>
      </c>
      <c r="AV36">
        <v>0.5</v>
      </c>
      <c r="AW36">
        <f t="shared" si="28"/>
        <v>1180.2037515545048</v>
      </c>
      <c r="AX36">
        <f t="shared" si="29"/>
        <v>6.5087928051375226</v>
      </c>
      <c r="AY36">
        <f t="shared" si="30"/>
        <v>115.6626630448518</v>
      </c>
      <c r="AZ36">
        <f t="shared" si="31"/>
        <v>6.0045058114920509E-3</v>
      </c>
      <c r="BA36">
        <f t="shared" si="32"/>
        <v>2.3970799575115072</v>
      </c>
      <c r="BB36" t="s">
        <v>393</v>
      </c>
      <c r="BC36">
        <v>772.04465384615401</v>
      </c>
      <c r="BD36">
        <v>610.46</v>
      </c>
      <c r="BE36">
        <f t="shared" si="33"/>
        <v>0.3642763418240893</v>
      </c>
      <c r="BF36">
        <f t="shared" si="34"/>
        <v>0.53806559792408803</v>
      </c>
      <c r="BG36">
        <f t="shared" si="35"/>
        <v>0.86808064503963611</v>
      </c>
      <c r="BH36">
        <f t="shared" si="36"/>
        <v>0.76890669289606395</v>
      </c>
      <c r="BI36">
        <f t="shared" si="37"/>
        <v>0.90387859060516196</v>
      </c>
      <c r="BJ36">
        <f t="shared" si="38"/>
        <v>0.42545145966931702</v>
      </c>
      <c r="BK36">
        <f t="shared" si="39"/>
        <v>0.57454854033068292</v>
      </c>
      <c r="BL36">
        <f t="shared" si="40"/>
        <v>1400.0219999999999</v>
      </c>
      <c r="BM36">
        <f t="shared" si="41"/>
        <v>1180.2037515545048</v>
      </c>
      <c r="BN36">
        <f t="shared" si="42"/>
        <v>0.84298943270498961</v>
      </c>
      <c r="BO36">
        <f t="shared" si="43"/>
        <v>0.19597886540997927</v>
      </c>
      <c r="BP36">
        <v>6</v>
      </c>
      <c r="BQ36">
        <v>0.5</v>
      </c>
      <c r="BR36" t="s">
        <v>296</v>
      </c>
      <c r="BS36">
        <v>2</v>
      </c>
      <c r="BT36">
        <v>1607287221.8499999</v>
      </c>
      <c r="BU36">
        <v>391.15606666666702</v>
      </c>
      <c r="BV36">
        <v>399.98573333333297</v>
      </c>
      <c r="BW36">
        <v>30.939633333333301</v>
      </c>
      <c r="BX36">
        <v>28.409463333333299</v>
      </c>
      <c r="BY36">
        <v>391.77403333333302</v>
      </c>
      <c r="BZ36">
        <v>30.075136666666701</v>
      </c>
      <c r="CA36">
        <v>500.13923333333298</v>
      </c>
      <c r="CB36">
        <v>102.206433333333</v>
      </c>
      <c r="CC36">
        <v>9.9979806666666698E-2</v>
      </c>
      <c r="CD36">
        <v>39.255450000000003</v>
      </c>
      <c r="CE36">
        <v>39.000983333333302</v>
      </c>
      <c r="CF36">
        <v>999.9</v>
      </c>
      <c r="CG36">
        <v>0</v>
      </c>
      <c r="CH36">
        <v>0</v>
      </c>
      <c r="CI36">
        <v>10001.819666666701</v>
      </c>
      <c r="CJ36">
        <v>0</v>
      </c>
      <c r="CK36">
        <v>1132.96366666667</v>
      </c>
      <c r="CL36">
        <v>1400.0219999999999</v>
      </c>
      <c r="CM36">
        <v>0.89999426666666704</v>
      </c>
      <c r="CN36">
        <v>0.10000618</v>
      </c>
      <c r="CO36">
        <v>0</v>
      </c>
      <c r="CP36">
        <v>772.08939999999996</v>
      </c>
      <c r="CQ36">
        <v>4.9994800000000001</v>
      </c>
      <c r="CR36">
        <v>11790.67</v>
      </c>
      <c r="CS36">
        <v>11417.733333333301</v>
      </c>
      <c r="CT36">
        <v>49.620800000000003</v>
      </c>
      <c r="CU36">
        <v>50.995800000000003</v>
      </c>
      <c r="CV36">
        <v>50.25</v>
      </c>
      <c r="CW36">
        <v>50.922533333333298</v>
      </c>
      <c r="CX36">
        <v>52.311999999999998</v>
      </c>
      <c r="CY36">
        <v>1255.5129999999999</v>
      </c>
      <c r="CZ36">
        <v>139.50899999999999</v>
      </c>
      <c r="DA36">
        <v>0</v>
      </c>
      <c r="DB36">
        <v>153.5</v>
      </c>
      <c r="DC36">
        <v>0</v>
      </c>
      <c r="DD36">
        <v>772.04465384615401</v>
      </c>
      <c r="DE36">
        <v>-18.842085430456901</v>
      </c>
      <c r="DF36">
        <v>-270.752136429492</v>
      </c>
      <c r="DG36">
        <v>11789.626923076899</v>
      </c>
      <c r="DH36">
        <v>15</v>
      </c>
      <c r="DI36">
        <v>1607283063.5999999</v>
      </c>
      <c r="DJ36" t="s">
        <v>297</v>
      </c>
      <c r="DK36">
        <v>1607283063.5999999</v>
      </c>
      <c r="DL36">
        <v>1607283056.5999999</v>
      </c>
      <c r="DM36">
        <v>1</v>
      </c>
      <c r="DN36">
        <v>-0.51400000000000001</v>
      </c>
      <c r="DO36">
        <v>-0.104</v>
      </c>
      <c r="DP36">
        <v>-1.8049999999999999</v>
      </c>
      <c r="DQ36">
        <v>0.61699999999999999</v>
      </c>
      <c r="DR36">
        <v>1464</v>
      </c>
      <c r="DS36">
        <v>31</v>
      </c>
      <c r="DT36">
        <v>0.05</v>
      </c>
      <c r="DU36">
        <v>7.0000000000000007E-2</v>
      </c>
      <c r="DV36">
        <v>6.5120853725237202</v>
      </c>
      <c r="DW36">
        <v>-0.17005075612706799</v>
      </c>
      <c r="DX36">
        <v>2.3196679888871599E-2</v>
      </c>
      <c r="DY36">
        <v>1</v>
      </c>
      <c r="DZ36">
        <v>-8.8329048387096805</v>
      </c>
      <c r="EA36">
        <v>0.23205532258067099</v>
      </c>
      <c r="EB36">
        <v>2.8960798183503202E-2</v>
      </c>
      <c r="EC36">
        <v>0</v>
      </c>
      <c r="ED36">
        <v>2.5308845161290301</v>
      </c>
      <c r="EE36">
        <v>-5.9908548387102897E-2</v>
      </c>
      <c r="EF36">
        <v>4.6678210974850599E-3</v>
      </c>
      <c r="EG36">
        <v>1</v>
      </c>
      <c r="EH36">
        <v>2</v>
      </c>
      <c r="EI36">
        <v>3</v>
      </c>
      <c r="EJ36" t="s">
        <v>319</v>
      </c>
      <c r="EK36">
        <v>100</v>
      </c>
      <c r="EL36">
        <v>100</v>
      </c>
      <c r="EM36">
        <v>-0.61799999999999999</v>
      </c>
      <c r="EN36">
        <v>0.86409999999999998</v>
      </c>
      <c r="EO36">
        <v>-0.456696103518554</v>
      </c>
      <c r="EP36">
        <v>-1.6043650578588901E-5</v>
      </c>
      <c r="EQ36">
        <v>-1.15305589960158E-6</v>
      </c>
      <c r="ER36">
        <v>3.6581349982770798E-10</v>
      </c>
      <c r="ES36">
        <v>0.61739999999999595</v>
      </c>
      <c r="ET36">
        <v>0</v>
      </c>
      <c r="EU36">
        <v>0</v>
      </c>
      <c r="EV36">
        <v>0</v>
      </c>
      <c r="EW36">
        <v>18</v>
      </c>
      <c r="EX36">
        <v>2225</v>
      </c>
      <c r="EY36">
        <v>1</v>
      </c>
      <c r="EZ36">
        <v>25</v>
      </c>
      <c r="FA36">
        <v>69.400000000000006</v>
      </c>
      <c r="FB36">
        <v>69.5</v>
      </c>
      <c r="FC36">
        <v>2</v>
      </c>
      <c r="FD36">
        <v>496.399</v>
      </c>
      <c r="FE36">
        <v>501.02</v>
      </c>
      <c r="FF36">
        <v>37.996000000000002</v>
      </c>
      <c r="FG36">
        <v>37.215899999999998</v>
      </c>
      <c r="FH36">
        <v>29.9999</v>
      </c>
      <c r="FI36">
        <v>37.026200000000003</v>
      </c>
      <c r="FJ36">
        <v>37.0486</v>
      </c>
      <c r="FK36">
        <v>19.4145</v>
      </c>
      <c r="FL36">
        <v>0</v>
      </c>
      <c r="FM36">
        <v>100</v>
      </c>
      <c r="FN36">
        <v>-999.9</v>
      </c>
      <c r="FO36">
        <v>400</v>
      </c>
      <c r="FP36">
        <v>29.0517</v>
      </c>
      <c r="FQ36">
        <v>97.234200000000001</v>
      </c>
      <c r="FR36">
        <v>101.773</v>
      </c>
    </row>
    <row r="37" spans="1:174" x14ac:dyDescent="0.25">
      <c r="A37">
        <v>22</v>
      </c>
      <c r="B37">
        <v>1607287421.0999999</v>
      </c>
      <c r="C37">
        <v>3948.5</v>
      </c>
      <c r="D37" t="s">
        <v>394</v>
      </c>
      <c r="E37" t="s">
        <v>395</v>
      </c>
      <c r="F37" t="s">
        <v>390</v>
      </c>
      <c r="G37" t="s">
        <v>391</v>
      </c>
      <c r="H37">
        <v>1607287413.0999999</v>
      </c>
      <c r="I37">
        <f t="shared" si="0"/>
        <v>1.8647680109330027E-3</v>
      </c>
      <c r="J37">
        <f t="shared" si="1"/>
        <v>1.8647680109330027</v>
      </c>
      <c r="K37">
        <f t="shared" si="2"/>
        <v>5.3201672448710005</v>
      </c>
      <c r="L37">
        <f t="shared" si="3"/>
        <v>392.72232258064503</v>
      </c>
      <c r="M37">
        <f t="shared" si="4"/>
        <v>190.05874322463742</v>
      </c>
      <c r="N37">
        <f t="shared" si="5"/>
        <v>19.442343878042411</v>
      </c>
      <c r="O37">
        <f t="shared" si="6"/>
        <v>40.174118352302209</v>
      </c>
      <c r="P37">
        <f t="shared" si="7"/>
        <v>4.6637789922105995E-2</v>
      </c>
      <c r="Q37">
        <f t="shared" si="8"/>
        <v>2.9668212478031806</v>
      </c>
      <c r="R37">
        <f t="shared" si="9"/>
        <v>4.6234296086968135E-2</v>
      </c>
      <c r="S37">
        <f t="shared" si="10"/>
        <v>2.8932396279335484E-2</v>
      </c>
      <c r="T37">
        <f t="shared" si="11"/>
        <v>231.29408237727893</v>
      </c>
      <c r="U37">
        <f t="shared" si="12"/>
        <v>40.284953495907416</v>
      </c>
      <c r="V37">
        <f t="shared" si="13"/>
        <v>39.081225806451599</v>
      </c>
      <c r="W37">
        <f t="shared" si="14"/>
        <v>7.0574117846738549</v>
      </c>
      <c r="X37">
        <f t="shared" si="15"/>
        <v>43.640419184339088</v>
      </c>
      <c r="Y37">
        <f t="shared" si="16"/>
        <v>3.1370739111175272</v>
      </c>
      <c r="Z37">
        <f t="shared" si="17"/>
        <v>7.1884596201204811</v>
      </c>
      <c r="AA37">
        <f t="shared" si="18"/>
        <v>3.9203378735563277</v>
      </c>
      <c r="AB37">
        <f t="shared" si="19"/>
        <v>-82.236269282145415</v>
      </c>
      <c r="AC37">
        <f t="shared" si="20"/>
        <v>54.791742205311238</v>
      </c>
      <c r="AD37">
        <f t="shared" si="21"/>
        <v>4.4942048811092823</v>
      </c>
      <c r="AE37">
        <f t="shared" si="22"/>
        <v>208.34376018155402</v>
      </c>
      <c r="AF37">
        <v>0</v>
      </c>
      <c r="AG37">
        <v>0</v>
      </c>
      <c r="AH37">
        <f t="shared" si="23"/>
        <v>1</v>
      </c>
      <c r="AI37">
        <f t="shared" si="24"/>
        <v>0</v>
      </c>
      <c r="AJ37">
        <f t="shared" si="25"/>
        <v>51862.339309242045</v>
      </c>
      <c r="AK37" t="s">
        <v>293</v>
      </c>
      <c r="AL37">
        <v>10143.9</v>
      </c>
      <c r="AM37">
        <v>715.47692307692296</v>
      </c>
      <c r="AN37">
        <v>3262.08</v>
      </c>
      <c r="AO37">
        <f t="shared" si="26"/>
        <v>0.78066849277855754</v>
      </c>
      <c r="AP37">
        <v>-0.57774747981622299</v>
      </c>
      <c r="AQ37" t="s">
        <v>396</v>
      </c>
      <c r="AR37">
        <v>15372.7</v>
      </c>
      <c r="AS37">
        <v>737.63365384615395</v>
      </c>
      <c r="AT37">
        <v>922.2</v>
      </c>
      <c r="AU37">
        <f t="shared" si="27"/>
        <v>0.20013700515489707</v>
      </c>
      <c r="AV37">
        <v>0.5</v>
      </c>
      <c r="AW37">
        <f t="shared" si="28"/>
        <v>1180.1968854255715</v>
      </c>
      <c r="AX37">
        <f t="shared" si="29"/>
        <v>5.3201672448710005</v>
      </c>
      <c r="AY37">
        <f t="shared" si="30"/>
        <v>118.10053507110554</v>
      </c>
      <c r="AZ37">
        <f t="shared" si="31"/>
        <v>4.9973989912373579E-3</v>
      </c>
      <c r="BA37">
        <f t="shared" si="32"/>
        <v>2.5372804163955758</v>
      </c>
      <c r="BB37" t="s">
        <v>397</v>
      </c>
      <c r="BC37">
        <v>737.63365384615395</v>
      </c>
      <c r="BD37">
        <v>604.41999999999996</v>
      </c>
      <c r="BE37">
        <f t="shared" si="33"/>
        <v>0.34458902624159626</v>
      </c>
      <c r="BF37">
        <f t="shared" si="34"/>
        <v>0.5807991256650703</v>
      </c>
      <c r="BG37">
        <f t="shared" si="35"/>
        <v>0.88042864775780205</v>
      </c>
      <c r="BH37">
        <f t="shared" si="36"/>
        <v>0.8928192676936807</v>
      </c>
      <c r="BI37">
        <f t="shared" si="37"/>
        <v>0.91882398996672499</v>
      </c>
      <c r="BJ37">
        <f t="shared" si="38"/>
        <v>0.47590915314677129</v>
      </c>
      <c r="BK37">
        <f t="shared" si="39"/>
        <v>0.52409084685322871</v>
      </c>
      <c r="BL37">
        <f t="shared" si="40"/>
        <v>1400.0135483870999</v>
      </c>
      <c r="BM37">
        <f t="shared" si="41"/>
        <v>1180.1968854255715</v>
      </c>
      <c r="BN37">
        <f t="shared" si="42"/>
        <v>0.84298961733993893</v>
      </c>
      <c r="BO37">
        <f t="shared" si="43"/>
        <v>0.1959792346798778</v>
      </c>
      <c r="BP37">
        <v>6</v>
      </c>
      <c r="BQ37">
        <v>0.5</v>
      </c>
      <c r="BR37" t="s">
        <v>296</v>
      </c>
      <c r="BS37">
        <v>2</v>
      </c>
      <c r="BT37">
        <v>1607287413.0999999</v>
      </c>
      <c r="BU37">
        <v>392.72232258064503</v>
      </c>
      <c r="BV37">
        <v>399.98338709677398</v>
      </c>
      <c r="BW37">
        <v>30.666483870967699</v>
      </c>
      <c r="BX37">
        <v>28.497964516128999</v>
      </c>
      <c r="BY37">
        <v>393.34148387096798</v>
      </c>
      <c r="BZ37">
        <v>29.815141935483901</v>
      </c>
      <c r="CA37">
        <v>500.13354838709699</v>
      </c>
      <c r="CB37">
        <v>102.19651612903201</v>
      </c>
      <c r="CC37">
        <v>9.9982038709677395E-2</v>
      </c>
      <c r="CD37">
        <v>39.423787096774198</v>
      </c>
      <c r="CE37">
        <v>39.081225806451599</v>
      </c>
      <c r="CF37">
        <v>999.9</v>
      </c>
      <c r="CG37">
        <v>0</v>
      </c>
      <c r="CH37">
        <v>0</v>
      </c>
      <c r="CI37">
        <v>9994.4954838709691</v>
      </c>
      <c r="CJ37">
        <v>0</v>
      </c>
      <c r="CK37">
        <v>534.63664516128995</v>
      </c>
      <c r="CL37">
        <v>1400.0135483870999</v>
      </c>
      <c r="CM37">
        <v>0.89998980645161297</v>
      </c>
      <c r="CN37">
        <v>0.100010138709677</v>
      </c>
      <c r="CO37">
        <v>0</v>
      </c>
      <c r="CP37">
        <v>737.65925806451605</v>
      </c>
      <c r="CQ37">
        <v>4.9994800000000001</v>
      </c>
      <c r="CR37">
        <v>11123.867741935501</v>
      </c>
      <c r="CS37">
        <v>11417.664516129</v>
      </c>
      <c r="CT37">
        <v>50.092483870967698</v>
      </c>
      <c r="CU37">
        <v>51.634999999999998</v>
      </c>
      <c r="CV37">
        <v>50.687129032257999</v>
      </c>
      <c r="CW37">
        <v>51.691193548387098</v>
      </c>
      <c r="CX37">
        <v>52.727548387096803</v>
      </c>
      <c r="CY37">
        <v>1255.49677419355</v>
      </c>
      <c r="CZ37">
        <v>139.516774193548</v>
      </c>
      <c r="DA37">
        <v>0</v>
      </c>
      <c r="DB37">
        <v>190.5</v>
      </c>
      <c r="DC37">
        <v>0</v>
      </c>
      <c r="DD37">
        <v>737.63365384615395</v>
      </c>
      <c r="DE37">
        <v>-3.6082393026508899</v>
      </c>
      <c r="DF37">
        <v>-90.294017043750102</v>
      </c>
      <c r="DG37">
        <v>11123.680769230799</v>
      </c>
      <c r="DH37">
        <v>15</v>
      </c>
      <c r="DI37">
        <v>1607283063.5999999</v>
      </c>
      <c r="DJ37" t="s">
        <v>297</v>
      </c>
      <c r="DK37">
        <v>1607283063.5999999</v>
      </c>
      <c r="DL37">
        <v>1607283056.5999999</v>
      </c>
      <c r="DM37">
        <v>1</v>
      </c>
      <c r="DN37">
        <v>-0.51400000000000001</v>
      </c>
      <c r="DO37">
        <v>-0.104</v>
      </c>
      <c r="DP37">
        <v>-1.8049999999999999</v>
      </c>
      <c r="DQ37">
        <v>0.61699999999999999</v>
      </c>
      <c r="DR37">
        <v>1464</v>
      </c>
      <c r="DS37">
        <v>31</v>
      </c>
      <c r="DT37">
        <v>0.05</v>
      </c>
      <c r="DU37">
        <v>7.0000000000000007E-2</v>
      </c>
      <c r="DV37">
        <v>5.3210724699768202</v>
      </c>
      <c r="DW37">
        <v>-0.261217029274669</v>
      </c>
      <c r="DX37">
        <v>2.32432498792969E-2</v>
      </c>
      <c r="DY37">
        <v>1</v>
      </c>
      <c r="DZ37">
        <v>-7.2611722580645202</v>
      </c>
      <c r="EA37">
        <v>0.33690000000000297</v>
      </c>
      <c r="EB37">
        <v>3.000050469572E-2</v>
      </c>
      <c r="EC37">
        <v>0</v>
      </c>
      <c r="ED37">
        <v>2.1685348387096801</v>
      </c>
      <c r="EE37">
        <v>-6.4331129032259599E-2</v>
      </c>
      <c r="EF37">
        <v>4.8937450999227304E-3</v>
      </c>
      <c r="EG37">
        <v>1</v>
      </c>
      <c r="EH37">
        <v>2</v>
      </c>
      <c r="EI37">
        <v>3</v>
      </c>
      <c r="EJ37" t="s">
        <v>319</v>
      </c>
      <c r="EK37">
        <v>100</v>
      </c>
      <c r="EL37">
        <v>100</v>
      </c>
      <c r="EM37">
        <v>-0.61899999999999999</v>
      </c>
      <c r="EN37">
        <v>0.85109999999999997</v>
      </c>
      <c r="EO37">
        <v>-0.456696103518554</v>
      </c>
      <c r="EP37">
        <v>-1.6043650578588901E-5</v>
      </c>
      <c r="EQ37">
        <v>-1.15305589960158E-6</v>
      </c>
      <c r="ER37">
        <v>3.6581349982770798E-10</v>
      </c>
      <c r="ES37">
        <v>0.61739999999999595</v>
      </c>
      <c r="ET37">
        <v>0</v>
      </c>
      <c r="EU37">
        <v>0</v>
      </c>
      <c r="EV37">
        <v>0</v>
      </c>
      <c r="EW37">
        <v>18</v>
      </c>
      <c r="EX37">
        <v>2225</v>
      </c>
      <c r="EY37">
        <v>1</v>
      </c>
      <c r="EZ37">
        <v>25</v>
      </c>
      <c r="FA37">
        <v>72.599999999999994</v>
      </c>
      <c r="FB37">
        <v>72.7</v>
      </c>
      <c r="FC37">
        <v>2</v>
      </c>
      <c r="FD37">
        <v>515.11599999999999</v>
      </c>
      <c r="FE37">
        <v>500.22199999999998</v>
      </c>
      <c r="FF37">
        <v>38.107900000000001</v>
      </c>
      <c r="FG37">
        <v>37.217399999999998</v>
      </c>
      <c r="FH37">
        <v>30.000299999999999</v>
      </c>
      <c r="FI37">
        <v>37.008699999999997</v>
      </c>
      <c r="FJ37">
        <v>37.031199999999998</v>
      </c>
      <c r="FK37">
        <v>19.4129</v>
      </c>
      <c r="FL37">
        <v>0</v>
      </c>
      <c r="FM37">
        <v>100</v>
      </c>
      <c r="FN37">
        <v>-999.9</v>
      </c>
      <c r="FO37">
        <v>400</v>
      </c>
      <c r="FP37">
        <v>30.851500000000001</v>
      </c>
      <c r="FQ37">
        <v>97.228499999999997</v>
      </c>
      <c r="FR37">
        <v>101.76</v>
      </c>
    </row>
    <row r="38" spans="1:174" x14ac:dyDescent="0.25">
      <c r="A38">
        <v>23</v>
      </c>
      <c r="B38">
        <v>1607287570.0999999</v>
      </c>
      <c r="C38">
        <v>4097.5</v>
      </c>
      <c r="D38" t="s">
        <v>398</v>
      </c>
      <c r="E38" t="s">
        <v>399</v>
      </c>
      <c r="F38" t="s">
        <v>400</v>
      </c>
      <c r="G38" t="s">
        <v>401</v>
      </c>
      <c r="H38">
        <v>1607287562.0999999</v>
      </c>
      <c r="I38">
        <f t="shared" si="0"/>
        <v>4.7972110111159431E-4</v>
      </c>
      <c r="J38">
        <f t="shared" si="1"/>
        <v>0.47972110111159433</v>
      </c>
      <c r="K38">
        <f t="shared" si="2"/>
        <v>0.95153675595420983</v>
      </c>
      <c r="L38">
        <f t="shared" si="3"/>
        <v>398.62612903225801</v>
      </c>
      <c r="M38">
        <f t="shared" si="4"/>
        <v>225.67240548176562</v>
      </c>
      <c r="N38">
        <f t="shared" si="5"/>
        <v>23.085110601032426</v>
      </c>
      <c r="O38">
        <f t="shared" si="6"/>
        <v>40.77737487454862</v>
      </c>
      <c r="P38">
        <f t="shared" si="7"/>
        <v>1.0204651098561538E-2</v>
      </c>
      <c r="Q38">
        <f t="shared" si="8"/>
        <v>2.9672621125613214</v>
      </c>
      <c r="R38">
        <f t="shared" si="9"/>
        <v>1.0185194237618838E-2</v>
      </c>
      <c r="S38">
        <f t="shared" si="10"/>
        <v>6.3674913933403172E-3</v>
      </c>
      <c r="T38">
        <f t="shared" si="11"/>
        <v>231.28798918859056</v>
      </c>
      <c r="U38">
        <f t="shared" si="12"/>
        <v>40.808628848071187</v>
      </c>
      <c r="V38">
        <f t="shared" si="13"/>
        <v>40.337751612903197</v>
      </c>
      <c r="W38">
        <f t="shared" si="14"/>
        <v>7.5484746561773042</v>
      </c>
      <c r="X38">
        <f t="shared" si="15"/>
        <v>41.053437233697849</v>
      </c>
      <c r="Y38">
        <f t="shared" si="16"/>
        <v>2.9783107372193744</v>
      </c>
      <c r="Z38">
        <f t="shared" si="17"/>
        <v>7.2547171148307426</v>
      </c>
      <c r="AA38">
        <f t="shared" si="18"/>
        <v>4.5701639189579293</v>
      </c>
      <c r="AB38">
        <f t="shared" si="19"/>
        <v>-21.155700559021309</v>
      </c>
      <c r="AC38">
        <f t="shared" si="20"/>
        <v>-118.83009705638253</v>
      </c>
      <c r="AD38">
        <f t="shared" si="21"/>
        <v>-9.8124002396161885</v>
      </c>
      <c r="AE38">
        <f t="shared" si="22"/>
        <v>81.489791333570537</v>
      </c>
      <c r="AF38">
        <v>0</v>
      </c>
      <c r="AG38">
        <v>0</v>
      </c>
      <c r="AH38">
        <f t="shared" si="23"/>
        <v>1</v>
      </c>
      <c r="AI38">
        <f t="shared" si="24"/>
        <v>0</v>
      </c>
      <c r="AJ38">
        <f t="shared" si="25"/>
        <v>51846.324944645501</v>
      </c>
      <c r="AK38" t="s">
        <v>293</v>
      </c>
      <c r="AL38">
        <v>10143.9</v>
      </c>
      <c r="AM38">
        <v>715.47692307692296</v>
      </c>
      <c r="AN38">
        <v>3262.08</v>
      </c>
      <c r="AO38">
        <f t="shared" si="26"/>
        <v>0.78066849277855754</v>
      </c>
      <c r="AP38">
        <v>-0.57774747981622299</v>
      </c>
      <c r="AQ38" t="s">
        <v>402</v>
      </c>
      <c r="AR38">
        <v>15355.2</v>
      </c>
      <c r="AS38">
        <v>813.46596</v>
      </c>
      <c r="AT38">
        <v>863.61</v>
      </c>
      <c r="AU38">
        <f t="shared" si="27"/>
        <v>5.8063292458401361E-2</v>
      </c>
      <c r="AV38">
        <v>0.5</v>
      </c>
      <c r="AW38">
        <f t="shared" si="28"/>
        <v>1180.1719660704655</v>
      </c>
      <c r="AX38">
        <f t="shared" si="29"/>
        <v>0.95153675595420983</v>
      </c>
      <c r="AY38">
        <f t="shared" si="30"/>
        <v>34.262335008577985</v>
      </c>
      <c r="AZ38">
        <f t="shared" si="31"/>
        <v>1.2958147454242466E-3</v>
      </c>
      <c r="BA38">
        <f t="shared" si="32"/>
        <v>2.777260569006843</v>
      </c>
      <c r="BB38" t="s">
        <v>403</v>
      </c>
      <c r="BC38">
        <v>813.46596</v>
      </c>
      <c r="BD38">
        <v>622.37</v>
      </c>
      <c r="BE38">
        <f t="shared" si="33"/>
        <v>0.27933905350794919</v>
      </c>
      <c r="BF38">
        <f t="shared" si="34"/>
        <v>0.20785955894544858</v>
      </c>
      <c r="BG38">
        <f t="shared" si="35"/>
        <v>0.90861117319705564</v>
      </c>
      <c r="BH38">
        <f t="shared" si="36"/>
        <v>0.3385067065476467</v>
      </c>
      <c r="BI38">
        <f t="shared" si="37"/>
        <v>0.94183110895237809</v>
      </c>
      <c r="BJ38">
        <f t="shared" si="38"/>
        <v>0.15903007631797994</v>
      </c>
      <c r="BK38">
        <f t="shared" si="39"/>
        <v>0.84096992368202006</v>
      </c>
      <c r="BL38">
        <f t="shared" si="40"/>
        <v>1399.9848387096799</v>
      </c>
      <c r="BM38">
        <f t="shared" si="41"/>
        <v>1180.1719660704655</v>
      </c>
      <c r="BN38">
        <f t="shared" si="42"/>
        <v>0.84298910490930123</v>
      </c>
      <c r="BO38">
        <f t="shared" si="43"/>
        <v>0.1959782098186027</v>
      </c>
      <c r="BP38">
        <v>6</v>
      </c>
      <c r="BQ38">
        <v>0.5</v>
      </c>
      <c r="BR38" t="s">
        <v>296</v>
      </c>
      <c r="BS38">
        <v>2</v>
      </c>
      <c r="BT38">
        <v>1607287562.0999999</v>
      </c>
      <c r="BU38">
        <v>398.62612903225801</v>
      </c>
      <c r="BV38">
        <v>399.997064516129</v>
      </c>
      <c r="BW38">
        <v>29.1149806451613</v>
      </c>
      <c r="BX38">
        <v>28.556232258064501</v>
      </c>
      <c r="BY38">
        <v>399.24977419354798</v>
      </c>
      <c r="BZ38">
        <v>28.337958064516101</v>
      </c>
      <c r="CA38">
        <v>500.14</v>
      </c>
      <c r="CB38">
        <v>102.194774193548</v>
      </c>
      <c r="CC38">
        <v>0.10001258709677401</v>
      </c>
      <c r="CD38">
        <v>39.594929032258101</v>
      </c>
      <c r="CE38">
        <v>40.337751612903197</v>
      </c>
      <c r="CF38">
        <v>999.9</v>
      </c>
      <c r="CG38">
        <v>0</v>
      </c>
      <c r="CH38">
        <v>0</v>
      </c>
      <c r="CI38">
        <v>9997.16161290323</v>
      </c>
      <c r="CJ38">
        <v>0</v>
      </c>
      <c r="CK38">
        <v>1179.7451612903201</v>
      </c>
      <c r="CL38">
        <v>1399.9848387096799</v>
      </c>
      <c r="CM38">
        <v>0.90000500000000005</v>
      </c>
      <c r="CN38">
        <v>9.9995299999999898E-2</v>
      </c>
      <c r="CO38">
        <v>0</v>
      </c>
      <c r="CP38">
        <v>813.457870967742</v>
      </c>
      <c r="CQ38">
        <v>4.9994800000000001</v>
      </c>
      <c r="CR38">
        <v>12292.967741935499</v>
      </c>
      <c r="CS38">
        <v>11417.4774193548</v>
      </c>
      <c r="CT38">
        <v>50.3223548387097</v>
      </c>
      <c r="CU38">
        <v>52.110709677419401</v>
      </c>
      <c r="CV38">
        <v>51.023935483871</v>
      </c>
      <c r="CW38">
        <v>52.068419354838703</v>
      </c>
      <c r="CX38">
        <v>53.054290322580599</v>
      </c>
      <c r="CY38">
        <v>1255.4948387096799</v>
      </c>
      <c r="CZ38">
        <v>139.49</v>
      </c>
      <c r="DA38">
        <v>0</v>
      </c>
      <c r="DB38">
        <v>147.89999985694899</v>
      </c>
      <c r="DC38">
        <v>0</v>
      </c>
      <c r="DD38">
        <v>813.46596</v>
      </c>
      <c r="DE38">
        <v>-0.90715385603032905</v>
      </c>
      <c r="DF38">
        <v>-37.230769291385698</v>
      </c>
      <c r="DG38">
        <v>12292.835999999999</v>
      </c>
      <c r="DH38">
        <v>15</v>
      </c>
      <c r="DI38">
        <v>1607283063.5999999</v>
      </c>
      <c r="DJ38" t="s">
        <v>297</v>
      </c>
      <c r="DK38">
        <v>1607283063.5999999</v>
      </c>
      <c r="DL38">
        <v>1607283056.5999999</v>
      </c>
      <c r="DM38">
        <v>1</v>
      </c>
      <c r="DN38">
        <v>-0.51400000000000001</v>
      </c>
      <c r="DO38">
        <v>-0.104</v>
      </c>
      <c r="DP38">
        <v>-1.8049999999999999</v>
      </c>
      <c r="DQ38">
        <v>0.61699999999999999</v>
      </c>
      <c r="DR38">
        <v>1464</v>
      </c>
      <c r="DS38">
        <v>31</v>
      </c>
      <c r="DT38">
        <v>0.05</v>
      </c>
      <c r="DU38">
        <v>7.0000000000000007E-2</v>
      </c>
      <c r="DV38">
        <v>0.95598243556642903</v>
      </c>
      <c r="DW38">
        <v>-0.27005242819053399</v>
      </c>
      <c r="DX38">
        <v>3.2173565987764198E-2</v>
      </c>
      <c r="DY38">
        <v>1</v>
      </c>
      <c r="DZ38">
        <v>-1.3709164516129</v>
      </c>
      <c r="EA38">
        <v>0.33218177419354999</v>
      </c>
      <c r="EB38">
        <v>4.0737824347530399E-2</v>
      </c>
      <c r="EC38">
        <v>0</v>
      </c>
      <c r="ED38">
        <v>0.55874338709677396</v>
      </c>
      <c r="EE38">
        <v>6.4744548387095896E-2</v>
      </c>
      <c r="EF38">
        <v>4.9746680724246598E-3</v>
      </c>
      <c r="EG38">
        <v>1</v>
      </c>
      <c r="EH38">
        <v>2</v>
      </c>
      <c r="EI38">
        <v>3</v>
      </c>
      <c r="EJ38" t="s">
        <v>319</v>
      </c>
      <c r="EK38">
        <v>100</v>
      </c>
      <c r="EL38">
        <v>100</v>
      </c>
      <c r="EM38">
        <v>-0.624</v>
      </c>
      <c r="EN38">
        <v>0.77759999999999996</v>
      </c>
      <c r="EO38">
        <v>-0.456696103518554</v>
      </c>
      <c r="EP38">
        <v>-1.6043650578588901E-5</v>
      </c>
      <c r="EQ38">
        <v>-1.15305589960158E-6</v>
      </c>
      <c r="ER38">
        <v>3.6581349982770798E-10</v>
      </c>
      <c r="ES38">
        <v>0.61739999999999595</v>
      </c>
      <c r="ET38">
        <v>0</v>
      </c>
      <c r="EU38">
        <v>0</v>
      </c>
      <c r="EV38">
        <v>0</v>
      </c>
      <c r="EW38">
        <v>18</v>
      </c>
      <c r="EX38">
        <v>2225</v>
      </c>
      <c r="EY38">
        <v>1</v>
      </c>
      <c r="EZ38">
        <v>25</v>
      </c>
      <c r="FA38">
        <v>75.099999999999994</v>
      </c>
      <c r="FB38">
        <v>75.2</v>
      </c>
      <c r="FC38">
        <v>2</v>
      </c>
      <c r="FD38">
        <v>507.16</v>
      </c>
      <c r="FE38">
        <v>500.327</v>
      </c>
      <c r="FF38">
        <v>38.1828</v>
      </c>
      <c r="FG38">
        <v>37.241999999999997</v>
      </c>
      <c r="FH38">
        <v>30.0001</v>
      </c>
      <c r="FI38">
        <v>37.015700000000002</v>
      </c>
      <c r="FJ38">
        <v>37.034700000000001</v>
      </c>
      <c r="FK38">
        <v>19.410699999999999</v>
      </c>
      <c r="FL38">
        <v>0</v>
      </c>
      <c r="FM38">
        <v>100</v>
      </c>
      <c r="FN38">
        <v>-999.9</v>
      </c>
      <c r="FO38">
        <v>400</v>
      </c>
      <c r="FP38">
        <v>30.5931</v>
      </c>
      <c r="FQ38">
        <v>97.233999999999995</v>
      </c>
      <c r="FR38">
        <v>101.76</v>
      </c>
    </row>
    <row r="39" spans="1:174" x14ac:dyDescent="0.25">
      <c r="A39">
        <v>24</v>
      </c>
      <c r="B39">
        <v>1607287739.5999999</v>
      </c>
      <c r="C39">
        <v>4267</v>
      </c>
      <c r="D39" t="s">
        <v>404</v>
      </c>
      <c r="E39" t="s">
        <v>405</v>
      </c>
      <c r="F39" t="s">
        <v>400</v>
      </c>
      <c r="G39" t="s">
        <v>401</v>
      </c>
      <c r="H39">
        <v>1607287731.5999999</v>
      </c>
      <c r="I39">
        <f t="shared" si="0"/>
        <v>8.0514281870265657E-4</v>
      </c>
      <c r="J39">
        <f t="shared" si="1"/>
        <v>0.80514281870265658</v>
      </c>
      <c r="K39">
        <f t="shared" si="2"/>
        <v>1.8273550321099197</v>
      </c>
      <c r="L39">
        <f t="shared" si="3"/>
        <v>397.42029032258102</v>
      </c>
      <c r="M39">
        <f t="shared" si="4"/>
        <v>206.20192359198296</v>
      </c>
      <c r="N39">
        <f t="shared" si="5"/>
        <v>21.092396231583532</v>
      </c>
      <c r="O39">
        <f t="shared" si="6"/>
        <v>40.652124325191068</v>
      </c>
      <c r="P39">
        <f t="shared" si="7"/>
        <v>1.7371713622472307E-2</v>
      </c>
      <c r="Q39">
        <f t="shared" si="8"/>
        <v>2.9679874018437751</v>
      </c>
      <c r="R39">
        <f t="shared" si="9"/>
        <v>1.7315423974018695E-2</v>
      </c>
      <c r="S39">
        <f t="shared" si="10"/>
        <v>1.0827182100128166E-2</v>
      </c>
      <c r="T39">
        <f t="shared" si="11"/>
        <v>231.28583324296449</v>
      </c>
      <c r="U39">
        <f t="shared" si="12"/>
        <v>40.867837108588134</v>
      </c>
      <c r="V39">
        <f t="shared" si="13"/>
        <v>40.315796774193601</v>
      </c>
      <c r="W39">
        <f t="shared" si="14"/>
        <v>7.5396467739536845</v>
      </c>
      <c r="X39">
        <f t="shared" si="15"/>
        <v>41.435053195802325</v>
      </c>
      <c r="Y39">
        <f t="shared" si="16"/>
        <v>3.0290196099491808</v>
      </c>
      <c r="Z39">
        <f t="shared" si="17"/>
        <v>7.310282903790366</v>
      </c>
      <c r="AA39">
        <f t="shared" si="18"/>
        <v>4.5106271640045037</v>
      </c>
      <c r="AB39">
        <f t="shared" si="19"/>
        <v>-35.506798304787154</v>
      </c>
      <c r="AC39">
        <f t="shared" si="20"/>
        <v>-92.547282321214595</v>
      </c>
      <c r="AD39">
        <f t="shared" si="21"/>
        <v>-7.6446384024983658</v>
      </c>
      <c r="AE39">
        <f t="shared" si="22"/>
        <v>95.58711421446435</v>
      </c>
      <c r="AF39">
        <v>0</v>
      </c>
      <c r="AG39">
        <v>0</v>
      </c>
      <c r="AH39">
        <f t="shared" si="23"/>
        <v>1</v>
      </c>
      <c r="AI39">
        <f t="shared" si="24"/>
        <v>0</v>
      </c>
      <c r="AJ39">
        <f t="shared" si="25"/>
        <v>51843.02431640229</v>
      </c>
      <c r="AK39" t="s">
        <v>293</v>
      </c>
      <c r="AL39">
        <v>10143.9</v>
      </c>
      <c r="AM39">
        <v>715.47692307692296</v>
      </c>
      <c r="AN39">
        <v>3262.08</v>
      </c>
      <c r="AO39">
        <f t="shared" si="26"/>
        <v>0.78066849277855754</v>
      </c>
      <c r="AP39">
        <v>-0.57774747981622299</v>
      </c>
      <c r="AQ39" t="s">
        <v>406</v>
      </c>
      <c r="AR39">
        <v>15361.5</v>
      </c>
      <c r="AS39">
        <v>866.58416</v>
      </c>
      <c r="AT39">
        <v>1007.9</v>
      </c>
      <c r="AU39">
        <f t="shared" si="27"/>
        <v>0.14020819525746597</v>
      </c>
      <c r="AV39">
        <v>0.5</v>
      </c>
      <c r="AW39">
        <f t="shared" si="28"/>
        <v>1180.1544983288059</v>
      </c>
      <c r="AX39">
        <f t="shared" si="29"/>
        <v>1.8273550321099197</v>
      </c>
      <c r="AY39">
        <f t="shared" si="30"/>
        <v>82.733666167831004</v>
      </c>
      <c r="AZ39">
        <f t="shared" si="31"/>
        <v>2.0379556365983965E-3</v>
      </c>
      <c r="BA39">
        <f t="shared" si="32"/>
        <v>2.2365115586863773</v>
      </c>
      <c r="BB39" t="s">
        <v>407</v>
      </c>
      <c r="BC39">
        <v>866.58416</v>
      </c>
      <c r="BD39">
        <v>603.92999999999995</v>
      </c>
      <c r="BE39">
        <f t="shared" si="33"/>
        <v>0.40080365115586869</v>
      </c>
      <c r="BF39">
        <f t="shared" si="34"/>
        <v>0.34981765972720741</v>
      </c>
      <c r="BG39">
        <f t="shared" si="35"/>
        <v>0.84802588266275403</v>
      </c>
      <c r="BH39">
        <f t="shared" si="36"/>
        <v>0.48325816651321823</v>
      </c>
      <c r="BI39">
        <f t="shared" si="37"/>
        <v>0.88517131720566511</v>
      </c>
      <c r="BJ39">
        <f t="shared" si="38"/>
        <v>0.24379095417466706</v>
      </c>
      <c r="BK39">
        <f t="shared" si="39"/>
        <v>0.75620904582533299</v>
      </c>
      <c r="BL39">
        <f t="shared" si="40"/>
        <v>1399.9632258064501</v>
      </c>
      <c r="BM39">
        <f t="shared" si="41"/>
        <v>1180.1544983288059</v>
      </c>
      <c r="BN39">
        <f t="shared" si="42"/>
        <v>0.84298964185218284</v>
      </c>
      <c r="BO39">
        <f t="shared" si="43"/>
        <v>0.19597928370436576</v>
      </c>
      <c r="BP39">
        <v>6</v>
      </c>
      <c r="BQ39">
        <v>0.5</v>
      </c>
      <c r="BR39" t="s">
        <v>296</v>
      </c>
      <c r="BS39">
        <v>2</v>
      </c>
      <c r="BT39">
        <v>1607287731.5999999</v>
      </c>
      <c r="BU39">
        <v>397.42029032258102</v>
      </c>
      <c r="BV39">
        <v>399.99641935483902</v>
      </c>
      <c r="BW39">
        <v>29.612077419354801</v>
      </c>
      <c r="BX39">
        <v>28.6747612903226</v>
      </c>
      <c r="BY39">
        <v>398.04303225806399</v>
      </c>
      <c r="BZ39">
        <v>28.8113322580645</v>
      </c>
      <c r="CA39">
        <v>500.13064516128998</v>
      </c>
      <c r="CB39">
        <v>102.190032258065</v>
      </c>
      <c r="CC39">
        <v>9.9974858064516101E-2</v>
      </c>
      <c r="CD39">
        <v>39.737412903225803</v>
      </c>
      <c r="CE39">
        <v>40.315796774193601</v>
      </c>
      <c r="CF39">
        <v>999.9</v>
      </c>
      <c r="CG39">
        <v>0</v>
      </c>
      <c r="CH39">
        <v>0</v>
      </c>
      <c r="CI39">
        <v>10001.732580645201</v>
      </c>
      <c r="CJ39">
        <v>0</v>
      </c>
      <c r="CK39">
        <v>957.952870967742</v>
      </c>
      <c r="CL39">
        <v>1399.9632258064501</v>
      </c>
      <c r="CM39">
        <v>0.89999009677419295</v>
      </c>
      <c r="CN39">
        <v>0.100009806451613</v>
      </c>
      <c r="CO39">
        <v>0</v>
      </c>
      <c r="CP39">
        <v>866.57335483870997</v>
      </c>
      <c r="CQ39">
        <v>4.9994800000000001</v>
      </c>
      <c r="CR39">
        <v>13079.5709677419</v>
      </c>
      <c r="CS39">
        <v>11417.248387096801</v>
      </c>
      <c r="CT39">
        <v>50.731580645161301</v>
      </c>
      <c r="CU39">
        <v>52.75</v>
      </c>
      <c r="CV39">
        <v>51.429000000000002</v>
      </c>
      <c r="CW39">
        <v>52.697258064516099</v>
      </c>
      <c r="CX39">
        <v>53.4431935483871</v>
      </c>
      <c r="CY39">
        <v>1255.45032258065</v>
      </c>
      <c r="CZ39">
        <v>139.51290322580601</v>
      </c>
      <c r="DA39">
        <v>0</v>
      </c>
      <c r="DB39">
        <v>168.59999990463299</v>
      </c>
      <c r="DC39">
        <v>0</v>
      </c>
      <c r="DD39">
        <v>866.58416</v>
      </c>
      <c r="DE39">
        <v>0.38930768586321202</v>
      </c>
      <c r="DF39">
        <v>-62.730769542335501</v>
      </c>
      <c r="DG39">
        <v>13079.227999999999</v>
      </c>
      <c r="DH39">
        <v>15</v>
      </c>
      <c r="DI39">
        <v>1607283063.5999999</v>
      </c>
      <c r="DJ39" t="s">
        <v>297</v>
      </c>
      <c r="DK39">
        <v>1607283063.5999999</v>
      </c>
      <c r="DL39">
        <v>1607283056.5999999</v>
      </c>
      <c r="DM39">
        <v>1</v>
      </c>
      <c r="DN39">
        <v>-0.51400000000000001</v>
      </c>
      <c r="DO39">
        <v>-0.104</v>
      </c>
      <c r="DP39">
        <v>-1.8049999999999999</v>
      </c>
      <c r="DQ39">
        <v>0.61699999999999999</v>
      </c>
      <c r="DR39">
        <v>1464</v>
      </c>
      <c r="DS39">
        <v>31</v>
      </c>
      <c r="DT39">
        <v>0.05</v>
      </c>
      <c r="DU39">
        <v>7.0000000000000007E-2</v>
      </c>
      <c r="DV39">
        <v>1.83631507673948</v>
      </c>
      <c r="DW39">
        <v>-0.680347051959584</v>
      </c>
      <c r="DX39">
        <v>5.35096142320911E-2</v>
      </c>
      <c r="DY39">
        <v>0</v>
      </c>
      <c r="DZ39">
        <v>-2.5819296774193599</v>
      </c>
      <c r="EA39">
        <v>0.84744967741935895</v>
      </c>
      <c r="EB39">
        <v>6.6644885169462001E-2</v>
      </c>
      <c r="EC39">
        <v>0</v>
      </c>
      <c r="ED39">
        <v>0.93856096774193498</v>
      </c>
      <c r="EE39">
        <v>-0.14070953225806701</v>
      </c>
      <c r="EF39">
        <v>1.05111406350868E-2</v>
      </c>
      <c r="EG39">
        <v>1</v>
      </c>
      <c r="EH39">
        <v>1</v>
      </c>
      <c r="EI39">
        <v>3</v>
      </c>
      <c r="EJ39" t="s">
        <v>333</v>
      </c>
      <c r="EK39">
        <v>100</v>
      </c>
      <c r="EL39">
        <v>100</v>
      </c>
      <c r="EM39">
        <v>-0.622</v>
      </c>
      <c r="EN39">
        <v>0.8</v>
      </c>
      <c r="EO39">
        <v>-0.456696103518554</v>
      </c>
      <c r="EP39">
        <v>-1.6043650578588901E-5</v>
      </c>
      <c r="EQ39">
        <v>-1.15305589960158E-6</v>
      </c>
      <c r="ER39">
        <v>3.6581349982770798E-10</v>
      </c>
      <c r="ES39">
        <v>0.61739999999999595</v>
      </c>
      <c r="ET39">
        <v>0</v>
      </c>
      <c r="EU39">
        <v>0</v>
      </c>
      <c r="EV39">
        <v>0</v>
      </c>
      <c r="EW39">
        <v>18</v>
      </c>
      <c r="EX39">
        <v>2225</v>
      </c>
      <c r="EY39">
        <v>1</v>
      </c>
      <c r="EZ39">
        <v>25</v>
      </c>
      <c r="FA39">
        <v>77.900000000000006</v>
      </c>
      <c r="FB39">
        <v>78</v>
      </c>
      <c r="FC39">
        <v>2</v>
      </c>
      <c r="FD39">
        <v>510.21100000000001</v>
      </c>
      <c r="FE39">
        <v>499.25900000000001</v>
      </c>
      <c r="FF39">
        <v>38.309899999999999</v>
      </c>
      <c r="FG39">
        <v>37.296399999999998</v>
      </c>
      <c r="FH39">
        <v>30.000399999999999</v>
      </c>
      <c r="FI39">
        <v>37.054099999999998</v>
      </c>
      <c r="FJ39">
        <v>37.072600000000001</v>
      </c>
      <c r="FK39">
        <v>19.401199999999999</v>
      </c>
      <c r="FL39">
        <v>0</v>
      </c>
      <c r="FM39">
        <v>100</v>
      </c>
      <c r="FN39">
        <v>-999.9</v>
      </c>
      <c r="FO39">
        <v>400</v>
      </c>
      <c r="FP39">
        <v>29.126999999999999</v>
      </c>
      <c r="FQ39">
        <v>97.222700000000003</v>
      </c>
      <c r="FR39">
        <v>101.741</v>
      </c>
    </row>
    <row r="40" spans="1:174" x14ac:dyDescent="0.25">
      <c r="A40">
        <v>25</v>
      </c>
      <c r="B40">
        <v>1607287965</v>
      </c>
      <c r="C40">
        <v>4492.4000000953702</v>
      </c>
      <c r="D40" t="s">
        <v>408</v>
      </c>
      <c r="E40" t="s">
        <v>409</v>
      </c>
      <c r="F40" t="s">
        <v>410</v>
      </c>
      <c r="G40" t="s">
        <v>306</v>
      </c>
      <c r="H40">
        <v>1607287957.25</v>
      </c>
      <c r="I40">
        <f t="shared" si="0"/>
        <v>2.2028342483574699E-3</v>
      </c>
      <c r="J40">
        <f t="shared" si="1"/>
        <v>2.2028342483574699</v>
      </c>
      <c r="K40">
        <f t="shared" si="2"/>
        <v>6.3500835520474004</v>
      </c>
      <c r="L40">
        <f t="shared" si="3"/>
        <v>391.36500000000001</v>
      </c>
      <c r="M40">
        <f t="shared" si="4"/>
        <v>197.92502496317388</v>
      </c>
      <c r="N40">
        <f t="shared" si="5"/>
        <v>20.247042811203695</v>
      </c>
      <c r="O40">
        <f t="shared" si="6"/>
        <v>40.035280588096818</v>
      </c>
      <c r="P40">
        <f t="shared" si="7"/>
        <v>5.8433915231189765E-2</v>
      </c>
      <c r="Q40">
        <f t="shared" si="8"/>
        <v>2.9670771372576192</v>
      </c>
      <c r="R40">
        <f t="shared" si="9"/>
        <v>5.7802042190357762E-2</v>
      </c>
      <c r="S40">
        <f t="shared" si="10"/>
        <v>3.6182478183824696E-2</v>
      </c>
      <c r="T40">
        <f t="shared" si="11"/>
        <v>231.29140360119069</v>
      </c>
      <c r="U40">
        <f t="shared" si="12"/>
        <v>40.14053842713529</v>
      </c>
      <c r="V40">
        <f t="shared" si="13"/>
        <v>38.713193333333301</v>
      </c>
      <c r="W40">
        <f t="shared" si="14"/>
        <v>6.9189332828128878</v>
      </c>
      <c r="X40">
        <f t="shared" si="15"/>
        <v>44.843339499111735</v>
      </c>
      <c r="Y40">
        <f t="shared" si="16"/>
        <v>3.2134885650092055</v>
      </c>
      <c r="Z40">
        <f t="shared" si="17"/>
        <v>7.1660331297869977</v>
      </c>
      <c r="AA40">
        <f t="shared" si="18"/>
        <v>3.7054447178036822</v>
      </c>
      <c r="AB40">
        <f t="shared" si="19"/>
        <v>-97.14499035256442</v>
      </c>
      <c r="AC40">
        <f t="shared" si="20"/>
        <v>104.35166560974649</v>
      </c>
      <c r="AD40">
        <f t="shared" si="21"/>
        <v>8.541033294534973</v>
      </c>
      <c r="AE40">
        <f t="shared" si="22"/>
        <v>247.03911215290771</v>
      </c>
      <c r="AF40">
        <v>0</v>
      </c>
      <c r="AG40">
        <v>0</v>
      </c>
      <c r="AH40">
        <f t="shared" si="23"/>
        <v>1</v>
      </c>
      <c r="AI40">
        <f t="shared" si="24"/>
        <v>0</v>
      </c>
      <c r="AJ40">
        <f t="shared" si="25"/>
        <v>51879.220354505036</v>
      </c>
      <c r="AK40" t="s">
        <v>293</v>
      </c>
      <c r="AL40">
        <v>10143.9</v>
      </c>
      <c r="AM40">
        <v>715.47692307692296</v>
      </c>
      <c r="AN40">
        <v>3262.08</v>
      </c>
      <c r="AO40">
        <f t="shared" si="26"/>
        <v>0.78066849277855754</v>
      </c>
      <c r="AP40">
        <v>-0.57774747981622299</v>
      </c>
      <c r="AQ40" t="s">
        <v>411</v>
      </c>
      <c r="AR40">
        <v>15373.3</v>
      </c>
      <c r="AS40">
        <v>979.29499999999996</v>
      </c>
      <c r="AT40">
        <v>1195.98</v>
      </c>
      <c r="AU40">
        <f t="shared" si="27"/>
        <v>0.18117777889262365</v>
      </c>
      <c r="AV40">
        <v>0.5</v>
      </c>
      <c r="AW40">
        <f t="shared" si="28"/>
        <v>1180.1839715545657</v>
      </c>
      <c r="AX40">
        <f t="shared" si="29"/>
        <v>6.3500835520474004</v>
      </c>
      <c r="AY40">
        <f t="shared" si="30"/>
        <v>106.91155532546577</v>
      </c>
      <c r="AZ40">
        <f t="shared" si="31"/>
        <v>5.8701280468485975E-3</v>
      </c>
      <c r="BA40">
        <f t="shared" si="32"/>
        <v>1.7275372497867856</v>
      </c>
      <c r="BB40" t="s">
        <v>412</v>
      </c>
      <c r="BC40">
        <v>979.29499999999996</v>
      </c>
      <c r="BD40">
        <v>736.26</v>
      </c>
      <c r="BE40">
        <f t="shared" si="33"/>
        <v>0.38438769879094969</v>
      </c>
      <c r="BF40">
        <f t="shared" si="34"/>
        <v>0.47134125119638048</v>
      </c>
      <c r="BG40">
        <f t="shared" si="35"/>
        <v>0.81799178088699909</v>
      </c>
      <c r="BH40">
        <f t="shared" si="36"/>
        <v>0.45095444838262461</v>
      </c>
      <c r="BI40">
        <f t="shared" si="37"/>
        <v>0.81131606991394867</v>
      </c>
      <c r="BJ40">
        <f t="shared" si="38"/>
        <v>0.35436687576863674</v>
      </c>
      <c r="BK40">
        <f t="shared" si="39"/>
        <v>0.64563312423136332</v>
      </c>
      <c r="BL40">
        <f t="shared" si="40"/>
        <v>1399.99833333333</v>
      </c>
      <c r="BM40">
        <f t="shared" si="41"/>
        <v>1180.1839715545657</v>
      </c>
      <c r="BN40">
        <f t="shared" si="42"/>
        <v>0.84298955466939973</v>
      </c>
      <c r="BO40">
        <f t="shared" si="43"/>
        <v>0.19597910933879936</v>
      </c>
      <c r="BP40">
        <v>6</v>
      </c>
      <c r="BQ40">
        <v>0.5</v>
      </c>
      <c r="BR40" t="s">
        <v>296</v>
      </c>
      <c r="BS40">
        <v>2</v>
      </c>
      <c r="BT40">
        <v>1607287957.25</v>
      </c>
      <c r="BU40">
        <v>391.36500000000001</v>
      </c>
      <c r="BV40">
        <v>400.01696666666697</v>
      </c>
      <c r="BW40">
        <v>31.4134666666667</v>
      </c>
      <c r="BX40">
        <v>28.8538933333333</v>
      </c>
      <c r="BY40">
        <v>391.98316666666699</v>
      </c>
      <c r="BZ40">
        <v>30.526123333333299</v>
      </c>
      <c r="CA40">
        <v>500.1542</v>
      </c>
      <c r="CB40">
        <v>102.19653333333299</v>
      </c>
      <c r="CC40">
        <v>9.9994429999999995E-2</v>
      </c>
      <c r="CD40">
        <v>39.365549999999999</v>
      </c>
      <c r="CE40">
        <v>38.713193333333301</v>
      </c>
      <c r="CF40">
        <v>999.9</v>
      </c>
      <c r="CG40">
        <v>0</v>
      </c>
      <c r="CH40">
        <v>0</v>
      </c>
      <c r="CI40">
        <v>9995.9423333333307</v>
      </c>
      <c r="CJ40">
        <v>0</v>
      </c>
      <c r="CK40">
        <v>1013.079</v>
      </c>
      <c r="CL40">
        <v>1399.99833333333</v>
      </c>
      <c r="CM40">
        <v>0.89999306666666701</v>
      </c>
      <c r="CN40">
        <v>0.10000697</v>
      </c>
      <c r="CO40">
        <v>0</v>
      </c>
      <c r="CP40">
        <v>979.50743333333401</v>
      </c>
      <c r="CQ40">
        <v>4.9994800000000001</v>
      </c>
      <c r="CR40">
        <v>14611.733333333301</v>
      </c>
      <c r="CS40">
        <v>11417.54</v>
      </c>
      <c r="CT40">
        <v>50.745533333333299</v>
      </c>
      <c r="CU40">
        <v>52.8915333333333</v>
      </c>
      <c r="CV40">
        <v>51.537199999999999</v>
      </c>
      <c r="CW40">
        <v>52.604066666666697</v>
      </c>
      <c r="CX40">
        <v>53.437333333333299</v>
      </c>
      <c r="CY40">
        <v>1255.4860000000001</v>
      </c>
      <c r="CZ40">
        <v>139.512333333333</v>
      </c>
      <c r="DA40">
        <v>0</v>
      </c>
      <c r="DB40">
        <v>224.69999980926499</v>
      </c>
      <c r="DC40">
        <v>0</v>
      </c>
      <c r="DD40">
        <v>979.29499999999996</v>
      </c>
      <c r="DE40">
        <v>-22.5773846425386</v>
      </c>
      <c r="DF40">
        <v>-331.51538523621201</v>
      </c>
      <c r="DG40">
        <v>14609.175999999999</v>
      </c>
      <c r="DH40">
        <v>15</v>
      </c>
      <c r="DI40">
        <v>1607283063.5999999</v>
      </c>
      <c r="DJ40" t="s">
        <v>297</v>
      </c>
      <c r="DK40">
        <v>1607283063.5999999</v>
      </c>
      <c r="DL40">
        <v>1607283056.5999999</v>
      </c>
      <c r="DM40">
        <v>1</v>
      </c>
      <c r="DN40">
        <v>-0.51400000000000001</v>
      </c>
      <c r="DO40">
        <v>-0.104</v>
      </c>
      <c r="DP40">
        <v>-1.8049999999999999</v>
      </c>
      <c r="DQ40">
        <v>0.61699999999999999</v>
      </c>
      <c r="DR40">
        <v>1464</v>
      </c>
      <c r="DS40">
        <v>31</v>
      </c>
      <c r="DT40">
        <v>0.05</v>
      </c>
      <c r="DU40">
        <v>7.0000000000000007E-2</v>
      </c>
      <c r="DV40">
        <v>6.3559200037491896</v>
      </c>
      <c r="DW40">
        <v>-0.29169837945813298</v>
      </c>
      <c r="DX40">
        <v>2.9420311382927201E-2</v>
      </c>
      <c r="DY40">
        <v>1</v>
      </c>
      <c r="DZ40">
        <v>-8.6582267741935492</v>
      </c>
      <c r="EA40">
        <v>0.413567903225801</v>
      </c>
      <c r="EB40">
        <v>3.9246766161179301E-2</v>
      </c>
      <c r="EC40">
        <v>0</v>
      </c>
      <c r="ED40">
        <v>2.5613261290322602</v>
      </c>
      <c r="EE40">
        <v>-0.14552758064516899</v>
      </c>
      <c r="EF40">
        <v>1.0858647416934E-2</v>
      </c>
      <c r="EG40">
        <v>1</v>
      </c>
      <c r="EH40">
        <v>2</v>
      </c>
      <c r="EI40">
        <v>3</v>
      </c>
      <c r="EJ40" t="s">
        <v>319</v>
      </c>
      <c r="EK40">
        <v>100</v>
      </c>
      <c r="EL40">
        <v>100</v>
      </c>
      <c r="EM40">
        <v>-0.61799999999999999</v>
      </c>
      <c r="EN40">
        <v>0.88690000000000002</v>
      </c>
      <c r="EO40">
        <v>-0.456696103518554</v>
      </c>
      <c r="EP40">
        <v>-1.6043650578588901E-5</v>
      </c>
      <c r="EQ40">
        <v>-1.15305589960158E-6</v>
      </c>
      <c r="ER40">
        <v>3.6581349982770798E-10</v>
      </c>
      <c r="ES40">
        <v>0.61739999999999595</v>
      </c>
      <c r="ET40">
        <v>0</v>
      </c>
      <c r="EU40">
        <v>0</v>
      </c>
      <c r="EV40">
        <v>0</v>
      </c>
      <c r="EW40">
        <v>18</v>
      </c>
      <c r="EX40">
        <v>2225</v>
      </c>
      <c r="EY40">
        <v>1</v>
      </c>
      <c r="EZ40">
        <v>25</v>
      </c>
      <c r="FA40">
        <v>81.7</v>
      </c>
      <c r="FB40">
        <v>81.8</v>
      </c>
      <c r="FC40">
        <v>2</v>
      </c>
      <c r="FD40">
        <v>514.80700000000002</v>
      </c>
      <c r="FE40">
        <v>498.81</v>
      </c>
      <c r="FF40">
        <v>38.174199999999999</v>
      </c>
      <c r="FG40">
        <v>37.319499999999998</v>
      </c>
      <c r="FH40">
        <v>30.0001</v>
      </c>
      <c r="FI40">
        <v>37.081899999999997</v>
      </c>
      <c r="FJ40">
        <v>37.0974</v>
      </c>
      <c r="FK40">
        <v>19.393799999999999</v>
      </c>
      <c r="FL40">
        <v>0</v>
      </c>
      <c r="FM40">
        <v>100</v>
      </c>
      <c r="FN40">
        <v>-999.9</v>
      </c>
      <c r="FO40">
        <v>400</v>
      </c>
      <c r="FP40">
        <v>29.589300000000001</v>
      </c>
      <c r="FQ40">
        <v>97.225899999999996</v>
      </c>
      <c r="FR40">
        <v>101.73699999999999</v>
      </c>
    </row>
    <row r="41" spans="1:174" x14ac:dyDescent="0.25">
      <c r="A41">
        <v>26</v>
      </c>
      <c r="B41">
        <v>1607288106</v>
      </c>
      <c r="C41">
        <v>4633.4000000953702</v>
      </c>
      <c r="D41" t="s">
        <v>413</v>
      </c>
      <c r="E41" t="s">
        <v>414</v>
      </c>
      <c r="F41" t="s">
        <v>410</v>
      </c>
      <c r="G41" t="s">
        <v>306</v>
      </c>
      <c r="H41">
        <v>1607288098</v>
      </c>
      <c r="I41">
        <f t="shared" si="0"/>
        <v>2.5972244653820384E-3</v>
      </c>
      <c r="J41">
        <f t="shared" si="1"/>
        <v>2.5972244653820384</v>
      </c>
      <c r="K41">
        <f t="shared" si="2"/>
        <v>6.507841394783668</v>
      </c>
      <c r="L41">
        <f t="shared" si="3"/>
        <v>390.98448387096801</v>
      </c>
      <c r="M41">
        <f t="shared" si="4"/>
        <v>220.62316753047082</v>
      </c>
      <c r="N41">
        <f t="shared" si="5"/>
        <v>22.567475429878773</v>
      </c>
      <c r="O41">
        <f t="shared" si="6"/>
        <v>39.993681678979904</v>
      </c>
      <c r="P41">
        <f t="shared" si="7"/>
        <v>6.9341645981061753E-2</v>
      </c>
      <c r="Q41">
        <f t="shared" si="8"/>
        <v>2.9663647938224011</v>
      </c>
      <c r="R41">
        <f t="shared" si="9"/>
        <v>6.8453577532185519E-2</v>
      </c>
      <c r="S41">
        <f t="shared" si="10"/>
        <v>4.2862327724132489E-2</v>
      </c>
      <c r="T41">
        <f t="shared" si="11"/>
        <v>231.29166330965626</v>
      </c>
      <c r="U41">
        <f t="shared" si="12"/>
        <v>40.170333991900264</v>
      </c>
      <c r="V41">
        <f t="shared" si="13"/>
        <v>38.8318935483871</v>
      </c>
      <c r="W41">
        <f t="shared" si="14"/>
        <v>6.9633364702381426</v>
      </c>
      <c r="X41">
        <f t="shared" si="15"/>
        <v>45.405582044372892</v>
      </c>
      <c r="Y41">
        <f t="shared" si="16"/>
        <v>3.2765809686651823</v>
      </c>
      <c r="Z41">
        <f t="shared" si="17"/>
        <v>7.2162514412063317</v>
      </c>
      <c r="AA41">
        <f t="shared" si="18"/>
        <v>3.6867555015729603</v>
      </c>
      <c r="AB41">
        <f t="shared" si="19"/>
        <v>-114.5375989233479</v>
      </c>
      <c r="AC41">
        <f t="shared" si="20"/>
        <v>106.16388320152801</v>
      </c>
      <c r="AD41">
        <f t="shared" si="21"/>
        <v>8.7018505443767271</v>
      </c>
      <c r="AE41">
        <f t="shared" si="22"/>
        <v>231.61979813221308</v>
      </c>
      <c r="AF41">
        <v>0</v>
      </c>
      <c r="AG41">
        <v>0</v>
      </c>
      <c r="AH41">
        <f t="shared" si="23"/>
        <v>1</v>
      </c>
      <c r="AI41">
        <f t="shared" si="24"/>
        <v>0</v>
      </c>
      <c r="AJ41">
        <f t="shared" si="25"/>
        <v>51837.399507804868</v>
      </c>
      <c r="AK41" t="s">
        <v>293</v>
      </c>
      <c r="AL41">
        <v>10143.9</v>
      </c>
      <c r="AM41">
        <v>715.47692307692296</v>
      </c>
      <c r="AN41">
        <v>3262.08</v>
      </c>
      <c r="AO41">
        <f t="shared" si="26"/>
        <v>0.78066849277855754</v>
      </c>
      <c r="AP41">
        <v>-0.57774747981622299</v>
      </c>
      <c r="AQ41" t="s">
        <v>415</v>
      </c>
      <c r="AR41">
        <v>15359.2</v>
      </c>
      <c r="AS41">
        <v>1043.9423076923099</v>
      </c>
      <c r="AT41">
        <v>1247.32</v>
      </c>
      <c r="AU41">
        <f t="shared" si="27"/>
        <v>0.16305173676978646</v>
      </c>
      <c r="AV41">
        <v>0.5</v>
      </c>
      <c r="AW41">
        <f t="shared" si="28"/>
        <v>1180.183419313182</v>
      </c>
      <c r="AX41">
        <f t="shared" si="29"/>
        <v>6.507841394783668</v>
      </c>
      <c r="AY41">
        <f t="shared" si="30"/>
        <v>96.21547811295973</v>
      </c>
      <c r="AZ41">
        <f t="shared" si="31"/>
        <v>6.0038031026765411E-3</v>
      </c>
      <c r="BA41">
        <f t="shared" si="32"/>
        <v>1.6152711413270051</v>
      </c>
      <c r="BB41" t="s">
        <v>416</v>
      </c>
      <c r="BC41">
        <v>1043.9423076923099</v>
      </c>
      <c r="BD41">
        <v>720.15</v>
      </c>
      <c r="BE41">
        <f t="shared" si="33"/>
        <v>0.42264214475836193</v>
      </c>
      <c r="BF41">
        <f t="shared" si="34"/>
        <v>0.3857914758193563</v>
      </c>
      <c r="BG41">
        <f t="shared" si="35"/>
        <v>0.79261033938778802</v>
      </c>
      <c r="BH41">
        <f t="shared" si="36"/>
        <v>0.38240169164993293</v>
      </c>
      <c r="BI41">
        <f t="shared" si="37"/>
        <v>0.79115588065428932</v>
      </c>
      <c r="BJ41">
        <f t="shared" si="38"/>
        <v>0.26613322332482381</v>
      </c>
      <c r="BK41">
        <f t="shared" si="39"/>
        <v>0.73386677667517619</v>
      </c>
      <c r="BL41">
        <f t="shared" si="40"/>
        <v>1399.9974193548401</v>
      </c>
      <c r="BM41">
        <f t="shared" si="41"/>
        <v>1180.183419313182</v>
      </c>
      <c r="BN41">
        <f t="shared" si="42"/>
        <v>0.84298971055035599</v>
      </c>
      <c r="BO41">
        <f t="shared" si="43"/>
        <v>0.19597942110071201</v>
      </c>
      <c r="BP41">
        <v>6</v>
      </c>
      <c r="BQ41">
        <v>0.5</v>
      </c>
      <c r="BR41" t="s">
        <v>296</v>
      </c>
      <c r="BS41">
        <v>2</v>
      </c>
      <c r="BT41">
        <v>1607288098</v>
      </c>
      <c r="BU41">
        <v>390.98448387096801</v>
      </c>
      <c r="BV41">
        <v>400.00974193548399</v>
      </c>
      <c r="BW41">
        <v>32.032367741935502</v>
      </c>
      <c r="BX41">
        <v>29.0164419354839</v>
      </c>
      <c r="BY41">
        <v>391.60235483871003</v>
      </c>
      <c r="BZ41">
        <v>31.1151290322581</v>
      </c>
      <c r="CA41">
        <v>500.15074193548401</v>
      </c>
      <c r="CB41">
        <v>102.18967741935499</v>
      </c>
      <c r="CC41">
        <v>0.10001265483871</v>
      </c>
      <c r="CD41">
        <v>39.495738709677397</v>
      </c>
      <c r="CE41">
        <v>38.8318935483871</v>
      </c>
      <c r="CF41">
        <v>999.9</v>
      </c>
      <c r="CG41">
        <v>0</v>
      </c>
      <c r="CH41">
        <v>0</v>
      </c>
      <c r="CI41">
        <v>9992.5806451612898</v>
      </c>
      <c r="CJ41">
        <v>0</v>
      </c>
      <c r="CK41">
        <v>912.69070967741902</v>
      </c>
      <c r="CL41">
        <v>1399.9974193548401</v>
      </c>
      <c r="CM41">
        <v>0.89998500000000003</v>
      </c>
      <c r="CN41">
        <v>0.100014980645161</v>
      </c>
      <c r="CO41">
        <v>0</v>
      </c>
      <c r="CP41">
        <v>1044.98677419355</v>
      </c>
      <c r="CQ41">
        <v>4.9994800000000001</v>
      </c>
      <c r="CR41">
        <v>15418.4</v>
      </c>
      <c r="CS41">
        <v>11417.5225806452</v>
      </c>
      <c r="CT41">
        <v>50.902935483870998</v>
      </c>
      <c r="CU41">
        <v>53.014000000000003</v>
      </c>
      <c r="CV41">
        <v>51.642935483871</v>
      </c>
      <c r="CW41">
        <v>52.725548387096801</v>
      </c>
      <c r="CX41">
        <v>53.562258064516101</v>
      </c>
      <c r="CY41">
        <v>1255.4793548387099</v>
      </c>
      <c r="CZ41">
        <v>139.51967741935499</v>
      </c>
      <c r="DA41">
        <v>0</v>
      </c>
      <c r="DB41">
        <v>140</v>
      </c>
      <c r="DC41">
        <v>0</v>
      </c>
      <c r="DD41">
        <v>1043.9423076923099</v>
      </c>
      <c r="DE41">
        <v>-142.043760722267</v>
      </c>
      <c r="DF41">
        <v>-1992.4923080089</v>
      </c>
      <c r="DG41">
        <v>15403.123076923101</v>
      </c>
      <c r="DH41">
        <v>15</v>
      </c>
      <c r="DI41">
        <v>1607283063.5999999</v>
      </c>
      <c r="DJ41" t="s">
        <v>297</v>
      </c>
      <c r="DK41">
        <v>1607283063.5999999</v>
      </c>
      <c r="DL41">
        <v>1607283056.5999999</v>
      </c>
      <c r="DM41">
        <v>1</v>
      </c>
      <c r="DN41">
        <v>-0.51400000000000001</v>
      </c>
      <c r="DO41">
        <v>-0.104</v>
      </c>
      <c r="DP41">
        <v>-1.8049999999999999</v>
      </c>
      <c r="DQ41">
        <v>0.61699999999999999</v>
      </c>
      <c r="DR41">
        <v>1464</v>
      </c>
      <c r="DS41">
        <v>31</v>
      </c>
      <c r="DT41">
        <v>0.05</v>
      </c>
      <c r="DU41">
        <v>7.0000000000000007E-2</v>
      </c>
      <c r="DV41">
        <v>6.5141291178068199</v>
      </c>
      <c r="DW41">
        <v>-0.58445003522997296</v>
      </c>
      <c r="DX41">
        <v>5.1247894498897099E-2</v>
      </c>
      <c r="DY41">
        <v>0</v>
      </c>
      <c r="DZ41">
        <v>-9.0291061290322592</v>
      </c>
      <c r="EA41">
        <v>0.698980161290364</v>
      </c>
      <c r="EB41">
        <v>6.1357436265016899E-2</v>
      </c>
      <c r="EC41">
        <v>0</v>
      </c>
      <c r="ED41">
        <v>3.01601967741935</v>
      </c>
      <c r="EE41">
        <v>-8.2679032258159597E-3</v>
      </c>
      <c r="EF41">
        <v>2.4176294492759499E-3</v>
      </c>
      <c r="EG41">
        <v>1</v>
      </c>
      <c r="EH41">
        <v>1</v>
      </c>
      <c r="EI41">
        <v>3</v>
      </c>
      <c r="EJ41" t="s">
        <v>333</v>
      </c>
      <c r="EK41">
        <v>100</v>
      </c>
      <c r="EL41">
        <v>100</v>
      </c>
      <c r="EM41">
        <v>-0.61799999999999999</v>
      </c>
      <c r="EN41">
        <v>0.91710000000000003</v>
      </c>
      <c r="EO41">
        <v>-0.456696103518554</v>
      </c>
      <c r="EP41">
        <v>-1.6043650578588901E-5</v>
      </c>
      <c r="EQ41">
        <v>-1.15305589960158E-6</v>
      </c>
      <c r="ER41">
        <v>3.6581349982770798E-10</v>
      </c>
      <c r="ES41">
        <v>0.61739999999999595</v>
      </c>
      <c r="ET41">
        <v>0</v>
      </c>
      <c r="EU41">
        <v>0</v>
      </c>
      <c r="EV41">
        <v>0</v>
      </c>
      <c r="EW41">
        <v>18</v>
      </c>
      <c r="EX41">
        <v>2225</v>
      </c>
      <c r="EY41">
        <v>1</v>
      </c>
      <c r="EZ41">
        <v>25</v>
      </c>
      <c r="FA41">
        <v>84</v>
      </c>
      <c r="FB41">
        <v>84.2</v>
      </c>
      <c r="FC41">
        <v>2</v>
      </c>
      <c r="FD41">
        <v>512.12599999999998</v>
      </c>
      <c r="FE41">
        <v>497.39800000000002</v>
      </c>
      <c r="FF41">
        <v>38.242800000000003</v>
      </c>
      <c r="FG41">
        <v>37.340699999999998</v>
      </c>
      <c r="FH41">
        <v>30.0002</v>
      </c>
      <c r="FI41">
        <v>37.102899999999998</v>
      </c>
      <c r="FJ41">
        <v>37.118299999999998</v>
      </c>
      <c r="FK41">
        <v>19.3841</v>
      </c>
      <c r="FL41">
        <v>0</v>
      </c>
      <c r="FM41">
        <v>100</v>
      </c>
      <c r="FN41">
        <v>-999.9</v>
      </c>
      <c r="FO41">
        <v>400</v>
      </c>
      <c r="FP41">
        <v>31.348299999999998</v>
      </c>
      <c r="FQ41">
        <v>97.221299999999999</v>
      </c>
      <c r="FR41">
        <v>101.726</v>
      </c>
    </row>
    <row r="42" spans="1:174" x14ac:dyDescent="0.25">
      <c r="A42">
        <v>27</v>
      </c>
      <c r="B42">
        <v>1607288245.5</v>
      </c>
      <c r="C42">
        <v>4772.9000000953702</v>
      </c>
      <c r="D42" t="s">
        <v>417</v>
      </c>
      <c r="E42" t="s">
        <v>418</v>
      </c>
      <c r="F42" t="s">
        <v>419</v>
      </c>
      <c r="G42" t="s">
        <v>337</v>
      </c>
      <c r="H42">
        <v>1607288237.75</v>
      </c>
      <c r="I42">
        <f t="shared" si="0"/>
        <v>5.7842555051624061E-3</v>
      </c>
      <c r="J42">
        <f t="shared" si="1"/>
        <v>5.7842555051624061</v>
      </c>
      <c r="K42">
        <f t="shared" si="2"/>
        <v>15.438859226166667</v>
      </c>
      <c r="L42">
        <f t="shared" si="3"/>
        <v>378.85196666666701</v>
      </c>
      <c r="M42">
        <f t="shared" si="4"/>
        <v>227.79507534902595</v>
      </c>
      <c r="N42">
        <f t="shared" si="5"/>
        <v>23.300943289517207</v>
      </c>
      <c r="O42">
        <f t="shared" si="6"/>
        <v>38.752410151520941</v>
      </c>
      <c r="P42">
        <f t="shared" si="7"/>
        <v>0.18757458491415394</v>
      </c>
      <c r="Q42">
        <f t="shared" si="8"/>
        <v>2.9680917823087083</v>
      </c>
      <c r="R42">
        <f t="shared" si="9"/>
        <v>0.18122911193115082</v>
      </c>
      <c r="S42">
        <f t="shared" si="10"/>
        <v>0.1138204276708403</v>
      </c>
      <c r="T42">
        <f t="shared" si="11"/>
        <v>231.2928596186816</v>
      </c>
      <c r="U42">
        <f t="shared" si="12"/>
        <v>39.096158136910098</v>
      </c>
      <c r="V42">
        <f t="shared" si="13"/>
        <v>38.268893333333303</v>
      </c>
      <c r="W42">
        <f t="shared" si="14"/>
        <v>6.7549029232071316</v>
      </c>
      <c r="X42">
        <f t="shared" si="15"/>
        <v>51.385570482845246</v>
      </c>
      <c r="Y42">
        <f t="shared" si="16"/>
        <v>3.6563086792601123</v>
      </c>
      <c r="Z42">
        <f t="shared" si="17"/>
        <v>7.1154385266205198</v>
      </c>
      <c r="AA42">
        <f t="shared" si="18"/>
        <v>3.0985942439470193</v>
      </c>
      <c r="AB42">
        <f t="shared" si="19"/>
        <v>-255.08566777766211</v>
      </c>
      <c r="AC42">
        <f t="shared" si="20"/>
        <v>154.36560753506069</v>
      </c>
      <c r="AD42">
        <f t="shared" si="21"/>
        <v>12.595343881129287</v>
      </c>
      <c r="AE42">
        <f t="shared" si="22"/>
        <v>143.16814325720946</v>
      </c>
      <c r="AF42">
        <v>0</v>
      </c>
      <c r="AG42">
        <v>0</v>
      </c>
      <c r="AH42">
        <f t="shared" si="23"/>
        <v>1</v>
      </c>
      <c r="AI42">
        <f t="shared" si="24"/>
        <v>0</v>
      </c>
      <c r="AJ42">
        <f t="shared" si="25"/>
        <v>51929.604015132107</v>
      </c>
      <c r="AK42" t="s">
        <v>293</v>
      </c>
      <c r="AL42">
        <v>10143.9</v>
      </c>
      <c r="AM42">
        <v>715.47692307692296</v>
      </c>
      <c r="AN42">
        <v>3262.08</v>
      </c>
      <c r="AO42">
        <f t="shared" si="26"/>
        <v>0.78066849277855754</v>
      </c>
      <c r="AP42">
        <v>-0.57774747981622299</v>
      </c>
      <c r="AQ42" t="s">
        <v>420</v>
      </c>
      <c r="AR42">
        <v>15416.5</v>
      </c>
      <c r="AS42">
        <v>1009.01928</v>
      </c>
      <c r="AT42">
        <v>1406.01</v>
      </c>
      <c r="AU42">
        <f t="shared" si="27"/>
        <v>0.28235270019416647</v>
      </c>
      <c r="AV42">
        <v>0.5</v>
      </c>
      <c r="AW42">
        <f t="shared" si="28"/>
        <v>1180.1958215543773</v>
      </c>
      <c r="AX42">
        <f t="shared" si="29"/>
        <v>15.438859226166667</v>
      </c>
      <c r="AY42">
        <f t="shared" si="30"/>
        <v>166.61573848687553</v>
      </c>
      <c r="AZ42">
        <f t="shared" si="31"/>
        <v>1.3571143375925711E-2</v>
      </c>
      <c r="BA42">
        <f t="shared" si="32"/>
        <v>1.3200972966052873</v>
      </c>
      <c r="BB42" t="s">
        <v>421</v>
      </c>
      <c r="BC42">
        <v>1009.01928</v>
      </c>
      <c r="BD42">
        <v>734.44</v>
      </c>
      <c r="BE42">
        <f t="shared" si="33"/>
        <v>0.47764240652626933</v>
      </c>
      <c r="BF42">
        <f t="shared" si="34"/>
        <v>0.59113825811158938</v>
      </c>
      <c r="BG42">
        <f t="shared" si="35"/>
        <v>0.73430947445047556</v>
      </c>
      <c r="BH42">
        <f t="shared" si="36"/>
        <v>0.57490471241281815</v>
      </c>
      <c r="BI42">
        <f t="shared" si="37"/>
        <v>0.72884149745180904</v>
      </c>
      <c r="BJ42">
        <f t="shared" si="38"/>
        <v>0.43027481326964906</v>
      </c>
      <c r="BK42">
        <f t="shared" si="39"/>
        <v>0.569725186730351</v>
      </c>
      <c r="BL42">
        <f t="shared" si="40"/>
        <v>1400.0129999999999</v>
      </c>
      <c r="BM42">
        <f t="shared" si="41"/>
        <v>1180.1958215543773</v>
      </c>
      <c r="BN42">
        <f t="shared" si="42"/>
        <v>0.84298918763924147</v>
      </c>
      <c r="BO42">
        <f t="shared" si="43"/>
        <v>0.19597837527848325</v>
      </c>
      <c r="BP42">
        <v>6</v>
      </c>
      <c r="BQ42">
        <v>0.5</v>
      </c>
      <c r="BR42" t="s">
        <v>296</v>
      </c>
      <c r="BS42">
        <v>2</v>
      </c>
      <c r="BT42">
        <v>1607288237.75</v>
      </c>
      <c r="BU42">
        <v>378.85196666666701</v>
      </c>
      <c r="BV42">
        <v>400.00196666666699</v>
      </c>
      <c r="BW42">
        <v>35.744866666666702</v>
      </c>
      <c r="BX42">
        <v>29.0538566666667</v>
      </c>
      <c r="BY42">
        <v>379.46076666666698</v>
      </c>
      <c r="BZ42">
        <v>34.648526666666697</v>
      </c>
      <c r="CA42">
        <v>500.14853333333298</v>
      </c>
      <c r="CB42">
        <v>102.1891</v>
      </c>
      <c r="CC42">
        <v>9.9956310000000007E-2</v>
      </c>
      <c r="CD42">
        <v>39.2335833333333</v>
      </c>
      <c r="CE42">
        <v>38.268893333333303</v>
      </c>
      <c r="CF42">
        <v>999.9</v>
      </c>
      <c r="CG42">
        <v>0</v>
      </c>
      <c r="CH42">
        <v>0</v>
      </c>
      <c r="CI42">
        <v>10002.415000000001</v>
      </c>
      <c r="CJ42">
        <v>0</v>
      </c>
      <c r="CK42">
        <v>818.64936666666699</v>
      </c>
      <c r="CL42">
        <v>1400.0129999999999</v>
      </c>
      <c r="CM42">
        <v>0.90000343333333299</v>
      </c>
      <c r="CN42">
        <v>9.9996509999999997E-2</v>
      </c>
      <c r="CO42">
        <v>0</v>
      </c>
      <c r="CP42">
        <v>1013.665</v>
      </c>
      <c r="CQ42">
        <v>4.9994800000000001</v>
      </c>
      <c r="CR42">
        <v>15005.416666666701</v>
      </c>
      <c r="CS42">
        <v>11417.7</v>
      </c>
      <c r="CT42">
        <v>50.791400000000003</v>
      </c>
      <c r="CU42">
        <v>52.916333333333299</v>
      </c>
      <c r="CV42">
        <v>51.595466666666603</v>
      </c>
      <c r="CW42">
        <v>52.562333333333299</v>
      </c>
      <c r="CX42">
        <v>53.4746666666666</v>
      </c>
      <c r="CY42">
        <v>1255.5163333333301</v>
      </c>
      <c r="CZ42">
        <v>139.49666666666701</v>
      </c>
      <c r="DA42">
        <v>0</v>
      </c>
      <c r="DB42">
        <v>138.799999952316</v>
      </c>
      <c r="DC42">
        <v>0</v>
      </c>
      <c r="DD42">
        <v>1009.01928</v>
      </c>
      <c r="DE42">
        <v>-339.53646205145401</v>
      </c>
      <c r="DF42">
        <v>-4739.1307761012604</v>
      </c>
      <c r="DG42">
        <v>14942.224</v>
      </c>
      <c r="DH42">
        <v>15</v>
      </c>
      <c r="DI42">
        <v>1607283063.5999999</v>
      </c>
      <c r="DJ42" t="s">
        <v>297</v>
      </c>
      <c r="DK42">
        <v>1607283063.5999999</v>
      </c>
      <c r="DL42">
        <v>1607283056.5999999</v>
      </c>
      <c r="DM42">
        <v>1</v>
      </c>
      <c r="DN42">
        <v>-0.51400000000000001</v>
      </c>
      <c r="DO42">
        <v>-0.104</v>
      </c>
      <c r="DP42">
        <v>-1.8049999999999999</v>
      </c>
      <c r="DQ42">
        <v>0.61699999999999999</v>
      </c>
      <c r="DR42">
        <v>1464</v>
      </c>
      <c r="DS42">
        <v>31</v>
      </c>
      <c r="DT42">
        <v>0.05</v>
      </c>
      <c r="DU42">
        <v>7.0000000000000007E-2</v>
      </c>
      <c r="DV42">
        <v>15.4424003888603</v>
      </c>
      <c r="DW42">
        <v>2.2846972411197899E-2</v>
      </c>
      <c r="DX42">
        <v>1.98916493854982E-2</v>
      </c>
      <c r="DY42">
        <v>1</v>
      </c>
      <c r="DZ42">
        <v>-21.149654838709701</v>
      </c>
      <c r="EA42">
        <v>-7.6170967741867296E-2</v>
      </c>
      <c r="EB42">
        <v>3.0993931130294899E-2</v>
      </c>
      <c r="EC42">
        <v>1</v>
      </c>
      <c r="ED42">
        <v>6.6894751612903196</v>
      </c>
      <c r="EE42">
        <v>0.31520709677417402</v>
      </c>
      <c r="EF42">
        <v>2.3789808046923499E-2</v>
      </c>
      <c r="EG42">
        <v>0</v>
      </c>
      <c r="EH42">
        <v>2</v>
      </c>
      <c r="EI42">
        <v>3</v>
      </c>
      <c r="EJ42" t="s">
        <v>319</v>
      </c>
      <c r="EK42">
        <v>100</v>
      </c>
      <c r="EL42">
        <v>100</v>
      </c>
      <c r="EM42">
        <v>-0.60899999999999999</v>
      </c>
      <c r="EN42">
        <v>1.0976999999999999</v>
      </c>
      <c r="EO42">
        <v>-0.456696103518554</v>
      </c>
      <c r="EP42">
        <v>-1.6043650578588901E-5</v>
      </c>
      <c r="EQ42">
        <v>-1.15305589960158E-6</v>
      </c>
      <c r="ER42">
        <v>3.6581349982770798E-10</v>
      </c>
      <c r="ES42">
        <v>0.61739999999999595</v>
      </c>
      <c r="ET42">
        <v>0</v>
      </c>
      <c r="EU42">
        <v>0</v>
      </c>
      <c r="EV42">
        <v>0</v>
      </c>
      <c r="EW42">
        <v>18</v>
      </c>
      <c r="EX42">
        <v>2225</v>
      </c>
      <c r="EY42">
        <v>1</v>
      </c>
      <c r="EZ42">
        <v>25</v>
      </c>
      <c r="FA42">
        <v>86.4</v>
      </c>
      <c r="FB42">
        <v>86.5</v>
      </c>
      <c r="FC42">
        <v>2</v>
      </c>
      <c r="FD42">
        <v>517.90499999999997</v>
      </c>
      <c r="FE42">
        <v>496.80700000000002</v>
      </c>
      <c r="FF42">
        <v>38.209000000000003</v>
      </c>
      <c r="FG42">
        <v>37.354799999999997</v>
      </c>
      <c r="FH42">
        <v>30.0001</v>
      </c>
      <c r="FI42">
        <v>37.116900000000001</v>
      </c>
      <c r="FJ42">
        <v>37.132199999999997</v>
      </c>
      <c r="FK42">
        <v>19.381399999999999</v>
      </c>
      <c r="FL42">
        <v>0</v>
      </c>
      <c r="FM42">
        <v>100</v>
      </c>
      <c r="FN42">
        <v>-999.9</v>
      </c>
      <c r="FO42">
        <v>400</v>
      </c>
      <c r="FP42">
        <v>31.922999999999998</v>
      </c>
      <c r="FQ42">
        <v>97.221000000000004</v>
      </c>
      <c r="FR42">
        <v>101.71899999999999</v>
      </c>
    </row>
    <row r="43" spans="1:174" x14ac:dyDescent="0.25">
      <c r="A43">
        <v>28</v>
      </c>
      <c r="B43">
        <v>1607288429.5</v>
      </c>
      <c r="C43">
        <v>4956.9000000953702</v>
      </c>
      <c r="D43" t="s">
        <v>422</v>
      </c>
      <c r="E43" t="s">
        <v>423</v>
      </c>
      <c r="F43" t="s">
        <v>419</v>
      </c>
      <c r="G43" t="s">
        <v>337</v>
      </c>
      <c r="H43">
        <v>1607288421.75</v>
      </c>
      <c r="I43">
        <f t="shared" si="0"/>
        <v>4.4307592659941471E-3</v>
      </c>
      <c r="J43">
        <f t="shared" si="1"/>
        <v>4.4307592659941468</v>
      </c>
      <c r="K43">
        <f t="shared" si="2"/>
        <v>12.929567511228569</v>
      </c>
      <c r="L43">
        <f t="shared" si="3"/>
        <v>382.44883333333303</v>
      </c>
      <c r="M43">
        <f t="shared" si="4"/>
        <v>201.72162837110085</v>
      </c>
      <c r="N43">
        <f t="shared" si="5"/>
        <v>20.633487567369137</v>
      </c>
      <c r="O43">
        <f t="shared" si="6"/>
        <v>39.119519862396075</v>
      </c>
      <c r="P43">
        <f t="shared" si="7"/>
        <v>0.12851422921743641</v>
      </c>
      <c r="Q43">
        <f t="shared" si="8"/>
        <v>2.9676425665681769</v>
      </c>
      <c r="R43">
        <f t="shared" si="9"/>
        <v>0.12550058484139084</v>
      </c>
      <c r="S43">
        <f t="shared" si="10"/>
        <v>7.8702743492655131E-2</v>
      </c>
      <c r="T43">
        <f t="shared" si="11"/>
        <v>231.29196434549675</v>
      </c>
      <c r="U43">
        <f t="shared" si="12"/>
        <v>39.564016267166949</v>
      </c>
      <c r="V43">
        <f t="shared" si="13"/>
        <v>38.749593333333301</v>
      </c>
      <c r="W43">
        <f t="shared" si="14"/>
        <v>6.9325235533133753</v>
      </c>
      <c r="X43">
        <f t="shared" si="15"/>
        <v>48.942580764261862</v>
      </c>
      <c r="Y43">
        <f t="shared" si="16"/>
        <v>3.5055717803283866</v>
      </c>
      <c r="Z43">
        <f t="shared" si="17"/>
        <v>7.1626214343158914</v>
      </c>
      <c r="AA43">
        <f t="shared" si="18"/>
        <v>3.4269517729849888</v>
      </c>
      <c r="AB43">
        <f t="shared" si="19"/>
        <v>-195.39648363034189</v>
      </c>
      <c r="AC43">
        <f t="shared" si="20"/>
        <v>97.128201080483862</v>
      </c>
      <c r="AD43">
        <f t="shared" si="21"/>
        <v>7.9493390792156964</v>
      </c>
      <c r="AE43">
        <f t="shared" si="22"/>
        <v>140.9730208748544</v>
      </c>
      <c r="AF43">
        <v>0</v>
      </c>
      <c r="AG43">
        <v>0</v>
      </c>
      <c r="AH43">
        <f t="shared" si="23"/>
        <v>1</v>
      </c>
      <c r="AI43">
        <f t="shared" si="24"/>
        <v>0</v>
      </c>
      <c r="AJ43">
        <f t="shared" si="25"/>
        <v>51896.431942426221</v>
      </c>
      <c r="AK43" t="s">
        <v>293</v>
      </c>
      <c r="AL43">
        <v>10143.9</v>
      </c>
      <c r="AM43">
        <v>715.47692307692296</v>
      </c>
      <c r="AN43">
        <v>3262.08</v>
      </c>
      <c r="AO43">
        <f t="shared" si="26"/>
        <v>0.78066849277855754</v>
      </c>
      <c r="AP43">
        <v>-0.57774747981622299</v>
      </c>
      <c r="AQ43" t="s">
        <v>424</v>
      </c>
      <c r="AR43">
        <v>15423</v>
      </c>
      <c r="AS43">
        <v>1023.89388</v>
      </c>
      <c r="AT43">
        <v>1455.05</v>
      </c>
      <c r="AU43">
        <f t="shared" si="27"/>
        <v>0.29631704752414001</v>
      </c>
      <c r="AV43">
        <v>0.5</v>
      </c>
      <c r="AW43">
        <f t="shared" si="28"/>
        <v>1180.1918215543503</v>
      </c>
      <c r="AX43">
        <f t="shared" si="29"/>
        <v>12.929567511228569</v>
      </c>
      <c r="AY43">
        <f t="shared" si="30"/>
        <v>174.85547803756089</v>
      </c>
      <c r="AZ43">
        <f t="shared" si="31"/>
        <v>1.1445016601839544E-2</v>
      </c>
      <c r="BA43">
        <f t="shared" si="32"/>
        <v>1.2419023401257689</v>
      </c>
      <c r="BB43" t="s">
        <v>425</v>
      </c>
      <c r="BC43">
        <v>1023.89388</v>
      </c>
      <c r="BD43">
        <v>731.01</v>
      </c>
      <c r="BE43">
        <f t="shared" si="33"/>
        <v>0.49760489330263569</v>
      </c>
      <c r="BF43">
        <f t="shared" si="34"/>
        <v>0.59548660295011324</v>
      </c>
      <c r="BG43">
        <f t="shared" si="35"/>
        <v>0.71393916406895119</v>
      </c>
      <c r="BH43">
        <f t="shared" si="36"/>
        <v>0.58297973987071539</v>
      </c>
      <c r="BI43">
        <f t="shared" si="37"/>
        <v>0.70958447210522368</v>
      </c>
      <c r="BJ43">
        <f t="shared" si="38"/>
        <v>0.42514822104665995</v>
      </c>
      <c r="BK43">
        <f t="shared" si="39"/>
        <v>0.57485177895334005</v>
      </c>
      <c r="BL43">
        <f t="shared" si="40"/>
        <v>1400.00833333333</v>
      </c>
      <c r="BM43">
        <f t="shared" si="41"/>
        <v>1180.1918215543503</v>
      </c>
      <c r="BN43">
        <f t="shared" si="42"/>
        <v>0.84298914046060658</v>
      </c>
      <c r="BO43">
        <f t="shared" si="43"/>
        <v>0.19597828092121317</v>
      </c>
      <c r="BP43">
        <v>6</v>
      </c>
      <c r="BQ43">
        <v>0.5</v>
      </c>
      <c r="BR43" t="s">
        <v>296</v>
      </c>
      <c r="BS43">
        <v>2</v>
      </c>
      <c r="BT43">
        <v>1607288421.75</v>
      </c>
      <c r="BU43">
        <v>382.44883333333303</v>
      </c>
      <c r="BV43">
        <v>399.992633333333</v>
      </c>
      <c r="BW43">
        <v>34.271940000000001</v>
      </c>
      <c r="BX43">
        <v>29.138750000000002</v>
      </c>
      <c r="BY43">
        <v>383.06046666666703</v>
      </c>
      <c r="BZ43">
        <v>33.246443333333303</v>
      </c>
      <c r="CA43">
        <v>500.14613333333301</v>
      </c>
      <c r="CB43">
        <v>102.186933333333</v>
      </c>
      <c r="CC43">
        <v>0.100004036666667</v>
      </c>
      <c r="CD43">
        <v>39.356676666666701</v>
      </c>
      <c r="CE43">
        <v>38.749593333333301</v>
      </c>
      <c r="CF43">
        <v>999.9</v>
      </c>
      <c r="CG43">
        <v>0</v>
      </c>
      <c r="CH43">
        <v>0</v>
      </c>
      <c r="CI43">
        <v>10000.083000000001</v>
      </c>
      <c r="CJ43">
        <v>0</v>
      </c>
      <c r="CK43">
        <v>646.30603333333295</v>
      </c>
      <c r="CL43">
        <v>1400.00833333333</v>
      </c>
      <c r="CM43">
        <v>0.90000433333333296</v>
      </c>
      <c r="CN43">
        <v>9.9995669999999995E-2</v>
      </c>
      <c r="CO43">
        <v>0</v>
      </c>
      <c r="CP43">
        <v>1026.7716333333301</v>
      </c>
      <c r="CQ43">
        <v>4.9994800000000001</v>
      </c>
      <c r="CR43">
        <v>15917.7633333333</v>
      </c>
      <c r="CS43">
        <v>11417.663333333299</v>
      </c>
      <c r="CT43">
        <v>50.685099999999998</v>
      </c>
      <c r="CU43">
        <v>52.606099999999998</v>
      </c>
      <c r="CV43">
        <v>51.445399999999999</v>
      </c>
      <c r="CW43">
        <v>52.4600333333333</v>
      </c>
      <c r="CX43">
        <v>53.349699999999999</v>
      </c>
      <c r="CY43">
        <v>1255.5143333333299</v>
      </c>
      <c r="CZ43">
        <v>139.494</v>
      </c>
      <c r="DA43">
        <v>0</v>
      </c>
      <c r="DB43">
        <v>183</v>
      </c>
      <c r="DC43">
        <v>0</v>
      </c>
      <c r="DD43">
        <v>1023.89388</v>
      </c>
      <c r="DE43">
        <v>-427.19415321638002</v>
      </c>
      <c r="DF43">
        <v>-6001.4846063037503</v>
      </c>
      <c r="DG43">
        <v>15877.516</v>
      </c>
      <c r="DH43">
        <v>15</v>
      </c>
      <c r="DI43">
        <v>1607283063.5999999</v>
      </c>
      <c r="DJ43" t="s">
        <v>297</v>
      </c>
      <c r="DK43">
        <v>1607283063.5999999</v>
      </c>
      <c r="DL43">
        <v>1607283056.5999999</v>
      </c>
      <c r="DM43">
        <v>1</v>
      </c>
      <c r="DN43">
        <v>-0.51400000000000001</v>
      </c>
      <c r="DO43">
        <v>-0.104</v>
      </c>
      <c r="DP43">
        <v>-1.8049999999999999</v>
      </c>
      <c r="DQ43">
        <v>0.61699999999999999</v>
      </c>
      <c r="DR43">
        <v>1464</v>
      </c>
      <c r="DS43">
        <v>31</v>
      </c>
      <c r="DT43">
        <v>0.05</v>
      </c>
      <c r="DU43">
        <v>7.0000000000000007E-2</v>
      </c>
      <c r="DV43">
        <v>12.9417756172592</v>
      </c>
      <c r="DW43">
        <v>-1.0093630606766999</v>
      </c>
      <c r="DX43">
        <v>7.6564598912680207E-2</v>
      </c>
      <c r="DY43">
        <v>0</v>
      </c>
      <c r="DZ43">
        <v>-17.548316129032301</v>
      </c>
      <c r="EA43">
        <v>1.12783064516131</v>
      </c>
      <c r="EB43">
        <v>8.5667497117839206E-2</v>
      </c>
      <c r="EC43">
        <v>0</v>
      </c>
      <c r="ED43">
        <v>5.1319638709677404</v>
      </c>
      <c r="EE43">
        <v>0.184859999999995</v>
      </c>
      <c r="EF43">
        <v>1.4809969980457799E-2</v>
      </c>
      <c r="EG43">
        <v>1</v>
      </c>
      <c r="EH43">
        <v>1</v>
      </c>
      <c r="EI43">
        <v>3</v>
      </c>
      <c r="EJ43" t="s">
        <v>333</v>
      </c>
      <c r="EK43">
        <v>100</v>
      </c>
      <c r="EL43">
        <v>100</v>
      </c>
      <c r="EM43">
        <v>-0.61199999999999999</v>
      </c>
      <c r="EN43">
        <v>1.0262</v>
      </c>
      <c r="EO43">
        <v>-0.456696103518554</v>
      </c>
      <c r="EP43">
        <v>-1.6043650578588901E-5</v>
      </c>
      <c r="EQ43">
        <v>-1.15305589960158E-6</v>
      </c>
      <c r="ER43">
        <v>3.6581349982770798E-10</v>
      </c>
      <c r="ES43">
        <v>0.61739999999999595</v>
      </c>
      <c r="ET43">
        <v>0</v>
      </c>
      <c r="EU43">
        <v>0</v>
      </c>
      <c r="EV43">
        <v>0</v>
      </c>
      <c r="EW43">
        <v>18</v>
      </c>
      <c r="EX43">
        <v>2225</v>
      </c>
      <c r="EY43">
        <v>1</v>
      </c>
      <c r="EZ43">
        <v>25</v>
      </c>
      <c r="FA43">
        <v>89.4</v>
      </c>
      <c r="FB43">
        <v>89.5</v>
      </c>
      <c r="FC43">
        <v>2</v>
      </c>
      <c r="FD43">
        <v>514.09</v>
      </c>
      <c r="FE43">
        <v>494.56599999999997</v>
      </c>
      <c r="FF43">
        <v>38.249699999999997</v>
      </c>
      <c r="FG43">
        <v>37.545699999999997</v>
      </c>
      <c r="FH43">
        <v>30.000800000000002</v>
      </c>
      <c r="FI43">
        <v>37.253100000000003</v>
      </c>
      <c r="FJ43">
        <v>37.2639</v>
      </c>
      <c r="FK43">
        <v>19.392499999999998</v>
      </c>
      <c r="FL43">
        <v>0</v>
      </c>
      <c r="FM43">
        <v>100</v>
      </c>
      <c r="FN43">
        <v>-999.9</v>
      </c>
      <c r="FO43">
        <v>400</v>
      </c>
      <c r="FP43">
        <v>35.398400000000002</v>
      </c>
      <c r="FQ43">
        <v>97.178299999999993</v>
      </c>
      <c r="FR43">
        <v>101.66800000000001</v>
      </c>
    </row>
    <row r="44" spans="1:174" x14ac:dyDescent="0.25">
      <c r="A44">
        <v>29</v>
      </c>
      <c r="B44">
        <v>1607288573</v>
      </c>
      <c r="C44">
        <v>5100.4000000953702</v>
      </c>
      <c r="D44" t="s">
        <v>426</v>
      </c>
      <c r="E44" t="s">
        <v>427</v>
      </c>
      <c r="F44" t="s">
        <v>368</v>
      </c>
      <c r="G44" t="s">
        <v>292</v>
      </c>
      <c r="H44">
        <v>1607288565.25</v>
      </c>
      <c r="I44">
        <f t="shared" si="0"/>
        <v>2.7325997761182934E-3</v>
      </c>
      <c r="J44">
        <f t="shared" si="1"/>
        <v>2.7325997761182932</v>
      </c>
      <c r="K44">
        <f t="shared" si="2"/>
        <v>6.2053814020769753</v>
      </c>
      <c r="L44">
        <f t="shared" si="3"/>
        <v>391.24936666666702</v>
      </c>
      <c r="M44">
        <f t="shared" si="4"/>
        <v>223.29299030862111</v>
      </c>
      <c r="N44">
        <f t="shared" si="5"/>
        <v>22.842397536403393</v>
      </c>
      <c r="O44">
        <f t="shared" si="6"/>
        <v>40.023977272702645</v>
      </c>
      <c r="P44">
        <f t="shared" si="7"/>
        <v>6.7842220601571607E-2</v>
      </c>
      <c r="Q44">
        <f t="shared" si="8"/>
        <v>2.9673896802774014</v>
      </c>
      <c r="R44">
        <f t="shared" si="9"/>
        <v>6.6992179354525866E-2</v>
      </c>
      <c r="S44">
        <f t="shared" si="10"/>
        <v>4.1945597472295232E-2</v>
      </c>
      <c r="T44">
        <f t="shared" si="11"/>
        <v>231.29233824092319</v>
      </c>
      <c r="U44">
        <f t="shared" si="12"/>
        <v>40.293893194042752</v>
      </c>
      <c r="V44">
        <f t="shared" si="13"/>
        <v>39.607370000000003</v>
      </c>
      <c r="W44">
        <f t="shared" si="14"/>
        <v>7.2595542032245177</v>
      </c>
      <c r="X44">
        <f t="shared" si="15"/>
        <v>45.37467034387069</v>
      </c>
      <c r="Y44">
        <f t="shared" si="16"/>
        <v>3.3022482510513802</v>
      </c>
      <c r="Z44">
        <f t="shared" si="17"/>
        <v>7.2777349698088889</v>
      </c>
      <c r="AA44">
        <f t="shared" si="18"/>
        <v>3.9573059521731375</v>
      </c>
      <c r="AB44">
        <f t="shared" si="19"/>
        <v>-120.50765012681674</v>
      </c>
      <c r="AC44">
        <f t="shared" si="20"/>
        <v>7.4704352513903025</v>
      </c>
      <c r="AD44">
        <f t="shared" si="21"/>
        <v>0.61486175402877874</v>
      </c>
      <c r="AE44">
        <f t="shared" si="22"/>
        <v>118.86998511952551</v>
      </c>
      <c r="AF44">
        <v>0</v>
      </c>
      <c r="AG44">
        <v>0</v>
      </c>
      <c r="AH44">
        <f t="shared" si="23"/>
        <v>1</v>
      </c>
      <c r="AI44">
        <f t="shared" si="24"/>
        <v>0</v>
      </c>
      <c r="AJ44">
        <f t="shared" si="25"/>
        <v>51840.174511735961</v>
      </c>
      <c r="AK44" t="s">
        <v>293</v>
      </c>
      <c r="AL44">
        <v>10143.9</v>
      </c>
      <c r="AM44">
        <v>715.47692307692296</v>
      </c>
      <c r="AN44">
        <v>3262.08</v>
      </c>
      <c r="AO44">
        <f t="shared" si="26"/>
        <v>0.78066849277855754</v>
      </c>
      <c r="AP44">
        <v>-0.57774747981622299</v>
      </c>
      <c r="AQ44" t="s">
        <v>428</v>
      </c>
      <c r="AR44">
        <v>15360.9</v>
      </c>
      <c r="AS44">
        <v>878.54600000000005</v>
      </c>
      <c r="AT44">
        <v>1075.6099999999999</v>
      </c>
      <c r="AU44">
        <f t="shared" si="27"/>
        <v>0.18321138702689621</v>
      </c>
      <c r="AV44">
        <v>0.5</v>
      </c>
      <c r="AW44">
        <f t="shared" si="28"/>
        <v>1180.190761554484</v>
      </c>
      <c r="AX44">
        <f t="shared" si="29"/>
        <v>6.2053814020769753</v>
      </c>
      <c r="AY44">
        <f t="shared" si="30"/>
        <v>108.11219319036297</v>
      </c>
      <c r="AZ44">
        <f t="shared" si="31"/>
        <v>5.7474851548226192E-3</v>
      </c>
      <c r="BA44">
        <f t="shared" si="32"/>
        <v>2.0327721014122222</v>
      </c>
      <c r="BB44" t="s">
        <v>429</v>
      </c>
      <c r="BC44">
        <v>878.54600000000005</v>
      </c>
      <c r="BD44">
        <v>697.01</v>
      </c>
      <c r="BE44">
        <f t="shared" si="33"/>
        <v>0.35198631474233222</v>
      </c>
      <c r="BF44">
        <f t="shared" si="34"/>
        <v>0.52050713153724215</v>
      </c>
      <c r="BG44">
        <f t="shared" si="35"/>
        <v>0.85240168884279977</v>
      </c>
      <c r="BH44">
        <f t="shared" si="36"/>
        <v>0.54719772391829469</v>
      </c>
      <c r="BI44">
        <f t="shared" si="37"/>
        <v>0.85858295696469267</v>
      </c>
      <c r="BJ44">
        <f t="shared" si="38"/>
        <v>0.41295353430870224</v>
      </c>
      <c r="BK44">
        <f t="shared" si="39"/>
        <v>0.5870464656912977</v>
      </c>
      <c r="BL44">
        <f t="shared" si="40"/>
        <v>1400.0066666666701</v>
      </c>
      <c r="BM44">
        <f t="shared" si="41"/>
        <v>1180.190761554484</v>
      </c>
      <c r="BN44">
        <f t="shared" si="42"/>
        <v>0.842989386875168</v>
      </c>
      <c r="BO44">
        <f t="shared" si="43"/>
        <v>0.1959787737503362</v>
      </c>
      <c r="BP44">
        <v>6</v>
      </c>
      <c r="BQ44">
        <v>0.5</v>
      </c>
      <c r="BR44" t="s">
        <v>296</v>
      </c>
      <c r="BS44">
        <v>2</v>
      </c>
      <c r="BT44">
        <v>1607288565.25</v>
      </c>
      <c r="BU44">
        <v>391.24936666666702</v>
      </c>
      <c r="BV44">
        <v>399.97629999999998</v>
      </c>
      <c r="BW44">
        <v>32.280713333333303</v>
      </c>
      <c r="BX44">
        <v>29.108346666666701</v>
      </c>
      <c r="BY44">
        <v>391.86736666666701</v>
      </c>
      <c r="BZ44">
        <v>31.351466666666699</v>
      </c>
      <c r="CA44">
        <v>500.14196666666697</v>
      </c>
      <c r="CB44">
        <v>102.197866666667</v>
      </c>
      <c r="CC44">
        <v>0.100004416666667</v>
      </c>
      <c r="CD44">
        <v>39.654066666666701</v>
      </c>
      <c r="CE44">
        <v>39.607370000000003</v>
      </c>
      <c r="CF44">
        <v>999.9</v>
      </c>
      <c r="CG44">
        <v>0</v>
      </c>
      <c r="CH44">
        <v>0</v>
      </c>
      <c r="CI44">
        <v>9997.5813333333299</v>
      </c>
      <c r="CJ44">
        <v>0</v>
      </c>
      <c r="CK44">
        <v>626.60783333333302</v>
      </c>
      <c r="CL44">
        <v>1400.0066666666701</v>
      </c>
      <c r="CM44">
        <v>0.89999709999999999</v>
      </c>
      <c r="CN44">
        <v>0.100002786666667</v>
      </c>
      <c r="CO44">
        <v>0</v>
      </c>
      <c r="CP44">
        <v>878.46646666666697</v>
      </c>
      <c r="CQ44">
        <v>4.9994800000000001</v>
      </c>
      <c r="CR44">
        <v>13236.35</v>
      </c>
      <c r="CS44">
        <v>11417.61</v>
      </c>
      <c r="CT44">
        <v>50.610233333333298</v>
      </c>
      <c r="CU44">
        <v>52.424599999999998</v>
      </c>
      <c r="CV44">
        <v>51.378999999999998</v>
      </c>
      <c r="CW44">
        <v>52.1768</v>
      </c>
      <c r="CX44">
        <v>53.328966666666702</v>
      </c>
      <c r="CY44">
        <v>1255.50133333333</v>
      </c>
      <c r="CZ44">
        <v>139.505333333333</v>
      </c>
      <c r="DA44">
        <v>0</v>
      </c>
      <c r="DB44">
        <v>142.299999952316</v>
      </c>
      <c r="DC44">
        <v>0</v>
      </c>
      <c r="DD44">
        <v>878.54600000000005</v>
      </c>
      <c r="DE44">
        <v>-90.060239375055303</v>
      </c>
      <c r="DF44">
        <v>-1269.73675323728</v>
      </c>
      <c r="DG44">
        <v>13237.3153846154</v>
      </c>
      <c r="DH44">
        <v>15</v>
      </c>
      <c r="DI44">
        <v>1607283063.5999999</v>
      </c>
      <c r="DJ44" t="s">
        <v>297</v>
      </c>
      <c r="DK44">
        <v>1607283063.5999999</v>
      </c>
      <c r="DL44">
        <v>1607283056.5999999</v>
      </c>
      <c r="DM44">
        <v>1</v>
      </c>
      <c r="DN44">
        <v>-0.51400000000000001</v>
      </c>
      <c r="DO44">
        <v>-0.104</v>
      </c>
      <c r="DP44">
        <v>-1.8049999999999999</v>
      </c>
      <c r="DQ44">
        <v>0.61699999999999999</v>
      </c>
      <c r="DR44">
        <v>1464</v>
      </c>
      <c r="DS44">
        <v>31</v>
      </c>
      <c r="DT44">
        <v>0.05</v>
      </c>
      <c r="DU44">
        <v>7.0000000000000007E-2</v>
      </c>
      <c r="DV44">
        <v>6.22710274839151</v>
      </c>
      <c r="DW44">
        <v>-0.942319573647599</v>
      </c>
      <c r="DX44">
        <v>7.7545324962801601E-2</v>
      </c>
      <c r="DY44">
        <v>0</v>
      </c>
      <c r="DZ44">
        <v>-8.7444977419354792</v>
      </c>
      <c r="EA44">
        <v>1.18960500000003</v>
      </c>
      <c r="EB44">
        <v>9.6510630927364199E-2</v>
      </c>
      <c r="EC44">
        <v>0</v>
      </c>
      <c r="ED44">
        <v>3.1759758064516102</v>
      </c>
      <c r="EE44">
        <v>-0.29724435483871797</v>
      </c>
      <c r="EF44">
        <v>2.22525358865432E-2</v>
      </c>
      <c r="EG44">
        <v>0</v>
      </c>
      <c r="EH44">
        <v>0</v>
      </c>
      <c r="EI44">
        <v>3</v>
      </c>
      <c r="EJ44" t="s">
        <v>298</v>
      </c>
      <c r="EK44">
        <v>100</v>
      </c>
      <c r="EL44">
        <v>100</v>
      </c>
      <c r="EM44">
        <v>-0.61799999999999999</v>
      </c>
      <c r="EN44">
        <v>0.92710000000000004</v>
      </c>
      <c r="EO44">
        <v>-0.456696103518554</v>
      </c>
      <c r="EP44">
        <v>-1.6043650578588901E-5</v>
      </c>
      <c r="EQ44">
        <v>-1.15305589960158E-6</v>
      </c>
      <c r="ER44">
        <v>3.6581349982770798E-10</v>
      </c>
      <c r="ES44">
        <v>0.61739999999999595</v>
      </c>
      <c r="ET44">
        <v>0</v>
      </c>
      <c r="EU44">
        <v>0</v>
      </c>
      <c r="EV44">
        <v>0</v>
      </c>
      <c r="EW44">
        <v>18</v>
      </c>
      <c r="EX44">
        <v>2225</v>
      </c>
      <c r="EY44">
        <v>1</v>
      </c>
      <c r="EZ44">
        <v>25</v>
      </c>
      <c r="FA44">
        <v>91.8</v>
      </c>
      <c r="FB44">
        <v>91.9</v>
      </c>
      <c r="FC44">
        <v>2</v>
      </c>
      <c r="FD44">
        <v>514.66899999999998</v>
      </c>
      <c r="FE44">
        <v>493.82299999999998</v>
      </c>
      <c r="FF44">
        <v>38.479700000000001</v>
      </c>
      <c r="FG44">
        <v>37.816899999999997</v>
      </c>
      <c r="FH44">
        <v>30.000699999999998</v>
      </c>
      <c r="FI44">
        <v>37.462299999999999</v>
      </c>
      <c r="FJ44">
        <v>37.468000000000004</v>
      </c>
      <c r="FK44">
        <v>19.404800000000002</v>
      </c>
      <c r="FL44">
        <v>0</v>
      </c>
      <c r="FM44">
        <v>100</v>
      </c>
      <c r="FN44">
        <v>-999.9</v>
      </c>
      <c r="FO44">
        <v>400</v>
      </c>
      <c r="FP44">
        <v>34.1006</v>
      </c>
      <c r="FQ44">
        <v>97.135499999999993</v>
      </c>
      <c r="FR44">
        <v>101.621</v>
      </c>
    </row>
    <row r="45" spans="1:174" x14ac:dyDescent="0.25">
      <c r="A45">
        <v>30</v>
      </c>
      <c r="B45">
        <v>1607288722.5</v>
      </c>
      <c r="C45">
        <v>5249.9000000953702</v>
      </c>
      <c r="D45" t="s">
        <v>430</v>
      </c>
      <c r="E45" t="s">
        <v>431</v>
      </c>
      <c r="F45" t="s">
        <v>368</v>
      </c>
      <c r="G45" t="s">
        <v>292</v>
      </c>
      <c r="H45">
        <v>1607288714.5</v>
      </c>
      <c r="I45">
        <f t="shared" si="0"/>
        <v>2.4469266673675947E-3</v>
      </c>
      <c r="J45">
        <f t="shared" si="1"/>
        <v>2.4469266673675945</v>
      </c>
      <c r="K45">
        <f t="shared" si="2"/>
        <v>6.2842707141058538</v>
      </c>
      <c r="L45">
        <f t="shared" si="3"/>
        <v>391.29361290322601</v>
      </c>
      <c r="M45">
        <f t="shared" si="4"/>
        <v>197.44960833875933</v>
      </c>
      <c r="N45">
        <f t="shared" si="5"/>
        <v>20.196298545333686</v>
      </c>
      <c r="O45">
        <f t="shared" si="6"/>
        <v>40.023794889060262</v>
      </c>
      <c r="P45">
        <f t="shared" si="7"/>
        <v>5.8356672581233865E-2</v>
      </c>
      <c r="Q45">
        <f t="shared" si="8"/>
        <v>2.9673301376674153</v>
      </c>
      <c r="R45">
        <f t="shared" si="9"/>
        <v>5.7726512347031432E-2</v>
      </c>
      <c r="S45">
        <f t="shared" si="10"/>
        <v>3.6135120474777432E-2</v>
      </c>
      <c r="T45">
        <f t="shared" si="11"/>
        <v>231.29177445361785</v>
      </c>
      <c r="U45">
        <f t="shared" si="12"/>
        <v>40.726627983387189</v>
      </c>
      <c r="V45">
        <f t="shared" si="13"/>
        <v>39.926364516128999</v>
      </c>
      <c r="W45">
        <f t="shared" si="14"/>
        <v>7.3845389624484046</v>
      </c>
      <c r="X45">
        <f t="shared" si="15"/>
        <v>44.138120507866233</v>
      </c>
      <c r="Y45">
        <f t="shared" si="16"/>
        <v>3.2747338790135032</v>
      </c>
      <c r="Z45">
        <f t="shared" si="17"/>
        <v>7.4192870954482188</v>
      </c>
      <c r="AA45">
        <f t="shared" si="18"/>
        <v>4.1098050834349014</v>
      </c>
      <c r="AB45">
        <f t="shared" si="19"/>
        <v>-107.90946603091092</v>
      </c>
      <c r="AC45">
        <f t="shared" si="20"/>
        <v>14.054551675396771</v>
      </c>
      <c r="AD45">
        <f t="shared" si="21"/>
        <v>1.1605709361963343</v>
      </c>
      <c r="AE45">
        <f t="shared" si="22"/>
        <v>138.59743103430003</v>
      </c>
      <c r="AF45">
        <v>4</v>
      </c>
      <c r="AG45">
        <v>1</v>
      </c>
      <c r="AH45">
        <f t="shared" si="23"/>
        <v>1</v>
      </c>
      <c r="AI45">
        <f t="shared" si="24"/>
        <v>0</v>
      </c>
      <c r="AJ45">
        <f t="shared" si="25"/>
        <v>51778.603943775532</v>
      </c>
      <c r="AK45" t="s">
        <v>293</v>
      </c>
      <c r="AL45">
        <v>10143.9</v>
      </c>
      <c r="AM45">
        <v>715.47692307692296</v>
      </c>
      <c r="AN45">
        <v>3262.08</v>
      </c>
      <c r="AO45">
        <f t="shared" si="26"/>
        <v>0.78066849277855754</v>
      </c>
      <c r="AP45">
        <v>-0.57774747981622299</v>
      </c>
      <c r="AQ45" t="s">
        <v>432</v>
      </c>
      <c r="AR45">
        <v>15346.1</v>
      </c>
      <c r="AS45">
        <v>838.72807692307697</v>
      </c>
      <c r="AT45">
        <v>1057.49</v>
      </c>
      <c r="AU45">
        <f t="shared" si="27"/>
        <v>0.20686902294766196</v>
      </c>
      <c r="AV45">
        <v>0.5</v>
      </c>
      <c r="AW45">
        <f t="shared" si="28"/>
        <v>1180.1881070417746</v>
      </c>
      <c r="AX45">
        <f t="shared" si="29"/>
        <v>6.2842707141058538</v>
      </c>
      <c r="AY45">
        <f t="shared" si="30"/>
        <v>122.0721802990913</v>
      </c>
      <c r="AZ45">
        <f t="shared" si="31"/>
        <v>5.8143427755107729E-3</v>
      </c>
      <c r="BA45">
        <f t="shared" si="32"/>
        <v>2.0847383899611347</v>
      </c>
      <c r="BB45" t="s">
        <v>433</v>
      </c>
      <c r="BC45">
        <v>838.72807692307697</v>
      </c>
      <c r="BD45">
        <v>683.13</v>
      </c>
      <c r="BE45">
        <f t="shared" si="33"/>
        <v>0.35400807572648441</v>
      </c>
      <c r="BF45">
        <f t="shared" si="34"/>
        <v>0.58436244010290372</v>
      </c>
      <c r="BG45">
        <f t="shared" si="35"/>
        <v>0.85484014812229792</v>
      </c>
      <c r="BH45">
        <f t="shared" si="36"/>
        <v>0.63963028854047377</v>
      </c>
      <c r="BI45">
        <f t="shared" si="37"/>
        <v>0.86569831787986651</v>
      </c>
      <c r="BJ45">
        <f t="shared" si="38"/>
        <v>0.47595344032355363</v>
      </c>
      <c r="BK45">
        <f t="shared" si="39"/>
        <v>0.52404655967644631</v>
      </c>
      <c r="BL45">
        <f t="shared" si="40"/>
        <v>1400.0035483871</v>
      </c>
      <c r="BM45">
        <f t="shared" si="41"/>
        <v>1180.1881070417746</v>
      </c>
      <c r="BN45">
        <f t="shared" si="42"/>
        <v>0.84298936842083882</v>
      </c>
      <c r="BO45">
        <f t="shared" si="43"/>
        <v>0.19597873684167783</v>
      </c>
      <c r="BP45">
        <v>6</v>
      </c>
      <c r="BQ45">
        <v>0.5</v>
      </c>
      <c r="BR45" t="s">
        <v>296</v>
      </c>
      <c r="BS45">
        <v>2</v>
      </c>
      <c r="BT45">
        <v>1607288714.5</v>
      </c>
      <c r="BU45">
        <v>391.29361290322601</v>
      </c>
      <c r="BV45">
        <v>399.981258064516</v>
      </c>
      <c r="BW45">
        <v>32.015516129032299</v>
      </c>
      <c r="BX45">
        <v>29.174009677419399</v>
      </c>
      <c r="BY45">
        <v>391.91170967741903</v>
      </c>
      <c r="BZ45">
        <v>31.099106451612901</v>
      </c>
      <c r="CA45">
        <v>500.14041935483903</v>
      </c>
      <c r="CB45">
        <v>102.185838709677</v>
      </c>
      <c r="CC45">
        <v>9.9998751612903197E-2</v>
      </c>
      <c r="CD45">
        <v>40.014219354838701</v>
      </c>
      <c r="CE45">
        <v>39.926364516128999</v>
      </c>
      <c r="CF45">
        <v>999.9</v>
      </c>
      <c r="CG45">
        <v>0</v>
      </c>
      <c r="CH45">
        <v>0</v>
      </c>
      <c r="CI45">
        <v>9998.4209677419294</v>
      </c>
      <c r="CJ45">
        <v>0</v>
      </c>
      <c r="CK45">
        <v>360.65687096774201</v>
      </c>
      <c r="CL45">
        <v>1400.0035483871</v>
      </c>
      <c r="CM45">
        <v>0.89999690322580606</v>
      </c>
      <c r="CN45">
        <v>0.100003174193548</v>
      </c>
      <c r="CO45">
        <v>0</v>
      </c>
      <c r="CP45">
        <v>839.54403225806504</v>
      </c>
      <c r="CQ45">
        <v>4.9994800000000001</v>
      </c>
      <c r="CR45">
        <v>12638.535483871001</v>
      </c>
      <c r="CS45">
        <v>11417.5967741935</v>
      </c>
      <c r="CT45">
        <v>50.6369032258064</v>
      </c>
      <c r="CU45">
        <v>52.342483870967698</v>
      </c>
      <c r="CV45">
        <v>51.362741935483903</v>
      </c>
      <c r="CW45">
        <v>52.112677419354803</v>
      </c>
      <c r="CX45">
        <v>53.3223548387097</v>
      </c>
      <c r="CY45">
        <v>1255.4996774193501</v>
      </c>
      <c r="CZ45">
        <v>139.50419354838701</v>
      </c>
      <c r="DA45">
        <v>0</v>
      </c>
      <c r="DB45">
        <v>148.90000009536701</v>
      </c>
      <c r="DC45">
        <v>0</v>
      </c>
      <c r="DD45">
        <v>838.72807692307697</v>
      </c>
      <c r="DE45">
        <v>-64.257162371773703</v>
      </c>
      <c r="DF45">
        <v>-876.22222201551494</v>
      </c>
      <c r="DG45">
        <v>12627.580769230801</v>
      </c>
      <c r="DH45">
        <v>15</v>
      </c>
      <c r="DI45">
        <v>1607283063.5999999</v>
      </c>
      <c r="DJ45" t="s">
        <v>297</v>
      </c>
      <c r="DK45">
        <v>1607283063.5999999</v>
      </c>
      <c r="DL45">
        <v>1607283056.5999999</v>
      </c>
      <c r="DM45">
        <v>1</v>
      </c>
      <c r="DN45">
        <v>-0.51400000000000001</v>
      </c>
      <c r="DO45">
        <v>-0.104</v>
      </c>
      <c r="DP45">
        <v>-1.8049999999999999</v>
      </c>
      <c r="DQ45">
        <v>0.61699999999999999</v>
      </c>
      <c r="DR45">
        <v>1464</v>
      </c>
      <c r="DS45">
        <v>31</v>
      </c>
      <c r="DT45">
        <v>0.05</v>
      </c>
      <c r="DU45">
        <v>7.0000000000000007E-2</v>
      </c>
      <c r="DV45">
        <v>6.2867804652117201</v>
      </c>
      <c r="DW45">
        <v>-0.84409222469261402</v>
      </c>
      <c r="DX45">
        <v>6.5518418518675806E-2</v>
      </c>
      <c r="DY45">
        <v>0</v>
      </c>
      <c r="DZ45">
        <v>-8.6875296774193593</v>
      </c>
      <c r="EA45">
        <v>0.98266161290323895</v>
      </c>
      <c r="EB45">
        <v>7.8729132185834799E-2</v>
      </c>
      <c r="EC45">
        <v>0</v>
      </c>
      <c r="ED45">
        <v>2.8415109677419399</v>
      </c>
      <c r="EE45">
        <v>8.9956451612944396E-3</v>
      </c>
      <c r="EF45">
        <v>1.3594124794491099E-3</v>
      </c>
      <c r="EG45">
        <v>1</v>
      </c>
      <c r="EH45">
        <v>1</v>
      </c>
      <c r="EI45">
        <v>3</v>
      </c>
      <c r="EJ45" t="s">
        <v>333</v>
      </c>
      <c r="EK45">
        <v>100</v>
      </c>
      <c r="EL45">
        <v>100</v>
      </c>
      <c r="EM45">
        <v>-0.61799999999999999</v>
      </c>
      <c r="EN45">
        <v>0.91679999999999995</v>
      </c>
      <c r="EO45">
        <v>-0.456696103518554</v>
      </c>
      <c r="EP45">
        <v>-1.6043650578588901E-5</v>
      </c>
      <c r="EQ45">
        <v>-1.15305589960158E-6</v>
      </c>
      <c r="ER45">
        <v>3.6581349982770798E-10</v>
      </c>
      <c r="ES45">
        <v>0.61739999999999595</v>
      </c>
      <c r="ET45">
        <v>0</v>
      </c>
      <c r="EU45">
        <v>0</v>
      </c>
      <c r="EV45">
        <v>0</v>
      </c>
      <c r="EW45">
        <v>18</v>
      </c>
      <c r="EX45">
        <v>2225</v>
      </c>
      <c r="EY45">
        <v>1</v>
      </c>
      <c r="EZ45">
        <v>25</v>
      </c>
      <c r="FA45">
        <v>94.3</v>
      </c>
      <c r="FB45">
        <v>94.4</v>
      </c>
      <c r="FC45">
        <v>2</v>
      </c>
      <c r="FD45">
        <v>501.18099999999998</v>
      </c>
      <c r="FE45">
        <v>492.55599999999998</v>
      </c>
      <c r="FF45">
        <v>38.8232</v>
      </c>
      <c r="FG45">
        <v>38.091099999999997</v>
      </c>
      <c r="FH45">
        <v>30.000599999999999</v>
      </c>
      <c r="FI45">
        <v>37.702100000000002</v>
      </c>
      <c r="FJ45">
        <v>37.703200000000002</v>
      </c>
      <c r="FK45">
        <v>19.421600000000002</v>
      </c>
      <c r="FL45">
        <v>0</v>
      </c>
      <c r="FM45">
        <v>100</v>
      </c>
      <c r="FN45">
        <v>-999.9</v>
      </c>
      <c r="FO45">
        <v>400</v>
      </c>
      <c r="FP45">
        <v>32.159999999999997</v>
      </c>
      <c r="FQ45">
        <v>97.098600000000005</v>
      </c>
      <c r="FR45">
        <v>101.57899999999999</v>
      </c>
    </row>
    <row r="46" spans="1:174" x14ac:dyDescent="0.25">
      <c r="A46">
        <v>31</v>
      </c>
      <c r="B46">
        <v>1607288899.5</v>
      </c>
      <c r="C46">
        <v>5426.9000000953702</v>
      </c>
      <c r="D46" t="s">
        <v>434</v>
      </c>
      <c r="E46" t="s">
        <v>435</v>
      </c>
      <c r="F46" t="s">
        <v>436</v>
      </c>
      <c r="G46" t="s">
        <v>337</v>
      </c>
      <c r="H46">
        <v>1607288891.5</v>
      </c>
      <c r="I46">
        <f t="shared" si="0"/>
        <v>5.3644234564033787E-3</v>
      </c>
      <c r="J46">
        <f t="shared" si="1"/>
        <v>5.3644234564033786</v>
      </c>
      <c r="K46">
        <f t="shared" si="2"/>
        <v>12.119156044595865</v>
      </c>
      <c r="L46">
        <f t="shared" si="3"/>
        <v>382.98754838709698</v>
      </c>
      <c r="M46">
        <f t="shared" si="4"/>
        <v>231.29150192015746</v>
      </c>
      <c r="N46">
        <f t="shared" si="5"/>
        <v>23.655063442074319</v>
      </c>
      <c r="O46">
        <f t="shared" si="6"/>
        <v>39.169596286112949</v>
      </c>
      <c r="P46">
        <f t="shared" si="7"/>
        <v>0.14865755523176305</v>
      </c>
      <c r="Q46">
        <f t="shared" si="8"/>
        <v>2.9675392276535453</v>
      </c>
      <c r="R46">
        <f t="shared" si="9"/>
        <v>0.14464092091523525</v>
      </c>
      <c r="S46">
        <f t="shared" si="10"/>
        <v>9.0752414702639533E-2</v>
      </c>
      <c r="T46">
        <f t="shared" si="11"/>
        <v>231.28944846074785</v>
      </c>
      <c r="U46">
        <f t="shared" si="12"/>
        <v>39.937269391847558</v>
      </c>
      <c r="V46">
        <f t="shared" si="13"/>
        <v>39.497351612903202</v>
      </c>
      <c r="W46">
        <f t="shared" si="14"/>
        <v>7.2168755025380067</v>
      </c>
      <c r="X46">
        <f t="shared" si="15"/>
        <v>48.977925900271252</v>
      </c>
      <c r="Y46">
        <f t="shared" si="16"/>
        <v>3.6248052487586868</v>
      </c>
      <c r="Z46">
        <f t="shared" si="17"/>
        <v>7.4008957752508904</v>
      </c>
      <c r="AA46">
        <f t="shared" si="18"/>
        <v>3.5920702537793199</v>
      </c>
      <c r="AB46">
        <f t="shared" si="19"/>
        <v>-236.57107442738899</v>
      </c>
      <c r="AC46">
        <f t="shared" si="20"/>
        <v>75.259466900485876</v>
      </c>
      <c r="AD46">
        <f t="shared" si="21"/>
        <v>6.2000531768781224</v>
      </c>
      <c r="AE46">
        <f t="shared" si="22"/>
        <v>76.17789411072286</v>
      </c>
      <c r="AF46">
        <v>0</v>
      </c>
      <c r="AG46">
        <v>0</v>
      </c>
      <c r="AH46">
        <f t="shared" si="23"/>
        <v>1</v>
      </c>
      <c r="AI46">
        <f t="shared" si="24"/>
        <v>0</v>
      </c>
      <c r="AJ46">
        <f t="shared" si="25"/>
        <v>51791.922748168465</v>
      </c>
      <c r="AK46" t="s">
        <v>293</v>
      </c>
      <c r="AL46">
        <v>10143.9</v>
      </c>
      <c r="AM46">
        <v>715.47692307692296</v>
      </c>
      <c r="AN46">
        <v>3262.08</v>
      </c>
      <c r="AO46">
        <f t="shared" si="26"/>
        <v>0.78066849277855754</v>
      </c>
      <c r="AP46">
        <v>-0.57774747981622299</v>
      </c>
      <c r="AQ46" t="s">
        <v>437</v>
      </c>
      <c r="AR46">
        <v>15406.2</v>
      </c>
      <c r="AS46">
        <v>802.18946153846196</v>
      </c>
      <c r="AT46">
        <v>1141.93</v>
      </c>
      <c r="AU46">
        <f t="shared" si="27"/>
        <v>0.29751432965377744</v>
      </c>
      <c r="AV46">
        <v>0.5</v>
      </c>
      <c r="AW46">
        <f t="shared" si="28"/>
        <v>1180.17663929983</v>
      </c>
      <c r="AX46">
        <f t="shared" si="29"/>
        <v>12.119156044595865</v>
      </c>
      <c r="AY46">
        <f t="shared" si="30"/>
        <v>175.5597308571684</v>
      </c>
      <c r="AZ46">
        <f t="shared" si="31"/>
        <v>1.0758477249596173E-2</v>
      </c>
      <c r="BA46">
        <f t="shared" si="32"/>
        <v>1.856637447128983</v>
      </c>
      <c r="BB46" t="s">
        <v>438</v>
      </c>
      <c r="BC46">
        <v>802.18946153846196</v>
      </c>
      <c r="BD46">
        <v>629.52</v>
      </c>
      <c r="BE46">
        <f t="shared" si="33"/>
        <v>0.44872277635231583</v>
      </c>
      <c r="BF46">
        <f t="shared" si="34"/>
        <v>0.66302480135348263</v>
      </c>
      <c r="BG46">
        <f t="shared" si="35"/>
        <v>0.80535676299875392</v>
      </c>
      <c r="BH46">
        <f t="shared" si="36"/>
        <v>0.7966656986339905</v>
      </c>
      <c r="BI46">
        <f t="shared" si="37"/>
        <v>0.83254042187118626</v>
      </c>
      <c r="BJ46">
        <f t="shared" si="38"/>
        <v>0.52031021717434045</v>
      </c>
      <c r="BK46">
        <f t="shared" si="39"/>
        <v>0.47968978282565955</v>
      </c>
      <c r="BL46">
        <f t="shared" si="40"/>
        <v>1399.99</v>
      </c>
      <c r="BM46">
        <f t="shared" si="41"/>
        <v>1180.17663929983</v>
      </c>
      <c r="BN46">
        <f t="shared" si="42"/>
        <v>0.84298933513798668</v>
      </c>
      <c r="BO46">
        <f t="shared" si="43"/>
        <v>0.19597867027597346</v>
      </c>
      <c r="BP46">
        <v>6</v>
      </c>
      <c r="BQ46">
        <v>0.5</v>
      </c>
      <c r="BR46" t="s">
        <v>296</v>
      </c>
      <c r="BS46">
        <v>2</v>
      </c>
      <c r="BT46">
        <v>1607288891.5</v>
      </c>
      <c r="BU46">
        <v>382.98754838709698</v>
      </c>
      <c r="BV46">
        <v>399.99125806451599</v>
      </c>
      <c r="BW46">
        <v>35.442164516128997</v>
      </c>
      <c r="BX46">
        <v>29.234719354838699</v>
      </c>
      <c r="BY46">
        <v>383.59941935483897</v>
      </c>
      <c r="BZ46">
        <v>34.360345161290297</v>
      </c>
      <c r="CA46">
        <v>500.13780645161302</v>
      </c>
      <c r="CB46">
        <v>102.173838709677</v>
      </c>
      <c r="CC46">
        <v>9.9972674193548397E-2</v>
      </c>
      <c r="CD46">
        <v>39.967764516129002</v>
      </c>
      <c r="CE46">
        <v>39.497351612903202</v>
      </c>
      <c r="CF46">
        <v>999.9</v>
      </c>
      <c r="CG46">
        <v>0</v>
      </c>
      <c r="CH46">
        <v>0</v>
      </c>
      <c r="CI46">
        <v>10000.7793548387</v>
      </c>
      <c r="CJ46">
        <v>0</v>
      </c>
      <c r="CK46">
        <v>956.54174193548397</v>
      </c>
      <c r="CL46">
        <v>1399.99</v>
      </c>
      <c r="CM46">
        <v>0.89999680645161295</v>
      </c>
      <c r="CN46">
        <v>0.100003051612903</v>
      </c>
      <c r="CO46">
        <v>0</v>
      </c>
      <c r="CP46">
        <v>802.40222580645195</v>
      </c>
      <c r="CQ46">
        <v>4.9994800000000001</v>
      </c>
      <c r="CR46">
        <v>11928.6161290323</v>
      </c>
      <c r="CS46">
        <v>11417.4806451613</v>
      </c>
      <c r="CT46">
        <v>50.6489032258064</v>
      </c>
      <c r="CU46">
        <v>52.52</v>
      </c>
      <c r="CV46">
        <v>51.372774193548402</v>
      </c>
      <c r="CW46">
        <v>52.171225806451602</v>
      </c>
      <c r="CX46">
        <v>53.348516129032198</v>
      </c>
      <c r="CY46">
        <v>1255.48903225806</v>
      </c>
      <c r="CZ46">
        <v>139.50129032258101</v>
      </c>
      <c r="DA46">
        <v>0</v>
      </c>
      <c r="DB46">
        <v>176.09999990463299</v>
      </c>
      <c r="DC46">
        <v>0</v>
      </c>
      <c r="DD46">
        <v>802.18946153846196</v>
      </c>
      <c r="DE46">
        <v>-28.321435902280701</v>
      </c>
      <c r="DF46">
        <v>-461.92820586673201</v>
      </c>
      <c r="DG46">
        <v>11927.5461538462</v>
      </c>
      <c r="DH46">
        <v>15</v>
      </c>
      <c r="DI46">
        <v>1607283063.5999999</v>
      </c>
      <c r="DJ46" t="s">
        <v>297</v>
      </c>
      <c r="DK46">
        <v>1607283063.5999999</v>
      </c>
      <c r="DL46">
        <v>1607283056.5999999</v>
      </c>
      <c r="DM46">
        <v>1</v>
      </c>
      <c r="DN46">
        <v>-0.51400000000000001</v>
      </c>
      <c r="DO46">
        <v>-0.104</v>
      </c>
      <c r="DP46">
        <v>-1.8049999999999999</v>
      </c>
      <c r="DQ46">
        <v>0.61699999999999999</v>
      </c>
      <c r="DR46">
        <v>1464</v>
      </c>
      <c r="DS46">
        <v>31</v>
      </c>
      <c r="DT46">
        <v>0.05</v>
      </c>
      <c r="DU46">
        <v>7.0000000000000007E-2</v>
      </c>
      <c r="DV46">
        <v>12.119704999748</v>
      </c>
      <c r="DW46">
        <v>-0.21878335916175501</v>
      </c>
      <c r="DX46">
        <v>2.68997938349399E-2</v>
      </c>
      <c r="DY46">
        <v>1</v>
      </c>
      <c r="DZ46">
        <v>-17.003519354838701</v>
      </c>
      <c r="EA46">
        <v>0.19477258064525599</v>
      </c>
      <c r="EB46">
        <v>2.96725290500983E-2</v>
      </c>
      <c r="EC46">
        <v>1</v>
      </c>
      <c r="ED46">
        <v>6.2074525806451604</v>
      </c>
      <c r="EE46">
        <v>0.147621774193541</v>
      </c>
      <c r="EF46">
        <v>1.10753740103575E-2</v>
      </c>
      <c r="EG46">
        <v>1</v>
      </c>
      <c r="EH46">
        <v>3</v>
      </c>
      <c r="EI46">
        <v>3</v>
      </c>
      <c r="EJ46" t="s">
        <v>309</v>
      </c>
      <c r="EK46">
        <v>100</v>
      </c>
      <c r="EL46">
        <v>100</v>
      </c>
      <c r="EM46">
        <v>-0.61199999999999999</v>
      </c>
      <c r="EN46">
        <v>1.0825</v>
      </c>
      <c r="EO46">
        <v>-0.456696103518554</v>
      </c>
      <c r="EP46">
        <v>-1.6043650578588901E-5</v>
      </c>
      <c r="EQ46">
        <v>-1.15305589960158E-6</v>
      </c>
      <c r="ER46">
        <v>3.6581349982770798E-10</v>
      </c>
      <c r="ES46">
        <v>0.61739999999999595</v>
      </c>
      <c r="ET46">
        <v>0</v>
      </c>
      <c r="EU46">
        <v>0</v>
      </c>
      <c r="EV46">
        <v>0</v>
      </c>
      <c r="EW46">
        <v>18</v>
      </c>
      <c r="EX46">
        <v>2225</v>
      </c>
      <c r="EY46">
        <v>1</v>
      </c>
      <c r="EZ46">
        <v>25</v>
      </c>
      <c r="FA46">
        <v>97.3</v>
      </c>
      <c r="FB46">
        <v>97.4</v>
      </c>
      <c r="FC46">
        <v>2</v>
      </c>
      <c r="FD46">
        <v>514.44299999999998</v>
      </c>
      <c r="FE46">
        <v>491.65199999999999</v>
      </c>
      <c r="FF46">
        <v>39.057899999999997</v>
      </c>
      <c r="FG46">
        <v>38.378100000000003</v>
      </c>
      <c r="FH46">
        <v>30.000599999999999</v>
      </c>
      <c r="FI46">
        <v>37.980800000000002</v>
      </c>
      <c r="FJ46">
        <v>37.977899999999998</v>
      </c>
      <c r="FK46">
        <v>19.438600000000001</v>
      </c>
      <c r="FL46">
        <v>0</v>
      </c>
      <c r="FM46">
        <v>100</v>
      </c>
      <c r="FN46">
        <v>-999.9</v>
      </c>
      <c r="FO46">
        <v>400</v>
      </c>
      <c r="FP46">
        <v>31.8947</v>
      </c>
      <c r="FQ46">
        <v>97.049599999999998</v>
      </c>
      <c r="FR46">
        <v>101.521</v>
      </c>
    </row>
    <row r="47" spans="1:174" x14ac:dyDescent="0.25">
      <c r="A47">
        <v>32</v>
      </c>
      <c r="B47">
        <v>1607289112</v>
      </c>
      <c r="C47">
        <v>5639.4000000953702</v>
      </c>
      <c r="D47" t="s">
        <v>439</v>
      </c>
      <c r="E47" t="s">
        <v>440</v>
      </c>
      <c r="F47" t="s">
        <v>436</v>
      </c>
      <c r="G47" t="s">
        <v>337</v>
      </c>
      <c r="H47">
        <v>1607289104.25</v>
      </c>
      <c r="I47">
        <f t="shared" si="0"/>
        <v>6.1102671960026229E-3</v>
      </c>
      <c r="J47">
        <f t="shared" si="1"/>
        <v>6.1102671960026234</v>
      </c>
      <c r="K47">
        <f t="shared" si="2"/>
        <v>12.708528554785042</v>
      </c>
      <c r="L47">
        <f t="shared" si="3"/>
        <v>381.964133333333</v>
      </c>
      <c r="M47">
        <f t="shared" si="4"/>
        <v>241.7739243234453</v>
      </c>
      <c r="N47">
        <f t="shared" si="5"/>
        <v>24.728636442257962</v>
      </c>
      <c r="O47">
        <f t="shared" si="6"/>
        <v>39.067290708099712</v>
      </c>
      <c r="P47">
        <f t="shared" si="7"/>
        <v>0.17136329886391241</v>
      </c>
      <c r="Q47">
        <f t="shared" si="8"/>
        <v>2.9679079685559353</v>
      </c>
      <c r="R47">
        <f t="shared" si="9"/>
        <v>0.16605021855205315</v>
      </c>
      <c r="S47">
        <f t="shared" si="10"/>
        <v>0.10424502363109828</v>
      </c>
      <c r="T47">
        <f t="shared" si="11"/>
        <v>231.29277512494903</v>
      </c>
      <c r="U47">
        <f t="shared" si="12"/>
        <v>40.142059070293882</v>
      </c>
      <c r="V47">
        <f t="shared" si="13"/>
        <v>39.639963333333299</v>
      </c>
      <c r="W47">
        <f t="shared" si="14"/>
        <v>7.2722398564940303</v>
      </c>
      <c r="X47">
        <f t="shared" si="15"/>
        <v>49.093106662210566</v>
      </c>
      <c r="Y47">
        <f t="shared" si="16"/>
        <v>3.7106429730724346</v>
      </c>
      <c r="Z47">
        <f t="shared" si="17"/>
        <v>7.5583788139622934</v>
      </c>
      <c r="AA47">
        <f t="shared" si="18"/>
        <v>3.5615968834215956</v>
      </c>
      <c r="AB47">
        <f t="shared" si="19"/>
        <v>-269.46278334371567</v>
      </c>
      <c r="AC47">
        <f t="shared" si="20"/>
        <v>115.58716251344367</v>
      </c>
      <c r="AD47">
        <f t="shared" si="21"/>
        <v>9.5457223925440893</v>
      </c>
      <c r="AE47">
        <f t="shared" si="22"/>
        <v>86.962876687221126</v>
      </c>
      <c r="AF47">
        <v>2</v>
      </c>
      <c r="AG47">
        <v>0</v>
      </c>
      <c r="AH47">
        <f t="shared" si="23"/>
        <v>1</v>
      </c>
      <c r="AI47">
        <f t="shared" si="24"/>
        <v>0</v>
      </c>
      <c r="AJ47">
        <f t="shared" si="25"/>
        <v>51737.193116754628</v>
      </c>
      <c r="AK47" t="s">
        <v>293</v>
      </c>
      <c r="AL47">
        <v>10143.9</v>
      </c>
      <c r="AM47">
        <v>715.47692307692296</v>
      </c>
      <c r="AN47">
        <v>3262.08</v>
      </c>
      <c r="AO47">
        <f t="shared" si="26"/>
        <v>0.78066849277855754</v>
      </c>
      <c r="AP47">
        <v>-0.57774747981622299</v>
      </c>
      <c r="AQ47" t="s">
        <v>441</v>
      </c>
      <c r="AR47">
        <v>15387.1</v>
      </c>
      <c r="AS47">
        <v>835.55776000000003</v>
      </c>
      <c r="AT47">
        <v>1191.46</v>
      </c>
      <c r="AU47">
        <f t="shared" si="27"/>
        <v>0.29871102680744632</v>
      </c>
      <c r="AV47">
        <v>0.5</v>
      </c>
      <c r="AW47">
        <f t="shared" si="28"/>
        <v>1180.1892315546404</v>
      </c>
      <c r="AX47">
        <f t="shared" si="29"/>
        <v>12.708528554785042</v>
      </c>
      <c r="AY47">
        <f t="shared" si="30"/>
        <v>176.26776859238882</v>
      </c>
      <c r="AZ47">
        <f t="shared" si="31"/>
        <v>1.1257750604197186E-2</v>
      </c>
      <c r="BA47">
        <f t="shared" si="32"/>
        <v>1.7378846121565137</v>
      </c>
      <c r="BB47" t="s">
        <v>442</v>
      </c>
      <c r="BC47">
        <v>835.55776000000003</v>
      </c>
      <c r="BD47">
        <v>647.03</v>
      </c>
      <c r="BE47">
        <f t="shared" si="33"/>
        <v>0.45694358182398065</v>
      </c>
      <c r="BF47">
        <f t="shared" si="34"/>
        <v>0.65371533530481418</v>
      </c>
      <c r="BG47">
        <f t="shared" si="35"/>
        <v>0.79180895202768575</v>
      </c>
      <c r="BH47">
        <f t="shared" si="36"/>
        <v>0.747720364977423</v>
      </c>
      <c r="BI47">
        <f t="shared" si="37"/>
        <v>0.81309098334312002</v>
      </c>
      <c r="BJ47">
        <f t="shared" si="38"/>
        <v>0.50621686931885335</v>
      </c>
      <c r="BK47">
        <f t="shared" si="39"/>
        <v>0.49378313068114665</v>
      </c>
      <c r="BL47">
        <f t="shared" si="40"/>
        <v>1400.0043333333299</v>
      </c>
      <c r="BM47">
        <f t="shared" si="41"/>
        <v>1180.1892315546404</v>
      </c>
      <c r="BN47">
        <f t="shared" si="42"/>
        <v>0.84298969899948639</v>
      </c>
      <c r="BO47">
        <f t="shared" si="43"/>
        <v>0.19597939799897304</v>
      </c>
      <c r="BP47">
        <v>6</v>
      </c>
      <c r="BQ47">
        <v>0.5</v>
      </c>
      <c r="BR47" t="s">
        <v>296</v>
      </c>
      <c r="BS47">
        <v>2</v>
      </c>
      <c r="BT47">
        <v>1607289104.25</v>
      </c>
      <c r="BU47">
        <v>381.964133333333</v>
      </c>
      <c r="BV47">
        <v>400.00946666666698</v>
      </c>
      <c r="BW47">
        <v>36.279263333333297</v>
      </c>
      <c r="BX47">
        <v>29.215140000000002</v>
      </c>
      <c r="BY47">
        <v>382.57513333333299</v>
      </c>
      <c r="BZ47">
        <v>35.157366666666697</v>
      </c>
      <c r="CA47">
        <v>500.15473333333301</v>
      </c>
      <c r="CB47">
        <v>102.18</v>
      </c>
      <c r="CC47">
        <v>9.9997776666666705E-2</v>
      </c>
      <c r="CD47">
        <v>40.362356666666699</v>
      </c>
      <c r="CE47">
        <v>39.639963333333299</v>
      </c>
      <c r="CF47">
        <v>999.9</v>
      </c>
      <c r="CG47">
        <v>0</v>
      </c>
      <c r="CH47">
        <v>0</v>
      </c>
      <c r="CI47">
        <v>10002.264666666701</v>
      </c>
      <c r="CJ47">
        <v>0</v>
      </c>
      <c r="CK47">
        <v>114.202</v>
      </c>
      <c r="CL47">
        <v>1400.0043333333299</v>
      </c>
      <c r="CM47">
        <v>0.89998753333333303</v>
      </c>
      <c r="CN47">
        <v>0.100012476666667</v>
      </c>
      <c r="CO47">
        <v>0</v>
      </c>
      <c r="CP47">
        <v>835.68346666666696</v>
      </c>
      <c r="CQ47">
        <v>4.9994800000000001</v>
      </c>
      <c r="CR47">
        <v>13562.9533333333</v>
      </c>
      <c r="CS47">
        <v>11417.5766666667</v>
      </c>
      <c r="CT47">
        <v>50.5225333333333</v>
      </c>
      <c r="CU47">
        <v>52.191200000000002</v>
      </c>
      <c r="CV47">
        <v>51.214300000000001</v>
      </c>
      <c r="CW47">
        <v>52.135066666666603</v>
      </c>
      <c r="CX47">
        <v>53.266466666666702</v>
      </c>
      <c r="CY47">
        <v>1255.4846666666699</v>
      </c>
      <c r="CZ47">
        <v>139.51966666666701</v>
      </c>
      <c r="DA47">
        <v>0</v>
      </c>
      <c r="DB47">
        <v>211.40000009536701</v>
      </c>
      <c r="DC47">
        <v>0</v>
      </c>
      <c r="DD47">
        <v>835.55776000000003</v>
      </c>
      <c r="DE47">
        <v>-27.168615337219499</v>
      </c>
      <c r="DF47">
        <v>-240.80769197448001</v>
      </c>
      <c r="DG47">
        <v>13561.584000000001</v>
      </c>
      <c r="DH47">
        <v>15</v>
      </c>
      <c r="DI47">
        <v>1607283063.5999999</v>
      </c>
      <c r="DJ47" t="s">
        <v>297</v>
      </c>
      <c r="DK47">
        <v>1607283063.5999999</v>
      </c>
      <c r="DL47">
        <v>1607283056.5999999</v>
      </c>
      <c r="DM47">
        <v>1</v>
      </c>
      <c r="DN47">
        <v>-0.51400000000000001</v>
      </c>
      <c r="DO47">
        <v>-0.104</v>
      </c>
      <c r="DP47">
        <v>-1.8049999999999999</v>
      </c>
      <c r="DQ47">
        <v>0.61699999999999999</v>
      </c>
      <c r="DR47">
        <v>1464</v>
      </c>
      <c r="DS47">
        <v>31</v>
      </c>
      <c r="DT47">
        <v>0.05</v>
      </c>
      <c r="DU47">
        <v>7.0000000000000007E-2</v>
      </c>
      <c r="DV47">
        <v>12.7152415237711</v>
      </c>
      <c r="DW47">
        <v>-0.12251969541880101</v>
      </c>
      <c r="DX47">
        <v>2.2128008314757201E-2</v>
      </c>
      <c r="DY47">
        <v>1</v>
      </c>
      <c r="DZ47">
        <v>-18.051587096774199</v>
      </c>
      <c r="EA47">
        <v>9.9058064516153593E-2</v>
      </c>
      <c r="EB47">
        <v>2.5462163478200999E-2</v>
      </c>
      <c r="EC47">
        <v>1</v>
      </c>
      <c r="ED47">
        <v>7.0622216129032296</v>
      </c>
      <c r="EE47">
        <v>0.153705483870966</v>
      </c>
      <c r="EF47">
        <v>1.1522679486987099E-2</v>
      </c>
      <c r="EG47">
        <v>1</v>
      </c>
      <c r="EH47">
        <v>3</v>
      </c>
      <c r="EI47">
        <v>3</v>
      </c>
      <c r="EJ47" t="s">
        <v>309</v>
      </c>
      <c r="EK47">
        <v>100</v>
      </c>
      <c r="EL47">
        <v>100</v>
      </c>
      <c r="EM47">
        <v>-0.61099999999999999</v>
      </c>
      <c r="EN47">
        <v>1.1229</v>
      </c>
      <c r="EO47">
        <v>-0.456696103518554</v>
      </c>
      <c r="EP47">
        <v>-1.6043650578588901E-5</v>
      </c>
      <c r="EQ47">
        <v>-1.15305589960158E-6</v>
      </c>
      <c r="ER47">
        <v>3.6581349982770798E-10</v>
      </c>
      <c r="ES47">
        <v>0.61739999999999595</v>
      </c>
      <c r="ET47">
        <v>0</v>
      </c>
      <c r="EU47">
        <v>0</v>
      </c>
      <c r="EV47">
        <v>0</v>
      </c>
      <c r="EW47">
        <v>18</v>
      </c>
      <c r="EX47">
        <v>2225</v>
      </c>
      <c r="EY47">
        <v>1</v>
      </c>
      <c r="EZ47">
        <v>25</v>
      </c>
      <c r="FA47">
        <v>100.8</v>
      </c>
      <c r="FB47">
        <v>100.9</v>
      </c>
      <c r="FC47">
        <v>2</v>
      </c>
      <c r="FD47">
        <v>503.13400000000001</v>
      </c>
      <c r="FE47">
        <v>490.59800000000001</v>
      </c>
      <c r="FF47">
        <v>39.3399</v>
      </c>
      <c r="FG47">
        <v>38.7224</v>
      </c>
      <c r="FH47">
        <v>30.000900000000001</v>
      </c>
      <c r="FI47">
        <v>38.314500000000002</v>
      </c>
      <c r="FJ47">
        <v>38.3093</v>
      </c>
      <c r="FK47">
        <v>19.459399999999999</v>
      </c>
      <c r="FL47">
        <v>0</v>
      </c>
      <c r="FM47">
        <v>100</v>
      </c>
      <c r="FN47">
        <v>-999.9</v>
      </c>
      <c r="FO47">
        <v>400</v>
      </c>
      <c r="FP47">
        <v>35.0884</v>
      </c>
      <c r="FQ47">
        <v>96.979299999999995</v>
      </c>
      <c r="FR47">
        <v>101.443</v>
      </c>
    </row>
    <row r="48" spans="1:174" x14ac:dyDescent="0.25">
      <c r="A48">
        <v>33</v>
      </c>
      <c r="B48">
        <v>1607289240</v>
      </c>
      <c r="C48">
        <v>5767.4000000953702</v>
      </c>
      <c r="D48" t="s">
        <v>443</v>
      </c>
      <c r="E48" t="s">
        <v>444</v>
      </c>
      <c r="F48" t="s">
        <v>436</v>
      </c>
      <c r="G48" t="s">
        <v>445</v>
      </c>
      <c r="H48">
        <v>1607289232</v>
      </c>
      <c r="I48">
        <f t="shared" ref="I48:I79" si="44">(J48)/1000</f>
        <v>8.4638713142954096E-4</v>
      </c>
      <c r="J48">
        <f t="shared" ref="J48:J79" si="45">1000*CA48*AH48*(BW48-BX48)/(100*BP48*(1000-AH48*BW48))</f>
        <v>0.84638713142954092</v>
      </c>
      <c r="K48">
        <f t="shared" ref="K48:K79" si="46">CA48*AH48*(BV48-BU48*(1000-AH48*BX48)/(1000-AH48*BW48))/(100*BP48)</f>
        <v>1.8213422579724901</v>
      </c>
      <c r="L48">
        <f t="shared" ref="L48:L79" si="47">BU48 - IF(AH48&gt;1, K48*BP48*100/(AJ48*CI48), 0)</f>
        <v>397.39870967741899</v>
      </c>
      <c r="M48">
        <f t="shared" ref="M48:M79" si="48">((S48-I48/2)*L48-K48)/(S48+I48/2)</f>
        <v>201.0517966923085</v>
      </c>
      <c r="N48">
        <f t="shared" ref="N48:N79" si="49">M48*(CB48+CC48)/1000</f>
        <v>20.562722497831754</v>
      </c>
      <c r="O48">
        <f t="shared" ref="O48:O79" si="50">(BU48 - IF(AH48&gt;1, K48*BP48*100/(AJ48*CI48), 0))*(CB48+CC48)/1000</f>
        <v>40.644249504514811</v>
      </c>
      <c r="P48">
        <f t="shared" ref="P48:P79" si="51">2/((1/R48-1/Q48)+SIGN(R48)*SQRT((1/R48-1/Q48)*(1/R48-1/Q48) + 4*BQ48/((BQ48+1)*(BQ48+1))*(2*1/R48*1/Q48-1/Q48*1/Q48)))</f>
        <v>1.6951549772871419E-2</v>
      </c>
      <c r="Q48">
        <f t="shared" ref="Q48:Q79" si="52">IF(LEFT(BR48,1)&lt;&gt;"0",IF(LEFT(BR48,1)="1",3,BS48),$D$5+$E$5*(CI48*CB48/($K$5*1000))+$F$5*(CI48*CB48/($K$5*1000))*MAX(MIN(BP48,$J$5),$I$5)*MAX(MIN(BP48,$J$5),$I$5)+$G$5*MAX(MIN(BP48,$J$5),$I$5)*(CI48*CB48/($K$5*1000))+$H$5*(CI48*CB48/($K$5*1000))*(CI48*CB48/($K$5*1000)))</f>
        <v>2.9667539919324111</v>
      </c>
      <c r="R48">
        <f t="shared" ref="R48:R79" si="53">I48*(1000-(1000*0.61365*EXP(17.502*V48/(240.97+V48))/(CB48+CC48)+BW48)/2)/(1000*0.61365*EXP(17.502*V48/(240.97+V48))/(CB48+CC48)-BW48)</f>
        <v>1.6897923368092194E-2</v>
      </c>
      <c r="S48">
        <f t="shared" ref="S48:S79" si="54">1/((BQ48+1)/(P48/1.6)+1/(Q48/1.37)) + BQ48/((BQ48+1)/(P48/1.6) + BQ48/(Q48/1.37))</f>
        <v>1.0566006005015356E-2</v>
      </c>
      <c r="T48">
        <f t="shared" ref="T48:T79" si="55">(BM48*BO48)</f>
        <v>231.28881265416172</v>
      </c>
      <c r="U48">
        <f t="shared" ref="U48:U79" si="56">(CD48+(T48+2*0.95*0.0000000567*(((CD48+$B$7)+273)^4-(CD48+273)^4)-44100*I48)/(1.84*29.3*Q48+8*0.95*0.0000000567*(CD48+273)^3))</f>
        <v>41.800389264995829</v>
      </c>
      <c r="V48">
        <f t="shared" ref="V48:V79" si="57">($C$7*CE48+$D$7*CF48+$E$7*U48)</f>
        <v>41.2723612903226</v>
      </c>
      <c r="W48">
        <f t="shared" ref="W48:W79" si="58">0.61365*EXP(17.502*V48/(240.97+V48))</f>
        <v>7.9326780053515176</v>
      </c>
      <c r="X48">
        <f t="shared" ref="X48:X79" si="59">(Y48/Z48*100)</f>
        <v>40.1402787350248</v>
      </c>
      <c r="Y48">
        <f t="shared" ref="Y48:Y79" si="60">BW48*(CB48+CC48)/1000</f>
        <v>3.0858149808646118</v>
      </c>
      <c r="Z48">
        <f t="shared" ref="Z48:Z79" si="61">0.61365*EXP(17.502*CD48/(240.97+CD48))</f>
        <v>7.6875773614697236</v>
      </c>
      <c r="AA48">
        <f t="shared" ref="AA48:AA79" si="62">(W48-BW48*(CB48+CC48)/1000)</f>
        <v>4.8468630244869058</v>
      </c>
      <c r="AB48">
        <f t="shared" ref="AB48:AB79" si="63">(-I48*44100)</f>
        <v>-37.325672496042756</v>
      </c>
      <c r="AC48">
        <f t="shared" ref="AC48:AC79" si="64">2*29.3*Q48*0.92*(CD48-V48)</f>
        <v>-94.617498669351647</v>
      </c>
      <c r="AD48">
        <f t="shared" ref="AD48:AD79" si="65">2*0.95*0.0000000567*(((CD48+$B$7)+273)^4-(V48+273)^4)</f>
        <v>-7.8902955965352524</v>
      </c>
      <c r="AE48">
        <f t="shared" ref="AE48:AE79" si="66">T48+AD48+AB48+AC48</f>
        <v>91.45534589223206</v>
      </c>
      <c r="AF48">
        <v>0</v>
      </c>
      <c r="AG48">
        <v>0</v>
      </c>
      <c r="AH48">
        <f t="shared" ref="AH48:AH79" si="67">IF(AF48*$H$13&gt;=AJ48,1,(AJ48/(AJ48-AF48*$H$13)))</f>
        <v>1</v>
      </c>
      <c r="AI48">
        <f t="shared" ref="AI48:AI79" si="68">(AH48-1)*100</f>
        <v>0</v>
      </c>
      <c r="AJ48">
        <f t="shared" ref="AJ48:AJ79" si="69">MAX(0,($B$13+$C$13*CI48)/(1+$D$13*CI48)*CB48/(CD48+273)*$E$13)</f>
        <v>51652.197081491722</v>
      </c>
      <c r="AK48" t="s">
        <v>293</v>
      </c>
      <c r="AL48">
        <v>10143.9</v>
      </c>
      <c r="AM48">
        <v>715.47692307692296</v>
      </c>
      <c r="AN48">
        <v>3262.08</v>
      </c>
      <c r="AO48">
        <f t="shared" ref="AO48:AO79" si="70">1-AM48/AN48</f>
        <v>0.78066849277855754</v>
      </c>
      <c r="AP48">
        <v>-0.57774747981622299</v>
      </c>
      <c r="AQ48" t="s">
        <v>446</v>
      </c>
      <c r="AR48">
        <v>15397.1</v>
      </c>
      <c r="AS48">
        <v>743.29746153846202</v>
      </c>
      <c r="AT48">
        <v>826.7</v>
      </c>
      <c r="AU48">
        <f t="shared" ref="AU48:AU79" si="71">1-AS48/AT48</f>
        <v>0.10088609950591265</v>
      </c>
      <c r="AV48">
        <v>0.5</v>
      </c>
      <c r="AW48">
        <f t="shared" ref="AW48:AW79" si="72">BM48</f>
        <v>1180.1706983287629</v>
      </c>
      <c r="AX48">
        <f t="shared" ref="AX48:AX79" si="73">K48</f>
        <v>1.8213422579724901</v>
      </c>
      <c r="AY48">
        <f t="shared" ref="AY48:AY79" si="74">AU48*AV48*AW48</f>
        <v>59.531409252779</v>
      </c>
      <c r="AZ48">
        <f t="shared" ref="AZ48:AZ79" si="75">(AX48-AP48)/AW48</f>
        <v>2.0328328276460841E-3</v>
      </c>
      <c r="BA48">
        <f t="shared" ref="BA48:BA79" si="76">(AN48-AT48)/AT48</f>
        <v>2.9459054070400388</v>
      </c>
      <c r="BB48" t="s">
        <v>447</v>
      </c>
      <c r="BC48">
        <v>743.29746153846202</v>
      </c>
      <c r="BD48">
        <v>559.80999999999995</v>
      </c>
      <c r="BE48">
        <f t="shared" ref="BE48:BE79" si="77">1-BD48/AT48</f>
        <v>0.32283778879883884</v>
      </c>
      <c r="BF48">
        <f t="shared" ref="BF48:BF79" si="78">(AT48-BC48)/(AT48-BD48)</f>
        <v>0.3124978023213234</v>
      </c>
      <c r="BG48">
        <f t="shared" ref="BG48:BG79" si="79">(AN48-AT48)/(AN48-BD48)</f>
        <v>0.90123488770552174</v>
      </c>
      <c r="BH48">
        <f t="shared" ref="BH48:BH79" si="80">(AT48-BC48)/(AT48-AM48)</f>
        <v>0.74986721073379403</v>
      </c>
      <c r="BI48">
        <f t="shared" ref="BI48:BI79" si="81">(AN48-AT48)/(AN48-AM48)</f>
        <v>0.95632492635740407</v>
      </c>
      <c r="BJ48">
        <f t="shared" ref="BJ48:BJ79" si="82">(BF48*BD48/BC48)</f>
        <v>0.23535583500502483</v>
      </c>
      <c r="BK48">
        <f t="shared" ref="BK48:BK79" si="83">(1-BJ48)</f>
        <v>0.76464416499497512</v>
      </c>
      <c r="BL48">
        <f t="shared" ref="BL48:BL79" si="84">$B$11*CJ48+$C$11*CK48+$F$11*CL48*(1-CO48)</f>
        <v>1399.9825806451599</v>
      </c>
      <c r="BM48">
        <f t="shared" ref="BM48:BM79" si="85">BL48*BN48</f>
        <v>1180.1706983287629</v>
      </c>
      <c r="BN48">
        <f t="shared" ref="BN48:BN79" si="86">($B$11*$D$9+$C$11*$D$9+$F$11*((CY48+CQ48)/MAX(CY48+CQ48+CZ48, 0.1)*$I$9+CZ48/MAX(CY48+CQ48+CZ48, 0.1)*$J$9))/($B$11+$C$11+$F$11)</f>
        <v>0.84298955904501316</v>
      </c>
      <c r="BO48">
        <f t="shared" ref="BO48:BO79" si="87">($B$11*$K$9+$C$11*$K$9+$F$11*((CY48+CQ48)/MAX(CY48+CQ48+CZ48, 0.1)*$P$9+CZ48/MAX(CY48+CQ48+CZ48, 0.1)*$Q$9))/($B$11+$C$11+$F$11)</f>
        <v>0.19597911809002655</v>
      </c>
      <c r="BP48">
        <v>6</v>
      </c>
      <c r="BQ48">
        <v>0.5</v>
      </c>
      <c r="BR48" t="s">
        <v>296</v>
      </c>
      <c r="BS48">
        <v>2</v>
      </c>
      <c r="BT48">
        <v>1607289232</v>
      </c>
      <c r="BU48">
        <v>397.39870967741899</v>
      </c>
      <c r="BV48">
        <v>399.98716129032198</v>
      </c>
      <c r="BW48">
        <v>30.171522580645199</v>
      </c>
      <c r="BX48">
        <v>29.186800000000002</v>
      </c>
      <c r="BY48">
        <v>398.02145161290298</v>
      </c>
      <c r="BZ48">
        <v>29.3439709677419</v>
      </c>
      <c r="CA48">
        <v>500.15122580645198</v>
      </c>
      <c r="CB48">
        <v>102.175741935484</v>
      </c>
      <c r="CC48">
        <v>0.100004096774194</v>
      </c>
      <c r="CD48">
        <v>40.680793548387101</v>
      </c>
      <c r="CE48">
        <v>41.2723612903226</v>
      </c>
      <c r="CF48">
        <v>999.9</v>
      </c>
      <c r="CG48">
        <v>0</v>
      </c>
      <c r="CH48">
        <v>0</v>
      </c>
      <c r="CI48">
        <v>9996.1467741935503</v>
      </c>
      <c r="CJ48">
        <v>0</v>
      </c>
      <c r="CK48">
        <v>939.56461290322602</v>
      </c>
      <c r="CL48">
        <v>1399.9825806451599</v>
      </c>
      <c r="CM48">
        <v>0.89999225806451599</v>
      </c>
      <c r="CN48">
        <v>0.10000768387096801</v>
      </c>
      <c r="CO48">
        <v>0</v>
      </c>
      <c r="CP48">
        <v>743.45622580645204</v>
      </c>
      <c r="CQ48">
        <v>4.9994800000000001</v>
      </c>
      <c r="CR48">
        <v>11372.5419354839</v>
      </c>
      <c r="CS48">
        <v>11417.4096774194</v>
      </c>
      <c r="CT48">
        <v>50.649000000000001</v>
      </c>
      <c r="CU48">
        <v>52.0945161290323</v>
      </c>
      <c r="CV48">
        <v>51.265999999999998</v>
      </c>
      <c r="CW48">
        <v>52.271774193548403</v>
      </c>
      <c r="CX48">
        <v>53.425129032257999</v>
      </c>
      <c r="CY48">
        <v>1255.4716129032299</v>
      </c>
      <c r="CZ48">
        <v>139.51096774193601</v>
      </c>
      <c r="DA48">
        <v>0</v>
      </c>
      <c r="DB48">
        <v>127.200000047684</v>
      </c>
      <c r="DC48">
        <v>0</v>
      </c>
      <c r="DD48">
        <v>743.29746153846202</v>
      </c>
      <c r="DE48">
        <v>-17.2609914705154</v>
      </c>
      <c r="DF48">
        <v>-207.41196603964801</v>
      </c>
      <c r="DG48">
        <v>11370.5461538462</v>
      </c>
      <c r="DH48">
        <v>15</v>
      </c>
      <c r="DI48">
        <v>1607283063.5999999</v>
      </c>
      <c r="DJ48" t="s">
        <v>297</v>
      </c>
      <c r="DK48">
        <v>1607283063.5999999</v>
      </c>
      <c r="DL48">
        <v>1607283056.5999999</v>
      </c>
      <c r="DM48">
        <v>1</v>
      </c>
      <c r="DN48">
        <v>-0.51400000000000001</v>
      </c>
      <c r="DO48">
        <v>-0.104</v>
      </c>
      <c r="DP48">
        <v>-1.8049999999999999</v>
      </c>
      <c r="DQ48">
        <v>0.61699999999999999</v>
      </c>
      <c r="DR48">
        <v>1464</v>
      </c>
      <c r="DS48">
        <v>31</v>
      </c>
      <c r="DT48">
        <v>0.05</v>
      </c>
      <c r="DU48">
        <v>7.0000000000000007E-2</v>
      </c>
      <c r="DV48">
        <v>1.8296877823698501</v>
      </c>
      <c r="DW48">
        <v>-0.44682785582338902</v>
      </c>
      <c r="DX48">
        <v>4.2022397236122402E-2</v>
      </c>
      <c r="DY48">
        <v>1</v>
      </c>
      <c r="DZ48">
        <v>-2.5898245161290299</v>
      </c>
      <c r="EA48">
        <v>0.17934919354838899</v>
      </c>
      <c r="EB48">
        <v>3.5338624928860002E-2</v>
      </c>
      <c r="EC48">
        <v>1</v>
      </c>
      <c r="ED48">
        <v>0.97742445161290303</v>
      </c>
      <c r="EE48">
        <v>0.858365516129031</v>
      </c>
      <c r="EF48">
        <v>6.4748880163607497E-2</v>
      </c>
      <c r="EG48">
        <v>0</v>
      </c>
      <c r="EH48">
        <v>2</v>
      </c>
      <c r="EI48">
        <v>3</v>
      </c>
      <c r="EJ48" t="s">
        <v>319</v>
      </c>
      <c r="EK48">
        <v>100</v>
      </c>
      <c r="EL48">
        <v>100</v>
      </c>
      <c r="EM48">
        <v>-0.622</v>
      </c>
      <c r="EN48">
        <v>0.83179999999999998</v>
      </c>
      <c r="EO48">
        <v>-0.456696103518554</v>
      </c>
      <c r="EP48">
        <v>-1.6043650578588901E-5</v>
      </c>
      <c r="EQ48">
        <v>-1.15305589960158E-6</v>
      </c>
      <c r="ER48">
        <v>3.6581349982770798E-10</v>
      </c>
      <c r="ES48">
        <v>0.61739999999999595</v>
      </c>
      <c r="ET48">
        <v>0</v>
      </c>
      <c r="EU48">
        <v>0</v>
      </c>
      <c r="EV48">
        <v>0</v>
      </c>
      <c r="EW48">
        <v>18</v>
      </c>
      <c r="EX48">
        <v>2225</v>
      </c>
      <c r="EY48">
        <v>1</v>
      </c>
      <c r="EZ48">
        <v>25</v>
      </c>
      <c r="FA48">
        <v>102.9</v>
      </c>
      <c r="FB48">
        <v>103.1</v>
      </c>
      <c r="FC48">
        <v>2</v>
      </c>
      <c r="FD48">
        <v>507.404</v>
      </c>
      <c r="FE48">
        <v>489.90600000000001</v>
      </c>
      <c r="FF48">
        <v>39.572899999999997</v>
      </c>
      <c r="FG48">
        <v>38.944600000000001</v>
      </c>
      <c r="FH48">
        <v>30.000399999999999</v>
      </c>
      <c r="FI48">
        <v>38.523800000000001</v>
      </c>
      <c r="FJ48">
        <v>38.514699999999998</v>
      </c>
      <c r="FK48">
        <v>19.470600000000001</v>
      </c>
      <c r="FL48">
        <v>0</v>
      </c>
      <c r="FM48">
        <v>100</v>
      </c>
      <c r="FN48">
        <v>-999.9</v>
      </c>
      <c r="FO48">
        <v>400</v>
      </c>
      <c r="FP48">
        <v>35.8765</v>
      </c>
      <c r="FQ48">
        <v>96.9435</v>
      </c>
      <c r="FR48">
        <v>101.4</v>
      </c>
    </row>
    <row r="49" spans="1:174" x14ac:dyDescent="0.25">
      <c r="A49">
        <v>34</v>
      </c>
      <c r="B49">
        <v>1607289350.5</v>
      </c>
      <c r="C49">
        <v>5877.9000000953702</v>
      </c>
      <c r="D49" t="s">
        <v>448</v>
      </c>
      <c r="E49" t="s">
        <v>449</v>
      </c>
      <c r="F49" t="s">
        <v>436</v>
      </c>
      <c r="G49" t="s">
        <v>445</v>
      </c>
      <c r="H49">
        <v>1607289342.5</v>
      </c>
      <c r="I49">
        <f t="shared" si="44"/>
        <v>1.3374010158397113E-3</v>
      </c>
      <c r="J49">
        <f t="shared" si="45"/>
        <v>1.3374010158397112</v>
      </c>
      <c r="K49">
        <f t="shared" si="46"/>
        <v>2.9567053446581313</v>
      </c>
      <c r="L49">
        <f t="shared" si="47"/>
        <v>395.81541935483898</v>
      </c>
      <c r="M49">
        <f t="shared" si="48"/>
        <v>203.60674440773906</v>
      </c>
      <c r="N49">
        <f t="shared" si="49"/>
        <v>20.824798571558031</v>
      </c>
      <c r="O49">
        <f t="shared" si="50"/>
        <v>40.483808154578924</v>
      </c>
      <c r="P49">
        <f t="shared" si="51"/>
        <v>2.8074892487667896E-2</v>
      </c>
      <c r="Q49">
        <f t="shared" si="52"/>
        <v>2.9666300466404674</v>
      </c>
      <c r="R49">
        <f t="shared" si="53"/>
        <v>2.7928120903066161E-2</v>
      </c>
      <c r="S49">
        <f t="shared" si="54"/>
        <v>1.7468198305558558E-2</v>
      </c>
      <c r="T49">
        <f t="shared" si="55"/>
        <v>231.28639243931363</v>
      </c>
      <c r="U49">
        <f t="shared" si="56"/>
        <v>41.739193428432614</v>
      </c>
      <c r="V49">
        <f t="shared" si="57"/>
        <v>40.905870967741897</v>
      </c>
      <c r="W49">
        <f t="shared" si="58"/>
        <v>7.7800476406208965</v>
      </c>
      <c r="X49">
        <f t="shared" si="59"/>
        <v>40.754993614708091</v>
      </c>
      <c r="Y49">
        <f t="shared" si="60"/>
        <v>3.1437172071461648</v>
      </c>
      <c r="Z49">
        <f t="shared" si="61"/>
        <v>7.7136981957755157</v>
      </c>
      <c r="AA49">
        <f t="shared" si="62"/>
        <v>4.6363304334747317</v>
      </c>
      <c r="AB49">
        <f t="shared" si="63"/>
        <v>-58.979384798531264</v>
      </c>
      <c r="AC49">
        <f t="shared" si="64"/>
        <v>-25.79164039060765</v>
      </c>
      <c r="AD49">
        <f t="shared" si="65"/>
        <v>-2.1477830987369795</v>
      </c>
      <c r="AE49">
        <f t="shared" si="66"/>
        <v>144.36758415143774</v>
      </c>
      <c r="AF49">
        <v>0</v>
      </c>
      <c r="AG49">
        <v>0</v>
      </c>
      <c r="AH49">
        <f t="shared" si="67"/>
        <v>1</v>
      </c>
      <c r="AI49">
        <f t="shared" si="68"/>
        <v>0</v>
      </c>
      <c r="AJ49">
        <f t="shared" si="69"/>
        <v>51638.290741885052</v>
      </c>
      <c r="AK49" t="s">
        <v>293</v>
      </c>
      <c r="AL49">
        <v>10143.9</v>
      </c>
      <c r="AM49">
        <v>715.47692307692296</v>
      </c>
      <c r="AN49">
        <v>3262.08</v>
      </c>
      <c r="AO49">
        <f t="shared" si="70"/>
        <v>0.78066849277855754</v>
      </c>
      <c r="AP49">
        <v>-0.57774747981622299</v>
      </c>
      <c r="AQ49" t="s">
        <v>450</v>
      </c>
      <c r="AR49">
        <v>15377.1</v>
      </c>
      <c r="AS49">
        <v>882.99563999999998</v>
      </c>
      <c r="AT49">
        <v>1005.85</v>
      </c>
      <c r="AU49">
        <f t="shared" si="71"/>
        <v>0.12213984192474026</v>
      </c>
      <c r="AV49">
        <v>0.5</v>
      </c>
      <c r="AW49">
        <f t="shared" si="72"/>
        <v>1180.1594241351697</v>
      </c>
      <c r="AX49">
        <f t="shared" si="73"/>
        <v>2.9567053446581313</v>
      </c>
      <c r="AY49">
        <f t="shared" si="74"/>
        <v>72.072242754931054</v>
      </c>
      <c r="AZ49">
        <f t="shared" si="75"/>
        <v>2.9948943779900157E-3</v>
      </c>
      <c r="BA49">
        <f t="shared" si="76"/>
        <v>2.2431078192573444</v>
      </c>
      <c r="BB49" t="s">
        <v>451</v>
      </c>
      <c r="BC49">
        <v>882.99563999999998</v>
      </c>
      <c r="BD49">
        <v>602.75</v>
      </c>
      <c r="BE49">
        <f t="shared" si="77"/>
        <v>0.40075557985783172</v>
      </c>
      <c r="BF49">
        <f t="shared" si="78"/>
        <v>0.30477390225750445</v>
      </c>
      <c r="BG49">
        <f t="shared" si="79"/>
        <v>0.84842046680930916</v>
      </c>
      <c r="BH49">
        <f t="shared" si="80"/>
        <v>0.42309142879849526</v>
      </c>
      <c r="BI49">
        <f t="shared" si="81"/>
        <v>0.88597631112818764</v>
      </c>
      <c r="BJ49">
        <f t="shared" si="82"/>
        <v>0.20804459417909563</v>
      </c>
      <c r="BK49">
        <f t="shared" si="83"/>
        <v>0.7919554058209044</v>
      </c>
      <c r="BL49">
        <f t="shared" si="84"/>
        <v>1399.9693548387099</v>
      </c>
      <c r="BM49">
        <f t="shared" si="85"/>
        <v>1180.1594241351697</v>
      </c>
      <c r="BN49">
        <f t="shared" si="86"/>
        <v>0.84298946977388334</v>
      </c>
      <c r="BO49">
        <f t="shared" si="87"/>
        <v>0.19597893954776674</v>
      </c>
      <c r="BP49">
        <v>6</v>
      </c>
      <c r="BQ49">
        <v>0.5</v>
      </c>
      <c r="BR49" t="s">
        <v>296</v>
      </c>
      <c r="BS49">
        <v>2</v>
      </c>
      <c r="BT49">
        <v>1607289342.5</v>
      </c>
      <c r="BU49">
        <v>395.81541935483898</v>
      </c>
      <c r="BV49">
        <v>399.99735483871001</v>
      </c>
      <c r="BW49">
        <v>30.736529032258101</v>
      </c>
      <c r="BX49">
        <v>29.181477419354799</v>
      </c>
      <c r="BY49">
        <v>396.43683870967698</v>
      </c>
      <c r="BZ49">
        <v>29.881819354838701</v>
      </c>
      <c r="CA49">
        <v>500.16112903225797</v>
      </c>
      <c r="CB49">
        <v>102.179483870968</v>
      </c>
      <c r="CC49">
        <v>0.100028687096774</v>
      </c>
      <c r="CD49">
        <v>40.744609677419398</v>
      </c>
      <c r="CE49">
        <v>40.905870967741897</v>
      </c>
      <c r="CF49">
        <v>999.9</v>
      </c>
      <c r="CG49">
        <v>0</v>
      </c>
      <c r="CH49">
        <v>0</v>
      </c>
      <c r="CI49">
        <v>9995.0790322580706</v>
      </c>
      <c r="CJ49">
        <v>0</v>
      </c>
      <c r="CK49">
        <v>873.463161290323</v>
      </c>
      <c r="CL49">
        <v>1399.9693548387099</v>
      </c>
      <c r="CM49">
        <v>0.89999361290322599</v>
      </c>
      <c r="CN49">
        <v>0.100006219354839</v>
      </c>
      <c r="CO49">
        <v>0</v>
      </c>
      <c r="CP49">
        <v>885.02387096774203</v>
      </c>
      <c r="CQ49">
        <v>4.9994800000000001</v>
      </c>
      <c r="CR49">
        <v>13051.8774193548</v>
      </c>
      <c r="CS49">
        <v>11417.296774193501</v>
      </c>
      <c r="CT49">
        <v>50.665193548387101</v>
      </c>
      <c r="CU49">
        <v>52.258000000000003</v>
      </c>
      <c r="CV49">
        <v>51.316322580645199</v>
      </c>
      <c r="CW49">
        <v>52.241806451612902</v>
      </c>
      <c r="CX49">
        <v>53.461451612903197</v>
      </c>
      <c r="CY49">
        <v>1255.4638709677399</v>
      </c>
      <c r="CZ49">
        <v>139.50548387096799</v>
      </c>
      <c r="DA49">
        <v>0</v>
      </c>
      <c r="DB49">
        <v>109.30000019073501</v>
      </c>
      <c r="DC49">
        <v>0</v>
      </c>
      <c r="DD49">
        <v>882.99563999999998</v>
      </c>
      <c r="DE49">
        <v>-208.53138430269999</v>
      </c>
      <c r="DF49">
        <v>-2928.0153799582299</v>
      </c>
      <c r="DG49">
        <v>13023.536</v>
      </c>
      <c r="DH49">
        <v>15</v>
      </c>
      <c r="DI49">
        <v>1607283063.5999999</v>
      </c>
      <c r="DJ49" t="s">
        <v>297</v>
      </c>
      <c r="DK49">
        <v>1607283063.5999999</v>
      </c>
      <c r="DL49">
        <v>1607283056.5999999</v>
      </c>
      <c r="DM49">
        <v>1</v>
      </c>
      <c r="DN49">
        <v>-0.51400000000000001</v>
      </c>
      <c r="DO49">
        <v>-0.104</v>
      </c>
      <c r="DP49">
        <v>-1.8049999999999999</v>
      </c>
      <c r="DQ49">
        <v>0.61699999999999999</v>
      </c>
      <c r="DR49">
        <v>1464</v>
      </c>
      <c r="DS49">
        <v>31</v>
      </c>
      <c r="DT49">
        <v>0.05</v>
      </c>
      <c r="DU49">
        <v>7.0000000000000007E-2</v>
      </c>
      <c r="DV49">
        <v>2.9576292572734699</v>
      </c>
      <c r="DW49">
        <v>5.0508265105701299E-2</v>
      </c>
      <c r="DX49">
        <v>3.0146254002283601E-2</v>
      </c>
      <c r="DY49">
        <v>1</v>
      </c>
      <c r="DZ49">
        <v>-4.1820048387096804</v>
      </c>
      <c r="EA49">
        <v>-0.40457322580643901</v>
      </c>
      <c r="EB49">
        <v>4.9268393314707302E-2</v>
      </c>
      <c r="EC49">
        <v>0</v>
      </c>
      <c r="ED49">
        <v>1.55506451612903</v>
      </c>
      <c r="EE49">
        <v>0.91466129032257604</v>
      </c>
      <c r="EF49">
        <v>6.8788283081364907E-2</v>
      </c>
      <c r="EG49">
        <v>0</v>
      </c>
      <c r="EH49">
        <v>1</v>
      </c>
      <c r="EI49">
        <v>3</v>
      </c>
      <c r="EJ49" t="s">
        <v>333</v>
      </c>
      <c r="EK49">
        <v>100</v>
      </c>
      <c r="EL49">
        <v>100</v>
      </c>
      <c r="EM49">
        <v>-0.621</v>
      </c>
      <c r="EN49">
        <v>0.8599</v>
      </c>
      <c r="EO49">
        <v>-0.456696103518554</v>
      </c>
      <c r="EP49">
        <v>-1.6043650578588901E-5</v>
      </c>
      <c r="EQ49">
        <v>-1.15305589960158E-6</v>
      </c>
      <c r="ER49">
        <v>3.6581349982770798E-10</v>
      </c>
      <c r="ES49">
        <v>0.61739999999999595</v>
      </c>
      <c r="ET49">
        <v>0</v>
      </c>
      <c r="EU49">
        <v>0</v>
      </c>
      <c r="EV49">
        <v>0</v>
      </c>
      <c r="EW49">
        <v>18</v>
      </c>
      <c r="EX49">
        <v>2225</v>
      </c>
      <c r="EY49">
        <v>1</v>
      </c>
      <c r="EZ49">
        <v>25</v>
      </c>
      <c r="FA49">
        <v>104.8</v>
      </c>
      <c r="FB49">
        <v>104.9</v>
      </c>
      <c r="FC49">
        <v>2</v>
      </c>
      <c r="FD49">
        <v>513.50199999999995</v>
      </c>
      <c r="FE49">
        <v>490.03800000000001</v>
      </c>
      <c r="FF49">
        <v>39.704000000000001</v>
      </c>
      <c r="FG49">
        <v>39.047199999999997</v>
      </c>
      <c r="FH49">
        <v>30.000599999999999</v>
      </c>
      <c r="FI49">
        <v>38.646099999999997</v>
      </c>
      <c r="FJ49">
        <v>38.639400000000002</v>
      </c>
      <c r="FK49">
        <v>19.4785</v>
      </c>
      <c r="FL49">
        <v>0</v>
      </c>
      <c r="FM49">
        <v>100</v>
      </c>
      <c r="FN49">
        <v>-999.9</v>
      </c>
      <c r="FO49">
        <v>400</v>
      </c>
      <c r="FP49">
        <v>30.195699999999999</v>
      </c>
      <c r="FQ49">
        <v>96.923400000000001</v>
      </c>
      <c r="FR49">
        <v>101.376</v>
      </c>
    </row>
    <row r="50" spans="1:174" x14ac:dyDescent="0.25">
      <c r="A50">
        <v>35</v>
      </c>
      <c r="B50">
        <v>1607289686.5999999</v>
      </c>
      <c r="C50">
        <v>6214</v>
      </c>
      <c r="D50" t="s">
        <v>452</v>
      </c>
      <c r="E50" t="s">
        <v>453</v>
      </c>
      <c r="F50" t="s">
        <v>454</v>
      </c>
      <c r="G50" t="s">
        <v>337</v>
      </c>
      <c r="H50">
        <v>1607289678.8499999</v>
      </c>
      <c r="I50">
        <f t="shared" si="44"/>
        <v>3.509332757513208E-3</v>
      </c>
      <c r="J50">
        <f t="shared" si="45"/>
        <v>3.5093327575132078</v>
      </c>
      <c r="K50">
        <f t="shared" si="46"/>
        <v>7.3939150308952835</v>
      </c>
      <c r="L50">
        <f t="shared" si="47"/>
        <v>389.48453333333299</v>
      </c>
      <c r="M50">
        <f t="shared" si="48"/>
        <v>227.78803409803746</v>
      </c>
      <c r="N50">
        <f t="shared" si="49"/>
        <v>23.297585643088102</v>
      </c>
      <c r="O50">
        <f t="shared" si="50"/>
        <v>39.835495784147106</v>
      </c>
      <c r="P50">
        <f t="shared" si="51"/>
        <v>8.5022650286116372E-2</v>
      </c>
      <c r="Q50">
        <f t="shared" si="52"/>
        <v>2.967956627286064</v>
      </c>
      <c r="R50">
        <f t="shared" si="53"/>
        <v>8.369236710106015E-2</v>
      </c>
      <c r="S50">
        <f t="shared" si="54"/>
        <v>5.2425516270209346E-2</v>
      </c>
      <c r="T50">
        <f t="shared" si="55"/>
        <v>231.29206823741438</v>
      </c>
      <c r="U50">
        <f t="shared" si="56"/>
        <v>41.014539668094372</v>
      </c>
      <c r="V50">
        <f t="shared" si="57"/>
        <v>40.188483333333302</v>
      </c>
      <c r="W50">
        <f t="shared" si="58"/>
        <v>7.4886311185028207</v>
      </c>
      <c r="X50">
        <f t="shared" si="59"/>
        <v>44.859675549698679</v>
      </c>
      <c r="Y50">
        <f t="shared" si="60"/>
        <v>3.4288930195692715</v>
      </c>
      <c r="Z50">
        <f t="shared" si="61"/>
        <v>7.6435974570759084</v>
      </c>
      <c r="AA50">
        <f t="shared" si="62"/>
        <v>4.0597380989335488</v>
      </c>
      <c r="AB50">
        <f t="shared" si="63"/>
        <v>-154.76157460633246</v>
      </c>
      <c r="AC50">
        <f t="shared" si="64"/>
        <v>61.513125801651533</v>
      </c>
      <c r="AD50">
        <f t="shared" si="65"/>
        <v>5.0984523338422605</v>
      </c>
      <c r="AE50">
        <f t="shared" si="66"/>
        <v>143.14207176657573</v>
      </c>
      <c r="AF50">
        <v>0</v>
      </c>
      <c r="AG50">
        <v>0</v>
      </c>
      <c r="AH50">
        <f t="shared" si="67"/>
        <v>1</v>
      </c>
      <c r="AI50">
        <f t="shared" si="68"/>
        <v>0</v>
      </c>
      <c r="AJ50">
        <f t="shared" si="69"/>
        <v>51703.766232020105</v>
      </c>
      <c r="AK50" t="s">
        <v>293</v>
      </c>
      <c r="AL50">
        <v>10143.9</v>
      </c>
      <c r="AM50">
        <v>715.47692307692296</v>
      </c>
      <c r="AN50">
        <v>3262.08</v>
      </c>
      <c r="AO50">
        <f t="shared" si="70"/>
        <v>0.78066849277855754</v>
      </c>
      <c r="AP50">
        <v>-0.57774747981622299</v>
      </c>
      <c r="AQ50" t="s">
        <v>455</v>
      </c>
      <c r="AR50">
        <v>15345.3</v>
      </c>
      <c r="AS50">
        <v>766.08079999999995</v>
      </c>
      <c r="AT50">
        <v>971.01</v>
      </c>
      <c r="AU50">
        <f t="shared" si="71"/>
        <v>0.21104746604051461</v>
      </c>
      <c r="AV50">
        <v>0.5</v>
      </c>
      <c r="AW50">
        <f t="shared" si="72"/>
        <v>1180.1911215544033</v>
      </c>
      <c r="AX50">
        <f t="shared" si="73"/>
        <v>7.3939150308952835</v>
      </c>
      <c r="AY50">
        <f t="shared" si="74"/>
        <v>124.53817282378489</v>
      </c>
      <c r="AZ50">
        <f t="shared" si="75"/>
        <v>6.7545521781355276E-3</v>
      </c>
      <c r="BA50">
        <f t="shared" si="76"/>
        <v>2.3594710662094105</v>
      </c>
      <c r="BB50" t="s">
        <v>456</v>
      </c>
      <c r="BC50">
        <v>766.08079999999995</v>
      </c>
      <c r="BD50">
        <v>603.75</v>
      </c>
      <c r="BE50">
        <f t="shared" si="77"/>
        <v>0.37822473506966969</v>
      </c>
      <c r="BF50">
        <f t="shared" si="78"/>
        <v>0.55799488101072825</v>
      </c>
      <c r="BG50">
        <f t="shared" si="79"/>
        <v>0.86184559479071443</v>
      </c>
      <c r="BH50">
        <f t="shared" si="80"/>
        <v>0.80196741051135911</v>
      </c>
      <c r="BI50">
        <f t="shared" si="81"/>
        <v>0.89965728101144682</v>
      </c>
      <c r="BJ50">
        <f t="shared" si="82"/>
        <v>0.439757019638434</v>
      </c>
      <c r="BK50">
        <f t="shared" si="83"/>
        <v>0.56024298036156606</v>
      </c>
      <c r="BL50">
        <f t="shared" si="84"/>
        <v>1400.0073333333301</v>
      </c>
      <c r="BM50">
        <f t="shared" si="85"/>
        <v>1180.1911215544033</v>
      </c>
      <c r="BN50">
        <f t="shared" si="86"/>
        <v>0.84298924259520969</v>
      </c>
      <c r="BO50">
        <f t="shared" si="87"/>
        <v>0.19597848519041966</v>
      </c>
      <c r="BP50">
        <v>6</v>
      </c>
      <c r="BQ50">
        <v>0.5</v>
      </c>
      <c r="BR50" t="s">
        <v>296</v>
      </c>
      <c r="BS50">
        <v>2</v>
      </c>
      <c r="BT50">
        <v>1607289678.8499999</v>
      </c>
      <c r="BU50">
        <v>389.48453333333299</v>
      </c>
      <c r="BV50">
        <v>399.99373333333301</v>
      </c>
      <c r="BW50">
        <v>33.525396666666701</v>
      </c>
      <c r="BX50">
        <v>29.456810000000001</v>
      </c>
      <c r="BY50">
        <v>390.10123333333303</v>
      </c>
      <c r="BZ50">
        <v>32.535956666666699</v>
      </c>
      <c r="CA50">
        <v>500.17579999999998</v>
      </c>
      <c r="CB50">
        <v>102.17749999999999</v>
      </c>
      <c r="CC50">
        <v>9.9977986666666699E-2</v>
      </c>
      <c r="CD50">
        <v>40.572920000000003</v>
      </c>
      <c r="CE50">
        <v>40.188483333333302</v>
      </c>
      <c r="CF50">
        <v>999.9</v>
      </c>
      <c r="CG50">
        <v>0</v>
      </c>
      <c r="CH50">
        <v>0</v>
      </c>
      <c r="CI50">
        <v>10002.785</v>
      </c>
      <c r="CJ50">
        <v>0</v>
      </c>
      <c r="CK50">
        <v>615.92246666666699</v>
      </c>
      <c r="CL50">
        <v>1400.0073333333301</v>
      </c>
      <c r="CM50">
        <v>0.900003</v>
      </c>
      <c r="CN50">
        <v>9.99969E-2</v>
      </c>
      <c r="CO50">
        <v>0</v>
      </c>
      <c r="CP50">
        <v>766.58876666666697</v>
      </c>
      <c r="CQ50">
        <v>4.9994800000000001</v>
      </c>
      <c r="CR50">
        <v>11553.99</v>
      </c>
      <c r="CS50">
        <v>11417.6366666667</v>
      </c>
      <c r="CT50">
        <v>50.468499999999999</v>
      </c>
      <c r="CU50">
        <v>52.061999999999998</v>
      </c>
      <c r="CV50">
        <v>51.127033333333301</v>
      </c>
      <c r="CW50">
        <v>52.018599999999999</v>
      </c>
      <c r="CX50">
        <v>53.193466666666701</v>
      </c>
      <c r="CY50">
        <v>1255.50866666667</v>
      </c>
      <c r="CZ50">
        <v>139.49866666666699</v>
      </c>
      <c r="DA50">
        <v>0</v>
      </c>
      <c r="DB50">
        <v>335.5</v>
      </c>
      <c r="DC50">
        <v>0</v>
      </c>
      <c r="DD50">
        <v>766.08079999999995</v>
      </c>
      <c r="DE50">
        <v>-38.265461483751103</v>
      </c>
      <c r="DF50">
        <v>-645.83076827274101</v>
      </c>
      <c r="DG50">
        <v>11545.111999999999</v>
      </c>
      <c r="DH50">
        <v>15</v>
      </c>
      <c r="DI50">
        <v>1607283063.5999999</v>
      </c>
      <c r="DJ50" t="s">
        <v>297</v>
      </c>
      <c r="DK50">
        <v>1607283063.5999999</v>
      </c>
      <c r="DL50">
        <v>1607283056.5999999</v>
      </c>
      <c r="DM50">
        <v>1</v>
      </c>
      <c r="DN50">
        <v>-0.51400000000000001</v>
      </c>
      <c r="DO50">
        <v>-0.104</v>
      </c>
      <c r="DP50">
        <v>-1.8049999999999999</v>
      </c>
      <c r="DQ50">
        <v>0.61699999999999999</v>
      </c>
      <c r="DR50">
        <v>1464</v>
      </c>
      <c r="DS50">
        <v>31</v>
      </c>
      <c r="DT50">
        <v>0.05</v>
      </c>
      <c r="DU50">
        <v>7.0000000000000007E-2</v>
      </c>
      <c r="DV50">
        <v>7.3997110046809702</v>
      </c>
      <c r="DW50">
        <v>-0.54347784076087402</v>
      </c>
      <c r="DX50">
        <v>5.5071192422479903E-2</v>
      </c>
      <c r="DY50">
        <v>0</v>
      </c>
      <c r="DZ50">
        <v>-10.50925</v>
      </c>
      <c r="EA50">
        <v>0.77079510567297305</v>
      </c>
      <c r="EB50">
        <v>7.2240393825061505E-2</v>
      </c>
      <c r="EC50">
        <v>0</v>
      </c>
      <c r="ED50">
        <v>4.0685750000000001</v>
      </c>
      <c r="EE50">
        <v>-0.37106803114570502</v>
      </c>
      <c r="EF50">
        <v>2.6816130810888201E-2</v>
      </c>
      <c r="EG50">
        <v>0</v>
      </c>
      <c r="EH50">
        <v>0</v>
      </c>
      <c r="EI50">
        <v>3</v>
      </c>
      <c r="EJ50" t="s">
        <v>298</v>
      </c>
      <c r="EK50">
        <v>100</v>
      </c>
      <c r="EL50">
        <v>100</v>
      </c>
      <c r="EM50">
        <v>-0.61699999999999999</v>
      </c>
      <c r="EN50">
        <v>0.98709999999999998</v>
      </c>
      <c r="EO50">
        <v>-0.456696103518554</v>
      </c>
      <c r="EP50">
        <v>-1.6043650578588901E-5</v>
      </c>
      <c r="EQ50">
        <v>-1.15305589960158E-6</v>
      </c>
      <c r="ER50">
        <v>3.6581349982770798E-10</v>
      </c>
      <c r="ES50">
        <v>0.61739999999999595</v>
      </c>
      <c r="ET50">
        <v>0</v>
      </c>
      <c r="EU50">
        <v>0</v>
      </c>
      <c r="EV50">
        <v>0</v>
      </c>
      <c r="EW50">
        <v>18</v>
      </c>
      <c r="EX50">
        <v>2225</v>
      </c>
      <c r="EY50">
        <v>1</v>
      </c>
      <c r="EZ50">
        <v>25</v>
      </c>
      <c r="FA50">
        <v>110.4</v>
      </c>
      <c r="FB50">
        <v>110.5</v>
      </c>
      <c r="FC50">
        <v>2</v>
      </c>
      <c r="FD50">
        <v>516.10699999999997</v>
      </c>
      <c r="FE50">
        <v>492.15600000000001</v>
      </c>
      <c r="FF50">
        <v>39.654400000000003</v>
      </c>
      <c r="FG50">
        <v>39.172600000000003</v>
      </c>
      <c r="FH50">
        <v>29.999400000000001</v>
      </c>
      <c r="FI50">
        <v>38.854399999999998</v>
      </c>
      <c r="FJ50">
        <v>38.856999999999999</v>
      </c>
      <c r="FK50">
        <v>19.489100000000001</v>
      </c>
      <c r="FL50">
        <v>0</v>
      </c>
      <c r="FM50">
        <v>100</v>
      </c>
      <c r="FN50">
        <v>-999.9</v>
      </c>
      <c r="FO50">
        <v>400</v>
      </c>
      <c r="FP50">
        <v>30.702400000000001</v>
      </c>
      <c r="FQ50">
        <v>96.920500000000004</v>
      </c>
      <c r="FR50">
        <v>101.364</v>
      </c>
    </row>
    <row r="51" spans="1:174" x14ac:dyDescent="0.25">
      <c r="A51">
        <v>36</v>
      </c>
      <c r="B51">
        <v>1607289841.5999999</v>
      </c>
      <c r="C51">
        <v>6369</v>
      </c>
      <c r="D51" t="s">
        <v>457</v>
      </c>
      <c r="E51" t="s">
        <v>458</v>
      </c>
      <c r="F51" t="s">
        <v>454</v>
      </c>
      <c r="G51" t="s">
        <v>337</v>
      </c>
      <c r="H51">
        <v>1607289833.5999999</v>
      </c>
      <c r="I51">
        <f t="shared" si="44"/>
        <v>2.796446250161734E-3</v>
      </c>
      <c r="J51">
        <f t="shared" si="45"/>
        <v>2.796446250161734</v>
      </c>
      <c r="K51">
        <f t="shared" si="46"/>
        <v>6.4259783484109336</v>
      </c>
      <c r="L51">
        <f t="shared" si="47"/>
        <v>390.97435483870998</v>
      </c>
      <c r="M51">
        <f t="shared" si="48"/>
        <v>218.97698272397596</v>
      </c>
      <c r="N51">
        <f t="shared" si="49"/>
        <v>22.394345866209015</v>
      </c>
      <c r="O51">
        <f t="shared" si="50"/>
        <v>39.984179241854825</v>
      </c>
      <c r="P51">
        <f t="shared" si="51"/>
        <v>6.8453513679625516E-2</v>
      </c>
      <c r="Q51">
        <f t="shared" si="52"/>
        <v>2.9670757376149259</v>
      </c>
      <c r="R51">
        <f t="shared" si="53"/>
        <v>6.7588099863717527E-2</v>
      </c>
      <c r="S51">
        <f t="shared" si="54"/>
        <v>4.2319404792473286E-2</v>
      </c>
      <c r="T51">
        <f t="shared" si="55"/>
        <v>231.28929107370385</v>
      </c>
      <c r="U51">
        <f t="shared" si="56"/>
        <v>41.098263073400226</v>
      </c>
      <c r="V51">
        <f t="shared" si="57"/>
        <v>39.860748387096798</v>
      </c>
      <c r="W51">
        <f t="shared" si="58"/>
        <v>7.3586787359279366</v>
      </c>
      <c r="X51">
        <f t="shared" si="59"/>
        <v>44.041582435612561</v>
      </c>
      <c r="Y51">
        <f t="shared" si="60"/>
        <v>3.3488674444844304</v>
      </c>
      <c r="Z51">
        <f t="shared" si="61"/>
        <v>7.6038762898230825</v>
      </c>
      <c r="AA51">
        <f t="shared" si="62"/>
        <v>4.0098112914435067</v>
      </c>
      <c r="AB51">
        <f t="shared" si="63"/>
        <v>-123.32327963213247</v>
      </c>
      <c r="AC51">
        <f t="shared" si="64"/>
        <v>98.260938397150866</v>
      </c>
      <c r="AD51">
        <f t="shared" si="65"/>
        <v>8.1300941306193888</v>
      </c>
      <c r="AE51">
        <f t="shared" si="66"/>
        <v>214.35704396934165</v>
      </c>
      <c r="AF51">
        <v>0</v>
      </c>
      <c r="AG51">
        <v>0</v>
      </c>
      <c r="AH51">
        <f t="shared" si="67"/>
        <v>1</v>
      </c>
      <c r="AI51">
        <f t="shared" si="68"/>
        <v>0</v>
      </c>
      <c r="AJ51">
        <f t="shared" si="69"/>
        <v>51694.977024739797</v>
      </c>
      <c r="AK51" t="s">
        <v>293</v>
      </c>
      <c r="AL51">
        <v>10143.9</v>
      </c>
      <c r="AM51">
        <v>715.47692307692296</v>
      </c>
      <c r="AN51">
        <v>3262.08</v>
      </c>
      <c r="AO51">
        <f t="shared" si="70"/>
        <v>0.78066849277855754</v>
      </c>
      <c r="AP51">
        <v>-0.57774747981622299</v>
      </c>
      <c r="AQ51" t="s">
        <v>459</v>
      </c>
      <c r="AR51">
        <v>15353.1</v>
      </c>
      <c r="AS51">
        <v>1018.10676</v>
      </c>
      <c r="AT51">
        <v>1225.79</v>
      </c>
      <c r="AU51">
        <f t="shared" si="71"/>
        <v>0.16942807495574275</v>
      </c>
      <c r="AV51">
        <v>0.5</v>
      </c>
      <c r="AW51">
        <f t="shared" si="72"/>
        <v>1180.1733886850789</v>
      </c>
      <c r="AX51">
        <f t="shared" si="73"/>
        <v>6.4259783484109336</v>
      </c>
      <c r="AY51">
        <f t="shared" si="74"/>
        <v>99.977252679454224</v>
      </c>
      <c r="AZ51">
        <f t="shared" si="75"/>
        <v>5.934488860175488E-3</v>
      </c>
      <c r="BA51">
        <f t="shared" si="76"/>
        <v>1.6612062425048337</v>
      </c>
      <c r="BB51" t="s">
        <v>460</v>
      </c>
      <c r="BC51">
        <v>1018.10676</v>
      </c>
      <c r="BD51">
        <v>693.81</v>
      </c>
      <c r="BE51">
        <f t="shared" si="77"/>
        <v>0.43398950880656562</v>
      </c>
      <c r="BF51">
        <f t="shared" si="78"/>
        <v>0.39039670664310677</v>
      </c>
      <c r="BG51">
        <f t="shared" si="79"/>
        <v>0.79286445739739198</v>
      </c>
      <c r="BH51">
        <f t="shared" si="80"/>
        <v>0.40697220861401812</v>
      </c>
      <c r="BI51">
        <f t="shared" si="81"/>
        <v>0.79961028024058589</v>
      </c>
      <c r="BJ51">
        <f t="shared" si="82"/>
        <v>0.26604394517138252</v>
      </c>
      <c r="BK51">
        <f t="shared" si="83"/>
        <v>0.73395605482861748</v>
      </c>
      <c r="BL51">
        <f t="shared" si="84"/>
        <v>1399.98580645161</v>
      </c>
      <c r="BM51">
        <f t="shared" si="85"/>
        <v>1180.1733886850789</v>
      </c>
      <c r="BN51">
        <f t="shared" si="86"/>
        <v>0.84298953835563128</v>
      </c>
      <c r="BO51">
        <f t="shared" si="87"/>
        <v>0.19597907671126263</v>
      </c>
      <c r="BP51">
        <v>6</v>
      </c>
      <c r="BQ51">
        <v>0.5</v>
      </c>
      <c r="BR51" t="s">
        <v>296</v>
      </c>
      <c r="BS51">
        <v>2</v>
      </c>
      <c r="BT51">
        <v>1607289833.5999999</v>
      </c>
      <c r="BU51">
        <v>390.97435483870998</v>
      </c>
      <c r="BV51">
        <v>399.99438709677401</v>
      </c>
      <c r="BW51">
        <v>32.745983870967699</v>
      </c>
      <c r="BX51">
        <v>29.5012677419355</v>
      </c>
      <c r="BY51">
        <v>391.59216129032302</v>
      </c>
      <c r="BZ51">
        <v>31.794235483870999</v>
      </c>
      <c r="CA51">
        <v>500.17451612903199</v>
      </c>
      <c r="CB51">
        <v>102.168032258065</v>
      </c>
      <c r="CC51">
        <v>0.100003348387097</v>
      </c>
      <c r="CD51">
        <v>40.475029032258099</v>
      </c>
      <c r="CE51">
        <v>39.860748387096798</v>
      </c>
      <c r="CF51">
        <v>999.9</v>
      </c>
      <c r="CG51">
        <v>0</v>
      </c>
      <c r="CH51">
        <v>0</v>
      </c>
      <c r="CI51">
        <v>9998.7229032258092</v>
      </c>
      <c r="CJ51">
        <v>0</v>
      </c>
      <c r="CK51">
        <v>456.39738709677403</v>
      </c>
      <c r="CL51">
        <v>1399.98580645161</v>
      </c>
      <c r="CM51">
        <v>0.89999335483871001</v>
      </c>
      <c r="CN51">
        <v>0.100006541935484</v>
      </c>
      <c r="CO51">
        <v>0</v>
      </c>
      <c r="CP51">
        <v>1022.43161290323</v>
      </c>
      <c r="CQ51">
        <v>4.9994800000000001</v>
      </c>
      <c r="CR51">
        <v>15080.174193548401</v>
      </c>
      <c r="CS51">
        <v>11417.435483871001</v>
      </c>
      <c r="CT51">
        <v>50.582322580645098</v>
      </c>
      <c r="CU51">
        <v>51.875</v>
      </c>
      <c r="CV51">
        <v>51.168999999999997</v>
      </c>
      <c r="CW51">
        <v>52.012</v>
      </c>
      <c r="CX51">
        <v>53.352645161290297</v>
      </c>
      <c r="CY51">
        <v>1255.4783870967699</v>
      </c>
      <c r="CZ51">
        <v>139.51064516129</v>
      </c>
      <c r="DA51">
        <v>0</v>
      </c>
      <c r="DB51">
        <v>154.200000047684</v>
      </c>
      <c r="DC51">
        <v>0</v>
      </c>
      <c r="DD51">
        <v>1018.10676</v>
      </c>
      <c r="DE51">
        <v>-281.39346195450099</v>
      </c>
      <c r="DF51">
        <v>-4068.4615445499498</v>
      </c>
      <c r="DG51">
        <v>15018.284</v>
      </c>
      <c r="DH51">
        <v>15</v>
      </c>
      <c r="DI51">
        <v>1607283063.5999999</v>
      </c>
      <c r="DJ51" t="s">
        <v>297</v>
      </c>
      <c r="DK51">
        <v>1607283063.5999999</v>
      </c>
      <c r="DL51">
        <v>1607283056.5999999</v>
      </c>
      <c r="DM51">
        <v>1</v>
      </c>
      <c r="DN51">
        <v>-0.51400000000000001</v>
      </c>
      <c r="DO51">
        <v>-0.104</v>
      </c>
      <c r="DP51">
        <v>-1.8049999999999999</v>
      </c>
      <c r="DQ51">
        <v>0.61699999999999999</v>
      </c>
      <c r="DR51">
        <v>1464</v>
      </c>
      <c r="DS51">
        <v>31</v>
      </c>
      <c r="DT51">
        <v>0.05</v>
      </c>
      <c r="DU51">
        <v>7.0000000000000007E-2</v>
      </c>
      <c r="DV51">
        <v>6.4262818347711796</v>
      </c>
      <c r="DW51">
        <v>-0.22695840203357601</v>
      </c>
      <c r="DX51">
        <v>2.2889040322915399E-2</v>
      </c>
      <c r="DY51">
        <v>1</v>
      </c>
      <c r="DZ51">
        <v>-9.0192429999999995</v>
      </c>
      <c r="EA51">
        <v>0.29824685205783102</v>
      </c>
      <c r="EB51">
        <v>2.8289145521441999E-2</v>
      </c>
      <c r="EC51">
        <v>0</v>
      </c>
      <c r="ED51">
        <v>3.2446526666666702</v>
      </c>
      <c r="EE51">
        <v>-0.104233681868733</v>
      </c>
      <c r="EF51">
        <v>9.0530819552730006E-3</v>
      </c>
      <c r="EG51">
        <v>1</v>
      </c>
      <c r="EH51">
        <v>2</v>
      </c>
      <c r="EI51">
        <v>3</v>
      </c>
      <c r="EJ51" t="s">
        <v>319</v>
      </c>
      <c r="EK51">
        <v>100</v>
      </c>
      <c r="EL51">
        <v>100</v>
      </c>
      <c r="EM51">
        <v>-0.61799999999999999</v>
      </c>
      <c r="EN51">
        <v>0.95069999999999999</v>
      </c>
      <c r="EO51">
        <v>-0.456696103518554</v>
      </c>
      <c r="EP51">
        <v>-1.6043650578588901E-5</v>
      </c>
      <c r="EQ51">
        <v>-1.15305589960158E-6</v>
      </c>
      <c r="ER51">
        <v>3.6581349982770798E-10</v>
      </c>
      <c r="ES51">
        <v>0.61739999999999595</v>
      </c>
      <c r="ET51">
        <v>0</v>
      </c>
      <c r="EU51">
        <v>0</v>
      </c>
      <c r="EV51">
        <v>0</v>
      </c>
      <c r="EW51">
        <v>18</v>
      </c>
      <c r="EX51">
        <v>2225</v>
      </c>
      <c r="EY51">
        <v>1</v>
      </c>
      <c r="EZ51">
        <v>25</v>
      </c>
      <c r="FA51">
        <v>113</v>
      </c>
      <c r="FB51">
        <v>113.1</v>
      </c>
      <c r="FC51">
        <v>2</v>
      </c>
      <c r="FD51">
        <v>510.54899999999998</v>
      </c>
      <c r="FE51">
        <v>493.93900000000002</v>
      </c>
      <c r="FF51">
        <v>39.550899999999999</v>
      </c>
      <c r="FG51">
        <v>38.9148</v>
      </c>
      <c r="FH51">
        <v>29.999300000000002</v>
      </c>
      <c r="FI51">
        <v>38.670900000000003</v>
      </c>
      <c r="FJ51">
        <v>38.686300000000003</v>
      </c>
      <c r="FK51">
        <v>19.4923</v>
      </c>
      <c r="FL51">
        <v>0</v>
      </c>
      <c r="FM51">
        <v>100</v>
      </c>
      <c r="FN51">
        <v>-999.9</v>
      </c>
      <c r="FO51">
        <v>400</v>
      </c>
      <c r="FP51">
        <v>33.3795</v>
      </c>
      <c r="FQ51">
        <v>96.984800000000007</v>
      </c>
      <c r="FR51">
        <v>101.42</v>
      </c>
    </row>
    <row r="52" spans="1:174" x14ac:dyDescent="0.25">
      <c r="A52">
        <v>37</v>
      </c>
      <c r="B52">
        <v>1607290037.0999999</v>
      </c>
      <c r="C52">
        <v>6564.5</v>
      </c>
      <c r="D52" t="s">
        <v>461</v>
      </c>
      <c r="E52" t="s">
        <v>462</v>
      </c>
      <c r="F52" t="s">
        <v>419</v>
      </c>
      <c r="G52" t="s">
        <v>292</v>
      </c>
      <c r="H52">
        <v>1607290029.3499999</v>
      </c>
      <c r="I52">
        <f t="shared" si="44"/>
        <v>3.9865484619594606E-3</v>
      </c>
      <c r="J52">
        <f t="shared" si="45"/>
        <v>3.9865484619594604</v>
      </c>
      <c r="K52">
        <f t="shared" si="46"/>
        <v>10.605254986771872</v>
      </c>
      <c r="L52">
        <f t="shared" si="47"/>
        <v>385.41513333333302</v>
      </c>
      <c r="M52">
        <f t="shared" si="48"/>
        <v>204.16852110703161</v>
      </c>
      <c r="N52">
        <f t="shared" si="49"/>
        <v>20.877613625221933</v>
      </c>
      <c r="O52">
        <f t="shared" si="50"/>
        <v>39.411306872465744</v>
      </c>
      <c r="P52">
        <f t="shared" si="51"/>
        <v>0.10575568538141329</v>
      </c>
      <c r="Q52">
        <f t="shared" si="52"/>
        <v>2.967334843863116</v>
      </c>
      <c r="R52">
        <f t="shared" si="53"/>
        <v>0.10370552038431019</v>
      </c>
      <c r="S52">
        <f t="shared" si="54"/>
        <v>6.4996839099347309E-2</v>
      </c>
      <c r="T52">
        <f t="shared" si="55"/>
        <v>231.2907343531673</v>
      </c>
      <c r="U52">
        <f t="shared" si="56"/>
        <v>40.637425781699207</v>
      </c>
      <c r="V52">
        <f t="shared" si="57"/>
        <v>39.466819999999998</v>
      </c>
      <c r="W52">
        <f t="shared" si="58"/>
        <v>7.2050702081638303</v>
      </c>
      <c r="X52">
        <f t="shared" si="59"/>
        <v>46.147119733284079</v>
      </c>
      <c r="Y52">
        <f t="shared" si="60"/>
        <v>3.4795777103784702</v>
      </c>
      <c r="Z52">
        <f t="shared" si="61"/>
        <v>7.5401839388662628</v>
      </c>
      <c r="AA52">
        <f t="shared" si="62"/>
        <v>3.7254924977853601</v>
      </c>
      <c r="AB52">
        <f t="shared" si="63"/>
        <v>-175.80678717241221</v>
      </c>
      <c r="AC52">
        <f t="shared" si="64"/>
        <v>136.02883817323675</v>
      </c>
      <c r="AD52">
        <f t="shared" si="65"/>
        <v>11.224311808583728</v>
      </c>
      <c r="AE52">
        <f t="shared" si="66"/>
        <v>202.73709716257557</v>
      </c>
      <c r="AF52">
        <v>0</v>
      </c>
      <c r="AG52">
        <v>0</v>
      </c>
      <c r="AH52">
        <f t="shared" si="67"/>
        <v>1</v>
      </c>
      <c r="AI52">
        <f t="shared" si="68"/>
        <v>0</v>
      </c>
      <c r="AJ52">
        <f t="shared" si="69"/>
        <v>51728.075239466205</v>
      </c>
      <c r="AK52" t="s">
        <v>293</v>
      </c>
      <c r="AL52">
        <v>10143.9</v>
      </c>
      <c r="AM52">
        <v>715.47692307692296</v>
      </c>
      <c r="AN52">
        <v>3262.08</v>
      </c>
      <c r="AO52">
        <f t="shared" si="70"/>
        <v>0.78066849277855754</v>
      </c>
      <c r="AP52">
        <v>-0.57774747981622299</v>
      </c>
      <c r="AQ52" t="s">
        <v>463</v>
      </c>
      <c r="AR52">
        <v>15384.7</v>
      </c>
      <c r="AS52">
        <v>873.05946153846196</v>
      </c>
      <c r="AT52">
        <v>1258.31</v>
      </c>
      <c r="AU52">
        <f t="shared" si="71"/>
        <v>0.30616504554643764</v>
      </c>
      <c r="AV52">
        <v>0.5</v>
      </c>
      <c r="AW52">
        <f t="shared" si="72"/>
        <v>1180.1858815543355</v>
      </c>
      <c r="AX52">
        <f t="shared" si="73"/>
        <v>10.605254986771872</v>
      </c>
      <c r="AY52">
        <f t="shared" si="74"/>
        <v>180.6658320896729</v>
      </c>
      <c r="AZ52">
        <f t="shared" si="75"/>
        <v>9.4756280695883176E-3</v>
      </c>
      <c r="BA52">
        <f t="shared" si="76"/>
        <v>1.5924295284945682</v>
      </c>
      <c r="BB52" t="s">
        <v>464</v>
      </c>
      <c r="BC52">
        <v>873.05946153846196</v>
      </c>
      <c r="BD52">
        <v>679.13</v>
      </c>
      <c r="BE52">
        <f t="shared" si="77"/>
        <v>0.46028403175688026</v>
      </c>
      <c r="BF52">
        <f t="shared" si="78"/>
        <v>0.66516547267091064</v>
      </c>
      <c r="BG52">
        <f t="shared" si="79"/>
        <v>0.7757680171896475</v>
      </c>
      <c r="BH52">
        <f t="shared" si="80"/>
        <v>0.70970350709879548</v>
      </c>
      <c r="BI52">
        <f t="shared" si="81"/>
        <v>0.78684032786964475</v>
      </c>
      <c r="BJ52">
        <f t="shared" si="82"/>
        <v>0.51741473216380096</v>
      </c>
      <c r="BK52">
        <f t="shared" si="83"/>
        <v>0.48258526783619904</v>
      </c>
      <c r="BL52">
        <f t="shared" si="84"/>
        <v>1400.00133333333</v>
      </c>
      <c r="BM52">
        <f t="shared" si="85"/>
        <v>1180.1858815543355</v>
      </c>
      <c r="BN52">
        <f t="shared" si="86"/>
        <v>0.84298911254918218</v>
      </c>
      <c r="BO52">
        <f t="shared" si="87"/>
        <v>0.19597822509836449</v>
      </c>
      <c r="BP52">
        <v>6</v>
      </c>
      <c r="BQ52">
        <v>0.5</v>
      </c>
      <c r="BR52" t="s">
        <v>296</v>
      </c>
      <c r="BS52">
        <v>2</v>
      </c>
      <c r="BT52">
        <v>1607290029.3499999</v>
      </c>
      <c r="BU52">
        <v>385.41513333333302</v>
      </c>
      <c r="BV52">
        <v>399.97993333333301</v>
      </c>
      <c r="BW52">
        <v>34.027846666666697</v>
      </c>
      <c r="BX52">
        <v>29.408446666666698</v>
      </c>
      <c r="BY52">
        <v>386.02870000000001</v>
      </c>
      <c r="BZ52">
        <v>33.014146666666697</v>
      </c>
      <c r="CA52">
        <v>500.18116666666702</v>
      </c>
      <c r="CB52">
        <v>102.156766666667</v>
      </c>
      <c r="CC52">
        <v>0.10000392666666701</v>
      </c>
      <c r="CD52">
        <v>40.317133333333302</v>
      </c>
      <c r="CE52">
        <v>39.466819999999998</v>
      </c>
      <c r="CF52">
        <v>999.9</v>
      </c>
      <c r="CG52">
        <v>0</v>
      </c>
      <c r="CH52">
        <v>0</v>
      </c>
      <c r="CI52">
        <v>10001.293</v>
      </c>
      <c r="CJ52">
        <v>0</v>
      </c>
      <c r="CK52">
        <v>263.47399999999999</v>
      </c>
      <c r="CL52">
        <v>1400.00133333333</v>
      </c>
      <c r="CM52">
        <v>0.90000440000000004</v>
      </c>
      <c r="CN52">
        <v>9.9995920000000002E-2</v>
      </c>
      <c r="CO52">
        <v>0</v>
      </c>
      <c r="CP52">
        <v>873.06716666666705</v>
      </c>
      <c r="CQ52">
        <v>4.9994800000000001</v>
      </c>
      <c r="CR52">
        <v>13657.9633333333</v>
      </c>
      <c r="CS52">
        <v>11417.6166666667</v>
      </c>
      <c r="CT52">
        <v>50.139333333333298</v>
      </c>
      <c r="CU52">
        <v>51.530999999999999</v>
      </c>
      <c r="CV52">
        <v>50.758133333333298</v>
      </c>
      <c r="CW52">
        <v>51.612166666666702</v>
      </c>
      <c r="CX52">
        <v>52.943466666666701</v>
      </c>
      <c r="CY52">
        <v>1255.50933333333</v>
      </c>
      <c r="CZ52">
        <v>139.49199999999999</v>
      </c>
      <c r="DA52">
        <v>0</v>
      </c>
      <c r="DB52">
        <v>194.40000009536701</v>
      </c>
      <c r="DC52">
        <v>0</v>
      </c>
      <c r="DD52">
        <v>873.05946153846196</v>
      </c>
      <c r="DE52">
        <v>-47.735726436016201</v>
      </c>
      <c r="DF52">
        <v>-669.83931527348898</v>
      </c>
      <c r="DG52">
        <v>13658.0461538462</v>
      </c>
      <c r="DH52">
        <v>15</v>
      </c>
      <c r="DI52">
        <v>1607283063.5999999</v>
      </c>
      <c r="DJ52" t="s">
        <v>297</v>
      </c>
      <c r="DK52">
        <v>1607283063.5999999</v>
      </c>
      <c r="DL52">
        <v>1607283056.5999999</v>
      </c>
      <c r="DM52">
        <v>1</v>
      </c>
      <c r="DN52">
        <v>-0.51400000000000001</v>
      </c>
      <c r="DO52">
        <v>-0.104</v>
      </c>
      <c r="DP52">
        <v>-1.8049999999999999</v>
      </c>
      <c r="DQ52">
        <v>0.61699999999999999</v>
      </c>
      <c r="DR52">
        <v>1464</v>
      </c>
      <c r="DS52">
        <v>31</v>
      </c>
      <c r="DT52">
        <v>0.05</v>
      </c>
      <c r="DU52">
        <v>7.0000000000000007E-2</v>
      </c>
      <c r="DV52">
        <v>10.644037643756899</v>
      </c>
      <c r="DW52">
        <v>-1.7490057487935</v>
      </c>
      <c r="DX52">
        <v>0.13375804850242401</v>
      </c>
      <c r="DY52">
        <v>0</v>
      </c>
      <c r="DZ52">
        <v>-14.58623</v>
      </c>
      <c r="EA52">
        <v>2.4854095661846598</v>
      </c>
      <c r="EB52">
        <v>0.18321942427956001</v>
      </c>
      <c r="EC52">
        <v>0</v>
      </c>
      <c r="ED52">
        <v>4.6264269999999996</v>
      </c>
      <c r="EE52">
        <v>-0.835021401557274</v>
      </c>
      <c r="EF52">
        <v>6.0251638768861103E-2</v>
      </c>
      <c r="EG52">
        <v>0</v>
      </c>
      <c r="EH52">
        <v>0</v>
      </c>
      <c r="EI52">
        <v>3</v>
      </c>
      <c r="EJ52" t="s">
        <v>298</v>
      </c>
      <c r="EK52">
        <v>100</v>
      </c>
      <c r="EL52">
        <v>100</v>
      </c>
      <c r="EM52">
        <v>-0.61399999999999999</v>
      </c>
      <c r="EN52">
        <v>1.0084</v>
      </c>
      <c r="EO52">
        <v>-0.456696103518554</v>
      </c>
      <c r="EP52">
        <v>-1.6043650578588901E-5</v>
      </c>
      <c r="EQ52">
        <v>-1.15305589960158E-6</v>
      </c>
      <c r="ER52">
        <v>3.6581349982770798E-10</v>
      </c>
      <c r="ES52">
        <v>0.61739999999999595</v>
      </c>
      <c r="ET52">
        <v>0</v>
      </c>
      <c r="EU52">
        <v>0</v>
      </c>
      <c r="EV52">
        <v>0</v>
      </c>
      <c r="EW52">
        <v>18</v>
      </c>
      <c r="EX52">
        <v>2225</v>
      </c>
      <c r="EY52">
        <v>1</v>
      </c>
      <c r="EZ52">
        <v>25</v>
      </c>
      <c r="FA52">
        <v>116.2</v>
      </c>
      <c r="FB52">
        <v>116.3</v>
      </c>
      <c r="FC52">
        <v>2</v>
      </c>
      <c r="FD52">
        <v>517.91800000000001</v>
      </c>
      <c r="FE52">
        <v>494.59899999999999</v>
      </c>
      <c r="FF52">
        <v>39.392699999999998</v>
      </c>
      <c r="FG52">
        <v>38.538899999999998</v>
      </c>
      <c r="FH52">
        <v>29.999600000000001</v>
      </c>
      <c r="FI52">
        <v>38.325699999999998</v>
      </c>
      <c r="FJ52">
        <v>38.351500000000001</v>
      </c>
      <c r="FK52">
        <v>19.4956</v>
      </c>
      <c r="FL52">
        <v>0</v>
      </c>
      <c r="FM52">
        <v>100</v>
      </c>
      <c r="FN52">
        <v>-999.9</v>
      </c>
      <c r="FO52">
        <v>400</v>
      </c>
      <c r="FP52">
        <v>32.629899999999999</v>
      </c>
      <c r="FQ52">
        <v>97.082499999999996</v>
      </c>
      <c r="FR52">
        <v>101.511</v>
      </c>
    </row>
    <row r="53" spans="1:174" x14ac:dyDescent="0.25">
      <c r="A53">
        <v>38</v>
      </c>
      <c r="B53">
        <v>1607290182.0999999</v>
      </c>
      <c r="C53">
        <v>6709.5</v>
      </c>
      <c r="D53" t="s">
        <v>465</v>
      </c>
      <c r="E53" t="s">
        <v>466</v>
      </c>
      <c r="F53" t="s">
        <v>419</v>
      </c>
      <c r="G53" t="s">
        <v>292</v>
      </c>
      <c r="H53">
        <v>1607290174.0999999</v>
      </c>
      <c r="I53">
        <f t="shared" si="44"/>
        <v>5.0461172163234888E-3</v>
      </c>
      <c r="J53">
        <f t="shared" si="45"/>
        <v>5.0461172163234886</v>
      </c>
      <c r="K53">
        <f t="shared" si="46"/>
        <v>13.362425659346572</v>
      </c>
      <c r="L53">
        <f t="shared" si="47"/>
        <v>381.63780645161302</v>
      </c>
      <c r="M53">
        <f t="shared" si="48"/>
        <v>209.37517138304011</v>
      </c>
      <c r="N53">
        <f t="shared" si="49"/>
        <v>21.407465010366636</v>
      </c>
      <c r="O53">
        <f t="shared" si="50"/>
        <v>39.020376362102695</v>
      </c>
      <c r="P53">
        <f t="shared" si="51"/>
        <v>0.14107613925508397</v>
      </c>
      <c r="Q53">
        <f t="shared" si="52"/>
        <v>2.968000065752161</v>
      </c>
      <c r="R53">
        <f t="shared" si="53"/>
        <v>0.13745391893604844</v>
      </c>
      <c r="S53">
        <f t="shared" si="54"/>
        <v>8.6226395147704582E-2</v>
      </c>
      <c r="T53">
        <f t="shared" si="55"/>
        <v>231.29302289288859</v>
      </c>
      <c r="U53">
        <f t="shared" si="56"/>
        <v>40.253229324339351</v>
      </c>
      <c r="V53">
        <f t="shared" si="57"/>
        <v>39.320993548387101</v>
      </c>
      <c r="W53">
        <f t="shared" si="58"/>
        <v>7.1489158976878189</v>
      </c>
      <c r="X53">
        <f t="shared" si="59"/>
        <v>47.937081954546329</v>
      </c>
      <c r="Y53">
        <f t="shared" si="60"/>
        <v>3.5925493948669986</v>
      </c>
      <c r="Z53">
        <f t="shared" si="61"/>
        <v>7.4943013808671832</v>
      </c>
      <c r="AA53">
        <f t="shared" si="62"/>
        <v>3.5563665028208202</v>
      </c>
      <c r="AB53">
        <f t="shared" si="63"/>
        <v>-222.53376923986585</v>
      </c>
      <c r="AC53">
        <f t="shared" si="64"/>
        <v>141.07792644513299</v>
      </c>
      <c r="AD53">
        <f t="shared" si="65"/>
        <v>11.62380935301271</v>
      </c>
      <c r="AE53">
        <f t="shared" si="66"/>
        <v>161.46098945116844</v>
      </c>
      <c r="AF53">
        <v>0</v>
      </c>
      <c r="AG53">
        <v>0</v>
      </c>
      <c r="AH53">
        <f t="shared" si="67"/>
        <v>1</v>
      </c>
      <c r="AI53">
        <f t="shared" si="68"/>
        <v>0</v>
      </c>
      <c r="AJ53">
        <f t="shared" si="69"/>
        <v>51765.424768296274</v>
      </c>
      <c r="AK53" t="s">
        <v>293</v>
      </c>
      <c r="AL53">
        <v>10143.9</v>
      </c>
      <c r="AM53">
        <v>715.47692307692296</v>
      </c>
      <c r="AN53">
        <v>3262.08</v>
      </c>
      <c r="AO53">
        <f t="shared" si="70"/>
        <v>0.78066849277855754</v>
      </c>
      <c r="AP53">
        <v>-0.57774747981622299</v>
      </c>
      <c r="AQ53" t="s">
        <v>467</v>
      </c>
      <c r="AR53">
        <v>15382.2</v>
      </c>
      <c r="AS53">
        <v>801.11335999999994</v>
      </c>
      <c r="AT53">
        <v>1204.94</v>
      </c>
      <c r="AU53">
        <f t="shared" si="71"/>
        <v>0.33514252991850224</v>
      </c>
      <c r="AV53">
        <v>0.5</v>
      </c>
      <c r="AW53">
        <f t="shared" si="72"/>
        <v>1180.1965660705089</v>
      </c>
      <c r="AX53">
        <f t="shared" si="73"/>
        <v>13.362425659346572</v>
      </c>
      <c r="AY53">
        <f t="shared" si="74"/>
        <v>197.76703147699956</v>
      </c>
      <c r="AZ53">
        <f t="shared" si="75"/>
        <v>1.1811738434027915E-2</v>
      </c>
      <c r="BA53">
        <f t="shared" si="76"/>
        <v>1.7072551330356696</v>
      </c>
      <c r="BB53" t="s">
        <v>468</v>
      </c>
      <c r="BC53">
        <v>801.11335999999994</v>
      </c>
      <c r="BD53">
        <v>635.87</v>
      </c>
      <c r="BE53">
        <f t="shared" si="77"/>
        <v>0.47228077746609787</v>
      </c>
      <c r="BF53">
        <f t="shared" si="78"/>
        <v>0.70962559966260752</v>
      </c>
      <c r="BG53">
        <f t="shared" si="79"/>
        <v>0.78331131173820823</v>
      </c>
      <c r="BH53">
        <f t="shared" si="80"/>
        <v>0.8250400470216972</v>
      </c>
      <c r="BI53">
        <f t="shared" si="81"/>
        <v>0.80779765745258236</v>
      </c>
      <c r="BJ53">
        <f t="shared" si="82"/>
        <v>0.56325315815162824</v>
      </c>
      <c r="BK53">
        <f t="shared" si="83"/>
        <v>0.43674684184837176</v>
      </c>
      <c r="BL53">
        <f t="shared" si="84"/>
        <v>1400.0138709677401</v>
      </c>
      <c r="BM53">
        <f t="shared" si="85"/>
        <v>1180.1965660705089</v>
      </c>
      <c r="BN53">
        <f t="shared" si="86"/>
        <v>0.84298919499612845</v>
      </c>
      <c r="BO53">
        <f t="shared" si="87"/>
        <v>0.19597838999225692</v>
      </c>
      <c r="BP53">
        <v>6</v>
      </c>
      <c r="BQ53">
        <v>0.5</v>
      </c>
      <c r="BR53" t="s">
        <v>296</v>
      </c>
      <c r="BS53">
        <v>2</v>
      </c>
      <c r="BT53">
        <v>1607290174.0999999</v>
      </c>
      <c r="BU53">
        <v>381.63780645161302</v>
      </c>
      <c r="BV53">
        <v>399.97693548387099</v>
      </c>
      <c r="BW53">
        <v>35.136838709677399</v>
      </c>
      <c r="BX53">
        <v>29.296406451612899</v>
      </c>
      <c r="BY53">
        <v>382.24864516129003</v>
      </c>
      <c r="BZ53">
        <v>34.069667741935497</v>
      </c>
      <c r="CA53">
        <v>500.18345161290301</v>
      </c>
      <c r="CB53">
        <v>102.144580645161</v>
      </c>
      <c r="CC53">
        <v>9.99446677419355E-2</v>
      </c>
      <c r="CD53">
        <v>40.202670967741902</v>
      </c>
      <c r="CE53">
        <v>39.320993548387101</v>
      </c>
      <c r="CF53">
        <v>999.9</v>
      </c>
      <c r="CG53">
        <v>0</v>
      </c>
      <c r="CH53">
        <v>0</v>
      </c>
      <c r="CI53">
        <v>10006.254838709699</v>
      </c>
      <c r="CJ53">
        <v>0</v>
      </c>
      <c r="CK53">
        <v>259.47880645161302</v>
      </c>
      <c r="CL53">
        <v>1400.0138709677401</v>
      </c>
      <c r="CM53">
        <v>0.900003032258064</v>
      </c>
      <c r="CN53">
        <v>9.9996890322580606E-2</v>
      </c>
      <c r="CO53">
        <v>0</v>
      </c>
      <c r="CP53">
        <v>802.09190322580605</v>
      </c>
      <c r="CQ53">
        <v>4.9994800000000001</v>
      </c>
      <c r="CR53">
        <v>12503.680645161299</v>
      </c>
      <c r="CS53">
        <v>11417.6935483871</v>
      </c>
      <c r="CT53">
        <v>50.068387096774202</v>
      </c>
      <c r="CU53">
        <v>51.5</v>
      </c>
      <c r="CV53">
        <v>50.673064516129003</v>
      </c>
      <c r="CW53">
        <v>51.699387096774203</v>
      </c>
      <c r="CX53">
        <v>52.848516129032198</v>
      </c>
      <c r="CY53">
        <v>1255.51677419355</v>
      </c>
      <c r="CZ53">
        <v>139.49709677419401</v>
      </c>
      <c r="DA53">
        <v>0</v>
      </c>
      <c r="DB53">
        <v>144.200000047684</v>
      </c>
      <c r="DC53">
        <v>0</v>
      </c>
      <c r="DD53">
        <v>801.11335999999994</v>
      </c>
      <c r="DE53">
        <v>-59.484461456436001</v>
      </c>
      <c r="DF53">
        <v>-804.14615276113796</v>
      </c>
      <c r="DG53">
        <v>12490.584000000001</v>
      </c>
      <c r="DH53">
        <v>15</v>
      </c>
      <c r="DI53">
        <v>1607283063.5999999</v>
      </c>
      <c r="DJ53" t="s">
        <v>297</v>
      </c>
      <c r="DK53">
        <v>1607283063.5999999</v>
      </c>
      <c r="DL53">
        <v>1607283056.5999999</v>
      </c>
      <c r="DM53">
        <v>1</v>
      </c>
      <c r="DN53">
        <v>-0.51400000000000001</v>
      </c>
      <c r="DO53">
        <v>-0.104</v>
      </c>
      <c r="DP53">
        <v>-1.8049999999999999</v>
      </c>
      <c r="DQ53">
        <v>0.61699999999999999</v>
      </c>
      <c r="DR53">
        <v>1464</v>
      </c>
      <c r="DS53">
        <v>31</v>
      </c>
      <c r="DT53">
        <v>0.05</v>
      </c>
      <c r="DU53">
        <v>7.0000000000000007E-2</v>
      </c>
      <c r="DV53">
        <v>13.387605912015101</v>
      </c>
      <c r="DW53">
        <v>-1.60260685412722</v>
      </c>
      <c r="DX53">
        <v>0.123272420551555</v>
      </c>
      <c r="DY53">
        <v>0</v>
      </c>
      <c r="DZ53">
        <v>-18.3474</v>
      </c>
      <c r="EA53">
        <v>2.06058820912124</v>
      </c>
      <c r="EB53">
        <v>0.15294632827672999</v>
      </c>
      <c r="EC53">
        <v>0</v>
      </c>
      <c r="ED53">
        <v>5.8418006666666704</v>
      </c>
      <c r="EE53">
        <v>-0.32465406006674902</v>
      </c>
      <c r="EF53">
        <v>2.3459608256651599E-2</v>
      </c>
      <c r="EG53">
        <v>0</v>
      </c>
      <c r="EH53">
        <v>0</v>
      </c>
      <c r="EI53">
        <v>3</v>
      </c>
      <c r="EJ53" t="s">
        <v>298</v>
      </c>
      <c r="EK53">
        <v>100</v>
      </c>
      <c r="EL53">
        <v>100</v>
      </c>
      <c r="EM53">
        <v>-0.61099999999999999</v>
      </c>
      <c r="EN53">
        <v>1.0647</v>
      </c>
      <c r="EO53">
        <v>-0.456696103518554</v>
      </c>
      <c r="EP53">
        <v>-1.6043650578588901E-5</v>
      </c>
      <c r="EQ53">
        <v>-1.15305589960158E-6</v>
      </c>
      <c r="ER53">
        <v>3.6581349982770798E-10</v>
      </c>
      <c r="ES53">
        <v>0.61739999999999595</v>
      </c>
      <c r="ET53">
        <v>0</v>
      </c>
      <c r="EU53">
        <v>0</v>
      </c>
      <c r="EV53">
        <v>0</v>
      </c>
      <c r="EW53">
        <v>18</v>
      </c>
      <c r="EX53">
        <v>2225</v>
      </c>
      <c r="EY53">
        <v>1</v>
      </c>
      <c r="EZ53">
        <v>25</v>
      </c>
      <c r="FA53">
        <v>118.6</v>
      </c>
      <c r="FB53">
        <v>118.8</v>
      </c>
      <c r="FC53">
        <v>2</v>
      </c>
      <c r="FD53">
        <v>518.36800000000005</v>
      </c>
      <c r="FE53">
        <v>494.541</v>
      </c>
      <c r="FF53">
        <v>39.392099999999999</v>
      </c>
      <c r="FG53">
        <v>38.395099999999999</v>
      </c>
      <c r="FH53">
        <v>29.999700000000001</v>
      </c>
      <c r="FI53">
        <v>38.1539</v>
      </c>
      <c r="FJ53">
        <v>38.176099999999998</v>
      </c>
      <c r="FK53">
        <v>19.499700000000001</v>
      </c>
      <c r="FL53">
        <v>0</v>
      </c>
      <c r="FM53">
        <v>100</v>
      </c>
      <c r="FN53">
        <v>-999.9</v>
      </c>
      <c r="FO53">
        <v>400</v>
      </c>
      <c r="FP53">
        <v>33.7622</v>
      </c>
      <c r="FQ53">
        <v>97.106899999999996</v>
      </c>
      <c r="FR53">
        <v>101.535</v>
      </c>
    </row>
    <row r="54" spans="1:174" x14ac:dyDescent="0.25">
      <c r="A54">
        <v>39</v>
      </c>
      <c r="B54">
        <v>1607290341.0999999</v>
      </c>
      <c r="C54">
        <v>6868.5</v>
      </c>
      <c r="D54" t="s">
        <v>469</v>
      </c>
      <c r="E54" t="s">
        <v>470</v>
      </c>
      <c r="F54" t="s">
        <v>336</v>
      </c>
      <c r="G54" t="s">
        <v>401</v>
      </c>
      <c r="H54">
        <v>1607290333.0999999</v>
      </c>
      <c r="I54">
        <f t="shared" si="44"/>
        <v>1.1409161503649189E-3</v>
      </c>
      <c r="J54">
        <f t="shared" si="45"/>
        <v>1.140916150364919</v>
      </c>
      <c r="K54">
        <f t="shared" si="46"/>
        <v>2.6746381569528497</v>
      </c>
      <c r="L54">
        <f t="shared" si="47"/>
        <v>396.224290322581</v>
      </c>
      <c r="M54">
        <f t="shared" si="48"/>
        <v>202.76645492161904</v>
      </c>
      <c r="N54">
        <f t="shared" si="49"/>
        <v>20.731506154270733</v>
      </c>
      <c r="O54">
        <f t="shared" si="50"/>
        <v>40.511268574821479</v>
      </c>
      <c r="P54">
        <f t="shared" si="51"/>
        <v>2.5046901715498789E-2</v>
      </c>
      <c r="Q54">
        <f t="shared" si="52"/>
        <v>2.9661581695754493</v>
      </c>
      <c r="R54">
        <f t="shared" si="53"/>
        <v>2.4929992984699792E-2</v>
      </c>
      <c r="S54">
        <f t="shared" si="54"/>
        <v>1.5591703785402557E-2</v>
      </c>
      <c r="T54">
        <f t="shared" si="55"/>
        <v>231.28995510831831</v>
      </c>
      <c r="U54">
        <f t="shared" si="56"/>
        <v>41.376873811149906</v>
      </c>
      <c r="V54">
        <f t="shared" si="57"/>
        <v>40.351335483870997</v>
      </c>
      <c r="W54">
        <f t="shared" si="58"/>
        <v>7.5539411170315933</v>
      </c>
      <c r="X54">
        <f t="shared" si="59"/>
        <v>41.333029985107814</v>
      </c>
      <c r="Y54">
        <f t="shared" si="60"/>
        <v>3.1190211052468308</v>
      </c>
      <c r="Z54">
        <f t="shared" si="61"/>
        <v>7.5460741841829799</v>
      </c>
      <c r="AA54">
        <f t="shared" si="62"/>
        <v>4.4349200117847625</v>
      </c>
      <c r="AB54">
        <f t="shared" si="63"/>
        <v>-50.314402231092927</v>
      </c>
      <c r="AC54">
        <f t="shared" si="64"/>
        <v>-3.1265281229228781</v>
      </c>
      <c r="AD54">
        <f t="shared" si="65"/>
        <v>-0.2591989537868522</v>
      </c>
      <c r="AE54">
        <f t="shared" si="66"/>
        <v>177.58982580051565</v>
      </c>
      <c r="AF54">
        <v>0</v>
      </c>
      <c r="AG54">
        <v>0</v>
      </c>
      <c r="AH54">
        <f t="shared" si="67"/>
        <v>1</v>
      </c>
      <c r="AI54">
        <f t="shared" si="68"/>
        <v>0</v>
      </c>
      <c r="AJ54">
        <f t="shared" si="69"/>
        <v>51692.324914803285</v>
      </c>
      <c r="AK54" t="s">
        <v>293</v>
      </c>
      <c r="AL54">
        <v>10143.9</v>
      </c>
      <c r="AM54">
        <v>715.47692307692296</v>
      </c>
      <c r="AN54">
        <v>3262.08</v>
      </c>
      <c r="AO54">
        <f t="shared" si="70"/>
        <v>0.78066849277855754</v>
      </c>
      <c r="AP54">
        <v>-0.57774747981622299</v>
      </c>
      <c r="AQ54" t="s">
        <v>471</v>
      </c>
      <c r="AR54">
        <v>15418.6</v>
      </c>
      <c r="AS54">
        <v>685.70038461538502</v>
      </c>
      <c r="AT54">
        <v>761.91</v>
      </c>
      <c r="AU54">
        <f t="shared" si="71"/>
        <v>0.10002443252433357</v>
      </c>
      <c r="AV54">
        <v>0.5</v>
      </c>
      <c r="AW54">
        <f t="shared" si="72"/>
        <v>1180.1798318839201</v>
      </c>
      <c r="AX54">
        <f t="shared" si="73"/>
        <v>2.6746381569528497</v>
      </c>
      <c r="AY54">
        <f t="shared" si="74"/>
        <v>59.023408980426254</v>
      </c>
      <c r="AZ54">
        <f t="shared" si="75"/>
        <v>2.7558390246148266E-3</v>
      </c>
      <c r="BA54">
        <f t="shared" si="76"/>
        <v>3.2814505650273658</v>
      </c>
      <c r="BB54" t="s">
        <v>472</v>
      </c>
      <c r="BC54">
        <v>685.70038461538502</v>
      </c>
      <c r="BD54">
        <v>522.96</v>
      </c>
      <c r="BE54">
        <f t="shared" si="77"/>
        <v>0.31361971886443274</v>
      </c>
      <c r="BF54">
        <f t="shared" si="78"/>
        <v>0.31893540650602625</v>
      </c>
      <c r="BG54">
        <f t="shared" si="79"/>
        <v>0.91276395338648919</v>
      </c>
      <c r="BH54">
        <f t="shared" si="80"/>
        <v>1.6412785978165307</v>
      </c>
      <c r="BI54">
        <f t="shared" si="81"/>
        <v>0.98176666110873489</v>
      </c>
      <c r="BJ54">
        <f t="shared" si="82"/>
        <v>0.24324101885978325</v>
      </c>
      <c r="BK54">
        <f t="shared" si="83"/>
        <v>0.75675898114021678</v>
      </c>
      <c r="BL54">
        <f t="shared" si="84"/>
        <v>1399.9938709677399</v>
      </c>
      <c r="BM54">
        <f t="shared" si="85"/>
        <v>1180.1798318839201</v>
      </c>
      <c r="BN54">
        <f t="shared" si="86"/>
        <v>0.84298928470888634</v>
      </c>
      <c r="BO54">
        <f t="shared" si="87"/>
        <v>0.19597856941777284</v>
      </c>
      <c r="BP54">
        <v>6</v>
      </c>
      <c r="BQ54">
        <v>0.5</v>
      </c>
      <c r="BR54" t="s">
        <v>296</v>
      </c>
      <c r="BS54">
        <v>2</v>
      </c>
      <c r="BT54">
        <v>1607290333.0999999</v>
      </c>
      <c r="BU54">
        <v>396.224290322581</v>
      </c>
      <c r="BV54">
        <v>399.97500000000002</v>
      </c>
      <c r="BW54">
        <v>30.505880645161302</v>
      </c>
      <c r="BX54">
        <v>29.179016129032298</v>
      </c>
      <c r="BY54">
        <v>396.84606451612899</v>
      </c>
      <c r="BZ54">
        <v>29.662267741935501</v>
      </c>
      <c r="CA54">
        <v>500.17683870967699</v>
      </c>
      <c r="CB54">
        <v>102.143290322581</v>
      </c>
      <c r="CC54">
        <v>9.9983409677419394E-2</v>
      </c>
      <c r="CD54">
        <v>40.331783870967698</v>
      </c>
      <c r="CE54">
        <v>40.351335483870997</v>
      </c>
      <c r="CF54">
        <v>999.9</v>
      </c>
      <c r="CG54">
        <v>0</v>
      </c>
      <c r="CH54">
        <v>0</v>
      </c>
      <c r="CI54">
        <v>9995.9487096774192</v>
      </c>
      <c r="CJ54">
        <v>0</v>
      </c>
      <c r="CK54">
        <v>663.90080645161299</v>
      </c>
      <c r="CL54">
        <v>1399.9938709677399</v>
      </c>
      <c r="CM54">
        <v>0.89999983870967804</v>
      </c>
      <c r="CN54">
        <v>0.100000283870968</v>
      </c>
      <c r="CO54">
        <v>0</v>
      </c>
      <c r="CP54">
        <v>685.96777419354805</v>
      </c>
      <c r="CQ54">
        <v>4.9994800000000001</v>
      </c>
      <c r="CR54">
        <v>10172.4322580645</v>
      </c>
      <c r="CS54">
        <v>11417.5225806452</v>
      </c>
      <c r="CT54">
        <v>49.8988709677419</v>
      </c>
      <c r="CU54">
        <v>51.370935483871001</v>
      </c>
      <c r="CV54">
        <v>50.526000000000003</v>
      </c>
      <c r="CW54">
        <v>51.594580645161301</v>
      </c>
      <c r="CX54">
        <v>52.731580645161301</v>
      </c>
      <c r="CY54">
        <v>1255.4951612903201</v>
      </c>
      <c r="CZ54">
        <v>139.49935483870999</v>
      </c>
      <c r="DA54">
        <v>0</v>
      </c>
      <c r="DB54">
        <v>158.10000014305101</v>
      </c>
      <c r="DC54">
        <v>0</v>
      </c>
      <c r="DD54">
        <v>685.70038461538502</v>
      </c>
      <c r="DE54">
        <v>-27.734564121247299</v>
      </c>
      <c r="DF54">
        <v>-147.863255311442</v>
      </c>
      <c r="DG54">
        <v>10180.8923076923</v>
      </c>
      <c r="DH54">
        <v>15</v>
      </c>
      <c r="DI54">
        <v>1607283063.5999999</v>
      </c>
      <c r="DJ54" t="s">
        <v>297</v>
      </c>
      <c r="DK54">
        <v>1607283063.5999999</v>
      </c>
      <c r="DL54">
        <v>1607283056.5999999</v>
      </c>
      <c r="DM54">
        <v>1</v>
      </c>
      <c r="DN54">
        <v>-0.51400000000000001</v>
      </c>
      <c r="DO54">
        <v>-0.104</v>
      </c>
      <c r="DP54">
        <v>-1.8049999999999999</v>
      </c>
      <c r="DQ54">
        <v>0.61699999999999999</v>
      </c>
      <c r="DR54">
        <v>1464</v>
      </c>
      <c r="DS54">
        <v>31</v>
      </c>
      <c r="DT54">
        <v>0.05</v>
      </c>
      <c r="DU54">
        <v>7.0000000000000007E-2</v>
      </c>
      <c r="DV54">
        <v>2.67943760256968</v>
      </c>
      <c r="DW54">
        <v>-0.53130245029213796</v>
      </c>
      <c r="DX54">
        <v>4.2723884735307097E-2</v>
      </c>
      <c r="DY54">
        <v>0</v>
      </c>
      <c r="DZ54">
        <v>-3.7531843333333299</v>
      </c>
      <c r="EA54">
        <v>0.60352738598442901</v>
      </c>
      <c r="EB54">
        <v>4.9893681475936598E-2</v>
      </c>
      <c r="EC54">
        <v>0</v>
      </c>
      <c r="ED54">
        <v>1.32712566666667</v>
      </c>
      <c r="EE54">
        <v>4.1937263626244999E-3</v>
      </c>
      <c r="EF54">
        <v>3.3904559018253298E-3</v>
      </c>
      <c r="EG54">
        <v>1</v>
      </c>
      <c r="EH54">
        <v>1</v>
      </c>
      <c r="EI54">
        <v>3</v>
      </c>
      <c r="EJ54" t="s">
        <v>333</v>
      </c>
      <c r="EK54">
        <v>100</v>
      </c>
      <c r="EL54">
        <v>100</v>
      </c>
      <c r="EM54">
        <v>-0.622</v>
      </c>
      <c r="EN54">
        <v>0.84319999999999995</v>
      </c>
      <c r="EO54">
        <v>-0.456696103518554</v>
      </c>
      <c r="EP54">
        <v>-1.6043650578588901E-5</v>
      </c>
      <c r="EQ54">
        <v>-1.15305589960158E-6</v>
      </c>
      <c r="ER54">
        <v>3.6581349982770798E-10</v>
      </c>
      <c r="ES54">
        <v>0.61739999999999595</v>
      </c>
      <c r="ET54">
        <v>0</v>
      </c>
      <c r="EU54">
        <v>0</v>
      </c>
      <c r="EV54">
        <v>0</v>
      </c>
      <c r="EW54">
        <v>18</v>
      </c>
      <c r="EX54">
        <v>2225</v>
      </c>
      <c r="EY54">
        <v>1</v>
      </c>
      <c r="EZ54">
        <v>25</v>
      </c>
      <c r="FA54">
        <v>121.3</v>
      </c>
      <c r="FB54">
        <v>121.4</v>
      </c>
      <c r="FC54">
        <v>2</v>
      </c>
      <c r="FD54">
        <v>513.82299999999998</v>
      </c>
      <c r="FE54">
        <v>496.00599999999997</v>
      </c>
      <c r="FF54">
        <v>39.366799999999998</v>
      </c>
      <c r="FG54">
        <v>38.172199999999997</v>
      </c>
      <c r="FH54">
        <v>29.999400000000001</v>
      </c>
      <c r="FI54">
        <v>37.929499999999997</v>
      </c>
      <c r="FJ54">
        <v>37.951000000000001</v>
      </c>
      <c r="FK54">
        <v>19.504999999999999</v>
      </c>
      <c r="FL54">
        <v>0</v>
      </c>
      <c r="FM54">
        <v>100</v>
      </c>
      <c r="FN54">
        <v>-999.9</v>
      </c>
      <c r="FO54">
        <v>400</v>
      </c>
      <c r="FP54">
        <v>34.826599999999999</v>
      </c>
      <c r="FQ54">
        <v>97.165199999999999</v>
      </c>
      <c r="FR54">
        <v>101.584</v>
      </c>
    </row>
    <row r="55" spans="1:174" x14ac:dyDescent="0.25">
      <c r="A55">
        <v>40</v>
      </c>
      <c r="B55">
        <v>1607290594.5999999</v>
      </c>
      <c r="C55">
        <v>7122</v>
      </c>
      <c r="D55" t="s">
        <v>473</v>
      </c>
      <c r="E55" t="s">
        <v>474</v>
      </c>
      <c r="F55" t="s">
        <v>336</v>
      </c>
      <c r="G55" t="s">
        <v>401</v>
      </c>
      <c r="H55">
        <v>1607290586.5999999</v>
      </c>
      <c r="I55">
        <f t="shared" si="44"/>
        <v>6.5840548986194651E-4</v>
      </c>
      <c r="J55">
        <f t="shared" si="45"/>
        <v>0.65840548986194647</v>
      </c>
      <c r="K55">
        <f t="shared" si="46"/>
        <v>1.2182853510911587</v>
      </c>
      <c r="L55">
        <f t="shared" si="47"/>
        <v>398.21467741935498</v>
      </c>
      <c r="M55">
        <f t="shared" si="48"/>
        <v>244.8120848972886</v>
      </c>
      <c r="N55">
        <f t="shared" si="49"/>
        <v>25.030199501662729</v>
      </c>
      <c r="O55">
        <f t="shared" si="50"/>
        <v>40.714464012177189</v>
      </c>
      <c r="P55">
        <f t="shared" si="51"/>
        <v>1.4950446174588149E-2</v>
      </c>
      <c r="Q55">
        <f t="shared" si="52"/>
        <v>2.9672026757117349</v>
      </c>
      <c r="R55">
        <f t="shared" si="53"/>
        <v>1.490872295310703E-2</v>
      </c>
      <c r="S55">
        <f t="shared" si="54"/>
        <v>9.3216907406840476E-3</v>
      </c>
      <c r="T55">
        <f t="shared" si="55"/>
        <v>231.29442523147563</v>
      </c>
      <c r="U55">
        <f t="shared" si="56"/>
        <v>41.168015151823688</v>
      </c>
      <c r="V55">
        <f t="shared" si="57"/>
        <v>39.792412903225802</v>
      </c>
      <c r="W55">
        <f t="shared" si="58"/>
        <v>7.331830257890374</v>
      </c>
      <c r="X55">
        <f t="shared" si="59"/>
        <v>41.082069292789512</v>
      </c>
      <c r="Y55">
        <f t="shared" si="60"/>
        <v>3.0457011621084851</v>
      </c>
      <c r="Z55">
        <f t="shared" si="61"/>
        <v>7.4136994911379714</v>
      </c>
      <c r="AA55">
        <f t="shared" si="62"/>
        <v>4.2861290957818889</v>
      </c>
      <c r="AB55">
        <f t="shared" si="63"/>
        <v>-29.035682102911842</v>
      </c>
      <c r="AC55">
        <f t="shared" si="64"/>
        <v>33.225834451889597</v>
      </c>
      <c r="AD55">
        <f t="shared" si="65"/>
        <v>2.7418334833232856</v>
      </c>
      <c r="AE55">
        <f t="shared" si="66"/>
        <v>238.22641106377668</v>
      </c>
      <c r="AF55">
        <v>0</v>
      </c>
      <c r="AG55">
        <v>0</v>
      </c>
      <c r="AH55">
        <f t="shared" si="67"/>
        <v>1</v>
      </c>
      <c r="AI55">
        <f t="shared" si="68"/>
        <v>0</v>
      </c>
      <c r="AJ55">
        <f t="shared" si="69"/>
        <v>51776.454657812661</v>
      </c>
      <c r="AK55" t="s">
        <v>293</v>
      </c>
      <c r="AL55">
        <v>10143.9</v>
      </c>
      <c r="AM55">
        <v>715.47692307692296</v>
      </c>
      <c r="AN55">
        <v>3262.08</v>
      </c>
      <c r="AO55">
        <f t="shared" si="70"/>
        <v>0.78066849277855754</v>
      </c>
      <c r="AP55">
        <v>-0.57774747981622299</v>
      </c>
      <c r="AQ55" t="s">
        <v>475</v>
      </c>
      <c r="AR55">
        <v>15427.9</v>
      </c>
      <c r="AS55">
        <v>667.75149999999996</v>
      </c>
      <c r="AT55">
        <v>730.44</v>
      </c>
      <c r="AU55">
        <f t="shared" si="71"/>
        <v>8.582292864574792E-2</v>
      </c>
      <c r="AV55">
        <v>0.5</v>
      </c>
      <c r="AW55">
        <f t="shared" si="72"/>
        <v>1180.2046196469378</v>
      </c>
      <c r="AX55">
        <f t="shared" si="73"/>
        <v>1.2182853510911587</v>
      </c>
      <c r="AY55">
        <f t="shared" si="74"/>
        <v>50.644308429670602</v>
      </c>
      <c r="AZ55">
        <f t="shared" si="75"/>
        <v>1.5217978315020246E-3</v>
      </c>
      <c r="BA55">
        <f t="shared" si="76"/>
        <v>3.4659109577788727</v>
      </c>
      <c r="BB55" t="s">
        <v>476</v>
      </c>
      <c r="BC55">
        <v>667.75149999999996</v>
      </c>
      <c r="BD55">
        <v>525.5</v>
      </c>
      <c r="BE55">
        <f t="shared" si="77"/>
        <v>0.28057061497179792</v>
      </c>
      <c r="BF55">
        <f t="shared" si="78"/>
        <v>0.30588708890406985</v>
      </c>
      <c r="BG55">
        <f t="shared" si="79"/>
        <v>0.92511090485204162</v>
      </c>
      <c r="BH55">
        <f t="shared" si="80"/>
        <v>4.1895460621015408</v>
      </c>
      <c r="BI55">
        <f t="shared" si="81"/>
        <v>0.99412429951935966</v>
      </c>
      <c r="BJ55">
        <f t="shared" si="82"/>
        <v>0.24072378005753445</v>
      </c>
      <c r="BK55">
        <f t="shared" si="83"/>
        <v>0.75927621994246552</v>
      </c>
      <c r="BL55">
        <f t="shared" si="84"/>
        <v>1400.0235483870999</v>
      </c>
      <c r="BM55">
        <f t="shared" si="85"/>
        <v>1180.2046196469378</v>
      </c>
      <c r="BN55">
        <f t="shared" si="86"/>
        <v>0.84298912043772045</v>
      </c>
      <c r="BO55">
        <f t="shared" si="87"/>
        <v>0.19597824087544086</v>
      </c>
      <c r="BP55">
        <v>6</v>
      </c>
      <c r="BQ55">
        <v>0.5</v>
      </c>
      <c r="BR55" t="s">
        <v>296</v>
      </c>
      <c r="BS55">
        <v>2</v>
      </c>
      <c r="BT55">
        <v>1607290586.5999999</v>
      </c>
      <c r="BU55">
        <v>398.21467741935498</v>
      </c>
      <c r="BV55">
        <v>399.990580645161</v>
      </c>
      <c r="BW55">
        <v>29.788993548387101</v>
      </c>
      <c r="BX55">
        <v>29.022729032258098</v>
      </c>
      <c r="BY55">
        <v>398.83806451612901</v>
      </c>
      <c r="BZ55">
        <v>28.9797677419355</v>
      </c>
      <c r="CA55">
        <v>500.18674193548401</v>
      </c>
      <c r="CB55">
        <v>102.142516129032</v>
      </c>
      <c r="CC55">
        <v>9.9983509677419299E-2</v>
      </c>
      <c r="CD55">
        <v>40.0001161290323</v>
      </c>
      <c r="CE55">
        <v>39.792412903225802</v>
      </c>
      <c r="CF55">
        <v>999.9</v>
      </c>
      <c r="CG55">
        <v>0</v>
      </c>
      <c r="CH55">
        <v>0</v>
      </c>
      <c r="CI55">
        <v>10001.939677419399</v>
      </c>
      <c r="CJ55">
        <v>0</v>
      </c>
      <c r="CK55">
        <v>251.99270967741899</v>
      </c>
      <c r="CL55">
        <v>1400.0235483870999</v>
      </c>
      <c r="CM55">
        <v>0.90000606451612897</v>
      </c>
      <c r="CN55">
        <v>9.9994093548387106E-2</v>
      </c>
      <c r="CO55">
        <v>0</v>
      </c>
      <c r="CP55">
        <v>667.77893548387101</v>
      </c>
      <c r="CQ55">
        <v>4.9994800000000001</v>
      </c>
      <c r="CR55">
        <v>9842.6706451612899</v>
      </c>
      <c r="CS55">
        <v>11417.7903225806</v>
      </c>
      <c r="CT55">
        <v>49.515999999999998</v>
      </c>
      <c r="CU55">
        <v>51</v>
      </c>
      <c r="CV55">
        <v>50.183129032258101</v>
      </c>
      <c r="CW55">
        <v>51.175064516128998</v>
      </c>
      <c r="CX55">
        <v>52.332387096774198</v>
      </c>
      <c r="CY55">
        <v>1255.5312903225799</v>
      </c>
      <c r="CZ55">
        <v>139.494838709677</v>
      </c>
      <c r="DA55">
        <v>0</v>
      </c>
      <c r="DB55">
        <v>252.80000019073501</v>
      </c>
      <c r="DC55">
        <v>0</v>
      </c>
      <c r="DD55">
        <v>667.75149999999996</v>
      </c>
      <c r="DE55">
        <v>-3.4794188080759998</v>
      </c>
      <c r="DF55">
        <v>-275.05059848599001</v>
      </c>
      <c r="DG55">
        <v>9839.2842307692299</v>
      </c>
      <c r="DH55">
        <v>15</v>
      </c>
      <c r="DI55">
        <v>1607283063.5999999</v>
      </c>
      <c r="DJ55" t="s">
        <v>297</v>
      </c>
      <c r="DK55">
        <v>1607283063.5999999</v>
      </c>
      <c r="DL55">
        <v>1607283056.5999999</v>
      </c>
      <c r="DM55">
        <v>1</v>
      </c>
      <c r="DN55">
        <v>-0.51400000000000001</v>
      </c>
      <c r="DO55">
        <v>-0.104</v>
      </c>
      <c r="DP55">
        <v>-1.8049999999999999</v>
      </c>
      <c r="DQ55">
        <v>0.61699999999999999</v>
      </c>
      <c r="DR55">
        <v>1464</v>
      </c>
      <c r="DS55">
        <v>31</v>
      </c>
      <c r="DT55">
        <v>0.05</v>
      </c>
      <c r="DU55">
        <v>7.0000000000000007E-2</v>
      </c>
      <c r="DV55">
        <v>1.2183345605595299</v>
      </c>
      <c r="DW55">
        <v>-0.14578467631436201</v>
      </c>
      <c r="DX55">
        <v>4.17725311287621E-2</v>
      </c>
      <c r="DY55">
        <v>1</v>
      </c>
      <c r="DZ55">
        <v>-1.7728756666666701</v>
      </c>
      <c r="EA55">
        <v>0.13815110122357999</v>
      </c>
      <c r="EB55">
        <v>4.7814481047993102E-2</v>
      </c>
      <c r="EC55">
        <v>1</v>
      </c>
      <c r="ED55">
        <v>0.76592896666666699</v>
      </c>
      <c r="EE55">
        <v>-8.2571506117908797E-2</v>
      </c>
      <c r="EF55">
        <v>6.0149777139145598E-3</v>
      </c>
      <c r="EG55">
        <v>1</v>
      </c>
      <c r="EH55">
        <v>3</v>
      </c>
      <c r="EI55">
        <v>3</v>
      </c>
      <c r="EJ55" t="s">
        <v>309</v>
      </c>
      <c r="EK55">
        <v>100</v>
      </c>
      <c r="EL55">
        <v>100</v>
      </c>
      <c r="EM55">
        <v>-0.623</v>
      </c>
      <c r="EN55">
        <v>0.8085</v>
      </c>
      <c r="EO55">
        <v>-0.456696103518554</v>
      </c>
      <c r="EP55">
        <v>-1.6043650578588901E-5</v>
      </c>
      <c r="EQ55">
        <v>-1.15305589960158E-6</v>
      </c>
      <c r="ER55">
        <v>3.6581349982770798E-10</v>
      </c>
      <c r="ES55">
        <v>0.61739999999999595</v>
      </c>
      <c r="ET55">
        <v>0</v>
      </c>
      <c r="EU55">
        <v>0</v>
      </c>
      <c r="EV55">
        <v>0</v>
      </c>
      <c r="EW55">
        <v>18</v>
      </c>
      <c r="EX55">
        <v>2225</v>
      </c>
      <c r="EY55">
        <v>1</v>
      </c>
      <c r="EZ55">
        <v>25</v>
      </c>
      <c r="FA55">
        <v>125.5</v>
      </c>
      <c r="FB55">
        <v>125.6</v>
      </c>
      <c r="FC55">
        <v>2</v>
      </c>
      <c r="FD55">
        <v>513.38</v>
      </c>
      <c r="FE55">
        <v>497.53300000000002</v>
      </c>
      <c r="FF55">
        <v>39.043500000000002</v>
      </c>
      <c r="FG55">
        <v>37.726300000000002</v>
      </c>
      <c r="FH55">
        <v>29.999700000000001</v>
      </c>
      <c r="FI55">
        <v>37.514000000000003</v>
      </c>
      <c r="FJ55">
        <v>37.542099999999998</v>
      </c>
      <c r="FK55">
        <v>19.4986</v>
      </c>
      <c r="FL55">
        <v>0</v>
      </c>
      <c r="FM55">
        <v>100</v>
      </c>
      <c r="FN55">
        <v>-999.9</v>
      </c>
      <c r="FO55">
        <v>400</v>
      </c>
      <c r="FP55">
        <v>30.4816</v>
      </c>
      <c r="FQ55">
        <v>97.247900000000001</v>
      </c>
      <c r="FR55">
        <v>101.658</v>
      </c>
    </row>
    <row r="56" spans="1:174" x14ac:dyDescent="0.25">
      <c r="A56">
        <v>41</v>
      </c>
      <c r="B56">
        <v>1607290990.5999999</v>
      </c>
      <c r="C56">
        <v>7518</v>
      </c>
      <c r="D56" t="s">
        <v>477</v>
      </c>
      <c r="E56" t="s">
        <v>478</v>
      </c>
      <c r="F56" t="s">
        <v>479</v>
      </c>
      <c r="G56" t="s">
        <v>401</v>
      </c>
      <c r="H56">
        <v>1607290982.5999999</v>
      </c>
      <c r="I56">
        <f t="shared" si="44"/>
        <v>5.0615572349172377E-4</v>
      </c>
      <c r="J56">
        <f t="shared" si="45"/>
        <v>0.50615572349172377</v>
      </c>
      <c r="K56">
        <f t="shared" si="46"/>
        <v>0.94765237812870207</v>
      </c>
      <c r="L56">
        <f t="shared" si="47"/>
        <v>398.60983870967698</v>
      </c>
      <c r="M56">
        <f t="shared" si="48"/>
        <v>232.996290732869</v>
      </c>
      <c r="N56">
        <f t="shared" si="49"/>
        <v>23.816606726093855</v>
      </c>
      <c r="O56">
        <f t="shared" si="50"/>
        <v>40.745428761286355</v>
      </c>
      <c r="P56">
        <f t="shared" si="51"/>
        <v>1.0717977447473529E-2</v>
      </c>
      <c r="Q56">
        <f t="shared" si="52"/>
        <v>2.965980362359649</v>
      </c>
      <c r="R56">
        <f t="shared" si="53"/>
        <v>1.0696506837067665E-2</v>
      </c>
      <c r="S56">
        <f t="shared" si="54"/>
        <v>6.6872421994648192E-3</v>
      </c>
      <c r="T56">
        <f t="shared" si="55"/>
        <v>231.2856472145474</v>
      </c>
      <c r="U56">
        <f t="shared" si="56"/>
        <v>41.369462959709693</v>
      </c>
      <c r="V56">
        <f t="shared" si="57"/>
        <v>40.433416129032203</v>
      </c>
      <c r="W56">
        <f t="shared" si="58"/>
        <v>7.5870452993339477</v>
      </c>
      <c r="X56">
        <f t="shared" si="59"/>
        <v>40.124008565280754</v>
      </c>
      <c r="Y56">
        <f t="shared" si="60"/>
        <v>3.0005808066869659</v>
      </c>
      <c r="Z56">
        <f t="shared" si="61"/>
        <v>7.4782677852465715</v>
      </c>
      <c r="AA56">
        <f t="shared" si="62"/>
        <v>4.5864644926469822</v>
      </c>
      <c r="AB56">
        <f t="shared" si="63"/>
        <v>-22.321467405985018</v>
      </c>
      <c r="AC56">
        <f t="shared" si="64"/>
        <v>-43.315370478993401</v>
      </c>
      <c r="AD56">
        <f t="shared" si="65"/>
        <v>-3.5896971021465491</v>
      </c>
      <c r="AE56">
        <f t="shared" si="66"/>
        <v>162.05911222742245</v>
      </c>
      <c r="AF56">
        <v>0</v>
      </c>
      <c r="AG56">
        <v>0</v>
      </c>
      <c r="AH56">
        <f t="shared" si="67"/>
        <v>1</v>
      </c>
      <c r="AI56">
        <f t="shared" si="68"/>
        <v>0</v>
      </c>
      <c r="AJ56">
        <f t="shared" si="69"/>
        <v>51714.761016979028</v>
      </c>
      <c r="AK56" t="s">
        <v>293</v>
      </c>
      <c r="AL56">
        <v>10143.9</v>
      </c>
      <c r="AM56">
        <v>715.47692307692296</v>
      </c>
      <c r="AN56">
        <v>3262.08</v>
      </c>
      <c r="AO56">
        <f t="shared" si="70"/>
        <v>0.78066849277855754</v>
      </c>
      <c r="AP56">
        <v>-0.57774747981622299</v>
      </c>
      <c r="AQ56" t="s">
        <v>480</v>
      </c>
      <c r="AR56">
        <v>15397</v>
      </c>
      <c r="AS56">
        <v>1523.4860000000001</v>
      </c>
      <c r="AT56">
        <v>1594.74</v>
      </c>
      <c r="AU56">
        <f t="shared" si="71"/>
        <v>4.4680637596097084E-2</v>
      </c>
      <c r="AV56">
        <v>0.5</v>
      </c>
      <c r="AW56">
        <f t="shared" si="72"/>
        <v>1180.1561047803116</v>
      </c>
      <c r="AX56">
        <f t="shared" si="73"/>
        <v>0.94765237812870207</v>
      </c>
      <c r="AY56">
        <f t="shared" si="74"/>
        <v>26.365063612255341</v>
      </c>
      <c r="AZ56">
        <f t="shared" si="75"/>
        <v>1.2925407509787709E-3</v>
      </c>
      <c r="BA56">
        <f t="shared" si="76"/>
        <v>1.0455246623274013</v>
      </c>
      <c r="BB56" t="s">
        <v>481</v>
      </c>
      <c r="BC56">
        <v>1523.4860000000001</v>
      </c>
      <c r="BD56">
        <v>1007.81</v>
      </c>
      <c r="BE56">
        <f t="shared" si="77"/>
        <v>0.3680411853969926</v>
      </c>
      <c r="BF56">
        <f t="shared" si="78"/>
        <v>0.12140118923892099</v>
      </c>
      <c r="BG56">
        <f t="shared" si="79"/>
        <v>0.739636334600558</v>
      </c>
      <c r="BH56">
        <f t="shared" si="80"/>
        <v>8.1038317052216688E-2</v>
      </c>
      <c r="BI56">
        <f t="shared" si="81"/>
        <v>0.65473100818465857</v>
      </c>
      <c r="BJ56">
        <f t="shared" si="82"/>
        <v>8.030880003286997E-2</v>
      </c>
      <c r="BK56">
        <f t="shared" si="83"/>
        <v>0.91969119996713</v>
      </c>
      <c r="BL56">
        <f t="shared" si="84"/>
        <v>1399.96548387097</v>
      </c>
      <c r="BM56">
        <f t="shared" si="85"/>
        <v>1180.1561047803116</v>
      </c>
      <c r="BN56">
        <f t="shared" si="86"/>
        <v>0.8429894296515974</v>
      </c>
      <c r="BO56">
        <f t="shared" si="87"/>
        <v>0.19597885930319506</v>
      </c>
      <c r="BP56">
        <v>6</v>
      </c>
      <c r="BQ56">
        <v>0.5</v>
      </c>
      <c r="BR56" t="s">
        <v>296</v>
      </c>
      <c r="BS56">
        <v>2</v>
      </c>
      <c r="BT56">
        <v>1607290982.5999999</v>
      </c>
      <c r="BU56">
        <v>398.60983870967698</v>
      </c>
      <c r="BV56">
        <v>399.988612903226</v>
      </c>
      <c r="BW56">
        <v>29.354483870967702</v>
      </c>
      <c r="BX56">
        <v>28.765148387096801</v>
      </c>
      <c r="BY56">
        <v>398.38022580645202</v>
      </c>
      <c r="BZ56">
        <v>28.762758064516099</v>
      </c>
      <c r="CA56">
        <v>500.18822580645201</v>
      </c>
      <c r="CB56">
        <v>102.118806451613</v>
      </c>
      <c r="CC56">
        <v>0.100017080645161</v>
      </c>
      <c r="CD56">
        <v>40.162529032258099</v>
      </c>
      <c r="CE56">
        <v>40.433416129032203</v>
      </c>
      <c r="CF56">
        <v>999.9</v>
      </c>
      <c r="CG56">
        <v>0</v>
      </c>
      <c r="CH56">
        <v>0</v>
      </c>
      <c r="CI56">
        <v>9997.33838709677</v>
      </c>
      <c r="CJ56">
        <v>0</v>
      </c>
      <c r="CK56">
        <v>700.12577419354898</v>
      </c>
      <c r="CL56">
        <v>1399.96548387097</v>
      </c>
      <c r="CM56">
        <v>0.89999438709677404</v>
      </c>
      <c r="CN56">
        <v>0.100005525806452</v>
      </c>
      <c r="CO56">
        <v>0</v>
      </c>
      <c r="CP56">
        <v>1525.8103225806401</v>
      </c>
      <c r="CQ56">
        <v>4.9994800000000001</v>
      </c>
      <c r="CR56">
        <v>23287.819354838699</v>
      </c>
      <c r="CS56">
        <v>11417.2806451613</v>
      </c>
      <c r="CT56">
        <v>49.298064516129003</v>
      </c>
      <c r="CU56">
        <v>50.804000000000002</v>
      </c>
      <c r="CV56">
        <v>49.987741935483903</v>
      </c>
      <c r="CW56">
        <v>50.787999999999997</v>
      </c>
      <c r="CX56">
        <v>52.084483870967702</v>
      </c>
      <c r="CY56">
        <v>1255.46225806452</v>
      </c>
      <c r="CZ56">
        <v>139.50322580645201</v>
      </c>
      <c r="DA56">
        <v>0</v>
      </c>
      <c r="DB56">
        <v>395.10000014305098</v>
      </c>
      <c r="DC56">
        <v>0</v>
      </c>
      <c r="DD56">
        <v>1523.4860000000001</v>
      </c>
      <c r="DE56">
        <v>-182.15692307765499</v>
      </c>
      <c r="DF56">
        <v>-2618.6538459673702</v>
      </c>
      <c r="DG56">
        <v>23255.436000000002</v>
      </c>
      <c r="DH56">
        <v>15</v>
      </c>
      <c r="DI56">
        <v>1607290915.0999999</v>
      </c>
      <c r="DJ56" t="s">
        <v>482</v>
      </c>
      <c r="DK56">
        <v>1607290902.0999999</v>
      </c>
      <c r="DL56">
        <v>1607290915.0999999</v>
      </c>
      <c r="DM56">
        <v>2</v>
      </c>
      <c r="DN56">
        <v>0.85299999999999998</v>
      </c>
      <c r="DO56">
        <v>-0.377</v>
      </c>
      <c r="DP56">
        <v>0.22800000000000001</v>
      </c>
      <c r="DQ56">
        <v>0.41099999999999998</v>
      </c>
      <c r="DR56">
        <v>400</v>
      </c>
      <c r="DS56">
        <v>29</v>
      </c>
      <c r="DT56">
        <v>0.44</v>
      </c>
      <c r="DU56">
        <v>0.02</v>
      </c>
      <c r="DV56">
        <v>0.94709877937891795</v>
      </c>
      <c r="DW56">
        <v>0.38428152238674801</v>
      </c>
      <c r="DX56">
        <v>4.7496995102940399E-2</v>
      </c>
      <c r="DY56">
        <v>1</v>
      </c>
      <c r="DZ56">
        <v>-1.3802623333333299</v>
      </c>
      <c r="EA56">
        <v>-0.58593397107897804</v>
      </c>
      <c r="EB56">
        <v>6.3216673205905294E-2</v>
      </c>
      <c r="EC56">
        <v>0</v>
      </c>
      <c r="ED56">
        <v>0.59084990000000004</v>
      </c>
      <c r="EE56">
        <v>0.31666852057842099</v>
      </c>
      <c r="EF56">
        <v>2.2999668099561801E-2</v>
      </c>
      <c r="EG56">
        <v>0</v>
      </c>
      <c r="EH56">
        <v>1</v>
      </c>
      <c r="EI56">
        <v>3</v>
      </c>
      <c r="EJ56" t="s">
        <v>333</v>
      </c>
      <c r="EK56">
        <v>100</v>
      </c>
      <c r="EL56">
        <v>100</v>
      </c>
      <c r="EM56">
        <v>0.22900000000000001</v>
      </c>
      <c r="EN56">
        <v>0.59299999999999997</v>
      </c>
      <c r="EO56">
        <v>0.39576788197577101</v>
      </c>
      <c r="EP56">
        <v>-1.6043650578588901E-5</v>
      </c>
      <c r="EQ56">
        <v>-1.15305589960158E-6</v>
      </c>
      <c r="ER56">
        <v>3.6581349982770798E-10</v>
      </c>
      <c r="ES56">
        <v>0.410810000000012</v>
      </c>
      <c r="ET56">
        <v>0</v>
      </c>
      <c r="EU56">
        <v>0</v>
      </c>
      <c r="EV56">
        <v>0</v>
      </c>
      <c r="EW56">
        <v>18</v>
      </c>
      <c r="EX56">
        <v>2225</v>
      </c>
      <c r="EY56">
        <v>1</v>
      </c>
      <c r="EZ56">
        <v>25</v>
      </c>
      <c r="FA56">
        <v>1.5</v>
      </c>
      <c r="FB56">
        <v>1.3</v>
      </c>
      <c r="FC56">
        <v>2</v>
      </c>
      <c r="FD56">
        <v>513.745</v>
      </c>
      <c r="FE56">
        <v>497.40899999999999</v>
      </c>
      <c r="FF56">
        <v>38.892899999999997</v>
      </c>
      <c r="FG56">
        <v>37.344200000000001</v>
      </c>
      <c r="FH56">
        <v>30.0002</v>
      </c>
      <c r="FI56">
        <v>37.109900000000003</v>
      </c>
      <c r="FJ56">
        <v>37.132199999999997</v>
      </c>
      <c r="FK56">
        <v>19.486699999999999</v>
      </c>
      <c r="FL56">
        <v>0</v>
      </c>
      <c r="FM56">
        <v>100</v>
      </c>
      <c r="FN56">
        <v>-999.9</v>
      </c>
      <c r="FO56">
        <v>400</v>
      </c>
      <c r="FP56">
        <v>29.764600000000002</v>
      </c>
      <c r="FQ56">
        <v>97.309600000000003</v>
      </c>
      <c r="FR56">
        <v>101.711</v>
      </c>
    </row>
    <row r="57" spans="1:174" x14ac:dyDescent="0.25">
      <c r="A57">
        <v>42</v>
      </c>
      <c r="B57">
        <v>1607291083.0999999</v>
      </c>
      <c r="C57">
        <v>7610.5</v>
      </c>
      <c r="D57" t="s">
        <v>483</v>
      </c>
      <c r="E57" t="s">
        <v>484</v>
      </c>
      <c r="F57" t="s">
        <v>479</v>
      </c>
      <c r="G57" t="s">
        <v>401</v>
      </c>
      <c r="H57">
        <v>1607291075.3499999</v>
      </c>
      <c r="I57">
        <f t="shared" si="44"/>
        <v>1.550290109409964E-4</v>
      </c>
      <c r="J57">
        <f t="shared" si="45"/>
        <v>0.15502901094099639</v>
      </c>
      <c r="K57">
        <f t="shared" si="46"/>
        <v>0.5204039091771071</v>
      </c>
      <c r="L57">
        <f t="shared" si="47"/>
        <v>399.30110000000002</v>
      </c>
      <c r="M57">
        <f t="shared" si="48"/>
        <v>136.37052688514368</v>
      </c>
      <c r="N57">
        <f t="shared" si="49"/>
        <v>13.940034474831918</v>
      </c>
      <c r="O57">
        <f t="shared" si="50"/>
        <v>40.817258882679454</v>
      </c>
      <c r="P57">
        <f t="shared" si="51"/>
        <v>3.4213417164584772E-3</v>
      </c>
      <c r="Q57">
        <f t="shared" si="52"/>
        <v>2.9657349697540321</v>
      </c>
      <c r="R57">
        <f t="shared" si="53"/>
        <v>3.4191504884563974E-3</v>
      </c>
      <c r="S57">
        <f t="shared" si="54"/>
        <v>2.1371658068239149E-3</v>
      </c>
      <c r="T57">
        <f t="shared" si="55"/>
        <v>231.2970037617207</v>
      </c>
      <c r="U57">
        <f t="shared" si="56"/>
        <v>41.619242657955809</v>
      </c>
      <c r="V57">
        <f t="shared" si="57"/>
        <v>39.855379999999997</v>
      </c>
      <c r="W57">
        <f t="shared" si="58"/>
        <v>7.3565664584287331</v>
      </c>
      <c r="X57">
        <f t="shared" si="59"/>
        <v>39.184320219352813</v>
      </c>
      <c r="Y57">
        <f t="shared" si="60"/>
        <v>2.9554718155589801</v>
      </c>
      <c r="Z57">
        <f t="shared" si="61"/>
        <v>7.5424858693842971</v>
      </c>
      <c r="AA57">
        <f t="shared" si="62"/>
        <v>4.4010946428697526</v>
      </c>
      <c r="AB57">
        <f t="shared" si="63"/>
        <v>-6.8367793824979408</v>
      </c>
      <c r="AC57">
        <f t="shared" si="64"/>
        <v>74.744771200711384</v>
      </c>
      <c r="AD57">
        <f t="shared" si="65"/>
        <v>6.1824961757737071</v>
      </c>
      <c r="AE57">
        <f t="shared" si="66"/>
        <v>305.38749175570786</v>
      </c>
      <c r="AF57">
        <v>6</v>
      </c>
      <c r="AG57">
        <v>1</v>
      </c>
      <c r="AH57">
        <f t="shared" si="67"/>
        <v>1</v>
      </c>
      <c r="AI57">
        <f t="shared" si="68"/>
        <v>0</v>
      </c>
      <c r="AJ57">
        <f t="shared" si="69"/>
        <v>51681.467079798073</v>
      </c>
      <c r="AK57" t="s">
        <v>293</v>
      </c>
      <c r="AL57">
        <v>10143.9</v>
      </c>
      <c r="AM57">
        <v>715.47692307692296</v>
      </c>
      <c r="AN57">
        <v>3262.08</v>
      </c>
      <c r="AO57">
        <f t="shared" si="70"/>
        <v>0.78066849277855754</v>
      </c>
      <c r="AP57">
        <v>-0.57774747981622299</v>
      </c>
      <c r="AQ57" t="s">
        <v>485</v>
      </c>
      <c r="AR57">
        <v>15416.1</v>
      </c>
      <c r="AS57">
        <v>765.62699999999995</v>
      </c>
      <c r="AT57">
        <v>862.11</v>
      </c>
      <c r="AU57">
        <f t="shared" si="71"/>
        <v>0.11191495284824449</v>
      </c>
      <c r="AV57">
        <v>0.5</v>
      </c>
      <c r="AW57">
        <f t="shared" si="72"/>
        <v>1180.2151415544593</v>
      </c>
      <c r="AX57">
        <f t="shared" si="73"/>
        <v>0.5204039091771071</v>
      </c>
      <c r="AY57">
        <f t="shared" si="74"/>
        <v>66.041860958925753</v>
      </c>
      <c r="AZ57">
        <f t="shared" si="75"/>
        <v>9.3046712444898555E-4</v>
      </c>
      <c r="BA57">
        <f t="shared" si="76"/>
        <v>2.7838326895639764</v>
      </c>
      <c r="BB57" t="s">
        <v>486</v>
      </c>
      <c r="BC57">
        <v>765.62699999999995</v>
      </c>
      <c r="BD57">
        <v>634.07000000000005</v>
      </c>
      <c r="BE57">
        <f t="shared" si="77"/>
        <v>0.26451380914268474</v>
      </c>
      <c r="BF57">
        <f t="shared" si="78"/>
        <v>0.42309682511840063</v>
      </c>
      <c r="BG57">
        <f t="shared" si="79"/>
        <v>0.91322711861827011</v>
      </c>
      <c r="BH57">
        <f t="shared" si="80"/>
        <v>0.65798932972411495</v>
      </c>
      <c r="BI57">
        <f t="shared" si="81"/>
        <v>0.94242012889568716</v>
      </c>
      <c r="BJ57">
        <f t="shared" si="82"/>
        <v>0.3503964775312578</v>
      </c>
      <c r="BK57">
        <f t="shared" si="83"/>
        <v>0.6496035224687422</v>
      </c>
      <c r="BL57">
        <f t="shared" si="84"/>
        <v>1400.0356666666701</v>
      </c>
      <c r="BM57">
        <f t="shared" si="85"/>
        <v>1180.2151415544593</v>
      </c>
      <c r="BN57">
        <f t="shared" si="86"/>
        <v>0.84298933923906438</v>
      </c>
      <c r="BO57">
        <f t="shared" si="87"/>
        <v>0.19597867847812886</v>
      </c>
      <c r="BP57">
        <v>6</v>
      </c>
      <c r="BQ57">
        <v>0.5</v>
      </c>
      <c r="BR57" t="s">
        <v>296</v>
      </c>
      <c r="BS57">
        <v>2</v>
      </c>
      <c r="BT57">
        <v>1607291075.3499999</v>
      </c>
      <c r="BU57">
        <v>399.30110000000002</v>
      </c>
      <c r="BV57">
        <v>399.99959999999999</v>
      </c>
      <c r="BW57">
        <v>28.9123566666667</v>
      </c>
      <c r="BX57">
        <v>28.731770000000001</v>
      </c>
      <c r="BY57">
        <v>399.072133333333</v>
      </c>
      <c r="BZ57">
        <v>28.341729999999998</v>
      </c>
      <c r="CA57">
        <v>500.19226666666702</v>
      </c>
      <c r="CB57">
        <v>102.121733333333</v>
      </c>
      <c r="CC57">
        <v>0.100020833333333</v>
      </c>
      <c r="CD57">
        <v>40.322859999999999</v>
      </c>
      <c r="CE57">
        <v>39.855379999999997</v>
      </c>
      <c r="CF57">
        <v>999.9</v>
      </c>
      <c r="CG57">
        <v>0</v>
      </c>
      <c r="CH57">
        <v>0</v>
      </c>
      <c r="CI57">
        <v>9995.66233333333</v>
      </c>
      <c r="CJ57">
        <v>0</v>
      </c>
      <c r="CK57">
        <v>772.81296666666697</v>
      </c>
      <c r="CL57">
        <v>1400.0356666666701</v>
      </c>
      <c r="CM57">
        <v>0.89999613333333295</v>
      </c>
      <c r="CN57">
        <v>0.100003843333333</v>
      </c>
      <c r="CO57">
        <v>0</v>
      </c>
      <c r="CP57">
        <v>765.71879999999999</v>
      </c>
      <c r="CQ57">
        <v>4.9994800000000001</v>
      </c>
      <c r="CR57">
        <v>12998.3733333333</v>
      </c>
      <c r="CS57">
        <v>11417.856666666699</v>
      </c>
      <c r="CT57">
        <v>49.424700000000001</v>
      </c>
      <c r="CU57">
        <v>50.968499999999999</v>
      </c>
      <c r="CV57">
        <v>50.153933333333299</v>
      </c>
      <c r="CW57">
        <v>50.8100666666667</v>
      </c>
      <c r="CX57">
        <v>52.226833333333303</v>
      </c>
      <c r="CY57">
        <v>1255.52966666667</v>
      </c>
      <c r="CZ57">
        <v>139.506</v>
      </c>
      <c r="DA57">
        <v>0</v>
      </c>
      <c r="DB57">
        <v>91.400000095367403</v>
      </c>
      <c r="DC57">
        <v>0</v>
      </c>
      <c r="DD57">
        <v>765.62699999999995</v>
      </c>
      <c r="DE57">
        <v>-14.834230756841199</v>
      </c>
      <c r="DF57">
        <v>-348.89999937435499</v>
      </c>
      <c r="DG57">
        <v>12996.18</v>
      </c>
      <c r="DH57">
        <v>15</v>
      </c>
      <c r="DI57">
        <v>1607290915.0999999</v>
      </c>
      <c r="DJ57" t="s">
        <v>482</v>
      </c>
      <c r="DK57">
        <v>1607290902.0999999</v>
      </c>
      <c r="DL57">
        <v>1607290915.0999999</v>
      </c>
      <c r="DM57">
        <v>2</v>
      </c>
      <c r="DN57">
        <v>0.85299999999999998</v>
      </c>
      <c r="DO57">
        <v>-0.377</v>
      </c>
      <c r="DP57">
        <v>0.22800000000000001</v>
      </c>
      <c r="DQ57">
        <v>0.41099999999999998</v>
      </c>
      <c r="DR57">
        <v>400</v>
      </c>
      <c r="DS57">
        <v>29</v>
      </c>
      <c r="DT57">
        <v>0.44</v>
      </c>
      <c r="DU57">
        <v>0.02</v>
      </c>
      <c r="DV57">
        <v>0.51435492484086498</v>
      </c>
      <c r="DW57">
        <v>0.495336024424685</v>
      </c>
      <c r="DX57">
        <v>4.23167654942736E-2</v>
      </c>
      <c r="DY57">
        <v>1</v>
      </c>
      <c r="DZ57">
        <v>-0.69095969999999995</v>
      </c>
      <c r="EA57">
        <v>-1.0160889610678501</v>
      </c>
      <c r="EB57">
        <v>8.0088351976697197E-2</v>
      </c>
      <c r="EC57">
        <v>0</v>
      </c>
      <c r="ED57">
        <v>0.171140073</v>
      </c>
      <c r="EE57">
        <v>1.1181570391101201</v>
      </c>
      <c r="EF57">
        <v>8.1770243064757595E-2</v>
      </c>
      <c r="EG57">
        <v>0</v>
      </c>
      <c r="EH57">
        <v>1</v>
      </c>
      <c r="EI57">
        <v>3</v>
      </c>
      <c r="EJ57" t="s">
        <v>333</v>
      </c>
      <c r="EK57">
        <v>100</v>
      </c>
      <c r="EL57">
        <v>100</v>
      </c>
      <c r="EM57">
        <v>0.22900000000000001</v>
      </c>
      <c r="EN57">
        <v>0.57599999999999996</v>
      </c>
      <c r="EO57">
        <v>0.39576788197577101</v>
      </c>
      <c r="EP57">
        <v>-1.6043650578588901E-5</v>
      </c>
      <c r="EQ57">
        <v>-1.15305589960158E-6</v>
      </c>
      <c r="ER57">
        <v>3.6581349982770798E-10</v>
      </c>
      <c r="ES57">
        <v>0.410810000000012</v>
      </c>
      <c r="ET57">
        <v>0</v>
      </c>
      <c r="EU57">
        <v>0</v>
      </c>
      <c r="EV57">
        <v>0</v>
      </c>
      <c r="EW57">
        <v>18</v>
      </c>
      <c r="EX57">
        <v>2225</v>
      </c>
      <c r="EY57">
        <v>1</v>
      </c>
      <c r="EZ57">
        <v>25</v>
      </c>
      <c r="FA57">
        <v>3</v>
      </c>
      <c r="FB57">
        <v>2.8</v>
      </c>
      <c r="FC57">
        <v>2</v>
      </c>
      <c r="FD57">
        <v>497.94600000000003</v>
      </c>
      <c r="FE57">
        <v>496.95499999999998</v>
      </c>
      <c r="FF57">
        <v>39.013300000000001</v>
      </c>
      <c r="FG57">
        <v>37.372399999999999</v>
      </c>
      <c r="FH57">
        <v>30.0001</v>
      </c>
      <c r="FI57">
        <v>37.109900000000003</v>
      </c>
      <c r="FJ57">
        <v>37.128700000000002</v>
      </c>
      <c r="FK57">
        <v>19.484100000000002</v>
      </c>
      <c r="FL57">
        <v>0</v>
      </c>
      <c r="FM57">
        <v>100</v>
      </c>
      <c r="FN57">
        <v>-999.9</v>
      </c>
      <c r="FO57">
        <v>400</v>
      </c>
      <c r="FP57">
        <v>29.372900000000001</v>
      </c>
      <c r="FQ57">
        <v>97.301699999999997</v>
      </c>
      <c r="FR57">
        <v>101.70099999999999</v>
      </c>
    </row>
    <row r="58" spans="1:174" x14ac:dyDescent="0.25">
      <c r="A58">
        <v>43</v>
      </c>
      <c r="B58">
        <v>1607291180.0999999</v>
      </c>
      <c r="C58">
        <v>7707.5</v>
      </c>
      <c r="D58" t="s">
        <v>487</v>
      </c>
      <c r="E58" t="s">
        <v>488</v>
      </c>
      <c r="F58" t="s">
        <v>489</v>
      </c>
      <c r="G58" t="s">
        <v>391</v>
      </c>
      <c r="H58">
        <v>1607291172.0999999</v>
      </c>
      <c r="I58">
        <f t="shared" si="44"/>
        <v>4.3181333657847064E-3</v>
      </c>
      <c r="J58">
        <f t="shared" si="45"/>
        <v>4.3181333657847061</v>
      </c>
      <c r="K58">
        <f t="shared" si="46"/>
        <v>5.3027986915251999</v>
      </c>
      <c r="L58">
        <f t="shared" si="47"/>
        <v>391.60722580645199</v>
      </c>
      <c r="M58">
        <f t="shared" si="48"/>
        <v>290.50978798606582</v>
      </c>
      <c r="N58">
        <f t="shared" si="49"/>
        <v>29.696604798535471</v>
      </c>
      <c r="O58">
        <f t="shared" si="50"/>
        <v>40.031026498779603</v>
      </c>
      <c r="P58">
        <f t="shared" si="51"/>
        <v>0.10910511358350723</v>
      </c>
      <c r="Q58">
        <f t="shared" si="52"/>
        <v>2.9667153112338065</v>
      </c>
      <c r="R58">
        <f t="shared" si="53"/>
        <v>0.10692402638557359</v>
      </c>
      <c r="S58">
        <f t="shared" si="54"/>
        <v>6.7019846950783668E-2</v>
      </c>
      <c r="T58">
        <f t="shared" si="55"/>
        <v>231.28169529419219</v>
      </c>
      <c r="U58">
        <f t="shared" si="56"/>
        <v>40.456553280205391</v>
      </c>
      <c r="V58">
        <f t="shared" si="57"/>
        <v>39.856487096774202</v>
      </c>
      <c r="W58">
        <f t="shared" si="58"/>
        <v>7.3570020202840016</v>
      </c>
      <c r="X58">
        <f t="shared" si="59"/>
        <v>45.949524724115186</v>
      </c>
      <c r="Y58">
        <f t="shared" si="60"/>
        <v>3.4469027127916143</v>
      </c>
      <c r="Z58">
        <f t="shared" si="61"/>
        <v>7.501498075305693</v>
      </c>
      <c r="AA58">
        <f t="shared" si="62"/>
        <v>3.9100993074923873</v>
      </c>
      <c r="AB58">
        <f t="shared" si="63"/>
        <v>-190.42968143110556</v>
      </c>
      <c r="AC58">
        <f t="shared" si="64"/>
        <v>58.247103060407873</v>
      </c>
      <c r="AD58">
        <f t="shared" si="65"/>
        <v>4.8139701089555818</v>
      </c>
      <c r="AE58">
        <f t="shared" si="66"/>
        <v>103.91308703245008</v>
      </c>
      <c r="AF58">
        <v>0</v>
      </c>
      <c r="AG58">
        <v>0</v>
      </c>
      <c r="AH58">
        <f t="shared" si="67"/>
        <v>1</v>
      </c>
      <c r="AI58">
        <f t="shared" si="68"/>
        <v>0</v>
      </c>
      <c r="AJ58">
        <f t="shared" si="69"/>
        <v>51725.885768458815</v>
      </c>
      <c r="AK58" t="s">
        <v>293</v>
      </c>
      <c r="AL58">
        <v>10143.9</v>
      </c>
      <c r="AM58">
        <v>715.47692307692296</v>
      </c>
      <c r="AN58">
        <v>3262.08</v>
      </c>
      <c r="AO58">
        <f t="shared" si="70"/>
        <v>0.78066849277855754</v>
      </c>
      <c r="AP58">
        <v>-0.57774747981622299</v>
      </c>
      <c r="AQ58" t="s">
        <v>490</v>
      </c>
      <c r="AR58">
        <v>15420</v>
      </c>
      <c r="AS58">
        <v>1324.4457692307701</v>
      </c>
      <c r="AT58">
        <v>1475.77</v>
      </c>
      <c r="AU58">
        <f t="shared" si="71"/>
        <v>0.10253916990400258</v>
      </c>
      <c r="AV58">
        <v>0.5</v>
      </c>
      <c r="AW58">
        <f t="shared" si="72"/>
        <v>1180.1357338125763</v>
      </c>
      <c r="AX58">
        <f t="shared" si="73"/>
        <v>5.3027986915251999</v>
      </c>
      <c r="AY58">
        <f t="shared" si="74"/>
        <v>60.505069259596262</v>
      </c>
      <c r="AZ58">
        <f t="shared" si="75"/>
        <v>4.9829405235816242E-3</v>
      </c>
      <c r="BA58">
        <f t="shared" si="76"/>
        <v>1.2104257438489738</v>
      </c>
      <c r="BB58" t="s">
        <v>491</v>
      </c>
      <c r="BC58">
        <v>1324.4457692307701</v>
      </c>
      <c r="BD58">
        <v>798.38</v>
      </c>
      <c r="BE58">
        <f t="shared" si="77"/>
        <v>0.45900783997506389</v>
      </c>
      <c r="BF58">
        <f t="shared" si="78"/>
        <v>0.22339306864469488</v>
      </c>
      <c r="BG58">
        <f t="shared" si="79"/>
        <v>0.72505175143077483</v>
      </c>
      <c r="BH58">
        <f t="shared" si="80"/>
        <v>0.19903407693996425</v>
      </c>
      <c r="BI58">
        <f t="shared" si="81"/>
        <v>0.70144814328831406</v>
      </c>
      <c r="BJ58">
        <f t="shared" si="82"/>
        <v>0.13466203168751678</v>
      </c>
      <c r="BK58">
        <f t="shared" si="83"/>
        <v>0.86533796831248322</v>
      </c>
      <c r="BL58">
        <f t="shared" si="84"/>
        <v>1399.94129032258</v>
      </c>
      <c r="BM58">
        <f t="shared" si="85"/>
        <v>1180.1357338125763</v>
      </c>
      <c r="BN58">
        <f t="shared" si="86"/>
        <v>0.8429894467507596</v>
      </c>
      <c r="BO58">
        <f t="shared" si="87"/>
        <v>0.19597889350151929</v>
      </c>
      <c r="BP58">
        <v>6</v>
      </c>
      <c r="BQ58">
        <v>0.5</v>
      </c>
      <c r="BR58" t="s">
        <v>296</v>
      </c>
      <c r="BS58">
        <v>2</v>
      </c>
      <c r="BT58">
        <v>1607291172.0999999</v>
      </c>
      <c r="BU58">
        <v>391.60722580645199</v>
      </c>
      <c r="BV58">
        <v>399.99658064516098</v>
      </c>
      <c r="BW58">
        <v>33.719645161290302</v>
      </c>
      <c r="BX58">
        <v>28.714532258064501</v>
      </c>
      <c r="BY58">
        <v>391.372419354839</v>
      </c>
      <c r="BZ58">
        <v>32.917425806451597</v>
      </c>
      <c r="CA58">
        <v>500.19180645161299</v>
      </c>
      <c r="CB58">
        <v>102.122419354839</v>
      </c>
      <c r="CC58">
        <v>9.99704806451613E-2</v>
      </c>
      <c r="CD58">
        <v>40.220664516128998</v>
      </c>
      <c r="CE58">
        <v>39.856487096774202</v>
      </c>
      <c r="CF58">
        <v>999.9</v>
      </c>
      <c r="CG58">
        <v>0</v>
      </c>
      <c r="CH58">
        <v>0</v>
      </c>
      <c r="CI58">
        <v>10001.147096774201</v>
      </c>
      <c r="CJ58">
        <v>0</v>
      </c>
      <c r="CK58">
        <v>553.99725806451602</v>
      </c>
      <c r="CL58">
        <v>1399.94129032258</v>
      </c>
      <c r="CM58">
        <v>0.89999416129032295</v>
      </c>
      <c r="CN58">
        <v>0.100005867741935</v>
      </c>
      <c r="CO58">
        <v>0</v>
      </c>
      <c r="CP58">
        <v>1331.44483870968</v>
      </c>
      <c r="CQ58">
        <v>4.9994800000000001</v>
      </c>
      <c r="CR58">
        <v>19601.5032258065</v>
      </c>
      <c r="CS58">
        <v>11417.087096774199</v>
      </c>
      <c r="CT58">
        <v>49.503935483870997</v>
      </c>
      <c r="CU58">
        <v>50.936999999999998</v>
      </c>
      <c r="CV58">
        <v>50.187064516128999</v>
      </c>
      <c r="CW58">
        <v>50.739774193548399</v>
      </c>
      <c r="CX58">
        <v>52.286129032258103</v>
      </c>
      <c r="CY58">
        <v>1255.4396774193499</v>
      </c>
      <c r="CZ58">
        <v>139.501612903226</v>
      </c>
      <c r="DA58">
        <v>0</v>
      </c>
      <c r="DB58">
        <v>96</v>
      </c>
      <c r="DC58">
        <v>0</v>
      </c>
      <c r="DD58">
        <v>1324.4457692307701</v>
      </c>
      <c r="DE58">
        <v>-926.11111171854702</v>
      </c>
      <c r="DF58">
        <v>-12814.847871346101</v>
      </c>
      <c r="DG58">
        <v>19506.365384615401</v>
      </c>
      <c r="DH58">
        <v>15</v>
      </c>
      <c r="DI58">
        <v>1607290915.0999999</v>
      </c>
      <c r="DJ58" t="s">
        <v>482</v>
      </c>
      <c r="DK58">
        <v>1607290902.0999999</v>
      </c>
      <c r="DL58">
        <v>1607290915.0999999</v>
      </c>
      <c r="DM58">
        <v>2</v>
      </c>
      <c r="DN58">
        <v>0.85299999999999998</v>
      </c>
      <c r="DO58">
        <v>-0.377</v>
      </c>
      <c r="DP58">
        <v>0.22800000000000001</v>
      </c>
      <c r="DQ58">
        <v>0.41099999999999998</v>
      </c>
      <c r="DR58">
        <v>400</v>
      </c>
      <c r="DS58">
        <v>29</v>
      </c>
      <c r="DT58">
        <v>0.44</v>
      </c>
      <c r="DU58">
        <v>0.02</v>
      </c>
      <c r="DV58">
        <v>5.27695481705224</v>
      </c>
      <c r="DW58">
        <v>2.2019613971716701</v>
      </c>
      <c r="DX58">
        <v>0.177448917545007</v>
      </c>
      <c r="DY58">
        <v>0</v>
      </c>
      <c r="DZ58">
        <v>-8.3814463333333293</v>
      </c>
      <c r="EA58">
        <v>-2.96886593993327</v>
      </c>
      <c r="EB58">
        <v>0.233057170589584</v>
      </c>
      <c r="EC58">
        <v>0</v>
      </c>
      <c r="ED58">
        <v>4.9997543333333301</v>
      </c>
      <c r="EE58">
        <v>1.55096569521691</v>
      </c>
      <c r="EF58">
        <v>0.11308263732578699</v>
      </c>
      <c r="EG58">
        <v>0</v>
      </c>
      <c r="EH58">
        <v>0</v>
      </c>
      <c r="EI58">
        <v>3</v>
      </c>
      <c r="EJ58" t="s">
        <v>298</v>
      </c>
      <c r="EK58">
        <v>100</v>
      </c>
      <c r="EL58">
        <v>100</v>
      </c>
      <c r="EM58">
        <v>0.23499999999999999</v>
      </c>
      <c r="EN58">
        <v>0.81030000000000002</v>
      </c>
      <c r="EO58">
        <v>0.39576788197577101</v>
      </c>
      <c r="EP58">
        <v>-1.6043650578588901E-5</v>
      </c>
      <c r="EQ58">
        <v>-1.15305589960158E-6</v>
      </c>
      <c r="ER58">
        <v>3.6581349982770798E-10</v>
      </c>
      <c r="ES58">
        <v>0.410810000000012</v>
      </c>
      <c r="ET58">
        <v>0</v>
      </c>
      <c r="EU58">
        <v>0</v>
      </c>
      <c r="EV58">
        <v>0</v>
      </c>
      <c r="EW58">
        <v>18</v>
      </c>
      <c r="EX58">
        <v>2225</v>
      </c>
      <c r="EY58">
        <v>1</v>
      </c>
      <c r="EZ58">
        <v>25</v>
      </c>
      <c r="FA58">
        <v>4.5999999999999996</v>
      </c>
      <c r="FB58">
        <v>4.4000000000000004</v>
      </c>
      <c r="FC58">
        <v>2</v>
      </c>
      <c r="FD58">
        <v>515.64300000000003</v>
      </c>
      <c r="FE58">
        <v>497.14100000000002</v>
      </c>
      <c r="FF58">
        <v>39.093299999999999</v>
      </c>
      <c r="FG58">
        <v>37.375999999999998</v>
      </c>
      <c r="FH58">
        <v>30.0001</v>
      </c>
      <c r="FI58">
        <v>37.102899999999998</v>
      </c>
      <c r="FJ58">
        <v>37.112499999999997</v>
      </c>
      <c r="FK58">
        <v>19.4846</v>
      </c>
      <c r="FL58">
        <v>0</v>
      </c>
      <c r="FM58">
        <v>100</v>
      </c>
      <c r="FN58">
        <v>-999.9</v>
      </c>
      <c r="FO58">
        <v>400</v>
      </c>
      <c r="FP58">
        <v>28.982600000000001</v>
      </c>
      <c r="FQ58">
        <v>97.304100000000005</v>
      </c>
      <c r="FR58">
        <v>101.703</v>
      </c>
    </row>
    <row r="59" spans="1:174" x14ac:dyDescent="0.25">
      <c r="A59">
        <v>44</v>
      </c>
      <c r="B59">
        <v>1607291354</v>
      </c>
      <c r="C59">
        <v>7881.4000000953702</v>
      </c>
      <c r="D59" t="s">
        <v>492</v>
      </c>
      <c r="E59" t="s">
        <v>493</v>
      </c>
      <c r="F59" t="s">
        <v>489</v>
      </c>
      <c r="G59" t="s">
        <v>391</v>
      </c>
      <c r="H59">
        <v>1607291346.25</v>
      </c>
      <c r="I59">
        <f t="shared" si="44"/>
        <v>3.0923506745802517E-3</v>
      </c>
      <c r="J59">
        <f t="shared" si="45"/>
        <v>3.0923506745802518</v>
      </c>
      <c r="K59">
        <f t="shared" si="46"/>
        <v>5.1714205747748387</v>
      </c>
      <c r="L59">
        <f t="shared" si="47"/>
        <v>392.35013333333302</v>
      </c>
      <c r="M59">
        <f t="shared" si="48"/>
        <v>257.1921239407223</v>
      </c>
      <c r="N59">
        <f t="shared" si="49"/>
        <v>26.29085772153719</v>
      </c>
      <c r="O59">
        <f t="shared" si="50"/>
        <v>40.107066166887215</v>
      </c>
      <c r="P59">
        <f t="shared" si="51"/>
        <v>7.3974849578159196E-2</v>
      </c>
      <c r="Q59">
        <f t="shared" si="52"/>
        <v>2.9657976360167102</v>
      </c>
      <c r="R59">
        <f t="shared" si="53"/>
        <v>7.2964881775266985E-2</v>
      </c>
      <c r="S59">
        <f t="shared" si="54"/>
        <v>4.5692643900668281E-2</v>
      </c>
      <c r="T59">
        <f t="shared" si="55"/>
        <v>231.28776432208775</v>
      </c>
      <c r="U59">
        <f t="shared" si="56"/>
        <v>40.891395285828132</v>
      </c>
      <c r="V59">
        <f t="shared" si="57"/>
        <v>39.974523333333302</v>
      </c>
      <c r="W59">
        <f t="shared" si="58"/>
        <v>7.4035691102186556</v>
      </c>
      <c r="X59">
        <f t="shared" si="59"/>
        <v>43.678314406037579</v>
      </c>
      <c r="Y59">
        <f t="shared" si="60"/>
        <v>3.2980086716390322</v>
      </c>
      <c r="Z59">
        <f t="shared" si="61"/>
        <v>7.550677530685924</v>
      </c>
      <c r="AA59">
        <f t="shared" si="62"/>
        <v>4.1055604385796229</v>
      </c>
      <c r="AB59">
        <f t="shared" si="63"/>
        <v>-136.37266474898911</v>
      </c>
      <c r="AC59">
        <f t="shared" si="64"/>
        <v>58.952743663404192</v>
      </c>
      <c r="AD59">
        <f t="shared" si="65"/>
        <v>4.8794181611345069</v>
      </c>
      <c r="AE59">
        <f t="shared" si="66"/>
        <v>158.74726139763735</v>
      </c>
      <c r="AF59">
        <v>0</v>
      </c>
      <c r="AG59">
        <v>0</v>
      </c>
      <c r="AH59">
        <f t="shared" si="67"/>
        <v>1</v>
      </c>
      <c r="AI59">
        <f t="shared" si="68"/>
        <v>0</v>
      </c>
      <c r="AJ59">
        <f t="shared" si="69"/>
        <v>51679.885473631577</v>
      </c>
      <c r="AK59" t="s">
        <v>293</v>
      </c>
      <c r="AL59">
        <v>10143.9</v>
      </c>
      <c r="AM59">
        <v>715.47692307692296</v>
      </c>
      <c r="AN59">
        <v>3262.08</v>
      </c>
      <c r="AO59">
        <f t="shared" si="70"/>
        <v>0.78066849277855754</v>
      </c>
      <c r="AP59">
        <v>-0.57774747981622299</v>
      </c>
      <c r="AQ59" t="s">
        <v>494</v>
      </c>
      <c r="AR59">
        <v>15394.4</v>
      </c>
      <c r="AS59">
        <v>850.90963999999997</v>
      </c>
      <c r="AT59">
        <v>1026.6199999999999</v>
      </c>
      <c r="AU59">
        <f t="shared" si="71"/>
        <v>0.17115423428337651</v>
      </c>
      <c r="AV59">
        <v>0.5</v>
      </c>
      <c r="AW59">
        <f t="shared" si="72"/>
        <v>1180.1651715545784</v>
      </c>
      <c r="AX59">
        <f t="shared" si="73"/>
        <v>5.1714205747748387</v>
      </c>
      <c r="AY59">
        <f t="shared" si="74"/>
        <v>100.99513313266677</v>
      </c>
      <c r="AZ59">
        <f t="shared" si="75"/>
        <v>4.8714944256641139E-3</v>
      </c>
      <c r="BA59">
        <f t="shared" si="76"/>
        <v>2.177495080945238</v>
      </c>
      <c r="BB59" t="s">
        <v>495</v>
      </c>
      <c r="BC59">
        <v>850.90963999999997</v>
      </c>
      <c r="BD59">
        <v>649.02</v>
      </c>
      <c r="BE59">
        <f t="shared" si="77"/>
        <v>0.36780892637977047</v>
      </c>
      <c r="BF59">
        <f t="shared" si="78"/>
        <v>0.46533463983050838</v>
      </c>
      <c r="BG59">
        <f t="shared" si="79"/>
        <v>0.85549509004768354</v>
      </c>
      <c r="BH59">
        <f t="shared" si="80"/>
        <v>0.56472527602933076</v>
      </c>
      <c r="BI59">
        <f t="shared" si="81"/>
        <v>0.87782034831316769</v>
      </c>
      <c r="BJ59">
        <f t="shared" si="82"/>
        <v>0.3549278016673974</v>
      </c>
      <c r="BK59">
        <f t="shared" si="83"/>
        <v>0.64507219833260265</v>
      </c>
      <c r="BL59">
        <f t="shared" si="84"/>
        <v>1399.9760000000001</v>
      </c>
      <c r="BM59">
        <f t="shared" si="85"/>
        <v>1180.1651715545784</v>
      </c>
      <c r="BN59">
        <f t="shared" si="86"/>
        <v>0.84298957378882089</v>
      </c>
      <c r="BO59">
        <f t="shared" si="87"/>
        <v>0.19597914757764187</v>
      </c>
      <c r="BP59">
        <v>6</v>
      </c>
      <c r="BQ59">
        <v>0.5</v>
      </c>
      <c r="BR59" t="s">
        <v>296</v>
      </c>
      <c r="BS59">
        <v>2</v>
      </c>
      <c r="BT59">
        <v>1607291346.25</v>
      </c>
      <c r="BU59">
        <v>392.35013333333302</v>
      </c>
      <c r="BV59">
        <v>400.00876666666699</v>
      </c>
      <c r="BW59">
        <v>32.262996666666702</v>
      </c>
      <c r="BX59">
        <v>28.673310000000001</v>
      </c>
      <c r="BY59">
        <v>392.115833333333</v>
      </c>
      <c r="BZ59">
        <v>31.531216666666701</v>
      </c>
      <c r="CA59">
        <v>500.196666666667</v>
      </c>
      <c r="CB59">
        <v>102.12260000000001</v>
      </c>
      <c r="CC59">
        <v>0.10003932</v>
      </c>
      <c r="CD59">
        <v>40.343226666666702</v>
      </c>
      <c r="CE59">
        <v>39.974523333333302</v>
      </c>
      <c r="CF59">
        <v>999.9</v>
      </c>
      <c r="CG59">
        <v>0</v>
      </c>
      <c r="CH59">
        <v>0</v>
      </c>
      <c r="CI59">
        <v>9995.9323333333305</v>
      </c>
      <c r="CJ59">
        <v>0</v>
      </c>
      <c r="CK59">
        <v>689.33206666666695</v>
      </c>
      <c r="CL59">
        <v>1399.9760000000001</v>
      </c>
      <c r="CM59">
        <v>0.89999006666666603</v>
      </c>
      <c r="CN59">
        <v>0.100009973333333</v>
      </c>
      <c r="CO59">
        <v>0</v>
      </c>
      <c r="CP59">
        <v>852.25033333333295</v>
      </c>
      <c r="CQ59">
        <v>4.9994800000000001</v>
      </c>
      <c r="CR59">
        <v>12795.356666666699</v>
      </c>
      <c r="CS59">
        <v>11417.356666666699</v>
      </c>
      <c r="CT59">
        <v>49.587200000000003</v>
      </c>
      <c r="CU59">
        <v>50.8791333333333</v>
      </c>
      <c r="CV59">
        <v>50.228933333333302</v>
      </c>
      <c r="CW59">
        <v>50.808199999999999</v>
      </c>
      <c r="CX59">
        <v>52.374666666666698</v>
      </c>
      <c r="CY59">
        <v>1255.4649999999999</v>
      </c>
      <c r="CZ59">
        <v>139.511</v>
      </c>
      <c r="DA59">
        <v>0</v>
      </c>
      <c r="DB59">
        <v>173</v>
      </c>
      <c r="DC59">
        <v>0</v>
      </c>
      <c r="DD59">
        <v>850.90963999999997</v>
      </c>
      <c r="DE59">
        <v>-158.74769231071599</v>
      </c>
      <c r="DF59">
        <v>-2123.20769231139</v>
      </c>
      <c r="DG59">
        <v>12776.5</v>
      </c>
      <c r="DH59">
        <v>15</v>
      </c>
      <c r="DI59">
        <v>1607290915.0999999</v>
      </c>
      <c r="DJ59" t="s">
        <v>482</v>
      </c>
      <c r="DK59">
        <v>1607290902.0999999</v>
      </c>
      <c r="DL59">
        <v>1607290915.0999999</v>
      </c>
      <c r="DM59">
        <v>2</v>
      </c>
      <c r="DN59">
        <v>0.85299999999999998</v>
      </c>
      <c r="DO59">
        <v>-0.377</v>
      </c>
      <c r="DP59">
        <v>0.22800000000000001</v>
      </c>
      <c r="DQ59">
        <v>0.41099999999999998</v>
      </c>
      <c r="DR59">
        <v>400</v>
      </c>
      <c r="DS59">
        <v>29</v>
      </c>
      <c r="DT59">
        <v>0.44</v>
      </c>
      <c r="DU59">
        <v>0.02</v>
      </c>
      <c r="DV59">
        <v>5.1787485575079399</v>
      </c>
      <c r="DW59">
        <v>-0.35461896121876302</v>
      </c>
      <c r="DX59">
        <v>6.2022079970640499E-2</v>
      </c>
      <c r="DY59">
        <v>1</v>
      </c>
      <c r="DZ59">
        <v>-7.6585986666666699</v>
      </c>
      <c r="EA59">
        <v>0.54488863181314595</v>
      </c>
      <c r="EB59">
        <v>7.8226883773347897E-2</v>
      </c>
      <c r="EC59">
        <v>0</v>
      </c>
      <c r="ED59">
        <v>3.5896889999999999</v>
      </c>
      <c r="EE59">
        <v>-0.43995844271412499</v>
      </c>
      <c r="EF59">
        <v>3.1805653726971202E-2</v>
      </c>
      <c r="EG59">
        <v>0</v>
      </c>
      <c r="EH59">
        <v>1</v>
      </c>
      <c r="EI59">
        <v>3</v>
      </c>
      <c r="EJ59" t="s">
        <v>333</v>
      </c>
      <c r="EK59">
        <v>100</v>
      </c>
      <c r="EL59">
        <v>100</v>
      </c>
      <c r="EM59">
        <v>0.23400000000000001</v>
      </c>
      <c r="EN59">
        <v>0.72909999999999997</v>
      </c>
      <c r="EO59">
        <v>0.39576788197577101</v>
      </c>
      <c r="EP59">
        <v>-1.6043650578588901E-5</v>
      </c>
      <c r="EQ59">
        <v>-1.15305589960158E-6</v>
      </c>
      <c r="ER59">
        <v>3.6581349982770798E-10</v>
      </c>
      <c r="ES59">
        <v>0.410810000000012</v>
      </c>
      <c r="ET59">
        <v>0</v>
      </c>
      <c r="EU59">
        <v>0</v>
      </c>
      <c r="EV59">
        <v>0</v>
      </c>
      <c r="EW59">
        <v>18</v>
      </c>
      <c r="EX59">
        <v>2225</v>
      </c>
      <c r="EY59">
        <v>1</v>
      </c>
      <c r="EZ59">
        <v>25</v>
      </c>
      <c r="FA59">
        <v>7.5</v>
      </c>
      <c r="FB59">
        <v>7.3</v>
      </c>
      <c r="FC59">
        <v>2</v>
      </c>
      <c r="FD59">
        <v>515.28499999999997</v>
      </c>
      <c r="FE59">
        <v>497.255</v>
      </c>
      <c r="FF59">
        <v>39.168900000000001</v>
      </c>
      <c r="FG59">
        <v>37.372399999999999</v>
      </c>
      <c r="FH59">
        <v>30.0001</v>
      </c>
      <c r="FI59">
        <v>37.088900000000002</v>
      </c>
      <c r="FJ59">
        <v>37.104799999999997</v>
      </c>
      <c r="FK59">
        <v>19.479800000000001</v>
      </c>
      <c r="FL59">
        <v>0</v>
      </c>
      <c r="FM59">
        <v>100</v>
      </c>
      <c r="FN59">
        <v>-999.9</v>
      </c>
      <c r="FO59">
        <v>400</v>
      </c>
      <c r="FP59">
        <v>33.450000000000003</v>
      </c>
      <c r="FQ59">
        <v>97.303899999999999</v>
      </c>
      <c r="FR59">
        <v>101.7</v>
      </c>
    </row>
    <row r="60" spans="1:174" x14ac:dyDescent="0.25">
      <c r="A60">
        <v>45</v>
      </c>
      <c r="B60">
        <v>1607291507</v>
      </c>
      <c r="C60">
        <v>8034.4000000953702</v>
      </c>
      <c r="D60" t="s">
        <v>496</v>
      </c>
      <c r="E60" t="s">
        <v>497</v>
      </c>
      <c r="F60" t="s">
        <v>410</v>
      </c>
      <c r="G60" t="s">
        <v>359</v>
      </c>
      <c r="H60">
        <v>1607291499</v>
      </c>
      <c r="I60">
        <f t="shared" si="44"/>
        <v>1.0267151137354733E-4</v>
      </c>
      <c r="J60">
        <f t="shared" si="45"/>
        <v>0.10267151137354733</v>
      </c>
      <c r="K60">
        <f t="shared" si="46"/>
        <v>0.69005453843636311</v>
      </c>
      <c r="L60">
        <f t="shared" si="47"/>
        <v>399.11803225806398</v>
      </c>
      <c r="M60">
        <f t="shared" si="48"/>
        <v>-122.82314956422579</v>
      </c>
      <c r="N60">
        <f t="shared" si="49"/>
        <v>-12.554688622836057</v>
      </c>
      <c r="O60">
        <f t="shared" si="50"/>
        <v>40.796890785957395</v>
      </c>
      <c r="P60">
        <f t="shared" si="51"/>
        <v>2.1595761060170283E-3</v>
      </c>
      <c r="Q60">
        <f t="shared" si="52"/>
        <v>2.9652870096627026</v>
      </c>
      <c r="R60">
        <f t="shared" si="53"/>
        <v>2.1587027163318668E-3</v>
      </c>
      <c r="S60">
        <f t="shared" si="54"/>
        <v>1.349267636964539E-3</v>
      </c>
      <c r="T60">
        <f t="shared" si="55"/>
        <v>231.28687413911018</v>
      </c>
      <c r="U60">
        <f t="shared" si="56"/>
        <v>41.564356481858098</v>
      </c>
      <c r="V60">
        <f t="shared" si="57"/>
        <v>40.347229032258099</v>
      </c>
      <c r="W60">
        <f t="shared" si="58"/>
        <v>7.5522882251672554</v>
      </c>
      <c r="X60">
        <f t="shared" si="59"/>
        <v>39.12384341747304</v>
      </c>
      <c r="Y60">
        <f t="shared" si="60"/>
        <v>2.9401671784983181</v>
      </c>
      <c r="Z60">
        <f t="shared" si="61"/>
        <v>7.5150264434020668</v>
      </c>
      <c r="AA60">
        <f t="shared" si="62"/>
        <v>4.6121210466689373</v>
      </c>
      <c r="AB60">
        <f t="shared" si="63"/>
        <v>-4.5278136515734371</v>
      </c>
      <c r="AC60">
        <f t="shared" si="64"/>
        <v>-14.832336390343421</v>
      </c>
      <c r="AD60">
        <f t="shared" si="65"/>
        <v>-1.2295288434647358</v>
      </c>
      <c r="AE60">
        <f t="shared" si="66"/>
        <v>210.69719525372858</v>
      </c>
      <c r="AF60">
        <v>0</v>
      </c>
      <c r="AG60">
        <v>0</v>
      </c>
      <c r="AH60">
        <f t="shared" si="67"/>
        <v>1</v>
      </c>
      <c r="AI60">
        <f t="shared" si="68"/>
        <v>0</v>
      </c>
      <c r="AJ60">
        <f t="shared" si="69"/>
        <v>51680.087143906821</v>
      </c>
      <c r="AK60" t="s">
        <v>293</v>
      </c>
      <c r="AL60">
        <v>10143.9</v>
      </c>
      <c r="AM60">
        <v>715.47692307692296</v>
      </c>
      <c r="AN60">
        <v>3262.08</v>
      </c>
      <c r="AO60">
        <f t="shared" si="70"/>
        <v>0.78066849277855754</v>
      </c>
      <c r="AP60">
        <v>-0.57774747981622299</v>
      </c>
      <c r="AQ60" t="s">
        <v>498</v>
      </c>
      <c r="AR60">
        <v>15415.3</v>
      </c>
      <c r="AS60">
        <v>619.20753846153798</v>
      </c>
      <c r="AT60">
        <v>675.26</v>
      </c>
      <c r="AU60">
        <f t="shared" si="71"/>
        <v>8.3008710035337496E-2</v>
      </c>
      <c r="AV60">
        <v>0.5</v>
      </c>
      <c r="AW60">
        <f t="shared" si="72"/>
        <v>1180.1674757478272</v>
      </c>
      <c r="AX60">
        <f t="shared" si="73"/>
        <v>0.69005453843636311</v>
      </c>
      <c r="AY60">
        <f t="shared" si="74"/>
        <v>48.98208989374379</v>
      </c>
      <c r="AZ60">
        <f t="shared" si="75"/>
        <v>1.0742560223914223E-3</v>
      </c>
      <c r="BA60">
        <f t="shared" si="76"/>
        <v>3.8308503391286317</v>
      </c>
      <c r="BB60" t="s">
        <v>499</v>
      </c>
      <c r="BC60">
        <v>619.20753846153798</v>
      </c>
      <c r="BD60">
        <v>506.02</v>
      </c>
      <c r="BE60">
        <f t="shared" si="77"/>
        <v>0.25062938719900485</v>
      </c>
      <c r="BF60">
        <f t="shared" si="78"/>
        <v>0.3312010253986174</v>
      </c>
      <c r="BG60">
        <f t="shared" si="79"/>
        <v>0.9385934994158327</v>
      </c>
      <c r="BH60">
        <f t="shared" si="80"/>
        <v>-1.39375310814431</v>
      </c>
      <c r="BI60">
        <f t="shared" si="81"/>
        <v>1.0157923798338901</v>
      </c>
      <c r="BJ60">
        <f t="shared" si="82"/>
        <v>0.27065940328925514</v>
      </c>
      <c r="BK60">
        <f t="shared" si="83"/>
        <v>0.72934059671074492</v>
      </c>
      <c r="BL60">
        <f t="shared" si="84"/>
        <v>1399.9796774193501</v>
      </c>
      <c r="BM60">
        <f t="shared" si="85"/>
        <v>1180.1674757478272</v>
      </c>
      <c r="BN60">
        <f t="shared" si="86"/>
        <v>0.84298900532848209</v>
      </c>
      <c r="BO60">
        <f t="shared" si="87"/>
        <v>0.19597801065696416</v>
      </c>
      <c r="BP60">
        <v>6</v>
      </c>
      <c r="BQ60">
        <v>0.5</v>
      </c>
      <c r="BR60" t="s">
        <v>296</v>
      </c>
      <c r="BS60">
        <v>2</v>
      </c>
      <c r="BT60">
        <v>1607291499</v>
      </c>
      <c r="BU60">
        <v>399.11803225806398</v>
      </c>
      <c r="BV60">
        <v>399.99493548387102</v>
      </c>
      <c r="BW60">
        <v>28.763803225806399</v>
      </c>
      <c r="BX60">
        <v>28.6441870967742</v>
      </c>
      <c r="BY60">
        <v>398.88893548387102</v>
      </c>
      <c r="BZ60">
        <v>28.200245161290301</v>
      </c>
      <c r="CA60">
        <v>500.19151612903198</v>
      </c>
      <c r="CB60">
        <v>102.117612903226</v>
      </c>
      <c r="CC60">
        <v>9.9995645161290295E-2</v>
      </c>
      <c r="CD60">
        <v>40.254448387096801</v>
      </c>
      <c r="CE60">
        <v>40.347229032258099</v>
      </c>
      <c r="CF60">
        <v>999.9</v>
      </c>
      <c r="CG60">
        <v>0</v>
      </c>
      <c r="CH60">
        <v>0</v>
      </c>
      <c r="CI60">
        <v>9993.5293548387108</v>
      </c>
      <c r="CJ60">
        <v>0</v>
      </c>
      <c r="CK60">
        <v>549.49293548387095</v>
      </c>
      <c r="CL60">
        <v>1399.9796774193501</v>
      </c>
      <c r="CM60">
        <v>0.90000722580645198</v>
      </c>
      <c r="CN60">
        <v>9.9992696774193604E-2</v>
      </c>
      <c r="CO60">
        <v>0</v>
      </c>
      <c r="CP60">
        <v>619.32454838709702</v>
      </c>
      <c r="CQ60">
        <v>4.9994800000000001</v>
      </c>
      <c r="CR60">
        <v>9659.6603225806393</v>
      </c>
      <c r="CS60">
        <v>11417.445161290299</v>
      </c>
      <c r="CT60">
        <v>49.487806451612897</v>
      </c>
      <c r="CU60">
        <v>50.804000000000002</v>
      </c>
      <c r="CV60">
        <v>50.186999999999998</v>
      </c>
      <c r="CW60">
        <v>50.634999999999998</v>
      </c>
      <c r="CX60">
        <v>52.274000000000001</v>
      </c>
      <c r="CY60">
        <v>1255.4948387096799</v>
      </c>
      <c r="CZ60">
        <v>139.48483870967701</v>
      </c>
      <c r="DA60">
        <v>0</v>
      </c>
      <c r="DB60">
        <v>152.10000014305101</v>
      </c>
      <c r="DC60">
        <v>0</v>
      </c>
      <c r="DD60">
        <v>619.20753846153798</v>
      </c>
      <c r="DE60">
        <v>-15.228717964822</v>
      </c>
      <c r="DF60">
        <v>-76.209573461426004</v>
      </c>
      <c r="DG60">
        <v>9657.6188461538495</v>
      </c>
      <c r="DH60">
        <v>15</v>
      </c>
      <c r="DI60">
        <v>1607290915.0999999</v>
      </c>
      <c r="DJ60" t="s">
        <v>482</v>
      </c>
      <c r="DK60">
        <v>1607290902.0999999</v>
      </c>
      <c r="DL60">
        <v>1607290915.0999999</v>
      </c>
      <c r="DM60">
        <v>2</v>
      </c>
      <c r="DN60">
        <v>0.85299999999999998</v>
      </c>
      <c r="DO60">
        <v>-0.377</v>
      </c>
      <c r="DP60">
        <v>0.22800000000000001</v>
      </c>
      <c r="DQ60">
        <v>0.41099999999999998</v>
      </c>
      <c r="DR60">
        <v>400</v>
      </c>
      <c r="DS60">
        <v>29</v>
      </c>
      <c r="DT60">
        <v>0.44</v>
      </c>
      <c r="DU60">
        <v>0.02</v>
      </c>
      <c r="DV60">
        <v>0.68669854657524199</v>
      </c>
      <c r="DW60">
        <v>0.39658639591658001</v>
      </c>
      <c r="DX60">
        <v>3.9768737601171798E-2</v>
      </c>
      <c r="DY60">
        <v>1</v>
      </c>
      <c r="DZ60">
        <v>-0.88235993333333296</v>
      </c>
      <c r="EA60">
        <v>-1.04982321690768</v>
      </c>
      <c r="EB60">
        <v>8.1388205464073396E-2</v>
      </c>
      <c r="EC60">
        <v>0</v>
      </c>
      <c r="ED60">
        <v>0.12736303566666701</v>
      </c>
      <c r="EE60">
        <v>1.51289753779755</v>
      </c>
      <c r="EF60">
        <v>0.11019537439761699</v>
      </c>
      <c r="EG60">
        <v>0</v>
      </c>
      <c r="EH60">
        <v>1</v>
      </c>
      <c r="EI60">
        <v>3</v>
      </c>
      <c r="EJ60" t="s">
        <v>333</v>
      </c>
      <c r="EK60">
        <v>100</v>
      </c>
      <c r="EL60">
        <v>100</v>
      </c>
      <c r="EM60">
        <v>0.23</v>
      </c>
      <c r="EN60">
        <v>0.57150000000000001</v>
      </c>
      <c r="EO60">
        <v>0.39576788197577101</v>
      </c>
      <c r="EP60">
        <v>-1.6043650578588901E-5</v>
      </c>
      <c r="EQ60">
        <v>-1.15305589960158E-6</v>
      </c>
      <c r="ER60">
        <v>3.6581349982770798E-10</v>
      </c>
      <c r="ES60">
        <v>0.410810000000012</v>
      </c>
      <c r="ET60">
        <v>0</v>
      </c>
      <c r="EU60">
        <v>0</v>
      </c>
      <c r="EV60">
        <v>0</v>
      </c>
      <c r="EW60">
        <v>18</v>
      </c>
      <c r="EX60">
        <v>2225</v>
      </c>
      <c r="EY60">
        <v>1</v>
      </c>
      <c r="EZ60">
        <v>25</v>
      </c>
      <c r="FA60">
        <v>10.1</v>
      </c>
      <c r="FB60">
        <v>9.9</v>
      </c>
      <c r="FC60">
        <v>2</v>
      </c>
      <c r="FD60">
        <v>512.976</v>
      </c>
      <c r="FE60">
        <v>497.43599999999998</v>
      </c>
      <c r="FF60">
        <v>39.106200000000001</v>
      </c>
      <c r="FG60">
        <v>37.3371</v>
      </c>
      <c r="FH60">
        <v>30</v>
      </c>
      <c r="FI60">
        <v>37.057499999999997</v>
      </c>
      <c r="FJ60">
        <v>37.072899999999997</v>
      </c>
      <c r="FK60">
        <v>19.4787</v>
      </c>
      <c r="FL60">
        <v>0</v>
      </c>
      <c r="FM60">
        <v>100</v>
      </c>
      <c r="FN60">
        <v>-999.9</v>
      </c>
      <c r="FO60">
        <v>400</v>
      </c>
      <c r="FP60">
        <v>32.0259</v>
      </c>
      <c r="FQ60">
        <v>97.316100000000006</v>
      </c>
      <c r="FR60">
        <v>101.709</v>
      </c>
    </row>
    <row r="61" spans="1:174" x14ac:dyDescent="0.25">
      <c r="A61">
        <v>46</v>
      </c>
      <c r="B61">
        <v>1607291664.5</v>
      </c>
      <c r="C61">
        <v>8191.9000000953702</v>
      </c>
      <c r="D61" t="s">
        <v>500</v>
      </c>
      <c r="E61" t="s">
        <v>501</v>
      </c>
      <c r="F61" t="s">
        <v>410</v>
      </c>
      <c r="G61" t="s">
        <v>359</v>
      </c>
      <c r="H61">
        <v>1607291656.75</v>
      </c>
      <c r="I61">
        <f t="shared" si="44"/>
        <v>4.4170856749361923E-4</v>
      </c>
      <c r="J61">
        <f t="shared" si="45"/>
        <v>0.44170856749361925</v>
      </c>
      <c r="K61">
        <f t="shared" si="46"/>
        <v>1.2821244449655731</v>
      </c>
      <c r="L61">
        <f t="shared" si="47"/>
        <v>398.248066666667</v>
      </c>
      <c r="M61">
        <f t="shared" si="48"/>
        <v>154.07951555768486</v>
      </c>
      <c r="N61">
        <f t="shared" si="49"/>
        <v>15.749214246207247</v>
      </c>
      <c r="O61">
        <f t="shared" si="50"/>
        <v>40.706865558147442</v>
      </c>
      <c r="P61">
        <f t="shared" si="51"/>
        <v>9.214504295344296E-3</v>
      </c>
      <c r="Q61">
        <f t="shared" si="52"/>
        <v>2.9668083624308168</v>
      </c>
      <c r="R61">
        <f t="shared" si="53"/>
        <v>9.1986344218206E-3</v>
      </c>
      <c r="S61">
        <f t="shared" si="54"/>
        <v>5.7505700515240793E-3</v>
      </c>
      <c r="T61">
        <f t="shared" si="55"/>
        <v>231.28859257371855</v>
      </c>
      <c r="U61">
        <f t="shared" si="56"/>
        <v>41.754643388459392</v>
      </c>
      <c r="V61">
        <f t="shared" si="57"/>
        <v>40.557803333333297</v>
      </c>
      <c r="W61">
        <f t="shared" si="58"/>
        <v>7.6374518618857641</v>
      </c>
      <c r="X61">
        <f t="shared" si="59"/>
        <v>39.127422089396561</v>
      </c>
      <c r="Y61">
        <f t="shared" si="60"/>
        <v>2.9842251760192382</v>
      </c>
      <c r="Z61">
        <f t="shared" si="61"/>
        <v>7.6269404337475031</v>
      </c>
      <c r="AA61">
        <f t="shared" si="62"/>
        <v>4.6532266858665263</v>
      </c>
      <c r="AB61">
        <f t="shared" si="63"/>
        <v>-19.479347826468608</v>
      </c>
      <c r="AC61">
        <f t="shared" si="64"/>
        <v>-4.1394172946263712</v>
      </c>
      <c r="AD61">
        <f t="shared" si="65"/>
        <v>-0.34376368397444784</v>
      </c>
      <c r="AE61">
        <f t="shared" si="66"/>
        <v>207.32606376864911</v>
      </c>
      <c r="AF61">
        <v>0</v>
      </c>
      <c r="AG61">
        <v>0</v>
      </c>
      <c r="AH61">
        <f t="shared" si="67"/>
        <v>1</v>
      </c>
      <c r="AI61">
        <f t="shared" si="68"/>
        <v>0</v>
      </c>
      <c r="AJ61">
        <f t="shared" si="69"/>
        <v>51676.991145887921</v>
      </c>
      <c r="AK61" t="s">
        <v>293</v>
      </c>
      <c r="AL61">
        <v>10143.9</v>
      </c>
      <c r="AM61">
        <v>715.47692307692296</v>
      </c>
      <c r="AN61">
        <v>3262.08</v>
      </c>
      <c r="AO61">
        <f t="shared" si="70"/>
        <v>0.78066849277855754</v>
      </c>
      <c r="AP61">
        <v>-0.57774747981622299</v>
      </c>
      <c r="AQ61" t="s">
        <v>502</v>
      </c>
      <c r="AR61">
        <v>15392.7</v>
      </c>
      <c r="AS61">
        <v>708.34988461538501</v>
      </c>
      <c r="AT61">
        <v>778.2</v>
      </c>
      <c r="AU61">
        <f t="shared" si="71"/>
        <v>8.9758565130577006E-2</v>
      </c>
      <c r="AV61">
        <v>0.5</v>
      </c>
      <c r="AW61">
        <f t="shared" si="72"/>
        <v>1180.1714015544947</v>
      </c>
      <c r="AX61">
        <f t="shared" si="73"/>
        <v>1.2821244449655731</v>
      </c>
      <c r="AY61">
        <f t="shared" si="74"/>
        <v>52.96524580583673</v>
      </c>
      <c r="AZ61">
        <f t="shared" si="75"/>
        <v>1.5759337349913881E-3</v>
      </c>
      <c r="BA61">
        <f t="shared" si="76"/>
        <v>3.1918272937548187</v>
      </c>
      <c r="BB61" t="s">
        <v>503</v>
      </c>
      <c r="BC61">
        <v>708.34988461538501</v>
      </c>
      <c r="BD61">
        <v>579.65</v>
      </c>
      <c r="BE61">
        <f t="shared" si="77"/>
        <v>0.25514006682086876</v>
      </c>
      <c r="BF61">
        <f t="shared" si="78"/>
        <v>0.35180113515293382</v>
      </c>
      <c r="BG61">
        <f t="shared" si="79"/>
        <v>0.92598129308127342</v>
      </c>
      <c r="BH61">
        <f t="shared" si="80"/>
        <v>1.1136270542065159</v>
      </c>
      <c r="BI61">
        <f t="shared" si="81"/>
        <v>0.97536990452439809</v>
      </c>
      <c r="BJ61">
        <f t="shared" si="82"/>
        <v>0.28788248917711334</v>
      </c>
      <c r="BK61">
        <f t="shared" si="83"/>
        <v>0.71211751082288666</v>
      </c>
      <c r="BL61">
        <f t="shared" si="84"/>
        <v>1399.9836666666699</v>
      </c>
      <c r="BM61">
        <f t="shared" si="85"/>
        <v>1180.1714015544947</v>
      </c>
      <c r="BN61">
        <f t="shared" si="86"/>
        <v>0.84298940741534267</v>
      </c>
      <c r="BO61">
        <f t="shared" si="87"/>
        <v>0.19597881483068522</v>
      </c>
      <c r="BP61">
        <v>6</v>
      </c>
      <c r="BQ61">
        <v>0.5</v>
      </c>
      <c r="BR61" t="s">
        <v>296</v>
      </c>
      <c r="BS61">
        <v>2</v>
      </c>
      <c r="BT61">
        <v>1607291656.75</v>
      </c>
      <c r="BU61">
        <v>398.248066666667</v>
      </c>
      <c r="BV61">
        <v>399.99706666666702</v>
      </c>
      <c r="BW61">
        <v>29.195613333333299</v>
      </c>
      <c r="BX61">
        <v>28.681226666666699</v>
      </c>
      <c r="BY61">
        <v>398.01830000000001</v>
      </c>
      <c r="BZ61">
        <v>28.611473333333301</v>
      </c>
      <c r="CA61">
        <v>500.1832</v>
      </c>
      <c r="CB61">
        <v>102.11490000000001</v>
      </c>
      <c r="CC61">
        <v>9.9947893333333301E-2</v>
      </c>
      <c r="CD61">
        <v>40.531923333333303</v>
      </c>
      <c r="CE61">
        <v>40.557803333333297</v>
      </c>
      <c r="CF61">
        <v>999.9</v>
      </c>
      <c r="CG61">
        <v>0</v>
      </c>
      <c r="CH61">
        <v>0</v>
      </c>
      <c r="CI61">
        <v>10002.410666666699</v>
      </c>
      <c r="CJ61">
        <v>0</v>
      </c>
      <c r="CK61">
        <v>117.617866666667</v>
      </c>
      <c r="CL61">
        <v>1399.9836666666699</v>
      </c>
      <c r="CM61">
        <v>0.89999466666666605</v>
      </c>
      <c r="CN61">
        <v>0.100005433333333</v>
      </c>
      <c r="CO61">
        <v>0</v>
      </c>
      <c r="CP61">
        <v>708.49173333333295</v>
      </c>
      <c r="CQ61">
        <v>4.9994800000000001</v>
      </c>
      <c r="CR61">
        <v>11037.1033333333</v>
      </c>
      <c r="CS61">
        <v>11417.416666666701</v>
      </c>
      <c r="CT61">
        <v>49.75</v>
      </c>
      <c r="CU61">
        <v>50.936999999999998</v>
      </c>
      <c r="CV61">
        <v>50.375</v>
      </c>
      <c r="CW61">
        <v>50.936999999999998</v>
      </c>
      <c r="CX61">
        <v>52.561999999999998</v>
      </c>
      <c r="CY61">
        <v>1255.47966666667</v>
      </c>
      <c r="CZ61">
        <v>139.50399999999999</v>
      </c>
      <c r="DA61">
        <v>0</v>
      </c>
      <c r="DB61">
        <v>156.700000047684</v>
      </c>
      <c r="DC61">
        <v>0</v>
      </c>
      <c r="DD61">
        <v>708.34988461538501</v>
      </c>
      <c r="DE61">
        <v>-30.700000013082999</v>
      </c>
      <c r="DF61">
        <v>-347.54188099471202</v>
      </c>
      <c r="DG61">
        <v>11035.9538461538</v>
      </c>
      <c r="DH61">
        <v>15</v>
      </c>
      <c r="DI61">
        <v>1607290915.0999999</v>
      </c>
      <c r="DJ61" t="s">
        <v>482</v>
      </c>
      <c r="DK61">
        <v>1607290902.0999999</v>
      </c>
      <c r="DL61">
        <v>1607290915.0999999</v>
      </c>
      <c r="DM61">
        <v>2</v>
      </c>
      <c r="DN61">
        <v>0.85299999999999998</v>
      </c>
      <c r="DO61">
        <v>-0.377</v>
      </c>
      <c r="DP61">
        <v>0.22800000000000001</v>
      </c>
      <c r="DQ61">
        <v>0.41099999999999998</v>
      </c>
      <c r="DR61">
        <v>400</v>
      </c>
      <c r="DS61">
        <v>29</v>
      </c>
      <c r="DT61">
        <v>0.44</v>
      </c>
      <c r="DU61">
        <v>0.02</v>
      </c>
      <c r="DV61">
        <v>1.28070434307587</v>
      </c>
      <c r="DW61">
        <v>-5.1685613541436998E-2</v>
      </c>
      <c r="DX61">
        <v>3.0768563519386002E-2</v>
      </c>
      <c r="DY61">
        <v>1</v>
      </c>
      <c r="DZ61">
        <v>-1.744688</v>
      </c>
      <c r="EA61">
        <v>-0.42228253615128297</v>
      </c>
      <c r="EB61">
        <v>4.8713852608883203E-2</v>
      </c>
      <c r="EC61">
        <v>0</v>
      </c>
      <c r="ED61">
        <v>0.50502676666666702</v>
      </c>
      <c r="EE61">
        <v>1.11427880756396</v>
      </c>
      <c r="EF61">
        <v>8.1781190855715002E-2</v>
      </c>
      <c r="EG61">
        <v>0</v>
      </c>
      <c r="EH61">
        <v>1</v>
      </c>
      <c r="EI61">
        <v>3</v>
      </c>
      <c r="EJ61" t="s">
        <v>333</v>
      </c>
      <c r="EK61">
        <v>100</v>
      </c>
      <c r="EL61">
        <v>100</v>
      </c>
      <c r="EM61">
        <v>0.23</v>
      </c>
      <c r="EN61">
        <v>0.58950000000000002</v>
      </c>
      <c r="EO61">
        <v>0.39576788197577101</v>
      </c>
      <c r="EP61">
        <v>-1.6043650578588901E-5</v>
      </c>
      <c r="EQ61">
        <v>-1.15305589960158E-6</v>
      </c>
      <c r="ER61">
        <v>3.6581349982770798E-10</v>
      </c>
      <c r="ES61">
        <v>0.410810000000012</v>
      </c>
      <c r="ET61">
        <v>0</v>
      </c>
      <c r="EU61">
        <v>0</v>
      </c>
      <c r="EV61">
        <v>0</v>
      </c>
      <c r="EW61">
        <v>18</v>
      </c>
      <c r="EX61">
        <v>2225</v>
      </c>
      <c r="EY61">
        <v>1</v>
      </c>
      <c r="EZ61">
        <v>25</v>
      </c>
      <c r="FA61">
        <v>12.7</v>
      </c>
      <c r="FB61">
        <v>12.5</v>
      </c>
      <c r="FC61">
        <v>2</v>
      </c>
      <c r="FD61">
        <v>513.91600000000005</v>
      </c>
      <c r="FE61">
        <v>497.46100000000001</v>
      </c>
      <c r="FF61">
        <v>39.215699999999998</v>
      </c>
      <c r="FG61">
        <v>37.312399999999997</v>
      </c>
      <c r="FH61">
        <v>30.0002</v>
      </c>
      <c r="FI61">
        <v>37.0366</v>
      </c>
      <c r="FJ61">
        <v>37.0486</v>
      </c>
      <c r="FK61">
        <v>19.4739</v>
      </c>
      <c r="FL61">
        <v>0</v>
      </c>
      <c r="FM61">
        <v>100</v>
      </c>
      <c r="FN61">
        <v>-999.9</v>
      </c>
      <c r="FO61">
        <v>400</v>
      </c>
      <c r="FP61">
        <v>28.8521</v>
      </c>
      <c r="FQ61">
        <v>97.314099999999996</v>
      </c>
      <c r="FR61">
        <v>101.70399999999999</v>
      </c>
    </row>
    <row r="62" spans="1:174" x14ac:dyDescent="0.25">
      <c r="A62">
        <v>47</v>
      </c>
      <c r="B62">
        <v>1607291821</v>
      </c>
      <c r="C62">
        <v>8348.4000000953693</v>
      </c>
      <c r="D62" t="s">
        <v>504</v>
      </c>
      <c r="E62" t="s">
        <v>505</v>
      </c>
      <c r="F62" t="s">
        <v>400</v>
      </c>
      <c r="G62" t="s">
        <v>391</v>
      </c>
      <c r="H62">
        <v>1607291813.25</v>
      </c>
      <c r="I62">
        <f t="shared" si="44"/>
        <v>9.3246426041402354E-3</v>
      </c>
      <c r="J62">
        <f t="shared" si="45"/>
        <v>9.3246426041402355</v>
      </c>
      <c r="K62">
        <f t="shared" si="46"/>
        <v>15.619642434232018</v>
      </c>
      <c r="L62">
        <f t="shared" si="47"/>
        <v>377.04410000000001</v>
      </c>
      <c r="M62">
        <f t="shared" si="48"/>
        <v>278.07155417088615</v>
      </c>
      <c r="N62">
        <f t="shared" si="49"/>
        <v>28.420746512391371</v>
      </c>
      <c r="O62">
        <f t="shared" si="50"/>
        <v>38.536393346826863</v>
      </c>
      <c r="P62">
        <f t="shared" si="51"/>
        <v>0.31718256267149436</v>
      </c>
      <c r="Q62">
        <f t="shared" si="52"/>
        <v>2.9660473633460236</v>
      </c>
      <c r="R62">
        <f t="shared" si="53"/>
        <v>0.29947170591438327</v>
      </c>
      <c r="S62">
        <f t="shared" si="54"/>
        <v>0.18867860725978597</v>
      </c>
      <c r="T62">
        <f t="shared" si="55"/>
        <v>231.28431620787475</v>
      </c>
      <c r="U62">
        <f t="shared" si="56"/>
        <v>39.182430822732584</v>
      </c>
      <c r="V62">
        <f t="shared" si="57"/>
        <v>39.037583333333302</v>
      </c>
      <c r="W62">
        <f t="shared" si="58"/>
        <v>7.0408659528446567</v>
      </c>
      <c r="X62">
        <f t="shared" si="59"/>
        <v>53.730958149294807</v>
      </c>
      <c r="Y62">
        <f t="shared" si="60"/>
        <v>4.0308315002647772</v>
      </c>
      <c r="Z62">
        <f t="shared" si="61"/>
        <v>7.5018790639557587</v>
      </c>
      <c r="AA62">
        <f t="shared" si="62"/>
        <v>3.0100344525798794</v>
      </c>
      <c r="AB62">
        <f t="shared" si="63"/>
        <v>-411.21673884258439</v>
      </c>
      <c r="AC62">
        <f t="shared" si="64"/>
        <v>189.33349600086805</v>
      </c>
      <c r="AD62">
        <f t="shared" si="65"/>
        <v>15.590226412287899</v>
      </c>
      <c r="AE62">
        <f t="shared" si="66"/>
        <v>24.991299778446319</v>
      </c>
      <c r="AF62">
        <v>0</v>
      </c>
      <c r="AG62">
        <v>0</v>
      </c>
      <c r="AH62">
        <f t="shared" si="67"/>
        <v>1</v>
      </c>
      <c r="AI62">
        <f t="shared" si="68"/>
        <v>0</v>
      </c>
      <c r="AJ62">
        <f t="shared" si="69"/>
        <v>51706.635157367527</v>
      </c>
      <c r="AK62" t="s">
        <v>293</v>
      </c>
      <c r="AL62">
        <v>10143.9</v>
      </c>
      <c r="AM62">
        <v>715.47692307692296</v>
      </c>
      <c r="AN62">
        <v>3262.08</v>
      </c>
      <c r="AO62">
        <f t="shared" si="70"/>
        <v>0.78066849277855754</v>
      </c>
      <c r="AP62">
        <v>-0.57774747981622299</v>
      </c>
      <c r="AQ62" t="s">
        <v>506</v>
      </c>
      <c r="AR62">
        <v>15352.3</v>
      </c>
      <c r="AS62">
        <v>1169.29615384615</v>
      </c>
      <c r="AT62">
        <v>1478.3</v>
      </c>
      <c r="AU62">
        <f t="shared" si="71"/>
        <v>0.20902648052076711</v>
      </c>
      <c r="AV62">
        <v>0.5</v>
      </c>
      <c r="AW62">
        <f t="shared" si="72"/>
        <v>1180.1517595615828</v>
      </c>
      <c r="AX62">
        <f t="shared" si="73"/>
        <v>15.619642434232018</v>
      </c>
      <c r="AY62">
        <f t="shared" si="74"/>
        <v>123.34148439077411</v>
      </c>
      <c r="AZ62">
        <f t="shared" si="75"/>
        <v>1.3724836473628989E-2</v>
      </c>
      <c r="BA62">
        <f t="shared" si="76"/>
        <v>1.2066427653385645</v>
      </c>
      <c r="BB62" t="s">
        <v>507</v>
      </c>
      <c r="BC62">
        <v>1169.29615384615</v>
      </c>
      <c r="BD62">
        <v>827.83</v>
      </c>
      <c r="BE62">
        <f t="shared" si="77"/>
        <v>0.44001217614827837</v>
      </c>
      <c r="BF62">
        <f t="shared" si="78"/>
        <v>0.4750470369945578</v>
      </c>
      <c r="BG62">
        <f t="shared" si="79"/>
        <v>0.73278422512067376</v>
      </c>
      <c r="BH62">
        <f t="shared" si="80"/>
        <v>0.40507931065778424</v>
      </c>
      <c r="BI62">
        <f t="shared" si="81"/>
        <v>0.70045466298393277</v>
      </c>
      <c r="BJ62">
        <f t="shared" si="82"/>
        <v>0.33632043288748192</v>
      </c>
      <c r="BK62">
        <f t="shared" si="83"/>
        <v>0.66367956711251808</v>
      </c>
      <c r="BL62">
        <f t="shared" si="84"/>
        <v>1399.96066666667</v>
      </c>
      <c r="BM62">
        <f t="shared" si="85"/>
        <v>1180.1517595615828</v>
      </c>
      <c r="BN62">
        <f t="shared" si="86"/>
        <v>0.84298922652701669</v>
      </c>
      <c r="BO62">
        <f t="shared" si="87"/>
        <v>0.19597845305403355</v>
      </c>
      <c r="BP62">
        <v>6</v>
      </c>
      <c r="BQ62">
        <v>0.5</v>
      </c>
      <c r="BR62" t="s">
        <v>296</v>
      </c>
      <c r="BS62">
        <v>2</v>
      </c>
      <c r="BT62">
        <v>1607291813.25</v>
      </c>
      <c r="BU62">
        <v>377.04410000000001</v>
      </c>
      <c r="BV62">
        <v>399.99826666666701</v>
      </c>
      <c r="BW62">
        <v>39.438076666666703</v>
      </c>
      <c r="BX62">
        <v>28.693716666666699</v>
      </c>
      <c r="BY62">
        <v>376.79863333333299</v>
      </c>
      <c r="BZ62">
        <v>38.364946666666697</v>
      </c>
      <c r="CA62">
        <v>500.18223333333299</v>
      </c>
      <c r="CB62">
        <v>102.1066</v>
      </c>
      <c r="CC62">
        <v>9.9994260000000001E-2</v>
      </c>
      <c r="CD62">
        <v>40.221616666666698</v>
      </c>
      <c r="CE62">
        <v>39.037583333333302</v>
      </c>
      <c r="CF62">
        <v>999.9</v>
      </c>
      <c r="CG62">
        <v>0</v>
      </c>
      <c r="CH62">
        <v>0</v>
      </c>
      <c r="CI62">
        <v>9998.9130000000005</v>
      </c>
      <c r="CJ62">
        <v>0</v>
      </c>
      <c r="CK62">
        <v>133.34733333333301</v>
      </c>
      <c r="CL62">
        <v>1399.96066666667</v>
      </c>
      <c r="CM62">
        <v>0.90000179999999996</v>
      </c>
      <c r="CN62">
        <v>9.9998020000000007E-2</v>
      </c>
      <c r="CO62">
        <v>0</v>
      </c>
      <c r="CP62">
        <v>1172.9086666666699</v>
      </c>
      <c r="CQ62">
        <v>4.9994800000000001</v>
      </c>
      <c r="CR62">
        <v>17565.53</v>
      </c>
      <c r="CS62">
        <v>11417.2633333333</v>
      </c>
      <c r="CT62">
        <v>49.616533333333301</v>
      </c>
      <c r="CU62">
        <v>50.870800000000003</v>
      </c>
      <c r="CV62">
        <v>50.2541333333333</v>
      </c>
      <c r="CW62">
        <v>50.7624</v>
      </c>
      <c r="CX62">
        <v>52.437266666666702</v>
      </c>
      <c r="CY62">
        <v>1255.4680000000001</v>
      </c>
      <c r="CZ62">
        <v>139.493333333333</v>
      </c>
      <c r="DA62">
        <v>0</v>
      </c>
      <c r="DB62">
        <v>155.59999990463299</v>
      </c>
      <c r="DC62">
        <v>0</v>
      </c>
      <c r="DD62">
        <v>1169.29615384615</v>
      </c>
      <c r="DE62">
        <v>-814.61128267552897</v>
      </c>
      <c r="DF62">
        <v>-11250.177786210699</v>
      </c>
      <c r="DG62">
        <v>17515.780769230802</v>
      </c>
      <c r="DH62">
        <v>15</v>
      </c>
      <c r="DI62">
        <v>1607290915.0999999</v>
      </c>
      <c r="DJ62" t="s">
        <v>482</v>
      </c>
      <c r="DK62">
        <v>1607290902.0999999</v>
      </c>
      <c r="DL62">
        <v>1607290915.0999999</v>
      </c>
      <c r="DM62">
        <v>2</v>
      </c>
      <c r="DN62">
        <v>0.85299999999999998</v>
      </c>
      <c r="DO62">
        <v>-0.377</v>
      </c>
      <c r="DP62">
        <v>0.22800000000000001</v>
      </c>
      <c r="DQ62">
        <v>0.41099999999999998</v>
      </c>
      <c r="DR62">
        <v>400</v>
      </c>
      <c r="DS62">
        <v>29</v>
      </c>
      <c r="DT62">
        <v>0.44</v>
      </c>
      <c r="DU62">
        <v>0.02</v>
      </c>
      <c r="DV62">
        <v>15.607185655230801</v>
      </c>
      <c r="DW62">
        <v>1.50254788689689</v>
      </c>
      <c r="DX62">
        <v>0.112590597763067</v>
      </c>
      <c r="DY62">
        <v>0</v>
      </c>
      <c r="DZ62">
        <v>-22.953993333333301</v>
      </c>
      <c r="EA62">
        <v>-2.2542754171301498</v>
      </c>
      <c r="EB62">
        <v>0.166712662853053</v>
      </c>
      <c r="EC62">
        <v>0</v>
      </c>
      <c r="ED62">
        <v>10.744346666666701</v>
      </c>
      <c r="EE62">
        <v>1.3400489432703</v>
      </c>
      <c r="EF62">
        <v>9.7070832328196702E-2</v>
      </c>
      <c r="EG62">
        <v>0</v>
      </c>
      <c r="EH62">
        <v>0</v>
      </c>
      <c r="EI62">
        <v>3</v>
      </c>
      <c r="EJ62" t="s">
        <v>298</v>
      </c>
      <c r="EK62">
        <v>100</v>
      </c>
      <c r="EL62">
        <v>100</v>
      </c>
      <c r="EM62">
        <v>0.246</v>
      </c>
      <c r="EN62">
        <v>1.0799000000000001</v>
      </c>
      <c r="EO62">
        <v>0.39576788197577101</v>
      </c>
      <c r="EP62">
        <v>-1.6043650578588901E-5</v>
      </c>
      <c r="EQ62">
        <v>-1.15305589960158E-6</v>
      </c>
      <c r="ER62">
        <v>3.6581349982770798E-10</v>
      </c>
      <c r="ES62">
        <v>0.410810000000012</v>
      </c>
      <c r="ET62">
        <v>0</v>
      </c>
      <c r="EU62">
        <v>0</v>
      </c>
      <c r="EV62">
        <v>0</v>
      </c>
      <c r="EW62">
        <v>18</v>
      </c>
      <c r="EX62">
        <v>2225</v>
      </c>
      <c r="EY62">
        <v>1</v>
      </c>
      <c r="EZ62">
        <v>25</v>
      </c>
      <c r="FA62">
        <v>15.3</v>
      </c>
      <c r="FB62">
        <v>15.1</v>
      </c>
      <c r="FC62">
        <v>2</v>
      </c>
      <c r="FD62">
        <v>519.29499999999996</v>
      </c>
      <c r="FE62">
        <v>498.19200000000001</v>
      </c>
      <c r="FF62">
        <v>39.157899999999998</v>
      </c>
      <c r="FG62">
        <v>37.253700000000002</v>
      </c>
      <c r="FH62">
        <v>29.9999</v>
      </c>
      <c r="FI62">
        <v>36.991500000000002</v>
      </c>
      <c r="FJ62">
        <v>36.995100000000001</v>
      </c>
      <c r="FK62">
        <v>19.474599999999999</v>
      </c>
      <c r="FL62">
        <v>0</v>
      </c>
      <c r="FM62">
        <v>100</v>
      </c>
      <c r="FN62">
        <v>-999.9</v>
      </c>
      <c r="FO62">
        <v>400</v>
      </c>
      <c r="FP62">
        <v>29.264299999999999</v>
      </c>
      <c r="FQ62">
        <v>97.330699999999993</v>
      </c>
      <c r="FR62">
        <v>101.718</v>
      </c>
    </row>
    <row r="63" spans="1:174" x14ac:dyDescent="0.25">
      <c r="A63">
        <v>48</v>
      </c>
      <c r="B63">
        <v>1607291970</v>
      </c>
      <c r="C63">
        <v>8497.4000000953693</v>
      </c>
      <c r="D63" t="s">
        <v>508</v>
      </c>
      <c r="E63" t="s">
        <v>509</v>
      </c>
      <c r="F63" t="s">
        <v>400</v>
      </c>
      <c r="G63" t="s">
        <v>391</v>
      </c>
      <c r="H63">
        <v>1607291962.25</v>
      </c>
      <c r="I63">
        <f t="shared" si="44"/>
        <v>8.0056913699625594E-3</v>
      </c>
      <c r="J63">
        <f t="shared" si="45"/>
        <v>8.0056913699625589</v>
      </c>
      <c r="K63">
        <f t="shared" si="46"/>
        <v>15.627019123356174</v>
      </c>
      <c r="L63">
        <f t="shared" si="47"/>
        <v>377.64819999999997</v>
      </c>
      <c r="M63">
        <f t="shared" si="48"/>
        <v>255.99061641803218</v>
      </c>
      <c r="N63">
        <f t="shared" si="49"/>
        <v>26.163377507516454</v>
      </c>
      <c r="O63">
        <f t="shared" si="50"/>
        <v>38.597322667090076</v>
      </c>
      <c r="P63">
        <f t="shared" si="51"/>
        <v>0.24836247165197534</v>
      </c>
      <c r="Q63">
        <f t="shared" si="52"/>
        <v>2.9666537846529826</v>
      </c>
      <c r="R63">
        <f t="shared" si="53"/>
        <v>0.23736234539234483</v>
      </c>
      <c r="S63">
        <f t="shared" si="54"/>
        <v>0.14929918045967114</v>
      </c>
      <c r="T63">
        <f t="shared" si="55"/>
        <v>231.28919478748949</v>
      </c>
      <c r="U63">
        <f t="shared" si="56"/>
        <v>39.509849095500478</v>
      </c>
      <c r="V63">
        <f t="shared" si="57"/>
        <v>39.278649999999999</v>
      </c>
      <c r="W63">
        <f t="shared" si="58"/>
        <v>7.1326816621684701</v>
      </c>
      <c r="X63">
        <f t="shared" si="59"/>
        <v>51.625945651265184</v>
      </c>
      <c r="Y63">
        <f t="shared" si="60"/>
        <v>3.8711253362786273</v>
      </c>
      <c r="Z63">
        <f t="shared" si="61"/>
        <v>7.4984105132488921</v>
      </c>
      <c r="AA63">
        <f t="shared" si="62"/>
        <v>3.2615563258898428</v>
      </c>
      <c r="AB63">
        <f t="shared" si="63"/>
        <v>-353.05098941534885</v>
      </c>
      <c r="AC63">
        <f t="shared" si="64"/>
        <v>149.42976341906834</v>
      </c>
      <c r="AD63">
        <f t="shared" si="65"/>
        <v>12.31563674794427</v>
      </c>
      <c r="AE63">
        <f t="shared" si="66"/>
        <v>39.983605539153245</v>
      </c>
      <c r="AF63">
        <v>0</v>
      </c>
      <c r="AG63">
        <v>0</v>
      </c>
      <c r="AH63">
        <f t="shared" si="67"/>
        <v>1</v>
      </c>
      <c r="AI63">
        <f t="shared" si="68"/>
        <v>0</v>
      </c>
      <c r="AJ63">
        <f t="shared" si="69"/>
        <v>51725.059491554748</v>
      </c>
      <c r="AK63" t="s">
        <v>293</v>
      </c>
      <c r="AL63">
        <v>10143.9</v>
      </c>
      <c r="AM63">
        <v>715.47692307692296</v>
      </c>
      <c r="AN63">
        <v>3262.08</v>
      </c>
      <c r="AO63">
        <f t="shared" si="70"/>
        <v>0.78066849277855754</v>
      </c>
      <c r="AP63">
        <v>-0.57774747981622299</v>
      </c>
      <c r="AQ63" t="s">
        <v>510</v>
      </c>
      <c r="AR63">
        <v>15356.8</v>
      </c>
      <c r="AS63">
        <v>1299.9928</v>
      </c>
      <c r="AT63">
        <v>1692.51</v>
      </c>
      <c r="AU63">
        <f t="shared" si="71"/>
        <v>0.23191425752285066</v>
      </c>
      <c r="AV63">
        <v>0.5</v>
      </c>
      <c r="AW63">
        <f t="shared" si="72"/>
        <v>1180.1754975686872</v>
      </c>
      <c r="AX63">
        <f t="shared" si="73"/>
        <v>15.627019123356174</v>
      </c>
      <c r="AY63">
        <f t="shared" si="74"/>
        <v>136.84976213265148</v>
      </c>
      <c r="AZ63">
        <f t="shared" si="75"/>
        <v>1.3730810914610831E-2</v>
      </c>
      <c r="BA63">
        <f t="shared" si="76"/>
        <v>0.92736231986812478</v>
      </c>
      <c r="BB63" t="s">
        <v>511</v>
      </c>
      <c r="BC63">
        <v>1299.9928</v>
      </c>
      <c r="BD63">
        <v>905.16</v>
      </c>
      <c r="BE63">
        <f t="shared" si="77"/>
        <v>0.4651966605810306</v>
      </c>
      <c r="BF63">
        <f t="shared" si="78"/>
        <v>0.49852949768209814</v>
      </c>
      <c r="BG63">
        <f t="shared" si="79"/>
        <v>0.66594114352629696</v>
      </c>
      <c r="BH63">
        <f t="shared" si="80"/>
        <v>0.40174402409807397</v>
      </c>
      <c r="BI63">
        <f t="shared" si="81"/>
        <v>0.61633868827977178</v>
      </c>
      <c r="BJ63">
        <f t="shared" si="82"/>
        <v>0.34711650720059983</v>
      </c>
      <c r="BK63">
        <f t="shared" si="83"/>
        <v>0.65288349279940017</v>
      </c>
      <c r="BL63">
        <f t="shared" si="84"/>
        <v>1399.98866666667</v>
      </c>
      <c r="BM63">
        <f t="shared" si="85"/>
        <v>1180.1754975686872</v>
      </c>
      <c r="BN63">
        <f t="shared" si="86"/>
        <v>0.84298932246262304</v>
      </c>
      <c r="BO63">
        <f t="shared" si="87"/>
        <v>0.19597864492524619</v>
      </c>
      <c r="BP63">
        <v>6</v>
      </c>
      <c r="BQ63">
        <v>0.5</v>
      </c>
      <c r="BR63" t="s">
        <v>296</v>
      </c>
      <c r="BS63">
        <v>2</v>
      </c>
      <c r="BT63">
        <v>1607291962.25</v>
      </c>
      <c r="BU63">
        <v>377.64819999999997</v>
      </c>
      <c r="BV63">
        <v>400.020266666667</v>
      </c>
      <c r="BW63">
        <v>37.876293333333301</v>
      </c>
      <c r="BX63">
        <v>28.636786666666701</v>
      </c>
      <c r="BY63">
        <v>377.40300000000002</v>
      </c>
      <c r="BZ63">
        <v>36.875630000000001</v>
      </c>
      <c r="CA63">
        <v>500.18680000000001</v>
      </c>
      <c r="CB63">
        <v>102.10446666666699</v>
      </c>
      <c r="CC63">
        <v>9.9972986666666694E-2</v>
      </c>
      <c r="CD63">
        <v>40.212946666666603</v>
      </c>
      <c r="CE63">
        <v>39.278649999999999</v>
      </c>
      <c r="CF63">
        <v>999.9</v>
      </c>
      <c r="CG63">
        <v>0</v>
      </c>
      <c r="CH63">
        <v>0</v>
      </c>
      <c r="CI63">
        <v>10002.557000000001</v>
      </c>
      <c r="CJ63">
        <v>0</v>
      </c>
      <c r="CK63">
        <v>479.77190000000002</v>
      </c>
      <c r="CL63">
        <v>1399.98866666667</v>
      </c>
      <c r="CM63">
        <v>0.89999960000000001</v>
      </c>
      <c r="CN63">
        <v>0.100000613333333</v>
      </c>
      <c r="CO63">
        <v>0</v>
      </c>
      <c r="CP63">
        <v>1304.5350000000001</v>
      </c>
      <c r="CQ63">
        <v>4.9994800000000001</v>
      </c>
      <c r="CR63">
        <v>19111.03</v>
      </c>
      <c r="CS63">
        <v>11417.48</v>
      </c>
      <c r="CT63">
        <v>49.655999999999999</v>
      </c>
      <c r="CU63">
        <v>50.811999999999998</v>
      </c>
      <c r="CV63">
        <v>50.268533333333302</v>
      </c>
      <c r="CW63">
        <v>50.787300000000002</v>
      </c>
      <c r="CX63">
        <v>52.460266666666698</v>
      </c>
      <c r="CY63">
        <v>1255.48933333333</v>
      </c>
      <c r="CZ63">
        <v>139.500666666667</v>
      </c>
      <c r="DA63">
        <v>0</v>
      </c>
      <c r="DB63">
        <v>147.90000009536701</v>
      </c>
      <c r="DC63">
        <v>0</v>
      </c>
      <c r="DD63">
        <v>1299.9928</v>
      </c>
      <c r="DE63">
        <v>-881.06615251570395</v>
      </c>
      <c r="DF63">
        <v>-12023.4538277271</v>
      </c>
      <c r="DG63">
        <v>19048.452000000001</v>
      </c>
      <c r="DH63">
        <v>15</v>
      </c>
      <c r="DI63">
        <v>1607290915.0999999</v>
      </c>
      <c r="DJ63" t="s">
        <v>482</v>
      </c>
      <c r="DK63">
        <v>1607290902.0999999</v>
      </c>
      <c r="DL63">
        <v>1607290915.0999999</v>
      </c>
      <c r="DM63">
        <v>2</v>
      </c>
      <c r="DN63">
        <v>0.85299999999999998</v>
      </c>
      <c r="DO63">
        <v>-0.377</v>
      </c>
      <c r="DP63">
        <v>0.22800000000000001</v>
      </c>
      <c r="DQ63">
        <v>0.41099999999999998</v>
      </c>
      <c r="DR63">
        <v>400</v>
      </c>
      <c r="DS63">
        <v>29</v>
      </c>
      <c r="DT63">
        <v>0.44</v>
      </c>
      <c r="DU63">
        <v>0.02</v>
      </c>
      <c r="DV63">
        <v>15.600107432302799</v>
      </c>
      <c r="DW63">
        <v>1.9982925802098801</v>
      </c>
      <c r="DX63">
        <v>0.153894966864287</v>
      </c>
      <c r="DY63">
        <v>0</v>
      </c>
      <c r="DZ63">
        <v>-22.372106666666699</v>
      </c>
      <c r="EA63">
        <v>-2.5654585094549298</v>
      </c>
      <c r="EB63">
        <v>0.19066268457380101</v>
      </c>
      <c r="EC63">
        <v>0</v>
      </c>
      <c r="ED63">
        <v>9.2395119999999995</v>
      </c>
      <c r="EE63">
        <v>0.98516449388210203</v>
      </c>
      <c r="EF63">
        <v>7.1734798408210995E-2</v>
      </c>
      <c r="EG63">
        <v>0</v>
      </c>
      <c r="EH63">
        <v>0</v>
      </c>
      <c r="EI63">
        <v>3</v>
      </c>
      <c r="EJ63" t="s">
        <v>298</v>
      </c>
      <c r="EK63">
        <v>100</v>
      </c>
      <c r="EL63">
        <v>100</v>
      </c>
      <c r="EM63">
        <v>0.245</v>
      </c>
      <c r="EN63">
        <v>1.0059</v>
      </c>
      <c r="EO63">
        <v>0.39576788197577101</v>
      </c>
      <c r="EP63">
        <v>-1.6043650578588901E-5</v>
      </c>
      <c r="EQ63">
        <v>-1.15305589960158E-6</v>
      </c>
      <c r="ER63">
        <v>3.6581349982770798E-10</v>
      </c>
      <c r="ES63">
        <v>0.410810000000012</v>
      </c>
      <c r="ET63">
        <v>0</v>
      </c>
      <c r="EU63">
        <v>0</v>
      </c>
      <c r="EV63">
        <v>0</v>
      </c>
      <c r="EW63">
        <v>18</v>
      </c>
      <c r="EX63">
        <v>2225</v>
      </c>
      <c r="EY63">
        <v>1</v>
      </c>
      <c r="EZ63">
        <v>25</v>
      </c>
      <c r="FA63">
        <v>17.8</v>
      </c>
      <c r="FB63">
        <v>17.600000000000001</v>
      </c>
      <c r="FC63">
        <v>2</v>
      </c>
      <c r="FD63">
        <v>518.54100000000005</v>
      </c>
      <c r="FE63">
        <v>498.33300000000003</v>
      </c>
      <c r="FF63">
        <v>39.148600000000002</v>
      </c>
      <c r="FG63">
        <v>37.225200000000001</v>
      </c>
      <c r="FH63">
        <v>30.0002</v>
      </c>
      <c r="FI63">
        <v>36.956600000000002</v>
      </c>
      <c r="FJ63">
        <v>36.965800000000002</v>
      </c>
      <c r="FK63">
        <v>19.47</v>
      </c>
      <c r="FL63">
        <v>0</v>
      </c>
      <c r="FM63">
        <v>100</v>
      </c>
      <c r="FN63">
        <v>-999.9</v>
      </c>
      <c r="FO63">
        <v>400</v>
      </c>
      <c r="FP63">
        <v>38.868600000000001</v>
      </c>
      <c r="FQ63">
        <v>97.328999999999994</v>
      </c>
      <c r="FR63">
        <v>101.715</v>
      </c>
    </row>
    <row r="64" spans="1:174" x14ac:dyDescent="0.25">
      <c r="A64">
        <v>49</v>
      </c>
      <c r="B64">
        <v>1607292115</v>
      </c>
      <c r="C64">
        <v>8642.4000000953693</v>
      </c>
      <c r="D64" t="s">
        <v>512</v>
      </c>
      <c r="E64" t="s">
        <v>513</v>
      </c>
      <c r="F64" t="s">
        <v>454</v>
      </c>
      <c r="G64" t="s">
        <v>391</v>
      </c>
      <c r="H64">
        <v>1607292107</v>
      </c>
      <c r="I64">
        <f t="shared" si="44"/>
        <v>2.4653449139051954E-3</v>
      </c>
      <c r="J64">
        <f t="shared" si="45"/>
        <v>2.4653449139051955</v>
      </c>
      <c r="K64">
        <f t="shared" si="46"/>
        <v>5.7855386539969587</v>
      </c>
      <c r="L64">
        <f t="shared" si="47"/>
        <v>391.89967741935499</v>
      </c>
      <c r="M64">
        <f t="shared" si="48"/>
        <v>202.70179997495387</v>
      </c>
      <c r="N64">
        <f t="shared" si="49"/>
        <v>20.71637280986295</v>
      </c>
      <c r="O64">
        <f t="shared" si="50"/>
        <v>40.052628158642648</v>
      </c>
      <c r="P64">
        <f t="shared" si="51"/>
        <v>5.5616468408119089E-2</v>
      </c>
      <c r="Q64">
        <f t="shared" si="52"/>
        <v>2.9668695084404657</v>
      </c>
      <c r="R64">
        <f t="shared" si="53"/>
        <v>5.504369734934661E-2</v>
      </c>
      <c r="S64">
        <f t="shared" si="54"/>
        <v>3.4453280375514837E-2</v>
      </c>
      <c r="T64">
        <f t="shared" si="55"/>
        <v>231.290520427144</v>
      </c>
      <c r="U64">
        <f t="shared" si="56"/>
        <v>40.960021892081258</v>
      </c>
      <c r="V64">
        <f t="shared" si="57"/>
        <v>40.352412903225797</v>
      </c>
      <c r="W64">
        <f t="shared" si="58"/>
        <v>7.5543748420646901</v>
      </c>
      <c r="X64">
        <f t="shared" si="59"/>
        <v>42.827595228637108</v>
      </c>
      <c r="Y64">
        <f t="shared" si="60"/>
        <v>3.2181419284307364</v>
      </c>
      <c r="Z64">
        <f t="shared" si="61"/>
        <v>7.5141784432456129</v>
      </c>
      <c r="AA64">
        <f t="shared" si="62"/>
        <v>4.3362329136339532</v>
      </c>
      <c r="AB64">
        <f t="shared" si="63"/>
        <v>-108.72171070321912</v>
      </c>
      <c r="AC64">
        <f t="shared" si="64"/>
        <v>-16.007886076884546</v>
      </c>
      <c r="AD64">
        <f t="shared" si="65"/>
        <v>-1.3262879069662448</v>
      </c>
      <c r="AE64">
        <f t="shared" si="66"/>
        <v>105.23463574007408</v>
      </c>
      <c r="AF64">
        <v>0</v>
      </c>
      <c r="AG64">
        <v>0</v>
      </c>
      <c r="AH64">
        <f t="shared" si="67"/>
        <v>1</v>
      </c>
      <c r="AI64">
        <f t="shared" si="68"/>
        <v>0</v>
      </c>
      <c r="AJ64">
        <f t="shared" si="69"/>
        <v>51724.549948716027</v>
      </c>
      <c r="AK64" t="s">
        <v>293</v>
      </c>
      <c r="AL64">
        <v>10143.9</v>
      </c>
      <c r="AM64">
        <v>715.47692307692296</v>
      </c>
      <c r="AN64">
        <v>3262.08</v>
      </c>
      <c r="AO64">
        <f t="shared" si="70"/>
        <v>0.78066849277855754</v>
      </c>
      <c r="AP64">
        <v>-0.57774747981622299</v>
      </c>
      <c r="AQ64" t="s">
        <v>514</v>
      </c>
      <c r="AR64">
        <v>15357.7</v>
      </c>
      <c r="AS64">
        <v>889.54759999999999</v>
      </c>
      <c r="AT64">
        <v>1095</v>
      </c>
      <c r="AU64">
        <f t="shared" si="71"/>
        <v>0.18762776255707758</v>
      </c>
      <c r="AV64">
        <v>0.5</v>
      </c>
      <c r="AW64">
        <f t="shared" si="72"/>
        <v>1180.1823248009289</v>
      </c>
      <c r="AX64">
        <f t="shared" si="73"/>
        <v>5.7855386539969587</v>
      </c>
      <c r="AY64">
        <f t="shared" si="74"/>
        <v>110.71748450590425</v>
      </c>
      <c r="AZ64">
        <f t="shared" si="75"/>
        <v>5.3917822696476405E-3</v>
      </c>
      <c r="BA64">
        <f t="shared" si="76"/>
        <v>1.9790684931506848</v>
      </c>
      <c r="BB64" t="s">
        <v>515</v>
      </c>
      <c r="BC64">
        <v>889.54759999999999</v>
      </c>
      <c r="BD64">
        <v>664.7</v>
      </c>
      <c r="BE64">
        <f t="shared" si="77"/>
        <v>0.39296803652968038</v>
      </c>
      <c r="BF64">
        <f t="shared" si="78"/>
        <v>0.47746316523355808</v>
      </c>
      <c r="BG64">
        <f t="shared" si="79"/>
        <v>0.83433305869761065</v>
      </c>
      <c r="BH64">
        <f t="shared" si="80"/>
        <v>0.54134362965665395</v>
      </c>
      <c r="BI64">
        <f t="shared" si="81"/>
        <v>0.85096889249751706</v>
      </c>
      <c r="BJ64">
        <f t="shared" si="82"/>
        <v>0.35677659737460493</v>
      </c>
      <c r="BK64">
        <f t="shared" si="83"/>
        <v>0.64322340262539512</v>
      </c>
      <c r="BL64">
        <f t="shared" si="84"/>
        <v>1399.99677419355</v>
      </c>
      <c r="BM64">
        <f t="shared" si="85"/>
        <v>1180.1823248009289</v>
      </c>
      <c r="BN64">
        <f t="shared" si="86"/>
        <v>0.8429893172295041</v>
      </c>
      <c r="BO64">
        <f t="shared" si="87"/>
        <v>0.19597863445900843</v>
      </c>
      <c r="BP64">
        <v>6</v>
      </c>
      <c r="BQ64">
        <v>0.5</v>
      </c>
      <c r="BR64" t="s">
        <v>296</v>
      </c>
      <c r="BS64">
        <v>2</v>
      </c>
      <c r="BT64">
        <v>1607292107</v>
      </c>
      <c r="BU64">
        <v>391.89967741935499</v>
      </c>
      <c r="BV64">
        <v>399.99867741935498</v>
      </c>
      <c r="BW64">
        <v>31.4882903225806</v>
      </c>
      <c r="BX64">
        <v>28.624109677419401</v>
      </c>
      <c r="BY64">
        <v>391.66525806451602</v>
      </c>
      <c r="BZ64">
        <v>30.7939516129032</v>
      </c>
      <c r="CA64">
        <v>500.18816129032302</v>
      </c>
      <c r="CB64">
        <v>102.101258064516</v>
      </c>
      <c r="CC64">
        <v>9.9969612903225799E-2</v>
      </c>
      <c r="CD64">
        <v>40.252332258064499</v>
      </c>
      <c r="CE64">
        <v>40.352412903225797</v>
      </c>
      <c r="CF64">
        <v>999.9</v>
      </c>
      <c r="CG64">
        <v>0</v>
      </c>
      <c r="CH64">
        <v>0</v>
      </c>
      <c r="CI64">
        <v>10004.0935483871</v>
      </c>
      <c r="CJ64">
        <v>0</v>
      </c>
      <c r="CK64">
        <v>104.924322580645</v>
      </c>
      <c r="CL64">
        <v>1399.99677419355</v>
      </c>
      <c r="CM64">
        <v>0.89999906451612899</v>
      </c>
      <c r="CN64">
        <v>0.1000011</v>
      </c>
      <c r="CO64">
        <v>0</v>
      </c>
      <c r="CP64">
        <v>893.58893548387096</v>
      </c>
      <c r="CQ64">
        <v>4.9994800000000001</v>
      </c>
      <c r="CR64">
        <v>13702.080645161301</v>
      </c>
      <c r="CS64">
        <v>11417.5451612903</v>
      </c>
      <c r="CT64">
        <v>49.475548387096801</v>
      </c>
      <c r="CU64">
        <v>50.781999999999996</v>
      </c>
      <c r="CV64">
        <v>50.156999999999996</v>
      </c>
      <c r="CW64">
        <v>50.55</v>
      </c>
      <c r="CX64">
        <v>52.261935483871</v>
      </c>
      <c r="CY64">
        <v>1255.4974193548401</v>
      </c>
      <c r="CZ64">
        <v>139.50129032258101</v>
      </c>
      <c r="DA64">
        <v>0</v>
      </c>
      <c r="DB64">
        <v>144.200000047684</v>
      </c>
      <c r="DC64">
        <v>0</v>
      </c>
      <c r="DD64">
        <v>889.54759999999999</v>
      </c>
      <c r="DE64">
        <v>-263.7452311394</v>
      </c>
      <c r="DF64">
        <v>-3531.5692356157701</v>
      </c>
      <c r="DG64">
        <v>13647.656000000001</v>
      </c>
      <c r="DH64">
        <v>15</v>
      </c>
      <c r="DI64">
        <v>1607290915.0999999</v>
      </c>
      <c r="DJ64" t="s">
        <v>482</v>
      </c>
      <c r="DK64">
        <v>1607290902.0999999</v>
      </c>
      <c r="DL64">
        <v>1607290915.0999999</v>
      </c>
      <c r="DM64">
        <v>2</v>
      </c>
      <c r="DN64">
        <v>0.85299999999999998</v>
      </c>
      <c r="DO64">
        <v>-0.377</v>
      </c>
      <c r="DP64">
        <v>0.22800000000000001</v>
      </c>
      <c r="DQ64">
        <v>0.41099999999999998</v>
      </c>
      <c r="DR64">
        <v>400</v>
      </c>
      <c r="DS64">
        <v>29</v>
      </c>
      <c r="DT64">
        <v>0.44</v>
      </c>
      <c r="DU64">
        <v>0.02</v>
      </c>
      <c r="DV64">
        <v>5.7857520915845804</v>
      </c>
      <c r="DW64">
        <v>9.9082516164452003E-2</v>
      </c>
      <c r="DX64">
        <v>2.9637370918715902E-2</v>
      </c>
      <c r="DY64">
        <v>1</v>
      </c>
      <c r="DZ64">
        <v>-8.1004430000000003</v>
      </c>
      <c r="EA64">
        <v>-0.21668262513905101</v>
      </c>
      <c r="EB64">
        <v>4.0276475363004098E-2</v>
      </c>
      <c r="EC64">
        <v>0</v>
      </c>
      <c r="ED64">
        <v>2.86630566666667</v>
      </c>
      <c r="EE64">
        <v>0.441788209121245</v>
      </c>
      <c r="EF64">
        <v>3.2020053579315297E-2</v>
      </c>
      <c r="EG64">
        <v>0</v>
      </c>
      <c r="EH64">
        <v>1</v>
      </c>
      <c r="EI64">
        <v>3</v>
      </c>
      <c r="EJ64" t="s">
        <v>333</v>
      </c>
      <c r="EK64">
        <v>100</v>
      </c>
      <c r="EL64">
        <v>100</v>
      </c>
      <c r="EM64">
        <v>0.23400000000000001</v>
      </c>
      <c r="EN64">
        <v>0.69679999999999997</v>
      </c>
      <c r="EO64">
        <v>0.39576788197577101</v>
      </c>
      <c r="EP64">
        <v>-1.6043650578588901E-5</v>
      </c>
      <c r="EQ64">
        <v>-1.15305589960158E-6</v>
      </c>
      <c r="ER64">
        <v>3.6581349982770798E-10</v>
      </c>
      <c r="ES64">
        <v>0.410810000000012</v>
      </c>
      <c r="ET64">
        <v>0</v>
      </c>
      <c r="EU64">
        <v>0</v>
      </c>
      <c r="EV64">
        <v>0</v>
      </c>
      <c r="EW64">
        <v>18</v>
      </c>
      <c r="EX64">
        <v>2225</v>
      </c>
      <c r="EY64">
        <v>1</v>
      </c>
      <c r="EZ64">
        <v>25</v>
      </c>
      <c r="FA64">
        <v>20.2</v>
      </c>
      <c r="FB64">
        <v>20</v>
      </c>
      <c r="FC64">
        <v>2</v>
      </c>
      <c r="FD64">
        <v>511.51400000000001</v>
      </c>
      <c r="FE64">
        <v>498.42</v>
      </c>
      <c r="FF64">
        <v>39.039400000000001</v>
      </c>
      <c r="FG64">
        <v>37.213900000000002</v>
      </c>
      <c r="FH64">
        <v>29.9999</v>
      </c>
      <c r="FI64">
        <v>36.932299999999998</v>
      </c>
      <c r="FJ64">
        <v>36.944400000000002</v>
      </c>
      <c r="FK64">
        <v>19.4681</v>
      </c>
      <c r="FL64">
        <v>0</v>
      </c>
      <c r="FM64">
        <v>100</v>
      </c>
      <c r="FN64">
        <v>-999.9</v>
      </c>
      <c r="FO64">
        <v>400</v>
      </c>
      <c r="FP64">
        <v>37.358800000000002</v>
      </c>
      <c r="FQ64">
        <v>97.334100000000007</v>
      </c>
      <c r="FR64">
        <v>101.71599999999999</v>
      </c>
    </row>
    <row r="65" spans="1:174" x14ac:dyDescent="0.25">
      <c r="A65">
        <v>50</v>
      </c>
      <c r="B65">
        <v>1607292243</v>
      </c>
      <c r="C65">
        <v>8770.4000000953693</v>
      </c>
      <c r="D65" t="s">
        <v>516</v>
      </c>
      <c r="E65" t="s">
        <v>517</v>
      </c>
      <c r="F65" t="s">
        <v>454</v>
      </c>
      <c r="G65" t="s">
        <v>391</v>
      </c>
      <c r="H65">
        <v>1607292235</v>
      </c>
      <c r="I65">
        <f t="shared" si="44"/>
        <v>2.8216721587743247E-3</v>
      </c>
      <c r="J65">
        <f t="shared" si="45"/>
        <v>2.8216721587743248</v>
      </c>
      <c r="K65">
        <f t="shared" si="46"/>
        <v>6.445316291015752</v>
      </c>
      <c r="L65">
        <f t="shared" si="47"/>
        <v>390.94235483871</v>
      </c>
      <c r="M65">
        <f t="shared" si="48"/>
        <v>217.62922073284099</v>
      </c>
      <c r="N65">
        <f t="shared" si="49"/>
        <v>22.241344012562063</v>
      </c>
      <c r="O65">
        <f t="shared" si="50"/>
        <v>39.953657756845232</v>
      </c>
      <c r="P65">
        <f t="shared" si="51"/>
        <v>6.816531954666992E-2</v>
      </c>
      <c r="Q65">
        <f t="shared" si="52"/>
        <v>2.9651162521456147</v>
      </c>
      <c r="R65">
        <f t="shared" si="53"/>
        <v>6.7306568606524231E-2</v>
      </c>
      <c r="S65">
        <f t="shared" si="54"/>
        <v>4.2142859307246532E-2</v>
      </c>
      <c r="T65">
        <f t="shared" si="55"/>
        <v>231.28723187366049</v>
      </c>
      <c r="U65">
        <f t="shared" si="56"/>
        <v>40.693595948100743</v>
      </c>
      <c r="V65">
        <f t="shared" si="57"/>
        <v>39.766664516128998</v>
      </c>
      <c r="W65">
        <f t="shared" si="58"/>
        <v>7.32173596615843</v>
      </c>
      <c r="X65">
        <f t="shared" si="59"/>
        <v>43.782086764229703</v>
      </c>
      <c r="Y65">
        <f t="shared" si="60"/>
        <v>3.2590956732584804</v>
      </c>
      <c r="Z65">
        <f t="shared" si="61"/>
        <v>7.4439020935867912</v>
      </c>
      <c r="AA65">
        <f t="shared" si="62"/>
        <v>4.0626402928999497</v>
      </c>
      <c r="AB65">
        <f t="shared" si="63"/>
        <v>-124.43574220194772</v>
      </c>
      <c r="AC65">
        <f t="shared" si="64"/>
        <v>49.487090251319486</v>
      </c>
      <c r="AD65">
        <f t="shared" si="65"/>
        <v>4.0875917728521385</v>
      </c>
      <c r="AE65">
        <f t="shared" si="66"/>
        <v>160.42617169588439</v>
      </c>
      <c r="AF65">
        <v>0</v>
      </c>
      <c r="AG65">
        <v>0</v>
      </c>
      <c r="AH65">
        <f t="shared" si="67"/>
        <v>1</v>
      </c>
      <c r="AI65">
        <f t="shared" si="68"/>
        <v>0</v>
      </c>
      <c r="AJ65">
        <f t="shared" si="69"/>
        <v>51704.308479801657</v>
      </c>
      <c r="AK65" t="s">
        <v>293</v>
      </c>
      <c r="AL65">
        <v>10143.9</v>
      </c>
      <c r="AM65">
        <v>715.47692307692296</v>
      </c>
      <c r="AN65">
        <v>3262.08</v>
      </c>
      <c r="AO65">
        <f t="shared" si="70"/>
        <v>0.78066849277855754</v>
      </c>
      <c r="AP65">
        <v>-0.57774747981622299</v>
      </c>
      <c r="AQ65" t="s">
        <v>518</v>
      </c>
      <c r="AR65">
        <v>15352.6</v>
      </c>
      <c r="AS65">
        <v>989.67132000000004</v>
      </c>
      <c r="AT65">
        <v>1190.8900000000001</v>
      </c>
      <c r="AU65">
        <f t="shared" si="71"/>
        <v>0.16896495898025854</v>
      </c>
      <c r="AV65">
        <v>0.5</v>
      </c>
      <c r="AW65">
        <f t="shared" si="72"/>
        <v>1180.1662041489133</v>
      </c>
      <c r="AX65">
        <f t="shared" si="73"/>
        <v>6.445316291015752</v>
      </c>
      <c r="AY65">
        <f t="shared" si="74"/>
        <v>99.703367136954284</v>
      </c>
      <c r="AZ65">
        <f t="shared" si="75"/>
        <v>5.9509107667565482E-3</v>
      </c>
      <c r="BA65">
        <f t="shared" si="76"/>
        <v>1.739195055798604</v>
      </c>
      <c r="BB65" t="s">
        <v>519</v>
      </c>
      <c r="BC65">
        <v>989.67132000000004</v>
      </c>
      <c r="BD65">
        <v>685.9</v>
      </c>
      <c r="BE65">
        <f t="shared" si="77"/>
        <v>0.42404420223530304</v>
      </c>
      <c r="BF65">
        <f t="shared" si="78"/>
        <v>0.39846072199449495</v>
      </c>
      <c r="BG65">
        <f t="shared" si="79"/>
        <v>0.80397720656165317</v>
      </c>
      <c r="BH65">
        <f t="shared" si="80"/>
        <v>0.42325020023073046</v>
      </c>
      <c r="BI65">
        <f t="shared" si="81"/>
        <v>0.81331481092157742</v>
      </c>
      <c r="BJ65">
        <f t="shared" si="82"/>
        <v>0.27615654176582993</v>
      </c>
      <c r="BK65">
        <f t="shared" si="83"/>
        <v>0.72384345823417007</v>
      </c>
      <c r="BL65">
        <f t="shared" si="84"/>
        <v>1399.97774193548</v>
      </c>
      <c r="BM65">
        <f t="shared" si="85"/>
        <v>1180.1662041489133</v>
      </c>
      <c r="BN65">
        <f t="shared" si="86"/>
        <v>0.84298926247021932</v>
      </c>
      <c r="BO65">
        <f t="shared" si="87"/>
        <v>0.19597852494043855</v>
      </c>
      <c r="BP65">
        <v>6</v>
      </c>
      <c r="BQ65">
        <v>0.5</v>
      </c>
      <c r="BR65" t="s">
        <v>296</v>
      </c>
      <c r="BS65">
        <v>2</v>
      </c>
      <c r="BT65">
        <v>1607292235</v>
      </c>
      <c r="BU65">
        <v>390.94235483871</v>
      </c>
      <c r="BV65">
        <v>399.99703225806502</v>
      </c>
      <c r="BW65">
        <v>31.8899096774194</v>
      </c>
      <c r="BX65">
        <v>28.613125806451599</v>
      </c>
      <c r="BY65">
        <v>390.70709677419302</v>
      </c>
      <c r="BZ65">
        <v>31.176151612903201</v>
      </c>
      <c r="CA65">
        <v>500.18970967741899</v>
      </c>
      <c r="CB65">
        <v>102.098322580645</v>
      </c>
      <c r="CC65">
        <v>0.100012448387097</v>
      </c>
      <c r="CD65">
        <v>40.076238709677398</v>
      </c>
      <c r="CE65">
        <v>39.766664516128998</v>
      </c>
      <c r="CF65">
        <v>999.9</v>
      </c>
      <c r="CG65">
        <v>0</v>
      </c>
      <c r="CH65">
        <v>0</v>
      </c>
      <c r="CI65">
        <v>9994.4506451612906</v>
      </c>
      <c r="CJ65">
        <v>0</v>
      </c>
      <c r="CK65">
        <v>130.98777419354801</v>
      </c>
      <c r="CL65">
        <v>1399.97774193548</v>
      </c>
      <c r="CM65">
        <v>0.90000045161290299</v>
      </c>
      <c r="CN65">
        <v>9.9999380645161201E-2</v>
      </c>
      <c r="CO65">
        <v>0</v>
      </c>
      <c r="CP65">
        <v>998.98290322580601</v>
      </c>
      <c r="CQ65">
        <v>4.9994800000000001</v>
      </c>
      <c r="CR65">
        <v>15074.822580645199</v>
      </c>
      <c r="CS65">
        <v>11417.4064516129</v>
      </c>
      <c r="CT65">
        <v>49.461451612903197</v>
      </c>
      <c r="CU65">
        <v>50.745935483871001</v>
      </c>
      <c r="CV65">
        <v>50.125</v>
      </c>
      <c r="CW65">
        <v>50.562129032257999</v>
      </c>
      <c r="CX65">
        <v>52.2458064516129</v>
      </c>
      <c r="CY65">
        <v>1255.48225806452</v>
      </c>
      <c r="CZ65">
        <v>139.49677419354799</v>
      </c>
      <c r="DA65">
        <v>0</v>
      </c>
      <c r="DB65">
        <v>127.40000009536701</v>
      </c>
      <c r="DC65">
        <v>0</v>
      </c>
      <c r="DD65">
        <v>989.67132000000004</v>
      </c>
      <c r="DE65">
        <v>-497.92546080299599</v>
      </c>
      <c r="DF65">
        <v>-7064.7615279389502</v>
      </c>
      <c r="DG65">
        <v>14942.755999999999</v>
      </c>
      <c r="DH65">
        <v>15</v>
      </c>
      <c r="DI65">
        <v>1607290915.0999999</v>
      </c>
      <c r="DJ65" t="s">
        <v>482</v>
      </c>
      <c r="DK65">
        <v>1607290902.0999999</v>
      </c>
      <c r="DL65">
        <v>1607290915.0999999</v>
      </c>
      <c r="DM65">
        <v>2</v>
      </c>
      <c r="DN65">
        <v>0.85299999999999998</v>
      </c>
      <c r="DO65">
        <v>-0.377</v>
      </c>
      <c r="DP65">
        <v>0.22800000000000001</v>
      </c>
      <c r="DQ65">
        <v>0.41099999999999998</v>
      </c>
      <c r="DR65">
        <v>400</v>
      </c>
      <c r="DS65">
        <v>29</v>
      </c>
      <c r="DT65">
        <v>0.44</v>
      </c>
      <c r="DU65">
        <v>0.02</v>
      </c>
      <c r="DV65">
        <v>6.4448490412299799</v>
      </c>
      <c r="DW65">
        <v>0.31425718751465498</v>
      </c>
      <c r="DX65">
        <v>4.9087109023997398E-2</v>
      </c>
      <c r="DY65">
        <v>1</v>
      </c>
      <c r="DZ65">
        <v>-9.0613226666666709</v>
      </c>
      <c r="EA65">
        <v>-1.0400905895439401</v>
      </c>
      <c r="EB65">
        <v>9.3128662037468002E-2</v>
      </c>
      <c r="EC65">
        <v>0</v>
      </c>
      <c r="ED65">
        <v>3.2855180000000002</v>
      </c>
      <c r="EE65">
        <v>1.79840943270301</v>
      </c>
      <c r="EF65">
        <v>0.130372467400138</v>
      </c>
      <c r="EG65">
        <v>0</v>
      </c>
      <c r="EH65">
        <v>1</v>
      </c>
      <c r="EI65">
        <v>3</v>
      </c>
      <c r="EJ65" t="s">
        <v>333</v>
      </c>
      <c r="EK65">
        <v>100</v>
      </c>
      <c r="EL65">
        <v>100</v>
      </c>
      <c r="EM65">
        <v>0.23499999999999999</v>
      </c>
      <c r="EN65">
        <v>0.72409999999999997</v>
      </c>
      <c r="EO65">
        <v>0.39576788197577101</v>
      </c>
      <c r="EP65">
        <v>-1.6043650578588901E-5</v>
      </c>
      <c r="EQ65">
        <v>-1.15305589960158E-6</v>
      </c>
      <c r="ER65">
        <v>3.6581349982770798E-10</v>
      </c>
      <c r="ES65">
        <v>0.410810000000012</v>
      </c>
      <c r="ET65">
        <v>0</v>
      </c>
      <c r="EU65">
        <v>0</v>
      </c>
      <c r="EV65">
        <v>0</v>
      </c>
      <c r="EW65">
        <v>18</v>
      </c>
      <c r="EX65">
        <v>2225</v>
      </c>
      <c r="EY65">
        <v>1</v>
      </c>
      <c r="EZ65">
        <v>25</v>
      </c>
      <c r="FA65">
        <v>22.3</v>
      </c>
      <c r="FB65">
        <v>22.1</v>
      </c>
      <c r="FC65">
        <v>2</v>
      </c>
      <c r="FD65">
        <v>514.553</v>
      </c>
      <c r="FE65">
        <v>499.08499999999998</v>
      </c>
      <c r="FF65">
        <v>38.906599999999997</v>
      </c>
      <c r="FG65">
        <v>37.153599999999997</v>
      </c>
      <c r="FH65">
        <v>30.0002</v>
      </c>
      <c r="FI65">
        <v>36.890700000000002</v>
      </c>
      <c r="FJ65">
        <v>36.899799999999999</v>
      </c>
      <c r="FK65">
        <v>19.465699999999998</v>
      </c>
      <c r="FL65">
        <v>0</v>
      </c>
      <c r="FM65">
        <v>100</v>
      </c>
      <c r="FN65">
        <v>-999.9</v>
      </c>
      <c r="FO65">
        <v>400</v>
      </c>
      <c r="FP65">
        <v>31.382300000000001</v>
      </c>
      <c r="FQ65">
        <v>97.3476</v>
      </c>
      <c r="FR65">
        <v>101.724</v>
      </c>
    </row>
    <row r="66" spans="1:174" x14ac:dyDescent="0.25">
      <c r="A66">
        <v>51</v>
      </c>
      <c r="B66">
        <v>1607292399</v>
      </c>
      <c r="C66">
        <v>8926.4000000953693</v>
      </c>
      <c r="D66" t="s">
        <v>520</v>
      </c>
      <c r="E66" t="s">
        <v>521</v>
      </c>
      <c r="F66" t="s">
        <v>489</v>
      </c>
      <c r="G66" t="s">
        <v>359</v>
      </c>
      <c r="H66">
        <v>1607292391.25</v>
      </c>
      <c r="I66">
        <f t="shared" si="44"/>
        <v>1.5388508134419369E-3</v>
      </c>
      <c r="J66">
        <f t="shared" si="45"/>
        <v>1.538850813441937</v>
      </c>
      <c r="K66">
        <f t="shared" si="46"/>
        <v>4.420732302201591</v>
      </c>
      <c r="L66">
        <f t="shared" si="47"/>
        <v>394.006666666667</v>
      </c>
      <c r="M66">
        <f t="shared" si="48"/>
        <v>172.60285002328982</v>
      </c>
      <c r="N66">
        <f t="shared" si="49"/>
        <v>17.638158645442982</v>
      </c>
      <c r="O66">
        <f t="shared" si="50"/>
        <v>40.263252275910389</v>
      </c>
      <c r="P66">
        <f t="shared" si="51"/>
        <v>3.5296082819238531E-2</v>
      </c>
      <c r="Q66">
        <f t="shared" si="52"/>
        <v>2.9656924473124597</v>
      </c>
      <c r="R66">
        <f t="shared" si="53"/>
        <v>3.5064361890631758E-2</v>
      </c>
      <c r="S66">
        <f t="shared" si="54"/>
        <v>2.1935918421205822E-2</v>
      </c>
      <c r="T66">
        <f t="shared" si="55"/>
        <v>231.28886458735687</v>
      </c>
      <c r="U66">
        <f t="shared" si="56"/>
        <v>40.905275960919553</v>
      </c>
      <c r="V66">
        <f t="shared" si="57"/>
        <v>39.889150000000001</v>
      </c>
      <c r="W66">
        <f t="shared" si="58"/>
        <v>7.3698625537510667</v>
      </c>
      <c r="X66">
        <f t="shared" si="59"/>
        <v>42.107288302480207</v>
      </c>
      <c r="Y66">
        <f t="shared" si="60"/>
        <v>3.115213561690263</v>
      </c>
      <c r="Z66">
        <f t="shared" si="61"/>
        <v>7.3982763727550953</v>
      </c>
      <c r="AA66">
        <f t="shared" si="62"/>
        <v>4.2546489920608037</v>
      </c>
      <c r="AB66">
        <f t="shared" si="63"/>
        <v>-67.863320872789416</v>
      </c>
      <c r="AC66">
        <f t="shared" si="64"/>
        <v>11.510222743692406</v>
      </c>
      <c r="AD66">
        <f t="shared" si="65"/>
        <v>0.95058338020094857</v>
      </c>
      <c r="AE66">
        <f t="shared" si="66"/>
        <v>175.8863498384608</v>
      </c>
      <c r="AF66">
        <v>0</v>
      </c>
      <c r="AG66">
        <v>0</v>
      </c>
      <c r="AH66">
        <f t="shared" si="67"/>
        <v>1</v>
      </c>
      <c r="AI66">
        <f t="shared" si="68"/>
        <v>0</v>
      </c>
      <c r="AJ66">
        <f t="shared" si="69"/>
        <v>51739.333701477517</v>
      </c>
      <c r="AK66" t="s">
        <v>293</v>
      </c>
      <c r="AL66">
        <v>10143.9</v>
      </c>
      <c r="AM66">
        <v>715.47692307692296</v>
      </c>
      <c r="AN66">
        <v>3262.08</v>
      </c>
      <c r="AO66">
        <f t="shared" si="70"/>
        <v>0.78066849277855754</v>
      </c>
      <c r="AP66">
        <v>-0.57774747981622299</v>
      </c>
      <c r="AQ66" t="s">
        <v>522</v>
      </c>
      <c r="AR66">
        <v>15386.9</v>
      </c>
      <c r="AS66">
        <v>838.23476000000005</v>
      </c>
      <c r="AT66">
        <v>1005.83</v>
      </c>
      <c r="AU66">
        <f t="shared" si="71"/>
        <v>0.16662382311126134</v>
      </c>
      <c r="AV66">
        <v>0.5</v>
      </c>
      <c r="AW66">
        <f t="shared" si="72"/>
        <v>1180.1720495615416</v>
      </c>
      <c r="AX66">
        <f t="shared" si="73"/>
        <v>4.420732302201591</v>
      </c>
      <c r="AY66">
        <f t="shared" si="74"/>
        <v>98.322389413498527</v>
      </c>
      <c r="AZ66">
        <f t="shared" si="75"/>
        <v>4.2353822765713294E-3</v>
      </c>
      <c r="BA66">
        <f t="shared" si="76"/>
        <v>2.243172305459173</v>
      </c>
      <c r="BB66" t="s">
        <v>523</v>
      </c>
      <c r="BC66">
        <v>838.23476000000005</v>
      </c>
      <c r="BD66">
        <v>577.92999999999995</v>
      </c>
      <c r="BE66">
        <f t="shared" si="77"/>
        <v>0.42541980255112699</v>
      </c>
      <c r="BF66">
        <f t="shared" si="78"/>
        <v>0.39166917504089732</v>
      </c>
      <c r="BG66">
        <f t="shared" si="79"/>
        <v>0.84058267980552503</v>
      </c>
      <c r="BH66">
        <f t="shared" si="80"/>
        <v>0.57721186142071024</v>
      </c>
      <c r="BI66">
        <f t="shared" si="81"/>
        <v>0.8859841647274318</v>
      </c>
      <c r="BJ66">
        <f t="shared" si="82"/>
        <v>0.27004053891941415</v>
      </c>
      <c r="BK66">
        <f t="shared" si="83"/>
        <v>0.72995946108058585</v>
      </c>
      <c r="BL66">
        <f t="shared" si="84"/>
        <v>1399.9843333333299</v>
      </c>
      <c r="BM66">
        <f t="shared" si="85"/>
        <v>1180.1720495615416</v>
      </c>
      <c r="BN66">
        <f t="shared" si="86"/>
        <v>0.84298946885468329</v>
      </c>
      <c r="BO66">
        <f t="shared" si="87"/>
        <v>0.19597893770936659</v>
      </c>
      <c r="BP66">
        <v>6</v>
      </c>
      <c r="BQ66">
        <v>0.5</v>
      </c>
      <c r="BR66" t="s">
        <v>296</v>
      </c>
      <c r="BS66">
        <v>2</v>
      </c>
      <c r="BT66">
        <v>1607292391.25</v>
      </c>
      <c r="BU66">
        <v>394.006666666667</v>
      </c>
      <c r="BV66">
        <v>400.03683333333299</v>
      </c>
      <c r="BW66">
        <v>30.484743333333299</v>
      </c>
      <c r="BX66">
        <v>28.6950966666667</v>
      </c>
      <c r="BY66">
        <v>393.773666666667</v>
      </c>
      <c r="BZ66">
        <v>29.83878</v>
      </c>
      <c r="CA66">
        <v>500.19013333333299</v>
      </c>
      <c r="CB66">
        <v>102.089266666667</v>
      </c>
      <c r="CC66">
        <v>9.9999866666666701E-2</v>
      </c>
      <c r="CD66">
        <v>39.96114</v>
      </c>
      <c r="CE66">
        <v>39.889150000000001</v>
      </c>
      <c r="CF66">
        <v>999.9</v>
      </c>
      <c r="CG66">
        <v>0</v>
      </c>
      <c r="CH66">
        <v>0</v>
      </c>
      <c r="CI66">
        <v>9998.6003333333301</v>
      </c>
      <c r="CJ66">
        <v>0</v>
      </c>
      <c r="CK66">
        <v>147.14373333333299</v>
      </c>
      <c r="CL66">
        <v>1399.9843333333299</v>
      </c>
      <c r="CM66">
        <v>0.89999513333333303</v>
      </c>
      <c r="CN66">
        <v>0.10000484</v>
      </c>
      <c r="CO66">
        <v>0</v>
      </c>
      <c r="CP66">
        <v>839.78576666666697</v>
      </c>
      <c r="CQ66">
        <v>4.9994800000000001</v>
      </c>
      <c r="CR66">
        <v>12491.04</v>
      </c>
      <c r="CS66">
        <v>11417.4333333333</v>
      </c>
      <c r="CT66">
        <v>49.3350333333333</v>
      </c>
      <c r="CU66">
        <v>50.686999999999998</v>
      </c>
      <c r="CV66">
        <v>50.061999999999998</v>
      </c>
      <c r="CW66">
        <v>50.4163</v>
      </c>
      <c r="CX66">
        <v>52.145666666666699</v>
      </c>
      <c r="CY66">
        <v>1255.4780000000001</v>
      </c>
      <c r="CZ66">
        <v>139.50700000000001</v>
      </c>
      <c r="DA66">
        <v>0</v>
      </c>
      <c r="DB66">
        <v>155.10000014305101</v>
      </c>
      <c r="DC66">
        <v>0</v>
      </c>
      <c r="DD66">
        <v>838.23476000000005</v>
      </c>
      <c r="DE66">
        <v>-191.56838463373501</v>
      </c>
      <c r="DF66">
        <v>-2567.7076924764201</v>
      </c>
      <c r="DG66">
        <v>12470.38</v>
      </c>
      <c r="DH66">
        <v>15</v>
      </c>
      <c r="DI66">
        <v>1607290915.0999999</v>
      </c>
      <c r="DJ66" t="s">
        <v>482</v>
      </c>
      <c r="DK66">
        <v>1607290902.0999999</v>
      </c>
      <c r="DL66">
        <v>1607290915.0999999</v>
      </c>
      <c r="DM66">
        <v>2</v>
      </c>
      <c r="DN66">
        <v>0.85299999999999998</v>
      </c>
      <c r="DO66">
        <v>-0.377</v>
      </c>
      <c r="DP66">
        <v>0.22800000000000001</v>
      </c>
      <c r="DQ66">
        <v>0.41099999999999998</v>
      </c>
      <c r="DR66">
        <v>400</v>
      </c>
      <c r="DS66">
        <v>29</v>
      </c>
      <c r="DT66">
        <v>0.44</v>
      </c>
      <c r="DU66">
        <v>0.02</v>
      </c>
      <c r="DV66">
        <v>4.4130914662032801</v>
      </c>
      <c r="DW66">
        <v>3.7436118087565598E-2</v>
      </c>
      <c r="DX66">
        <v>5.7092859800671601E-2</v>
      </c>
      <c r="DY66">
        <v>1</v>
      </c>
      <c r="DZ66">
        <v>-6.0300636666666696</v>
      </c>
      <c r="EA66">
        <v>-7.6303715239164904E-2</v>
      </c>
      <c r="EB66">
        <v>5.0417423739770401E-2</v>
      </c>
      <c r="EC66">
        <v>1</v>
      </c>
      <c r="ED66">
        <v>1.78962133333333</v>
      </c>
      <c r="EE66">
        <v>1.00981374860957</v>
      </c>
      <c r="EF66">
        <v>7.3979311014784596E-2</v>
      </c>
      <c r="EG66">
        <v>0</v>
      </c>
      <c r="EH66">
        <v>2</v>
      </c>
      <c r="EI66">
        <v>3</v>
      </c>
      <c r="EJ66" t="s">
        <v>319</v>
      </c>
      <c r="EK66">
        <v>100</v>
      </c>
      <c r="EL66">
        <v>100</v>
      </c>
      <c r="EM66">
        <v>0.23300000000000001</v>
      </c>
      <c r="EN66">
        <v>0.65039999999999998</v>
      </c>
      <c r="EO66">
        <v>0.39576788197577101</v>
      </c>
      <c r="EP66">
        <v>-1.6043650578588901E-5</v>
      </c>
      <c r="EQ66">
        <v>-1.15305589960158E-6</v>
      </c>
      <c r="ER66">
        <v>3.6581349982770798E-10</v>
      </c>
      <c r="ES66">
        <v>0.410810000000012</v>
      </c>
      <c r="ET66">
        <v>0</v>
      </c>
      <c r="EU66">
        <v>0</v>
      </c>
      <c r="EV66">
        <v>0</v>
      </c>
      <c r="EW66">
        <v>18</v>
      </c>
      <c r="EX66">
        <v>2225</v>
      </c>
      <c r="EY66">
        <v>1</v>
      </c>
      <c r="EZ66">
        <v>25</v>
      </c>
      <c r="FA66">
        <v>24.9</v>
      </c>
      <c r="FB66">
        <v>24.7</v>
      </c>
      <c r="FC66">
        <v>2</v>
      </c>
      <c r="FD66">
        <v>513.28399999999999</v>
      </c>
      <c r="FE66">
        <v>499.15199999999999</v>
      </c>
      <c r="FF66">
        <v>38.758400000000002</v>
      </c>
      <c r="FG66">
        <v>37.109000000000002</v>
      </c>
      <c r="FH66">
        <v>29.9999</v>
      </c>
      <c r="FI66">
        <v>36.851999999999997</v>
      </c>
      <c r="FJ66">
        <v>36.863599999999998</v>
      </c>
      <c r="FK66">
        <v>19.459499999999998</v>
      </c>
      <c r="FL66">
        <v>0</v>
      </c>
      <c r="FM66">
        <v>100</v>
      </c>
      <c r="FN66">
        <v>-999.9</v>
      </c>
      <c r="FO66">
        <v>400</v>
      </c>
      <c r="FP66">
        <v>31.727599999999999</v>
      </c>
      <c r="FQ66">
        <v>97.352199999999996</v>
      </c>
      <c r="FR66">
        <v>101.727</v>
      </c>
    </row>
    <row r="67" spans="1:174" x14ac:dyDescent="0.25">
      <c r="A67">
        <v>52</v>
      </c>
      <c r="B67">
        <v>1607292514.5</v>
      </c>
      <c r="C67">
        <v>9041.9000000953693</v>
      </c>
      <c r="D67" t="s">
        <v>524</v>
      </c>
      <c r="E67" t="s">
        <v>525</v>
      </c>
      <c r="F67" t="s">
        <v>489</v>
      </c>
      <c r="G67" t="s">
        <v>359</v>
      </c>
      <c r="H67">
        <v>1607292506.75</v>
      </c>
      <c r="I67">
        <f t="shared" si="44"/>
        <v>1.3761653366921914E-3</v>
      </c>
      <c r="J67">
        <f t="shared" si="45"/>
        <v>1.3761653366921913</v>
      </c>
      <c r="K67">
        <f t="shared" si="46"/>
        <v>3.3368692645763312</v>
      </c>
      <c r="L67">
        <f t="shared" si="47"/>
        <v>395.34070000000003</v>
      </c>
      <c r="M67">
        <f t="shared" si="48"/>
        <v>202.24711822916174</v>
      </c>
      <c r="N67">
        <f t="shared" si="49"/>
        <v>20.666339156798035</v>
      </c>
      <c r="O67">
        <f t="shared" si="50"/>
        <v>40.397336981723633</v>
      </c>
      <c r="P67">
        <f t="shared" si="51"/>
        <v>3.1212357682390932E-2</v>
      </c>
      <c r="Q67">
        <f t="shared" si="52"/>
        <v>2.9656607233211938</v>
      </c>
      <c r="R67">
        <f t="shared" si="53"/>
        <v>3.1031004080199029E-2</v>
      </c>
      <c r="S67">
        <f t="shared" si="54"/>
        <v>1.9410583462907312E-2</v>
      </c>
      <c r="T67">
        <f t="shared" si="55"/>
        <v>231.29909138816211</v>
      </c>
      <c r="U67">
        <f t="shared" si="56"/>
        <v>40.988962198839282</v>
      </c>
      <c r="V67">
        <f t="shared" si="57"/>
        <v>39.934199999999997</v>
      </c>
      <c r="W67">
        <f t="shared" si="58"/>
        <v>7.3876322939111549</v>
      </c>
      <c r="X67">
        <f t="shared" si="59"/>
        <v>41.649213263823839</v>
      </c>
      <c r="Y67">
        <f t="shared" si="60"/>
        <v>3.0882793533281481</v>
      </c>
      <c r="Z67">
        <f t="shared" si="61"/>
        <v>7.4149764456909972</v>
      </c>
      <c r="AA67">
        <f t="shared" si="62"/>
        <v>4.2993529405830069</v>
      </c>
      <c r="AB67">
        <f t="shared" si="63"/>
        <v>-60.688891348125644</v>
      </c>
      <c r="AC67">
        <f t="shared" si="64"/>
        <v>11.054428221311666</v>
      </c>
      <c r="AD67">
        <f t="shared" si="65"/>
        <v>0.91333277133498503</v>
      </c>
      <c r="AE67">
        <f t="shared" si="66"/>
        <v>182.57796103268311</v>
      </c>
      <c r="AF67">
        <v>0</v>
      </c>
      <c r="AG67">
        <v>0</v>
      </c>
      <c r="AH67">
        <f t="shared" si="67"/>
        <v>1</v>
      </c>
      <c r="AI67">
        <f t="shared" si="68"/>
        <v>0</v>
      </c>
      <c r="AJ67">
        <f t="shared" si="69"/>
        <v>51731.349088922398</v>
      </c>
      <c r="AK67" t="s">
        <v>293</v>
      </c>
      <c r="AL67">
        <v>10143.9</v>
      </c>
      <c r="AM67">
        <v>715.47692307692296</v>
      </c>
      <c r="AN67">
        <v>3262.08</v>
      </c>
      <c r="AO67">
        <f t="shared" si="70"/>
        <v>0.78066849277855754</v>
      </c>
      <c r="AP67">
        <v>-0.57774747981622299</v>
      </c>
      <c r="AQ67" t="s">
        <v>526</v>
      </c>
      <c r="AR67">
        <v>15378.5</v>
      </c>
      <c r="AS67">
        <v>899.57861538461498</v>
      </c>
      <c r="AT67">
        <v>1020.68</v>
      </c>
      <c r="AU67">
        <f t="shared" si="71"/>
        <v>0.11864774916270038</v>
      </c>
      <c r="AV67">
        <v>0.5</v>
      </c>
      <c r="AW67">
        <f t="shared" si="72"/>
        <v>1180.2250615544851</v>
      </c>
      <c r="AX67">
        <f t="shared" si="73"/>
        <v>3.3368692645763312</v>
      </c>
      <c r="AY67">
        <f t="shared" si="74"/>
        <v>70.015523529424584</v>
      </c>
      <c r="AZ67">
        <f t="shared" si="75"/>
        <v>3.3168391961077128E-3</v>
      </c>
      <c r="BA67">
        <f t="shared" si="76"/>
        <v>2.195986989066113</v>
      </c>
      <c r="BB67" t="s">
        <v>527</v>
      </c>
      <c r="BC67">
        <v>899.57861538461498</v>
      </c>
      <c r="BD67">
        <v>598.97</v>
      </c>
      <c r="BE67">
        <f t="shared" si="77"/>
        <v>0.41316573264882228</v>
      </c>
      <c r="BF67">
        <f t="shared" si="78"/>
        <v>0.28716744828290769</v>
      </c>
      <c r="BG67">
        <f t="shared" si="79"/>
        <v>0.84164754741636671</v>
      </c>
      <c r="BH67">
        <f t="shared" si="80"/>
        <v>0.39678952727566119</v>
      </c>
      <c r="BI67">
        <f t="shared" si="81"/>
        <v>0.8801528672886717</v>
      </c>
      <c r="BJ67">
        <f t="shared" si="82"/>
        <v>0.19120584188684009</v>
      </c>
      <c r="BK67">
        <f t="shared" si="83"/>
        <v>0.80879415811315991</v>
      </c>
      <c r="BL67">
        <f t="shared" si="84"/>
        <v>1400.04733333333</v>
      </c>
      <c r="BM67">
        <f t="shared" si="85"/>
        <v>1180.2250615544851</v>
      </c>
      <c r="BN67">
        <f t="shared" si="86"/>
        <v>0.84298940004015666</v>
      </c>
      <c r="BO67">
        <f t="shared" si="87"/>
        <v>0.19597880008031349</v>
      </c>
      <c r="BP67">
        <v>6</v>
      </c>
      <c r="BQ67">
        <v>0.5</v>
      </c>
      <c r="BR67" t="s">
        <v>296</v>
      </c>
      <c r="BS67">
        <v>2</v>
      </c>
      <c r="BT67">
        <v>1607292506.75</v>
      </c>
      <c r="BU67">
        <v>395.34070000000003</v>
      </c>
      <c r="BV67">
        <v>399.99599999999998</v>
      </c>
      <c r="BW67">
        <v>30.222846666666701</v>
      </c>
      <c r="BX67">
        <v>28.621980000000001</v>
      </c>
      <c r="BY67">
        <v>395.1087</v>
      </c>
      <c r="BZ67">
        <v>29.589496666666701</v>
      </c>
      <c r="CA67">
        <v>500.19420000000002</v>
      </c>
      <c r="CB67">
        <v>102.0836</v>
      </c>
      <c r="CC67">
        <v>0.100002603333333</v>
      </c>
      <c r="CD67">
        <v>40.003340000000001</v>
      </c>
      <c r="CE67">
        <v>39.934199999999997</v>
      </c>
      <c r="CF67">
        <v>999.9</v>
      </c>
      <c r="CG67">
        <v>0</v>
      </c>
      <c r="CH67">
        <v>0</v>
      </c>
      <c r="CI67">
        <v>9998.9756666666708</v>
      </c>
      <c r="CJ67">
        <v>0</v>
      </c>
      <c r="CK67">
        <v>146.28219999999999</v>
      </c>
      <c r="CL67">
        <v>1400.04733333333</v>
      </c>
      <c r="CM67">
        <v>0.8999954</v>
      </c>
      <c r="CN67">
        <v>0.100004423333333</v>
      </c>
      <c r="CO67">
        <v>0</v>
      </c>
      <c r="CP67">
        <v>901.02676666666696</v>
      </c>
      <c r="CQ67">
        <v>4.9994800000000001</v>
      </c>
      <c r="CR67">
        <v>13418.2866666667</v>
      </c>
      <c r="CS67">
        <v>11417.9566666667</v>
      </c>
      <c r="CT67">
        <v>49.370800000000003</v>
      </c>
      <c r="CU67">
        <v>50.5041333333333</v>
      </c>
      <c r="CV67">
        <v>49.9664</v>
      </c>
      <c r="CW67">
        <v>50.375</v>
      </c>
      <c r="CX67">
        <v>52.1291333333333</v>
      </c>
      <c r="CY67">
        <v>1255.53733333333</v>
      </c>
      <c r="CZ67">
        <v>139.51</v>
      </c>
      <c r="DA67">
        <v>0</v>
      </c>
      <c r="DB67">
        <v>114.90000009536701</v>
      </c>
      <c r="DC67">
        <v>0</v>
      </c>
      <c r="DD67">
        <v>899.57861538461498</v>
      </c>
      <c r="DE67">
        <v>-179.12328180898899</v>
      </c>
      <c r="DF67">
        <v>-2432.8991418987498</v>
      </c>
      <c r="DG67">
        <v>13398.4038461538</v>
      </c>
      <c r="DH67">
        <v>15</v>
      </c>
      <c r="DI67">
        <v>1607290915.0999999</v>
      </c>
      <c r="DJ67" t="s">
        <v>482</v>
      </c>
      <c r="DK67">
        <v>1607290902.0999999</v>
      </c>
      <c r="DL67">
        <v>1607290915.0999999</v>
      </c>
      <c r="DM67">
        <v>2</v>
      </c>
      <c r="DN67">
        <v>0.85299999999999998</v>
      </c>
      <c r="DO67">
        <v>-0.377</v>
      </c>
      <c r="DP67">
        <v>0.22800000000000001</v>
      </c>
      <c r="DQ67">
        <v>0.41099999999999998</v>
      </c>
      <c r="DR67">
        <v>400</v>
      </c>
      <c r="DS67">
        <v>29</v>
      </c>
      <c r="DT67">
        <v>0.44</v>
      </c>
      <c r="DU67">
        <v>0.02</v>
      </c>
      <c r="DV67">
        <v>3.3438580505084601</v>
      </c>
      <c r="DW67">
        <v>-0.48901841324642698</v>
      </c>
      <c r="DX67">
        <v>4.4536189412391097E-2</v>
      </c>
      <c r="DY67">
        <v>1</v>
      </c>
      <c r="DZ67">
        <v>-4.6589196666666703</v>
      </c>
      <c r="EA67">
        <v>0.52957962180200002</v>
      </c>
      <c r="EB67">
        <v>4.9668517559471798E-2</v>
      </c>
      <c r="EC67">
        <v>0</v>
      </c>
      <c r="ED67">
        <v>1.5990833333333301</v>
      </c>
      <c r="EE67">
        <v>0.22206166852058201</v>
      </c>
      <c r="EF67">
        <v>1.6166787422229399E-2</v>
      </c>
      <c r="EG67">
        <v>0</v>
      </c>
      <c r="EH67">
        <v>1</v>
      </c>
      <c r="EI67">
        <v>3</v>
      </c>
      <c r="EJ67" t="s">
        <v>333</v>
      </c>
      <c r="EK67">
        <v>100</v>
      </c>
      <c r="EL67">
        <v>100</v>
      </c>
      <c r="EM67">
        <v>0.23200000000000001</v>
      </c>
      <c r="EN67">
        <v>0.6341</v>
      </c>
      <c r="EO67">
        <v>0.39576788197577101</v>
      </c>
      <c r="EP67">
        <v>-1.6043650578588901E-5</v>
      </c>
      <c r="EQ67">
        <v>-1.15305589960158E-6</v>
      </c>
      <c r="ER67">
        <v>3.6581349982770798E-10</v>
      </c>
      <c r="ES67">
        <v>0.410810000000012</v>
      </c>
      <c r="ET67">
        <v>0</v>
      </c>
      <c r="EU67">
        <v>0</v>
      </c>
      <c r="EV67">
        <v>0</v>
      </c>
      <c r="EW67">
        <v>18</v>
      </c>
      <c r="EX67">
        <v>2225</v>
      </c>
      <c r="EY67">
        <v>1</v>
      </c>
      <c r="EZ67">
        <v>25</v>
      </c>
      <c r="FA67">
        <v>26.9</v>
      </c>
      <c r="FB67">
        <v>26.7</v>
      </c>
      <c r="FC67">
        <v>2</v>
      </c>
      <c r="FD67">
        <v>513.70000000000005</v>
      </c>
      <c r="FE67">
        <v>499.56</v>
      </c>
      <c r="FF67">
        <v>38.683100000000003</v>
      </c>
      <c r="FG67">
        <v>37.0321</v>
      </c>
      <c r="FH67">
        <v>29.9999</v>
      </c>
      <c r="FI67">
        <v>36.787100000000002</v>
      </c>
      <c r="FJ67">
        <v>36.803600000000003</v>
      </c>
      <c r="FK67">
        <v>19.458600000000001</v>
      </c>
      <c r="FL67">
        <v>0</v>
      </c>
      <c r="FM67">
        <v>100</v>
      </c>
      <c r="FN67">
        <v>-999.9</v>
      </c>
      <c r="FO67">
        <v>400</v>
      </c>
      <c r="FP67">
        <v>30.448</v>
      </c>
      <c r="FQ67">
        <v>97.370500000000007</v>
      </c>
      <c r="FR67">
        <v>101.741</v>
      </c>
    </row>
    <row r="68" spans="1:174" x14ac:dyDescent="0.25">
      <c r="A68">
        <v>53</v>
      </c>
      <c r="B68">
        <v>1607292734</v>
      </c>
      <c r="C68">
        <v>9261.4000000953693</v>
      </c>
      <c r="D68" t="s">
        <v>528</v>
      </c>
      <c r="E68" t="s">
        <v>529</v>
      </c>
      <c r="F68" t="s">
        <v>381</v>
      </c>
      <c r="G68" t="s">
        <v>306</v>
      </c>
      <c r="H68">
        <v>1607292726.25</v>
      </c>
      <c r="I68">
        <f t="shared" si="44"/>
        <v>5.1955791412081507E-3</v>
      </c>
      <c r="J68">
        <f t="shared" si="45"/>
        <v>5.1955791412081505</v>
      </c>
      <c r="K68">
        <f t="shared" si="46"/>
        <v>9.8447293544263896</v>
      </c>
      <c r="L68">
        <f t="shared" si="47"/>
        <v>385.79149999999998</v>
      </c>
      <c r="M68">
        <f t="shared" si="48"/>
        <v>251.03424142725228</v>
      </c>
      <c r="N68">
        <f t="shared" si="49"/>
        <v>25.6502749745191</v>
      </c>
      <c r="O68">
        <f t="shared" si="50"/>
        <v>39.419554884507122</v>
      </c>
      <c r="P68">
        <f t="shared" si="51"/>
        <v>0.13958198018197435</v>
      </c>
      <c r="Q68">
        <f t="shared" si="52"/>
        <v>2.9658443733381965</v>
      </c>
      <c r="R68">
        <f t="shared" si="53"/>
        <v>0.1360325342288293</v>
      </c>
      <c r="S68">
        <f t="shared" si="54"/>
        <v>8.5331719757348962E-2</v>
      </c>
      <c r="T68">
        <f t="shared" si="55"/>
        <v>231.28835069799473</v>
      </c>
      <c r="U68">
        <f t="shared" si="56"/>
        <v>39.989650392805906</v>
      </c>
      <c r="V68">
        <f t="shared" si="57"/>
        <v>39.541759999999996</v>
      </c>
      <c r="W68">
        <f t="shared" si="58"/>
        <v>7.2340762976282011</v>
      </c>
      <c r="X68">
        <f t="shared" si="59"/>
        <v>47.770348520694348</v>
      </c>
      <c r="Y68">
        <f t="shared" si="60"/>
        <v>3.5372078068287856</v>
      </c>
      <c r="Z68">
        <f t="shared" si="61"/>
        <v>7.4046095880930194</v>
      </c>
      <c r="AA68">
        <f t="shared" si="62"/>
        <v>3.6968684907994156</v>
      </c>
      <c r="AB68">
        <f t="shared" si="63"/>
        <v>-229.12504012727945</v>
      </c>
      <c r="AC68">
        <f t="shared" si="64"/>
        <v>69.617043683827603</v>
      </c>
      <c r="AD68">
        <f t="shared" si="65"/>
        <v>5.7399748097567667</v>
      </c>
      <c r="AE68">
        <f t="shared" si="66"/>
        <v>77.520329064299659</v>
      </c>
      <c r="AF68">
        <v>0</v>
      </c>
      <c r="AG68">
        <v>0</v>
      </c>
      <c r="AH68">
        <f t="shared" si="67"/>
        <v>1</v>
      </c>
      <c r="AI68">
        <f t="shared" si="68"/>
        <v>0</v>
      </c>
      <c r="AJ68">
        <f t="shared" si="69"/>
        <v>51740.732120193563</v>
      </c>
      <c r="AK68" t="s">
        <v>293</v>
      </c>
      <c r="AL68">
        <v>10143.9</v>
      </c>
      <c r="AM68">
        <v>715.47692307692296</v>
      </c>
      <c r="AN68">
        <v>3262.08</v>
      </c>
      <c r="AO68">
        <f t="shared" si="70"/>
        <v>0.78066849277855754</v>
      </c>
      <c r="AP68">
        <v>-0.57774747981622299</v>
      </c>
      <c r="AQ68" t="s">
        <v>530</v>
      </c>
      <c r="AR68">
        <v>15352.5</v>
      </c>
      <c r="AS68">
        <v>1277.48038461538</v>
      </c>
      <c r="AT68">
        <v>1481.05</v>
      </c>
      <c r="AU68">
        <f t="shared" si="71"/>
        <v>0.13744952255806353</v>
      </c>
      <c r="AV68">
        <v>0.5</v>
      </c>
      <c r="AW68">
        <f t="shared" si="72"/>
        <v>1180.1707695615607</v>
      </c>
      <c r="AX68">
        <f t="shared" si="73"/>
        <v>9.8447293544263896</v>
      </c>
      <c r="AY68">
        <f t="shared" si="74"/>
        <v>81.106954406609475</v>
      </c>
      <c r="AZ68">
        <f t="shared" si="75"/>
        <v>8.8313294169407482E-3</v>
      </c>
      <c r="BA68">
        <f t="shared" si="76"/>
        <v>1.2025454913743627</v>
      </c>
      <c r="BB68" t="s">
        <v>531</v>
      </c>
      <c r="BC68">
        <v>1277.48038461538</v>
      </c>
      <c r="BD68">
        <v>785.09</v>
      </c>
      <c r="BE68">
        <f t="shared" si="77"/>
        <v>0.46990986124708822</v>
      </c>
      <c r="BF68">
        <f t="shared" si="78"/>
        <v>0.29250189002905336</v>
      </c>
      <c r="BG68">
        <f t="shared" si="79"/>
        <v>0.71902995167521877</v>
      </c>
      <c r="BH68">
        <f t="shared" si="80"/>
        <v>0.26590487769343824</v>
      </c>
      <c r="BI68">
        <f t="shared" si="81"/>
        <v>0.6993747930878661</v>
      </c>
      <c r="BJ68">
        <f t="shared" si="82"/>
        <v>0.17976034043923808</v>
      </c>
      <c r="BK68">
        <f t="shared" si="83"/>
        <v>0.82023965956076195</v>
      </c>
      <c r="BL68">
        <f t="shared" si="84"/>
        <v>1399.9829999999999</v>
      </c>
      <c r="BM68">
        <f t="shared" si="85"/>
        <v>1180.1707695615607</v>
      </c>
      <c r="BN68">
        <f t="shared" si="86"/>
        <v>0.84298935741474068</v>
      </c>
      <c r="BO68">
        <f t="shared" si="87"/>
        <v>0.1959787148294814</v>
      </c>
      <c r="BP68">
        <v>6</v>
      </c>
      <c r="BQ68">
        <v>0.5</v>
      </c>
      <c r="BR68" t="s">
        <v>296</v>
      </c>
      <c r="BS68">
        <v>2</v>
      </c>
      <c r="BT68">
        <v>1607292726.25</v>
      </c>
      <c r="BU68">
        <v>385.79149999999998</v>
      </c>
      <c r="BV68">
        <v>400.00536666666699</v>
      </c>
      <c r="BW68">
        <v>34.6179633333333</v>
      </c>
      <c r="BX68">
        <v>28.60126</v>
      </c>
      <c r="BY68">
        <v>385.55236666666701</v>
      </c>
      <c r="BZ68">
        <v>33.772426666666703</v>
      </c>
      <c r="CA68">
        <v>500.17943333333301</v>
      </c>
      <c r="CB68">
        <v>102.0784</v>
      </c>
      <c r="CC68">
        <v>9.9991396666666593E-2</v>
      </c>
      <c r="CD68">
        <v>39.977153333333298</v>
      </c>
      <c r="CE68">
        <v>39.541759999999996</v>
      </c>
      <c r="CF68">
        <v>999.9</v>
      </c>
      <c r="CG68">
        <v>0</v>
      </c>
      <c r="CH68">
        <v>0</v>
      </c>
      <c r="CI68">
        <v>10000.5253333333</v>
      </c>
      <c r="CJ68">
        <v>0</v>
      </c>
      <c r="CK68">
        <v>208.03393333333301</v>
      </c>
      <c r="CL68">
        <v>1399.9829999999999</v>
      </c>
      <c r="CM68">
        <v>0.8999973</v>
      </c>
      <c r="CN68">
        <v>0.10000256</v>
      </c>
      <c r="CO68">
        <v>0</v>
      </c>
      <c r="CP68">
        <v>1278.7343333333299</v>
      </c>
      <c r="CQ68">
        <v>4.9994800000000001</v>
      </c>
      <c r="CR68">
        <v>18835.84</v>
      </c>
      <c r="CS68">
        <v>11417.43</v>
      </c>
      <c r="CT68">
        <v>49.3162666666666</v>
      </c>
      <c r="CU68">
        <v>50.695399999999999</v>
      </c>
      <c r="CV68">
        <v>50.0124</v>
      </c>
      <c r="CW68">
        <v>50.483133333333299</v>
      </c>
      <c r="CX68">
        <v>52.137333333333302</v>
      </c>
      <c r="CY68">
        <v>1255.482</v>
      </c>
      <c r="CZ68">
        <v>139.50166666666701</v>
      </c>
      <c r="DA68">
        <v>0</v>
      </c>
      <c r="DB68">
        <v>218.5</v>
      </c>
      <c r="DC68">
        <v>0</v>
      </c>
      <c r="DD68">
        <v>1277.48038461538</v>
      </c>
      <c r="DE68">
        <v>-1072.0598292403499</v>
      </c>
      <c r="DF68">
        <v>-14869.7299173434</v>
      </c>
      <c r="DG68">
        <v>18818.5769230769</v>
      </c>
      <c r="DH68">
        <v>15</v>
      </c>
      <c r="DI68">
        <v>1607290915.0999999</v>
      </c>
      <c r="DJ68" t="s">
        <v>482</v>
      </c>
      <c r="DK68">
        <v>1607290902.0999999</v>
      </c>
      <c r="DL68">
        <v>1607290915.0999999</v>
      </c>
      <c r="DM68">
        <v>2</v>
      </c>
      <c r="DN68">
        <v>0.85299999999999998</v>
      </c>
      <c r="DO68">
        <v>-0.377</v>
      </c>
      <c r="DP68">
        <v>0.22800000000000001</v>
      </c>
      <c r="DQ68">
        <v>0.41099999999999998</v>
      </c>
      <c r="DR68">
        <v>400</v>
      </c>
      <c r="DS68">
        <v>29</v>
      </c>
      <c r="DT68">
        <v>0.44</v>
      </c>
      <c r="DU68">
        <v>0.02</v>
      </c>
      <c r="DV68">
        <v>9.8501015729167705</v>
      </c>
      <c r="DW68">
        <v>-0.70763555302591596</v>
      </c>
      <c r="DX68">
        <v>5.8430937721315197E-2</v>
      </c>
      <c r="DY68">
        <v>0</v>
      </c>
      <c r="DZ68">
        <v>-14.2137833333333</v>
      </c>
      <c r="EA68">
        <v>0.36952791991103301</v>
      </c>
      <c r="EB68">
        <v>4.7906228428276597E-2</v>
      </c>
      <c r="EC68">
        <v>0</v>
      </c>
      <c r="ED68">
        <v>6.0167176666666702</v>
      </c>
      <c r="EE68">
        <v>1.5045498553948899</v>
      </c>
      <c r="EF68">
        <v>0.111258597351196</v>
      </c>
      <c r="EG68">
        <v>0</v>
      </c>
      <c r="EH68">
        <v>0</v>
      </c>
      <c r="EI68">
        <v>3</v>
      </c>
      <c r="EJ68" t="s">
        <v>298</v>
      </c>
      <c r="EK68">
        <v>100</v>
      </c>
      <c r="EL68">
        <v>100</v>
      </c>
      <c r="EM68">
        <v>0.23899999999999999</v>
      </c>
      <c r="EN68">
        <v>0.85229999999999995</v>
      </c>
      <c r="EO68">
        <v>0.39576788197577101</v>
      </c>
      <c r="EP68">
        <v>-1.6043650578588901E-5</v>
      </c>
      <c r="EQ68">
        <v>-1.15305589960158E-6</v>
      </c>
      <c r="ER68">
        <v>3.6581349982770798E-10</v>
      </c>
      <c r="ES68">
        <v>0.410810000000012</v>
      </c>
      <c r="ET68">
        <v>0</v>
      </c>
      <c r="EU68">
        <v>0</v>
      </c>
      <c r="EV68">
        <v>0</v>
      </c>
      <c r="EW68">
        <v>18</v>
      </c>
      <c r="EX68">
        <v>2225</v>
      </c>
      <c r="EY68">
        <v>1</v>
      </c>
      <c r="EZ68">
        <v>25</v>
      </c>
      <c r="FA68">
        <v>30.5</v>
      </c>
      <c r="FB68">
        <v>30.3</v>
      </c>
      <c r="FC68">
        <v>2</v>
      </c>
      <c r="FD68">
        <v>512.02700000000004</v>
      </c>
      <c r="FE68">
        <v>498.5</v>
      </c>
      <c r="FF68">
        <v>38.786799999999999</v>
      </c>
      <c r="FG68">
        <v>37.0886</v>
      </c>
      <c r="FH68">
        <v>30.0001</v>
      </c>
      <c r="FI68">
        <v>36.814700000000002</v>
      </c>
      <c r="FJ68">
        <v>36.822299999999998</v>
      </c>
      <c r="FK68">
        <v>19.4542</v>
      </c>
      <c r="FL68">
        <v>0</v>
      </c>
      <c r="FM68">
        <v>100</v>
      </c>
      <c r="FN68">
        <v>-999.9</v>
      </c>
      <c r="FO68">
        <v>400</v>
      </c>
      <c r="FP68">
        <v>30.165600000000001</v>
      </c>
      <c r="FQ68">
        <v>97.356899999999996</v>
      </c>
      <c r="FR68">
        <v>101.726</v>
      </c>
    </row>
    <row r="69" spans="1:174" x14ac:dyDescent="0.25">
      <c r="A69">
        <v>54</v>
      </c>
      <c r="B69">
        <v>1607292853</v>
      </c>
      <c r="C69">
        <v>9380.4000000953693</v>
      </c>
      <c r="D69" t="s">
        <v>532</v>
      </c>
      <c r="E69" t="s">
        <v>533</v>
      </c>
      <c r="F69" t="s">
        <v>381</v>
      </c>
      <c r="G69" t="s">
        <v>306</v>
      </c>
      <c r="H69">
        <v>1607292845.25</v>
      </c>
      <c r="I69">
        <f t="shared" si="44"/>
        <v>5.2729354813295113E-3</v>
      </c>
      <c r="J69">
        <f t="shared" si="45"/>
        <v>5.2729354813295108</v>
      </c>
      <c r="K69">
        <f t="shared" si="46"/>
        <v>11.793431571695812</v>
      </c>
      <c r="L69">
        <f t="shared" si="47"/>
        <v>383.43606666666699</v>
      </c>
      <c r="M69">
        <f t="shared" si="48"/>
        <v>237.42697451442729</v>
      </c>
      <c r="N69">
        <f t="shared" si="49"/>
        <v>24.261054980395748</v>
      </c>
      <c r="O69">
        <f t="shared" si="50"/>
        <v>39.180735524646231</v>
      </c>
      <c r="P69">
        <f t="shared" si="51"/>
        <v>0.15072556412413324</v>
      </c>
      <c r="Q69">
        <f t="shared" si="52"/>
        <v>2.964146546522672</v>
      </c>
      <c r="R69">
        <f t="shared" si="53"/>
        <v>0.14659348579405318</v>
      </c>
      <c r="S69">
        <f t="shared" si="54"/>
        <v>9.1982744041291309E-2</v>
      </c>
      <c r="T69">
        <f t="shared" si="55"/>
        <v>231.28844479585996</v>
      </c>
      <c r="U69">
        <f t="shared" si="56"/>
        <v>39.720005336199073</v>
      </c>
      <c r="V69">
        <f t="shared" si="57"/>
        <v>39.005086666666699</v>
      </c>
      <c r="W69">
        <f t="shared" si="58"/>
        <v>7.0285676042656737</v>
      </c>
      <c r="X69">
        <f t="shared" si="59"/>
        <v>48.495042862343624</v>
      </c>
      <c r="Y69">
        <f t="shared" si="60"/>
        <v>3.5431912142211384</v>
      </c>
      <c r="Z69">
        <f t="shared" si="61"/>
        <v>7.3062956646491068</v>
      </c>
      <c r="AA69">
        <f t="shared" si="62"/>
        <v>3.4853763900445354</v>
      </c>
      <c r="AB69">
        <f t="shared" si="63"/>
        <v>-232.53645472663143</v>
      </c>
      <c r="AC69">
        <f t="shared" si="64"/>
        <v>115.3991226166568</v>
      </c>
      <c r="AD69">
        <f t="shared" si="65"/>
        <v>9.4843272827905221</v>
      </c>
      <c r="AE69">
        <f t="shared" si="66"/>
        <v>123.63543996867585</v>
      </c>
      <c r="AF69">
        <v>0</v>
      </c>
      <c r="AG69">
        <v>0</v>
      </c>
      <c r="AH69">
        <f t="shared" si="67"/>
        <v>1</v>
      </c>
      <c r="AI69">
        <f t="shared" si="68"/>
        <v>0</v>
      </c>
      <c r="AJ69">
        <f t="shared" si="69"/>
        <v>51734.42797463145</v>
      </c>
      <c r="AK69" t="s">
        <v>293</v>
      </c>
      <c r="AL69">
        <v>10143.9</v>
      </c>
      <c r="AM69">
        <v>715.47692307692296</v>
      </c>
      <c r="AN69">
        <v>3262.08</v>
      </c>
      <c r="AO69">
        <f t="shared" si="70"/>
        <v>0.78066849277855754</v>
      </c>
      <c r="AP69">
        <v>-0.57774747981622299</v>
      </c>
      <c r="AQ69" t="s">
        <v>534</v>
      </c>
      <c r="AR69">
        <v>15353</v>
      </c>
      <c r="AS69">
        <v>1190.2275999999999</v>
      </c>
      <c r="AT69">
        <v>1434.01</v>
      </c>
      <c r="AU69">
        <f t="shared" si="71"/>
        <v>0.17000048814164481</v>
      </c>
      <c r="AV69">
        <v>0.5</v>
      </c>
      <c r="AW69">
        <f t="shared" si="72"/>
        <v>1180.1708195615558</v>
      </c>
      <c r="AX69">
        <f t="shared" si="73"/>
        <v>11.793431571695812</v>
      </c>
      <c r="AY69">
        <f t="shared" si="74"/>
        <v>100.31480770799476</v>
      </c>
      <c r="AZ69">
        <f t="shared" si="75"/>
        <v>1.0482532567707479E-2</v>
      </c>
      <c r="BA69">
        <f t="shared" si="76"/>
        <v>1.2747958521907099</v>
      </c>
      <c r="BB69" t="s">
        <v>535</v>
      </c>
      <c r="BC69">
        <v>1190.2275999999999</v>
      </c>
      <c r="BD69">
        <v>811.28</v>
      </c>
      <c r="BE69">
        <f t="shared" si="77"/>
        <v>0.43425778062914488</v>
      </c>
      <c r="BF69">
        <f t="shared" si="78"/>
        <v>0.39147367237807723</v>
      </c>
      <c r="BG69">
        <f t="shared" si="79"/>
        <v>0.7459074587889668</v>
      </c>
      <c r="BH69">
        <f t="shared" si="80"/>
        <v>0.33927790915893813</v>
      </c>
      <c r="BI69">
        <f t="shared" si="81"/>
        <v>0.71784645851003925</v>
      </c>
      <c r="BJ69">
        <f t="shared" si="82"/>
        <v>0.2668353186624865</v>
      </c>
      <c r="BK69">
        <f t="shared" si="83"/>
        <v>0.73316468133751345</v>
      </c>
      <c r="BL69">
        <f t="shared" si="84"/>
        <v>1399.9829999999999</v>
      </c>
      <c r="BM69">
        <f t="shared" si="85"/>
        <v>1180.1708195615558</v>
      </c>
      <c r="BN69">
        <f t="shared" si="86"/>
        <v>0.84298939312945642</v>
      </c>
      <c r="BO69">
        <f t="shared" si="87"/>
        <v>0.19597878625891269</v>
      </c>
      <c r="BP69">
        <v>6</v>
      </c>
      <c r="BQ69">
        <v>0.5</v>
      </c>
      <c r="BR69" t="s">
        <v>296</v>
      </c>
      <c r="BS69">
        <v>2</v>
      </c>
      <c r="BT69">
        <v>1607292845.25</v>
      </c>
      <c r="BU69">
        <v>383.43606666666699</v>
      </c>
      <c r="BV69">
        <v>400.00823333333301</v>
      </c>
      <c r="BW69">
        <v>34.674880000000002</v>
      </c>
      <c r="BX69">
        <v>28.569030000000001</v>
      </c>
      <c r="BY69">
        <v>383.19513333333299</v>
      </c>
      <c r="BZ69">
        <v>33.826599999999999</v>
      </c>
      <c r="CA69">
        <v>500.18560000000002</v>
      </c>
      <c r="CB69">
        <v>102.083233333333</v>
      </c>
      <c r="CC69">
        <v>9.9995973333333293E-2</v>
      </c>
      <c r="CD69">
        <v>39.727220000000003</v>
      </c>
      <c r="CE69">
        <v>39.005086666666699</v>
      </c>
      <c r="CF69">
        <v>999.9</v>
      </c>
      <c r="CG69">
        <v>0</v>
      </c>
      <c r="CH69">
        <v>0</v>
      </c>
      <c r="CI69">
        <v>9990.4376666666703</v>
      </c>
      <c r="CJ69">
        <v>0</v>
      </c>
      <c r="CK69">
        <v>66.039586666666693</v>
      </c>
      <c r="CL69">
        <v>1399.9829999999999</v>
      </c>
      <c r="CM69">
        <v>0.89999649999999998</v>
      </c>
      <c r="CN69">
        <v>0.100003406666667</v>
      </c>
      <c r="CO69">
        <v>0</v>
      </c>
      <c r="CP69">
        <v>1195.3526666666701</v>
      </c>
      <c r="CQ69">
        <v>4.9994800000000001</v>
      </c>
      <c r="CR69">
        <v>17470.650000000001</v>
      </c>
      <c r="CS69">
        <v>11417.436666666699</v>
      </c>
      <c r="CT69">
        <v>49.237266666666599</v>
      </c>
      <c r="CU69">
        <v>50.491599999999998</v>
      </c>
      <c r="CV69">
        <v>49.8791333333333</v>
      </c>
      <c r="CW69">
        <v>50.324733333333299</v>
      </c>
      <c r="CX69">
        <v>52.0476666666667</v>
      </c>
      <c r="CY69">
        <v>1255.48033333333</v>
      </c>
      <c r="CZ69">
        <v>139.50333333333299</v>
      </c>
      <c r="DA69">
        <v>0</v>
      </c>
      <c r="DB69">
        <v>117.90000009536701</v>
      </c>
      <c r="DC69">
        <v>0</v>
      </c>
      <c r="DD69">
        <v>1190.2275999999999</v>
      </c>
      <c r="DE69">
        <v>-989.59461390662705</v>
      </c>
      <c r="DF69">
        <v>-13682.253826006699</v>
      </c>
      <c r="DG69">
        <v>17399.524000000001</v>
      </c>
      <c r="DH69">
        <v>15</v>
      </c>
      <c r="DI69">
        <v>1607290915.0999999</v>
      </c>
      <c r="DJ69" t="s">
        <v>482</v>
      </c>
      <c r="DK69">
        <v>1607290902.0999999</v>
      </c>
      <c r="DL69">
        <v>1607290915.0999999</v>
      </c>
      <c r="DM69">
        <v>2</v>
      </c>
      <c r="DN69">
        <v>0.85299999999999998</v>
      </c>
      <c r="DO69">
        <v>-0.377</v>
      </c>
      <c r="DP69">
        <v>0.22800000000000001</v>
      </c>
      <c r="DQ69">
        <v>0.41099999999999998</v>
      </c>
      <c r="DR69">
        <v>400</v>
      </c>
      <c r="DS69">
        <v>29</v>
      </c>
      <c r="DT69">
        <v>0.44</v>
      </c>
      <c r="DU69">
        <v>0.02</v>
      </c>
      <c r="DV69">
        <v>11.7829927339357</v>
      </c>
      <c r="DW69">
        <v>0.60361869530036905</v>
      </c>
      <c r="DX69">
        <v>6.6300615611964597E-2</v>
      </c>
      <c r="DY69">
        <v>0</v>
      </c>
      <c r="DZ69">
        <v>-16.572099999999999</v>
      </c>
      <c r="EA69">
        <v>-1.7291105672970499</v>
      </c>
      <c r="EB69">
        <v>0.143379931185179</v>
      </c>
      <c r="EC69">
        <v>0</v>
      </c>
      <c r="ED69">
        <v>6.1058570000000003</v>
      </c>
      <c r="EE69">
        <v>3.1806511234705201</v>
      </c>
      <c r="EF69">
        <v>0.234436667427118</v>
      </c>
      <c r="EG69">
        <v>0</v>
      </c>
      <c r="EH69">
        <v>0</v>
      </c>
      <c r="EI69">
        <v>3</v>
      </c>
      <c r="EJ69" t="s">
        <v>298</v>
      </c>
      <c r="EK69">
        <v>100</v>
      </c>
      <c r="EL69">
        <v>100</v>
      </c>
      <c r="EM69">
        <v>0.24099999999999999</v>
      </c>
      <c r="EN69">
        <v>0.86329999999999996</v>
      </c>
      <c r="EO69">
        <v>0.39576788197577101</v>
      </c>
      <c r="EP69">
        <v>-1.6043650578588901E-5</v>
      </c>
      <c r="EQ69">
        <v>-1.15305589960158E-6</v>
      </c>
      <c r="ER69">
        <v>3.6581349982770798E-10</v>
      </c>
      <c r="ES69">
        <v>0.410810000000012</v>
      </c>
      <c r="ET69">
        <v>0</v>
      </c>
      <c r="EU69">
        <v>0</v>
      </c>
      <c r="EV69">
        <v>0</v>
      </c>
      <c r="EW69">
        <v>18</v>
      </c>
      <c r="EX69">
        <v>2225</v>
      </c>
      <c r="EY69">
        <v>1</v>
      </c>
      <c r="EZ69">
        <v>25</v>
      </c>
      <c r="FA69">
        <v>32.5</v>
      </c>
      <c r="FB69">
        <v>32.299999999999997</v>
      </c>
      <c r="FC69">
        <v>2</v>
      </c>
      <c r="FD69">
        <v>515.70899999999995</v>
      </c>
      <c r="FE69">
        <v>499.88900000000001</v>
      </c>
      <c r="FF69">
        <v>38.699399999999997</v>
      </c>
      <c r="FG69">
        <v>37.094700000000003</v>
      </c>
      <c r="FH69">
        <v>30</v>
      </c>
      <c r="FI69">
        <v>36.814700000000002</v>
      </c>
      <c r="FJ69">
        <v>36.823599999999999</v>
      </c>
      <c r="FK69">
        <v>19.4572</v>
      </c>
      <c r="FL69">
        <v>0</v>
      </c>
      <c r="FM69">
        <v>100</v>
      </c>
      <c r="FN69">
        <v>-999.9</v>
      </c>
      <c r="FO69">
        <v>400</v>
      </c>
      <c r="FP69">
        <v>34.374000000000002</v>
      </c>
      <c r="FQ69">
        <v>97.366900000000001</v>
      </c>
      <c r="FR69">
        <v>101.727</v>
      </c>
    </row>
    <row r="70" spans="1:174" x14ac:dyDescent="0.25">
      <c r="A70">
        <v>55</v>
      </c>
      <c r="B70">
        <v>1607293141.5999999</v>
      </c>
      <c r="C70">
        <v>9669</v>
      </c>
      <c r="D70" t="s">
        <v>536</v>
      </c>
      <c r="E70" t="s">
        <v>537</v>
      </c>
      <c r="F70" t="s">
        <v>538</v>
      </c>
      <c r="G70" t="s">
        <v>391</v>
      </c>
      <c r="H70">
        <v>1607293133.8499999</v>
      </c>
      <c r="I70">
        <f t="shared" si="44"/>
        <v>3.7216937848165337E-3</v>
      </c>
      <c r="J70">
        <f t="shared" si="45"/>
        <v>3.7216937848165337</v>
      </c>
      <c r="K70">
        <f t="shared" si="46"/>
        <v>9.4104915900185784</v>
      </c>
      <c r="L70">
        <f t="shared" si="47"/>
        <v>386.97523333333299</v>
      </c>
      <c r="M70">
        <f t="shared" si="48"/>
        <v>206.19283801946321</v>
      </c>
      <c r="N70">
        <f t="shared" si="49"/>
        <v>21.070033957298083</v>
      </c>
      <c r="O70">
        <f t="shared" si="50"/>
        <v>39.543474862095024</v>
      </c>
      <c r="P70">
        <f t="shared" si="51"/>
        <v>9.4464315759531597E-2</v>
      </c>
      <c r="Q70">
        <f t="shared" si="52"/>
        <v>2.9653164783842327</v>
      </c>
      <c r="R70">
        <f t="shared" si="53"/>
        <v>9.2823813240132183E-2</v>
      </c>
      <c r="S70">
        <f t="shared" si="54"/>
        <v>5.8159902871165056E-2</v>
      </c>
      <c r="T70">
        <f t="shared" si="55"/>
        <v>231.28512002689911</v>
      </c>
      <c r="U70">
        <f t="shared" si="56"/>
        <v>40.111128137232335</v>
      </c>
      <c r="V70">
        <f t="shared" si="57"/>
        <v>39.545603333333297</v>
      </c>
      <c r="W70">
        <f t="shared" si="58"/>
        <v>7.235566613853277</v>
      </c>
      <c r="X70">
        <f t="shared" si="59"/>
        <v>45.871085885843314</v>
      </c>
      <c r="Y70">
        <f t="shared" si="60"/>
        <v>3.3507255667924012</v>
      </c>
      <c r="Z70">
        <f t="shared" si="61"/>
        <v>7.3046571758321912</v>
      </c>
      <c r="AA70">
        <f t="shared" si="62"/>
        <v>3.8848410470608759</v>
      </c>
      <c r="AB70">
        <f t="shared" si="63"/>
        <v>-164.12669591040913</v>
      </c>
      <c r="AC70">
        <f t="shared" si="64"/>
        <v>28.364516684847846</v>
      </c>
      <c r="AD70">
        <f t="shared" si="65"/>
        <v>2.3362833883747514</v>
      </c>
      <c r="AE70">
        <f t="shared" si="66"/>
        <v>97.859224189712563</v>
      </c>
      <c r="AF70">
        <v>0</v>
      </c>
      <c r="AG70">
        <v>0</v>
      </c>
      <c r="AH70">
        <f t="shared" si="67"/>
        <v>1</v>
      </c>
      <c r="AI70">
        <f t="shared" si="68"/>
        <v>0</v>
      </c>
      <c r="AJ70">
        <f t="shared" si="69"/>
        <v>51768.084892024875</v>
      </c>
      <c r="AK70" t="s">
        <v>293</v>
      </c>
      <c r="AL70">
        <v>10143.9</v>
      </c>
      <c r="AM70">
        <v>715.47692307692296</v>
      </c>
      <c r="AN70">
        <v>3262.08</v>
      </c>
      <c r="AO70">
        <f t="shared" si="70"/>
        <v>0.78066849277855754</v>
      </c>
      <c r="AP70">
        <v>-0.57774747981622299</v>
      </c>
      <c r="AQ70" t="s">
        <v>539</v>
      </c>
      <c r="AR70">
        <v>15358.6</v>
      </c>
      <c r="AS70">
        <v>1341.22692307692</v>
      </c>
      <c r="AT70">
        <v>1627.17</v>
      </c>
      <c r="AU70">
        <f t="shared" si="71"/>
        <v>0.17573030287129188</v>
      </c>
      <c r="AV70">
        <v>0.5</v>
      </c>
      <c r="AW70">
        <f t="shared" si="72"/>
        <v>1180.1542005580116</v>
      </c>
      <c r="AX70">
        <f t="shared" si="73"/>
        <v>9.4104915900185784</v>
      </c>
      <c r="AY70">
        <f t="shared" si="74"/>
        <v>103.69442754944335</v>
      </c>
      <c r="AZ70">
        <f t="shared" si="75"/>
        <v>8.4635033838053268E-3</v>
      </c>
      <c r="BA70">
        <f t="shared" si="76"/>
        <v>1.0047567248658713</v>
      </c>
      <c r="BB70" t="s">
        <v>540</v>
      </c>
      <c r="BC70">
        <v>1341.22692307692</v>
      </c>
      <c r="BD70">
        <v>989.63</v>
      </c>
      <c r="BE70">
        <f t="shared" si="77"/>
        <v>0.39180909185887158</v>
      </c>
      <c r="BF70">
        <f t="shared" si="78"/>
        <v>0.44851001807428559</v>
      </c>
      <c r="BG70">
        <f t="shared" si="79"/>
        <v>0.71944817267706662</v>
      </c>
      <c r="BH70">
        <f t="shared" si="80"/>
        <v>0.31363962737122564</v>
      </c>
      <c r="BI70">
        <f t="shared" si="81"/>
        <v>0.64199639701031597</v>
      </c>
      <c r="BJ70">
        <f t="shared" si="82"/>
        <v>0.33093502788371904</v>
      </c>
      <c r="BK70">
        <f t="shared" si="83"/>
        <v>0.66906497211628091</v>
      </c>
      <c r="BL70">
        <f t="shared" si="84"/>
        <v>1399.96333333333</v>
      </c>
      <c r="BM70">
        <f t="shared" si="85"/>
        <v>1180.1542005580116</v>
      </c>
      <c r="BN70">
        <f t="shared" si="86"/>
        <v>0.84298936440574479</v>
      </c>
      <c r="BO70">
        <f t="shared" si="87"/>
        <v>0.19597872881148981</v>
      </c>
      <c r="BP70">
        <v>6</v>
      </c>
      <c r="BQ70">
        <v>0.5</v>
      </c>
      <c r="BR70" t="s">
        <v>296</v>
      </c>
      <c r="BS70">
        <v>2</v>
      </c>
      <c r="BT70">
        <v>1607293133.8499999</v>
      </c>
      <c r="BU70">
        <v>386.97523333333299</v>
      </c>
      <c r="BV70">
        <v>399.99136666666698</v>
      </c>
      <c r="BW70">
        <v>32.7904366666667</v>
      </c>
      <c r="BX70">
        <v>28.4724066666667</v>
      </c>
      <c r="BY70">
        <v>386.64813333333302</v>
      </c>
      <c r="BZ70">
        <v>32.035306666666699</v>
      </c>
      <c r="CA70">
        <v>500.180566666667</v>
      </c>
      <c r="CB70">
        <v>102.08603333333301</v>
      </c>
      <c r="CC70">
        <v>0.10002783</v>
      </c>
      <c r="CD70">
        <v>39.723030000000001</v>
      </c>
      <c r="CE70">
        <v>39.545603333333297</v>
      </c>
      <c r="CF70">
        <v>999.9</v>
      </c>
      <c r="CG70">
        <v>0</v>
      </c>
      <c r="CH70">
        <v>0</v>
      </c>
      <c r="CI70">
        <v>9996.7876666666707</v>
      </c>
      <c r="CJ70">
        <v>0</v>
      </c>
      <c r="CK70">
        <v>209.84803333333301</v>
      </c>
      <c r="CL70">
        <v>1399.96333333333</v>
      </c>
      <c r="CM70">
        <v>0.89999743333333304</v>
      </c>
      <c r="CN70">
        <v>0.100002646666667</v>
      </c>
      <c r="CO70">
        <v>0</v>
      </c>
      <c r="CP70">
        <v>1340.7333333333299</v>
      </c>
      <c r="CQ70">
        <v>4.9994800000000001</v>
      </c>
      <c r="CR70">
        <v>19446.419999999998</v>
      </c>
      <c r="CS70">
        <v>11417.2633333333</v>
      </c>
      <c r="CT70">
        <v>48.949733333333299</v>
      </c>
      <c r="CU70">
        <v>50.241599999999998</v>
      </c>
      <c r="CV70">
        <v>49.6268666666667</v>
      </c>
      <c r="CW70">
        <v>50.101833333333303</v>
      </c>
      <c r="CX70">
        <v>51.785200000000003</v>
      </c>
      <c r="CY70">
        <v>1255.46366666667</v>
      </c>
      <c r="CZ70">
        <v>139.5</v>
      </c>
      <c r="DA70">
        <v>0</v>
      </c>
      <c r="DB70">
        <v>287.39999985694902</v>
      </c>
      <c r="DC70">
        <v>0</v>
      </c>
      <c r="DD70">
        <v>1341.22692307692</v>
      </c>
      <c r="DE70">
        <v>-1137.89811985199</v>
      </c>
      <c r="DF70">
        <v>-15875.60342145</v>
      </c>
      <c r="DG70">
        <v>19453.738461538502</v>
      </c>
      <c r="DH70">
        <v>15</v>
      </c>
      <c r="DI70">
        <v>1607292931</v>
      </c>
      <c r="DJ70" t="s">
        <v>541</v>
      </c>
      <c r="DK70">
        <v>1607292930</v>
      </c>
      <c r="DL70">
        <v>1607292931</v>
      </c>
      <c r="DM70">
        <v>3</v>
      </c>
      <c r="DN70">
        <v>8.8999999999999996E-2</v>
      </c>
      <c r="DO70">
        <v>-0.152</v>
      </c>
      <c r="DP70">
        <v>0.317</v>
      </c>
      <c r="DQ70">
        <v>0.40899999999999997</v>
      </c>
      <c r="DR70">
        <v>400</v>
      </c>
      <c r="DS70">
        <v>29</v>
      </c>
      <c r="DT70">
        <v>0.32</v>
      </c>
      <c r="DU70">
        <v>0.19</v>
      </c>
      <c r="DV70">
        <v>9.4062578267733308</v>
      </c>
      <c r="DW70">
        <v>0.110907690440049</v>
      </c>
      <c r="DX70">
        <v>2.65181460612402E-2</v>
      </c>
      <c r="DY70">
        <v>1</v>
      </c>
      <c r="DZ70">
        <v>-12.999758064516101</v>
      </c>
      <c r="EA70">
        <v>-0.97883709677418396</v>
      </c>
      <c r="EB70">
        <v>8.0589220339717799E-2</v>
      </c>
      <c r="EC70">
        <v>0</v>
      </c>
      <c r="ED70">
        <v>4.2898361290322597</v>
      </c>
      <c r="EE70">
        <v>2.1409620967741798</v>
      </c>
      <c r="EF70">
        <v>0.16098783014869</v>
      </c>
      <c r="EG70">
        <v>0</v>
      </c>
      <c r="EH70">
        <v>1</v>
      </c>
      <c r="EI70">
        <v>3</v>
      </c>
      <c r="EJ70" t="s">
        <v>333</v>
      </c>
      <c r="EK70">
        <v>100</v>
      </c>
      <c r="EL70">
        <v>100</v>
      </c>
      <c r="EM70">
        <v>0.32700000000000001</v>
      </c>
      <c r="EN70">
        <v>0.76580000000000004</v>
      </c>
      <c r="EO70">
        <v>0.48449999999999999</v>
      </c>
      <c r="EP70">
        <v>-1.60437E-5</v>
      </c>
      <c r="EQ70">
        <v>-1.15306E-6</v>
      </c>
      <c r="ER70">
        <v>3.6581299999999998E-10</v>
      </c>
      <c r="ES70">
        <v>0.408519999999999</v>
      </c>
      <c r="ET70">
        <v>0</v>
      </c>
      <c r="EU70">
        <v>0</v>
      </c>
      <c r="EV70">
        <v>0</v>
      </c>
      <c r="EW70">
        <v>18</v>
      </c>
      <c r="EX70">
        <v>2225</v>
      </c>
      <c r="EY70">
        <v>1</v>
      </c>
      <c r="EZ70">
        <v>25</v>
      </c>
      <c r="FA70">
        <v>3.5</v>
      </c>
      <c r="FB70">
        <v>3.5</v>
      </c>
      <c r="FC70">
        <v>2</v>
      </c>
      <c r="FD70">
        <v>510.52199999999999</v>
      </c>
      <c r="FE70">
        <v>499.38200000000001</v>
      </c>
      <c r="FF70">
        <v>38.670400000000001</v>
      </c>
      <c r="FG70">
        <v>37.205800000000004</v>
      </c>
      <c r="FH70">
        <v>29.9999</v>
      </c>
      <c r="FI70">
        <v>36.921900000000001</v>
      </c>
      <c r="FJ70">
        <v>36.930599999999998</v>
      </c>
      <c r="FK70">
        <v>19.453099999999999</v>
      </c>
      <c r="FL70">
        <v>0</v>
      </c>
      <c r="FM70">
        <v>100</v>
      </c>
      <c r="FN70">
        <v>-999.9</v>
      </c>
      <c r="FO70">
        <v>400</v>
      </c>
      <c r="FP70">
        <v>34.544699999999999</v>
      </c>
      <c r="FQ70">
        <v>97.3446</v>
      </c>
      <c r="FR70">
        <v>101.70399999999999</v>
      </c>
    </row>
    <row r="71" spans="1:174" x14ac:dyDescent="0.25">
      <c r="A71">
        <v>56</v>
      </c>
      <c r="B71">
        <v>1607293324.0999999</v>
      </c>
      <c r="C71">
        <v>9851.5</v>
      </c>
      <c r="D71" t="s">
        <v>542</v>
      </c>
      <c r="E71" t="s">
        <v>543</v>
      </c>
      <c r="F71" t="s">
        <v>538</v>
      </c>
      <c r="G71" t="s">
        <v>391</v>
      </c>
      <c r="H71">
        <v>1607293316.3499999</v>
      </c>
      <c r="I71">
        <f t="shared" si="44"/>
        <v>4.6463622079425445E-3</v>
      </c>
      <c r="J71">
        <f t="shared" si="45"/>
        <v>4.6463622079425448</v>
      </c>
      <c r="K71">
        <f t="shared" si="46"/>
        <v>10.90950334940001</v>
      </c>
      <c r="L71">
        <f t="shared" si="47"/>
        <v>384.78173333333302</v>
      </c>
      <c r="M71">
        <f t="shared" si="48"/>
        <v>226.53046033427449</v>
      </c>
      <c r="N71">
        <f t="shared" si="49"/>
        <v>23.147931722272929</v>
      </c>
      <c r="O71">
        <f t="shared" si="50"/>
        <v>39.318779814575741</v>
      </c>
      <c r="P71">
        <f t="shared" si="51"/>
        <v>0.12719852320576286</v>
      </c>
      <c r="Q71">
        <f t="shared" si="52"/>
        <v>2.9658707430277667</v>
      </c>
      <c r="R71">
        <f t="shared" si="53"/>
        <v>0.12424378552471277</v>
      </c>
      <c r="S71">
        <f t="shared" si="54"/>
        <v>7.7912120722271688E-2</v>
      </c>
      <c r="T71">
        <f t="shared" si="55"/>
        <v>231.29298539152808</v>
      </c>
      <c r="U71">
        <f t="shared" si="56"/>
        <v>39.881994163081785</v>
      </c>
      <c r="V71">
        <f t="shared" si="57"/>
        <v>39.132733333333299</v>
      </c>
      <c r="W71">
        <f t="shared" si="58"/>
        <v>7.0769828050172325</v>
      </c>
      <c r="X71">
        <f t="shared" si="59"/>
        <v>47.24732195061253</v>
      </c>
      <c r="Y71">
        <f t="shared" si="60"/>
        <v>3.4524552780424096</v>
      </c>
      <c r="Z71">
        <f t="shared" si="61"/>
        <v>7.3071978167381628</v>
      </c>
      <c r="AA71">
        <f t="shared" si="62"/>
        <v>3.6245275269748229</v>
      </c>
      <c r="AB71">
        <f t="shared" si="63"/>
        <v>-204.90457337026621</v>
      </c>
      <c r="AC71">
        <f t="shared" si="64"/>
        <v>95.424880850194754</v>
      </c>
      <c r="AD71">
        <f t="shared" si="65"/>
        <v>7.8430305944113128</v>
      </c>
      <c r="AE71">
        <f t="shared" si="66"/>
        <v>129.65632346586796</v>
      </c>
      <c r="AF71">
        <v>0</v>
      </c>
      <c r="AG71">
        <v>0</v>
      </c>
      <c r="AH71">
        <f t="shared" si="67"/>
        <v>1</v>
      </c>
      <c r="AI71">
        <f t="shared" si="68"/>
        <v>0</v>
      </c>
      <c r="AJ71">
        <f t="shared" si="69"/>
        <v>51782.572086553278</v>
      </c>
      <c r="AK71" t="s">
        <v>293</v>
      </c>
      <c r="AL71">
        <v>10143.9</v>
      </c>
      <c r="AM71">
        <v>715.47692307692296</v>
      </c>
      <c r="AN71">
        <v>3262.08</v>
      </c>
      <c r="AO71">
        <f t="shared" si="70"/>
        <v>0.78066849277855754</v>
      </c>
      <c r="AP71">
        <v>-0.57774747981622299</v>
      </c>
      <c r="AQ71" t="s">
        <v>544</v>
      </c>
      <c r="AR71">
        <v>15369.8</v>
      </c>
      <c r="AS71">
        <v>1040.5275999999999</v>
      </c>
      <c r="AT71">
        <v>1413.9</v>
      </c>
      <c r="AU71">
        <f t="shared" si="71"/>
        <v>0.26407270669778637</v>
      </c>
      <c r="AV71">
        <v>0.5</v>
      </c>
      <c r="AW71">
        <f t="shared" si="72"/>
        <v>1180.1928675685513</v>
      </c>
      <c r="AX71">
        <f t="shared" si="73"/>
        <v>10.90950334940001</v>
      </c>
      <c r="AY71">
        <f t="shared" si="74"/>
        <v>155.82836248212473</v>
      </c>
      <c r="AZ71">
        <f t="shared" si="75"/>
        <v>9.7333674392410252E-3</v>
      </c>
      <c r="BA71">
        <f t="shared" si="76"/>
        <v>1.3071504349671121</v>
      </c>
      <c r="BB71" t="s">
        <v>545</v>
      </c>
      <c r="BC71">
        <v>1040.5275999999999</v>
      </c>
      <c r="BD71">
        <v>777.68</v>
      </c>
      <c r="BE71">
        <f t="shared" si="77"/>
        <v>0.44997524577410009</v>
      </c>
      <c r="BF71">
        <f t="shared" si="78"/>
        <v>0.5868605199459308</v>
      </c>
      <c r="BG71">
        <f t="shared" si="79"/>
        <v>0.74391402350668157</v>
      </c>
      <c r="BH71">
        <f t="shared" si="80"/>
        <v>0.53459344677570364</v>
      </c>
      <c r="BI71">
        <f t="shared" si="81"/>
        <v>0.72574325255000316</v>
      </c>
      <c r="BJ71">
        <f t="shared" si="82"/>
        <v>0.43861372745091193</v>
      </c>
      <c r="BK71">
        <f t="shared" si="83"/>
        <v>0.56138627254908813</v>
      </c>
      <c r="BL71">
        <f t="shared" si="84"/>
        <v>1400.009</v>
      </c>
      <c r="BM71">
        <f t="shared" si="85"/>
        <v>1180.1928675685513</v>
      </c>
      <c r="BN71">
        <f t="shared" si="86"/>
        <v>0.84298948618798253</v>
      </c>
      <c r="BO71">
        <f t="shared" si="87"/>
        <v>0.19597897237596504</v>
      </c>
      <c r="BP71">
        <v>6</v>
      </c>
      <c r="BQ71">
        <v>0.5</v>
      </c>
      <c r="BR71" t="s">
        <v>296</v>
      </c>
      <c r="BS71">
        <v>2</v>
      </c>
      <c r="BT71">
        <v>1607293316.3499999</v>
      </c>
      <c r="BU71">
        <v>384.78173333333302</v>
      </c>
      <c r="BV71">
        <v>400.01203333333302</v>
      </c>
      <c r="BW71">
        <v>33.786443333333303</v>
      </c>
      <c r="BX71">
        <v>28.401489999999999</v>
      </c>
      <c r="BY71">
        <v>384.4529</v>
      </c>
      <c r="BZ71">
        <v>32.983183333333301</v>
      </c>
      <c r="CA71">
        <v>500.21359999999999</v>
      </c>
      <c r="CB71">
        <v>102.08459999999999</v>
      </c>
      <c r="CC71">
        <v>0.100031983333333</v>
      </c>
      <c r="CD71">
        <v>39.7295266666667</v>
      </c>
      <c r="CE71">
        <v>39.132733333333299</v>
      </c>
      <c r="CF71">
        <v>999.9</v>
      </c>
      <c r="CG71">
        <v>0</v>
      </c>
      <c r="CH71">
        <v>0</v>
      </c>
      <c r="CI71">
        <v>10000.0673333333</v>
      </c>
      <c r="CJ71">
        <v>0</v>
      </c>
      <c r="CK71">
        <v>131.29536666666701</v>
      </c>
      <c r="CL71">
        <v>1400.009</v>
      </c>
      <c r="CM71">
        <v>0.89999353333333298</v>
      </c>
      <c r="CN71">
        <v>0.10000698333333299</v>
      </c>
      <c r="CO71">
        <v>0</v>
      </c>
      <c r="CP71">
        <v>1043.2156666666699</v>
      </c>
      <c r="CQ71">
        <v>4.9994800000000001</v>
      </c>
      <c r="CR71">
        <v>15313.016666666699</v>
      </c>
      <c r="CS71">
        <v>11417.6233333333</v>
      </c>
      <c r="CT71">
        <v>48.849733333333297</v>
      </c>
      <c r="CU71">
        <v>50.1291333333333</v>
      </c>
      <c r="CV71">
        <v>49.491599999999998</v>
      </c>
      <c r="CW71">
        <v>50.033200000000001</v>
      </c>
      <c r="CX71">
        <v>51.654000000000003</v>
      </c>
      <c r="CY71">
        <v>1255.5</v>
      </c>
      <c r="CZ71">
        <v>139.51033333333299</v>
      </c>
      <c r="DA71">
        <v>0</v>
      </c>
      <c r="DB71">
        <v>181.80000019073501</v>
      </c>
      <c r="DC71">
        <v>0</v>
      </c>
      <c r="DD71">
        <v>1040.5275999999999</v>
      </c>
      <c r="DE71">
        <v>-266.12769189673003</v>
      </c>
      <c r="DF71">
        <v>-3531.00768679164</v>
      </c>
      <c r="DG71">
        <v>15277.343999999999</v>
      </c>
      <c r="DH71">
        <v>15</v>
      </c>
      <c r="DI71">
        <v>1607292931</v>
      </c>
      <c r="DJ71" t="s">
        <v>541</v>
      </c>
      <c r="DK71">
        <v>1607292930</v>
      </c>
      <c r="DL71">
        <v>1607292931</v>
      </c>
      <c r="DM71">
        <v>3</v>
      </c>
      <c r="DN71">
        <v>8.8999999999999996E-2</v>
      </c>
      <c r="DO71">
        <v>-0.152</v>
      </c>
      <c r="DP71">
        <v>0.317</v>
      </c>
      <c r="DQ71">
        <v>0.40899999999999997</v>
      </c>
      <c r="DR71">
        <v>400</v>
      </c>
      <c r="DS71">
        <v>29</v>
      </c>
      <c r="DT71">
        <v>0.32</v>
      </c>
      <c r="DU71">
        <v>0.19</v>
      </c>
      <c r="DV71">
        <v>10.9205227113437</v>
      </c>
      <c r="DW71">
        <v>-0.68675821151651395</v>
      </c>
      <c r="DX71">
        <v>5.5573417016300003E-2</v>
      </c>
      <c r="DY71">
        <v>0</v>
      </c>
      <c r="DZ71">
        <v>-15.233145161290301</v>
      </c>
      <c r="EA71">
        <v>0.39295645161293202</v>
      </c>
      <c r="EB71">
        <v>3.7685428335696901E-2</v>
      </c>
      <c r="EC71">
        <v>0</v>
      </c>
      <c r="ED71">
        <v>5.38024419354839</v>
      </c>
      <c r="EE71">
        <v>1.0119740322580599</v>
      </c>
      <c r="EF71">
        <v>7.5735161935404194E-2</v>
      </c>
      <c r="EG71">
        <v>0</v>
      </c>
      <c r="EH71">
        <v>0</v>
      </c>
      <c r="EI71">
        <v>3</v>
      </c>
      <c r="EJ71" t="s">
        <v>298</v>
      </c>
      <c r="EK71">
        <v>100</v>
      </c>
      <c r="EL71">
        <v>100</v>
      </c>
      <c r="EM71">
        <v>0.32900000000000001</v>
      </c>
      <c r="EN71">
        <v>0.80869999999999997</v>
      </c>
      <c r="EO71">
        <v>0.48449999999999999</v>
      </c>
      <c r="EP71">
        <v>-1.60437E-5</v>
      </c>
      <c r="EQ71">
        <v>-1.15306E-6</v>
      </c>
      <c r="ER71">
        <v>3.6581299999999998E-10</v>
      </c>
      <c r="ES71">
        <v>0.408519999999999</v>
      </c>
      <c r="ET71">
        <v>0</v>
      </c>
      <c r="EU71">
        <v>0</v>
      </c>
      <c r="EV71">
        <v>0</v>
      </c>
      <c r="EW71">
        <v>18</v>
      </c>
      <c r="EX71">
        <v>2225</v>
      </c>
      <c r="EY71">
        <v>1</v>
      </c>
      <c r="EZ71">
        <v>25</v>
      </c>
      <c r="FA71">
        <v>6.6</v>
      </c>
      <c r="FB71">
        <v>6.6</v>
      </c>
      <c r="FC71">
        <v>2</v>
      </c>
      <c r="FD71">
        <v>509.048</v>
      </c>
      <c r="FE71">
        <v>499.66899999999998</v>
      </c>
      <c r="FF71">
        <v>38.647500000000001</v>
      </c>
      <c r="FG71">
        <v>37.224499999999999</v>
      </c>
      <c r="FH71">
        <v>30.000499999999999</v>
      </c>
      <c r="FI71">
        <v>36.960099999999997</v>
      </c>
      <c r="FJ71">
        <v>36.970100000000002</v>
      </c>
      <c r="FK71">
        <v>19.450900000000001</v>
      </c>
      <c r="FL71">
        <v>0</v>
      </c>
      <c r="FM71">
        <v>100</v>
      </c>
      <c r="FN71">
        <v>-999.9</v>
      </c>
      <c r="FO71">
        <v>400</v>
      </c>
      <c r="FP71">
        <v>32.548900000000003</v>
      </c>
      <c r="FQ71">
        <v>97.333500000000001</v>
      </c>
      <c r="FR71">
        <v>101.685</v>
      </c>
    </row>
    <row r="72" spans="1:174" x14ac:dyDescent="0.25">
      <c r="A72">
        <v>57</v>
      </c>
      <c r="B72">
        <v>1607293473.0999999</v>
      </c>
      <c r="C72">
        <v>10000.5</v>
      </c>
      <c r="D72" t="s">
        <v>546</v>
      </c>
      <c r="E72" t="s">
        <v>547</v>
      </c>
      <c r="F72" t="s">
        <v>348</v>
      </c>
      <c r="G72" t="s">
        <v>292</v>
      </c>
      <c r="H72">
        <v>1607293465.0999999</v>
      </c>
      <c r="I72">
        <f t="shared" si="44"/>
        <v>4.1716626690154643E-5</v>
      </c>
      <c r="J72">
        <f t="shared" si="45"/>
        <v>4.1716626690154641E-2</v>
      </c>
      <c r="K72">
        <f t="shared" si="46"/>
        <v>-0.29291971092002894</v>
      </c>
      <c r="L72">
        <f t="shared" si="47"/>
        <v>400.36170967741901</v>
      </c>
      <c r="M72">
        <f t="shared" si="48"/>
        <v>861.66565590808364</v>
      </c>
      <c r="N72">
        <f t="shared" si="49"/>
        <v>88.051538133342419</v>
      </c>
      <c r="O72">
        <f t="shared" si="50"/>
        <v>40.911998876919277</v>
      </c>
      <c r="P72">
        <f t="shared" si="51"/>
        <v>9.2480626011037933E-4</v>
      </c>
      <c r="Q72">
        <f t="shared" si="52"/>
        <v>2.966348236840151</v>
      </c>
      <c r="R72">
        <f t="shared" si="53"/>
        <v>9.2464611058643822E-4</v>
      </c>
      <c r="S72">
        <f t="shared" si="54"/>
        <v>5.7791820524613234E-4</v>
      </c>
      <c r="T72">
        <f t="shared" si="55"/>
        <v>231.28526186628218</v>
      </c>
      <c r="U72">
        <f t="shared" si="56"/>
        <v>40.958037128713826</v>
      </c>
      <c r="V72">
        <f t="shared" si="57"/>
        <v>39.691583870967698</v>
      </c>
      <c r="W72">
        <f t="shared" si="58"/>
        <v>7.2923704100538096</v>
      </c>
      <c r="X72">
        <f t="shared" si="59"/>
        <v>40.062111595755461</v>
      </c>
      <c r="Y72">
        <f t="shared" si="60"/>
        <v>2.9122398874464928</v>
      </c>
      <c r="Z72">
        <f t="shared" si="61"/>
        <v>7.269312004400291</v>
      </c>
      <c r="AA72">
        <f t="shared" si="62"/>
        <v>4.3801305226073168</v>
      </c>
      <c r="AB72">
        <f t="shared" si="63"/>
        <v>-1.8397032370358197</v>
      </c>
      <c r="AC72">
        <f t="shared" si="64"/>
        <v>-9.4575668991179587</v>
      </c>
      <c r="AD72">
        <f t="shared" si="65"/>
        <v>-0.77892181108180325</v>
      </c>
      <c r="AE72">
        <f t="shared" si="66"/>
        <v>219.20906991904661</v>
      </c>
      <c r="AF72">
        <v>0</v>
      </c>
      <c r="AG72">
        <v>0</v>
      </c>
      <c r="AH72">
        <f t="shared" si="67"/>
        <v>1</v>
      </c>
      <c r="AI72">
        <f t="shared" si="68"/>
        <v>0</v>
      </c>
      <c r="AJ72">
        <f t="shared" si="69"/>
        <v>51812.152413461838</v>
      </c>
      <c r="AK72" t="s">
        <v>293</v>
      </c>
      <c r="AL72">
        <v>10143.9</v>
      </c>
      <c r="AM72">
        <v>715.47692307692296</v>
      </c>
      <c r="AN72">
        <v>3262.08</v>
      </c>
      <c r="AO72">
        <f t="shared" si="70"/>
        <v>0.78066849277855754</v>
      </c>
      <c r="AP72">
        <v>-0.57774747981622299</v>
      </c>
      <c r="AQ72" t="s">
        <v>548</v>
      </c>
      <c r="AR72">
        <v>15356</v>
      </c>
      <c r="AS72">
        <v>824.68416000000002</v>
      </c>
      <c r="AT72">
        <v>947.2</v>
      </c>
      <c r="AU72">
        <f t="shared" si="71"/>
        <v>0.12934527027027032</v>
      </c>
      <c r="AV72">
        <v>0.5</v>
      </c>
      <c r="AW72">
        <f t="shared" si="72"/>
        <v>1180.1544383355224</v>
      </c>
      <c r="AX72">
        <f t="shared" si="73"/>
        <v>-0.29291971092002894</v>
      </c>
      <c r="AY72">
        <f t="shared" si="74"/>
        <v>76.323697393583601</v>
      </c>
      <c r="AZ72">
        <f t="shared" si="75"/>
        <v>2.4134787756923762E-4</v>
      </c>
      <c r="BA72">
        <f t="shared" si="76"/>
        <v>2.4439189189189188</v>
      </c>
      <c r="BB72" t="s">
        <v>549</v>
      </c>
      <c r="BC72">
        <v>824.68416000000002</v>
      </c>
      <c r="BD72">
        <v>552.66999999999996</v>
      </c>
      <c r="BE72">
        <f t="shared" si="77"/>
        <v>0.41652238175675682</v>
      </c>
      <c r="BF72">
        <f t="shared" si="78"/>
        <v>0.31053618229285479</v>
      </c>
      <c r="BG72">
        <f t="shared" si="79"/>
        <v>0.85438527207030324</v>
      </c>
      <c r="BH72">
        <f t="shared" si="80"/>
        <v>0.52871661133979519</v>
      </c>
      <c r="BI72">
        <f t="shared" si="81"/>
        <v>0.90900699091157333</v>
      </c>
      <c r="BJ72">
        <f t="shared" si="82"/>
        <v>0.20810880115339192</v>
      </c>
      <c r="BK72">
        <f t="shared" si="83"/>
        <v>0.79189119884660808</v>
      </c>
      <c r="BL72">
        <f t="shared" si="84"/>
        <v>1399.9635483871</v>
      </c>
      <c r="BM72">
        <f t="shared" si="85"/>
        <v>1180.1544383355224</v>
      </c>
      <c r="BN72">
        <f t="shared" si="86"/>
        <v>0.8429894047564167</v>
      </c>
      <c r="BO72">
        <f t="shared" si="87"/>
        <v>0.19597880951283336</v>
      </c>
      <c r="BP72">
        <v>6</v>
      </c>
      <c r="BQ72">
        <v>0.5</v>
      </c>
      <c r="BR72" t="s">
        <v>296</v>
      </c>
      <c r="BS72">
        <v>2</v>
      </c>
      <c r="BT72">
        <v>1607293465.0999999</v>
      </c>
      <c r="BU72">
        <v>400.36170967741901</v>
      </c>
      <c r="BV72">
        <v>400.03038709677401</v>
      </c>
      <c r="BW72">
        <v>28.498958064516099</v>
      </c>
      <c r="BX72">
        <v>28.450345161290301</v>
      </c>
      <c r="BY72">
        <v>400.04467741935503</v>
      </c>
      <c r="BZ72">
        <v>27.950167741935498</v>
      </c>
      <c r="CA72">
        <v>500.20974193548398</v>
      </c>
      <c r="CB72">
        <v>102.087580645161</v>
      </c>
      <c r="CC72">
        <v>0.10001094516129</v>
      </c>
      <c r="CD72">
        <v>39.632445161290299</v>
      </c>
      <c r="CE72">
        <v>39.691583870967698</v>
      </c>
      <c r="CF72">
        <v>999.9</v>
      </c>
      <c r="CG72">
        <v>0</v>
      </c>
      <c r="CH72">
        <v>0</v>
      </c>
      <c r="CI72">
        <v>10002.480322580601</v>
      </c>
      <c r="CJ72">
        <v>0</v>
      </c>
      <c r="CK72">
        <v>149.692967741936</v>
      </c>
      <c r="CL72">
        <v>1399.9635483871</v>
      </c>
      <c r="CM72">
        <v>0.89999574193548404</v>
      </c>
      <c r="CN72">
        <v>0.100004264516129</v>
      </c>
      <c r="CO72">
        <v>0</v>
      </c>
      <c r="CP72">
        <v>826.14445161290303</v>
      </c>
      <c r="CQ72">
        <v>4.9994800000000001</v>
      </c>
      <c r="CR72">
        <v>12558.319354838701</v>
      </c>
      <c r="CS72">
        <v>11417.270967741901</v>
      </c>
      <c r="CT72">
        <v>48.911000000000001</v>
      </c>
      <c r="CU72">
        <v>50.066064516129003</v>
      </c>
      <c r="CV72">
        <v>49.5</v>
      </c>
      <c r="CW72">
        <v>50.061999999999998</v>
      </c>
      <c r="CX72">
        <v>51.686999999999998</v>
      </c>
      <c r="CY72">
        <v>1255.46225806452</v>
      </c>
      <c r="CZ72">
        <v>139.50193548387099</v>
      </c>
      <c r="DA72">
        <v>0</v>
      </c>
      <c r="DB72">
        <v>147.89999985694899</v>
      </c>
      <c r="DC72">
        <v>0</v>
      </c>
      <c r="DD72">
        <v>824.68416000000002</v>
      </c>
      <c r="DE72">
        <v>-148.76400023025701</v>
      </c>
      <c r="DF72">
        <v>-2013.7230798052601</v>
      </c>
      <c r="DG72">
        <v>12538.531999999999</v>
      </c>
      <c r="DH72">
        <v>15</v>
      </c>
      <c r="DI72">
        <v>1607292931</v>
      </c>
      <c r="DJ72" t="s">
        <v>541</v>
      </c>
      <c r="DK72">
        <v>1607292930</v>
      </c>
      <c r="DL72">
        <v>1607292931</v>
      </c>
      <c r="DM72">
        <v>3</v>
      </c>
      <c r="DN72">
        <v>8.8999999999999996E-2</v>
      </c>
      <c r="DO72">
        <v>-0.152</v>
      </c>
      <c r="DP72">
        <v>0.317</v>
      </c>
      <c r="DQ72">
        <v>0.40899999999999997</v>
      </c>
      <c r="DR72">
        <v>400</v>
      </c>
      <c r="DS72">
        <v>29</v>
      </c>
      <c r="DT72">
        <v>0.32</v>
      </c>
      <c r="DU72">
        <v>0.19</v>
      </c>
      <c r="DV72">
        <v>-0.30126625500953402</v>
      </c>
      <c r="DW72">
        <v>0.994910912424816</v>
      </c>
      <c r="DX72">
        <v>7.6583108879495501E-2</v>
      </c>
      <c r="DY72">
        <v>0</v>
      </c>
      <c r="DZ72">
        <v>0.33114238709677402</v>
      </c>
      <c r="EA72">
        <v>-1.64950809677419</v>
      </c>
      <c r="EB72">
        <v>0.12571964968844601</v>
      </c>
      <c r="EC72">
        <v>0</v>
      </c>
      <c r="ED72">
        <v>4.8609569999999998E-2</v>
      </c>
      <c r="EE72">
        <v>1.3042317193548401</v>
      </c>
      <c r="EF72">
        <v>9.8711950881374994E-2</v>
      </c>
      <c r="EG72">
        <v>0</v>
      </c>
      <c r="EH72">
        <v>0</v>
      </c>
      <c r="EI72">
        <v>3</v>
      </c>
      <c r="EJ72" t="s">
        <v>298</v>
      </c>
      <c r="EK72">
        <v>100</v>
      </c>
      <c r="EL72">
        <v>100</v>
      </c>
      <c r="EM72">
        <v>0.317</v>
      </c>
      <c r="EN72">
        <v>0.55510000000000004</v>
      </c>
      <c r="EO72">
        <v>0.48449999999999999</v>
      </c>
      <c r="EP72">
        <v>-1.60437E-5</v>
      </c>
      <c r="EQ72">
        <v>-1.15306E-6</v>
      </c>
      <c r="ER72">
        <v>3.6581299999999998E-10</v>
      </c>
      <c r="ES72">
        <v>0.408519999999999</v>
      </c>
      <c r="ET72">
        <v>0</v>
      </c>
      <c r="EU72">
        <v>0</v>
      </c>
      <c r="EV72">
        <v>0</v>
      </c>
      <c r="EW72">
        <v>18</v>
      </c>
      <c r="EX72">
        <v>2225</v>
      </c>
      <c r="EY72">
        <v>1</v>
      </c>
      <c r="EZ72">
        <v>25</v>
      </c>
      <c r="FA72">
        <v>9.1</v>
      </c>
      <c r="FB72">
        <v>9</v>
      </c>
      <c r="FC72">
        <v>2</v>
      </c>
      <c r="FD72">
        <v>510.31099999999998</v>
      </c>
      <c r="FE72">
        <v>499.62599999999998</v>
      </c>
      <c r="FF72">
        <v>38.5396</v>
      </c>
      <c r="FG72">
        <v>37.249099999999999</v>
      </c>
      <c r="FH72">
        <v>29.9998</v>
      </c>
      <c r="FI72">
        <v>36.977699999999999</v>
      </c>
      <c r="FJ72">
        <v>36.9895</v>
      </c>
      <c r="FK72">
        <v>19.447800000000001</v>
      </c>
      <c r="FL72">
        <v>0</v>
      </c>
      <c r="FM72">
        <v>100</v>
      </c>
      <c r="FN72">
        <v>-999.9</v>
      </c>
      <c r="FO72">
        <v>400</v>
      </c>
      <c r="FP72">
        <v>33.445399999999999</v>
      </c>
      <c r="FQ72">
        <v>97.3279</v>
      </c>
      <c r="FR72">
        <v>101.67400000000001</v>
      </c>
    </row>
    <row r="73" spans="1:174" x14ac:dyDescent="0.25">
      <c r="A73">
        <v>58</v>
      </c>
      <c r="B73">
        <v>1607293636.0999999</v>
      </c>
      <c r="C73">
        <v>10163.5</v>
      </c>
      <c r="D73" t="s">
        <v>550</v>
      </c>
      <c r="E73" t="s">
        <v>551</v>
      </c>
      <c r="F73" t="s">
        <v>348</v>
      </c>
      <c r="G73" t="s">
        <v>292</v>
      </c>
      <c r="H73">
        <v>1607293628.0999999</v>
      </c>
      <c r="I73">
        <f t="shared" si="44"/>
        <v>2.3475889994213173E-3</v>
      </c>
      <c r="J73">
        <f t="shared" si="45"/>
        <v>2.3475889994213173</v>
      </c>
      <c r="K73">
        <f t="shared" si="46"/>
        <v>6.3662050812353153</v>
      </c>
      <c r="L73">
        <f t="shared" si="47"/>
        <v>391.27309677419402</v>
      </c>
      <c r="M73">
        <f t="shared" si="48"/>
        <v>201.8611296925113</v>
      </c>
      <c r="N73">
        <f t="shared" si="49"/>
        <v>20.627295504243556</v>
      </c>
      <c r="O73">
        <f t="shared" si="50"/>
        <v>39.982466175216317</v>
      </c>
      <c r="P73">
        <f t="shared" si="51"/>
        <v>6.0233763341494613E-2</v>
      </c>
      <c r="Q73">
        <f t="shared" si="52"/>
        <v>2.9648821627543334</v>
      </c>
      <c r="R73">
        <f t="shared" si="53"/>
        <v>5.9562115885304426E-2</v>
      </c>
      <c r="S73">
        <f t="shared" si="54"/>
        <v>3.7286043129505363E-2</v>
      </c>
      <c r="T73">
        <f t="shared" si="55"/>
        <v>231.28859396109266</v>
      </c>
      <c r="U73">
        <f t="shared" si="56"/>
        <v>40.255793086784429</v>
      </c>
      <c r="V73">
        <f t="shared" si="57"/>
        <v>38.943241935483897</v>
      </c>
      <c r="W73">
        <f t="shared" si="58"/>
        <v>7.0052139499788968</v>
      </c>
      <c r="X73">
        <f t="shared" si="59"/>
        <v>43.993457331922343</v>
      </c>
      <c r="Y73">
        <f t="shared" si="60"/>
        <v>3.1783464864963302</v>
      </c>
      <c r="Z73">
        <f t="shared" si="61"/>
        <v>7.2245890167628906</v>
      </c>
      <c r="AA73">
        <f t="shared" si="62"/>
        <v>3.8268674634825666</v>
      </c>
      <c r="AB73">
        <f t="shared" si="63"/>
        <v>-103.52867487448009</v>
      </c>
      <c r="AC73">
        <f t="shared" si="64"/>
        <v>91.75539722762322</v>
      </c>
      <c r="AD73">
        <f t="shared" si="65"/>
        <v>7.5294062114045284</v>
      </c>
      <c r="AE73">
        <f t="shared" si="66"/>
        <v>227.04472252564034</v>
      </c>
      <c r="AF73">
        <v>0</v>
      </c>
      <c r="AG73">
        <v>0</v>
      </c>
      <c r="AH73">
        <f t="shared" si="67"/>
        <v>1</v>
      </c>
      <c r="AI73">
        <f t="shared" si="68"/>
        <v>0</v>
      </c>
      <c r="AJ73">
        <f t="shared" si="69"/>
        <v>51789.933313886926</v>
      </c>
      <c r="AK73" t="s">
        <v>293</v>
      </c>
      <c r="AL73">
        <v>10143.9</v>
      </c>
      <c r="AM73">
        <v>715.47692307692296</v>
      </c>
      <c r="AN73">
        <v>3262.08</v>
      </c>
      <c r="AO73">
        <f t="shared" si="70"/>
        <v>0.78066849277855754</v>
      </c>
      <c r="AP73">
        <v>-0.57774747981622299</v>
      </c>
      <c r="AQ73" t="s">
        <v>552</v>
      </c>
      <c r="AR73">
        <v>15367.3</v>
      </c>
      <c r="AS73">
        <v>1220.4384</v>
      </c>
      <c r="AT73">
        <v>1512.75</v>
      </c>
      <c r="AU73">
        <f t="shared" si="71"/>
        <v>0.1932319286068418</v>
      </c>
      <c r="AV73">
        <v>0.5</v>
      </c>
      <c r="AW73">
        <f t="shared" si="72"/>
        <v>1180.1732618804606</v>
      </c>
      <c r="AX73">
        <f t="shared" si="73"/>
        <v>6.3662050812353153</v>
      </c>
      <c r="AY73">
        <f t="shared" si="74"/>
        <v>114.02357774169438</v>
      </c>
      <c r="AZ73">
        <f t="shared" si="75"/>
        <v>5.88384162337927E-3</v>
      </c>
      <c r="BA73">
        <f t="shared" si="76"/>
        <v>1.1563906792265741</v>
      </c>
      <c r="BB73" t="s">
        <v>553</v>
      </c>
      <c r="BC73">
        <v>1220.4384</v>
      </c>
      <c r="BD73">
        <v>809.19</v>
      </c>
      <c r="BE73">
        <f t="shared" si="77"/>
        <v>0.46508676251859193</v>
      </c>
      <c r="BF73">
        <f t="shared" si="78"/>
        <v>0.41547501279208598</v>
      </c>
      <c r="BG73">
        <f t="shared" si="79"/>
        <v>0.7131709942149872</v>
      </c>
      <c r="BH73">
        <f t="shared" si="80"/>
        <v>0.36663924627697292</v>
      </c>
      <c r="BI73">
        <f t="shared" si="81"/>
        <v>0.68692683828593382</v>
      </c>
      <c r="BJ73">
        <f t="shared" si="82"/>
        <v>0.27547332630735655</v>
      </c>
      <c r="BK73">
        <f t="shared" si="83"/>
        <v>0.72452667369264345</v>
      </c>
      <c r="BL73">
        <f t="shared" si="84"/>
        <v>1399.9861290322599</v>
      </c>
      <c r="BM73">
        <f t="shared" si="85"/>
        <v>1180.1732618804606</v>
      </c>
      <c r="BN73">
        <f t="shared" si="86"/>
        <v>0.8429892535408583</v>
      </c>
      <c r="BO73">
        <f t="shared" si="87"/>
        <v>0.1959785070817168</v>
      </c>
      <c r="BP73">
        <v>6</v>
      </c>
      <c r="BQ73">
        <v>0.5</v>
      </c>
      <c r="BR73" t="s">
        <v>296</v>
      </c>
      <c r="BS73">
        <v>2</v>
      </c>
      <c r="BT73">
        <v>1607293628.0999999</v>
      </c>
      <c r="BU73">
        <v>391.27309677419402</v>
      </c>
      <c r="BV73">
        <v>400.01119354838698</v>
      </c>
      <c r="BW73">
        <v>31.103670967741898</v>
      </c>
      <c r="BX73">
        <v>28.375312903225801</v>
      </c>
      <c r="BY73">
        <v>390.94922580645198</v>
      </c>
      <c r="BZ73">
        <v>30.430077419354799</v>
      </c>
      <c r="CA73">
        <v>500.206419354839</v>
      </c>
      <c r="CB73">
        <v>102.085580645161</v>
      </c>
      <c r="CC73">
        <v>9.9993841935483899E-2</v>
      </c>
      <c r="CD73">
        <v>39.517277419354798</v>
      </c>
      <c r="CE73">
        <v>38.943241935483897</v>
      </c>
      <c r="CF73">
        <v>999.9</v>
      </c>
      <c r="CG73">
        <v>0</v>
      </c>
      <c r="CH73">
        <v>0</v>
      </c>
      <c r="CI73">
        <v>9994.3725806451603</v>
      </c>
      <c r="CJ73">
        <v>0</v>
      </c>
      <c r="CK73">
        <v>149.71774193548401</v>
      </c>
      <c r="CL73">
        <v>1399.9861290322599</v>
      </c>
      <c r="CM73">
        <v>0.90000103225806505</v>
      </c>
      <c r="CN73">
        <v>9.9999309677419296E-2</v>
      </c>
      <c r="CO73">
        <v>0</v>
      </c>
      <c r="CP73">
        <v>1229.59967741936</v>
      </c>
      <c r="CQ73">
        <v>4.9994800000000001</v>
      </c>
      <c r="CR73">
        <v>17747.158064516101</v>
      </c>
      <c r="CS73">
        <v>11417.4516129032</v>
      </c>
      <c r="CT73">
        <v>48.808064516129001</v>
      </c>
      <c r="CU73">
        <v>50.012</v>
      </c>
      <c r="CV73">
        <v>49.399000000000001</v>
      </c>
      <c r="CW73">
        <v>49.951225806451603</v>
      </c>
      <c r="CX73">
        <v>51.574258064516101</v>
      </c>
      <c r="CY73">
        <v>1255.4893548387099</v>
      </c>
      <c r="CZ73">
        <v>139.49709677419401</v>
      </c>
      <c r="DA73">
        <v>0</v>
      </c>
      <c r="DB73">
        <v>162.30000019073501</v>
      </c>
      <c r="DC73">
        <v>0</v>
      </c>
      <c r="DD73">
        <v>1220.4384</v>
      </c>
      <c r="DE73">
        <v>-622.49076826782903</v>
      </c>
      <c r="DF73">
        <v>-8653.3922944686092</v>
      </c>
      <c r="DG73">
        <v>17619.788</v>
      </c>
      <c r="DH73">
        <v>15</v>
      </c>
      <c r="DI73">
        <v>1607292931</v>
      </c>
      <c r="DJ73" t="s">
        <v>541</v>
      </c>
      <c r="DK73">
        <v>1607292930</v>
      </c>
      <c r="DL73">
        <v>1607292931</v>
      </c>
      <c r="DM73">
        <v>3</v>
      </c>
      <c r="DN73">
        <v>8.8999999999999996E-2</v>
      </c>
      <c r="DO73">
        <v>-0.152</v>
      </c>
      <c r="DP73">
        <v>0.317</v>
      </c>
      <c r="DQ73">
        <v>0.40899999999999997</v>
      </c>
      <c r="DR73">
        <v>400</v>
      </c>
      <c r="DS73">
        <v>29</v>
      </c>
      <c r="DT73">
        <v>0.32</v>
      </c>
      <c r="DU73">
        <v>0.19</v>
      </c>
      <c r="DV73">
        <v>6.3711069590653402</v>
      </c>
      <c r="DW73">
        <v>-0.79128216165543397</v>
      </c>
      <c r="DX73">
        <v>6.0727919955861603E-2</v>
      </c>
      <c r="DY73">
        <v>0</v>
      </c>
      <c r="DZ73">
        <v>-8.7381732258064506</v>
      </c>
      <c r="EA73">
        <v>0.85656145161292196</v>
      </c>
      <c r="EB73">
        <v>6.9904728779412395E-2</v>
      </c>
      <c r="EC73">
        <v>0</v>
      </c>
      <c r="ED73">
        <v>2.7283603225806501</v>
      </c>
      <c r="EE73">
        <v>0.329013870967726</v>
      </c>
      <c r="EF73">
        <v>2.6266175045271501E-2</v>
      </c>
      <c r="EG73">
        <v>0</v>
      </c>
      <c r="EH73">
        <v>0</v>
      </c>
      <c r="EI73">
        <v>3</v>
      </c>
      <c r="EJ73" t="s">
        <v>298</v>
      </c>
      <c r="EK73">
        <v>100</v>
      </c>
      <c r="EL73">
        <v>100</v>
      </c>
      <c r="EM73">
        <v>0.32400000000000001</v>
      </c>
      <c r="EN73">
        <v>0.67469999999999997</v>
      </c>
      <c r="EO73">
        <v>0.48449999999999999</v>
      </c>
      <c r="EP73">
        <v>-1.60437E-5</v>
      </c>
      <c r="EQ73">
        <v>-1.15306E-6</v>
      </c>
      <c r="ER73">
        <v>3.6581299999999998E-10</v>
      </c>
      <c r="ES73">
        <v>0.408519999999999</v>
      </c>
      <c r="ET73">
        <v>0</v>
      </c>
      <c r="EU73">
        <v>0</v>
      </c>
      <c r="EV73">
        <v>0</v>
      </c>
      <c r="EW73">
        <v>18</v>
      </c>
      <c r="EX73">
        <v>2225</v>
      </c>
      <c r="EY73">
        <v>1</v>
      </c>
      <c r="EZ73">
        <v>25</v>
      </c>
      <c r="FA73">
        <v>11.8</v>
      </c>
      <c r="FB73">
        <v>11.8</v>
      </c>
      <c r="FC73">
        <v>2</v>
      </c>
      <c r="FD73">
        <v>514.66899999999998</v>
      </c>
      <c r="FE73">
        <v>500.38200000000001</v>
      </c>
      <c r="FF73">
        <v>38.405000000000001</v>
      </c>
      <c r="FG73">
        <v>37.148400000000002</v>
      </c>
      <c r="FH73">
        <v>29.9999</v>
      </c>
      <c r="FI73">
        <v>36.911499999999997</v>
      </c>
      <c r="FJ73">
        <v>36.926600000000001</v>
      </c>
      <c r="FK73">
        <v>19.4451</v>
      </c>
      <c r="FL73">
        <v>0</v>
      </c>
      <c r="FM73">
        <v>100</v>
      </c>
      <c r="FN73">
        <v>-999.9</v>
      </c>
      <c r="FO73">
        <v>400</v>
      </c>
      <c r="FP73">
        <v>28.591999999999999</v>
      </c>
      <c r="FQ73">
        <v>97.350200000000001</v>
      </c>
      <c r="FR73">
        <v>101.694</v>
      </c>
    </row>
    <row r="74" spans="1:174" x14ac:dyDescent="0.25">
      <c r="A74">
        <v>59</v>
      </c>
      <c r="B74">
        <v>1607293826.0999999</v>
      </c>
      <c r="C74">
        <v>10353.5</v>
      </c>
      <c r="D74" t="s">
        <v>554</v>
      </c>
      <c r="E74" t="s">
        <v>555</v>
      </c>
      <c r="F74" t="s">
        <v>358</v>
      </c>
      <c r="G74" t="s">
        <v>391</v>
      </c>
      <c r="H74">
        <v>1607293818.0999999</v>
      </c>
      <c r="I74">
        <f t="shared" si="44"/>
        <v>3.4828289825606387E-4</v>
      </c>
      <c r="J74">
        <f t="shared" si="45"/>
        <v>0.3482828982560639</v>
      </c>
      <c r="K74">
        <f t="shared" si="46"/>
        <v>1.4723048873631401</v>
      </c>
      <c r="L74">
        <f t="shared" si="47"/>
        <v>398.06099999999998</v>
      </c>
      <c r="M74">
        <f t="shared" si="48"/>
        <v>92.023834238235366</v>
      </c>
      <c r="N74">
        <f t="shared" si="49"/>
        <v>9.4031266675239014</v>
      </c>
      <c r="O74">
        <f t="shared" si="50"/>
        <v>40.674440870515582</v>
      </c>
      <c r="P74">
        <f t="shared" si="51"/>
        <v>8.154227117564623E-3</v>
      </c>
      <c r="Q74">
        <f t="shared" si="52"/>
        <v>2.9667225026488468</v>
      </c>
      <c r="R74">
        <f t="shared" si="53"/>
        <v>8.1417962736708028E-3</v>
      </c>
      <c r="S74">
        <f t="shared" si="54"/>
        <v>5.0897379300839998E-3</v>
      </c>
      <c r="T74">
        <f t="shared" si="55"/>
        <v>231.29043373780678</v>
      </c>
      <c r="U74">
        <f t="shared" si="56"/>
        <v>40.425559771755331</v>
      </c>
      <c r="V74">
        <f t="shared" si="57"/>
        <v>39.169580645161297</v>
      </c>
      <c r="W74">
        <f t="shared" si="58"/>
        <v>7.091012328075597</v>
      </c>
      <c r="X74">
        <f t="shared" si="59"/>
        <v>41.363891693196528</v>
      </c>
      <c r="Y74">
        <f t="shared" si="60"/>
        <v>2.9344109412300465</v>
      </c>
      <c r="Z74">
        <f t="shared" si="61"/>
        <v>7.0941365067752908</v>
      </c>
      <c r="AA74">
        <f t="shared" si="62"/>
        <v>4.1566013868455505</v>
      </c>
      <c r="AB74">
        <f t="shared" si="63"/>
        <v>-15.359275813092417</v>
      </c>
      <c r="AC74">
        <f t="shared" si="64"/>
        <v>1.3110079954538767</v>
      </c>
      <c r="AD74">
        <f t="shared" si="65"/>
        <v>0.10745545574895102</v>
      </c>
      <c r="AE74">
        <f t="shared" si="66"/>
        <v>217.3496213759172</v>
      </c>
      <c r="AF74">
        <v>0</v>
      </c>
      <c r="AG74">
        <v>0</v>
      </c>
      <c r="AH74">
        <f t="shared" si="67"/>
        <v>1</v>
      </c>
      <c r="AI74">
        <f t="shared" si="68"/>
        <v>0</v>
      </c>
      <c r="AJ74">
        <f t="shared" si="69"/>
        <v>51898.036251378471</v>
      </c>
      <c r="AK74" t="s">
        <v>293</v>
      </c>
      <c r="AL74">
        <v>10143.9</v>
      </c>
      <c r="AM74">
        <v>715.47692307692296</v>
      </c>
      <c r="AN74">
        <v>3262.08</v>
      </c>
      <c r="AO74">
        <f t="shared" si="70"/>
        <v>0.78066849277855754</v>
      </c>
      <c r="AP74">
        <v>-0.57774747981622299</v>
      </c>
      <c r="AQ74" t="s">
        <v>556</v>
      </c>
      <c r="AR74">
        <v>15355.4</v>
      </c>
      <c r="AS74">
        <v>1174.3203846153799</v>
      </c>
      <c r="AT74">
        <v>1290.01</v>
      </c>
      <c r="AU74">
        <f t="shared" si="71"/>
        <v>8.9681177188254413E-2</v>
      </c>
      <c r="AV74">
        <v>0.5</v>
      </c>
      <c r="AW74">
        <f t="shared" si="72"/>
        <v>1180.1808170520342</v>
      </c>
      <c r="AX74">
        <f t="shared" si="73"/>
        <v>1.4723048873631401</v>
      </c>
      <c r="AY74">
        <f t="shared" si="74"/>
        <v>52.920002484111173</v>
      </c>
      <c r="AZ74">
        <f t="shared" si="75"/>
        <v>1.7370663355638805E-3</v>
      </c>
      <c r="BA74">
        <f t="shared" si="76"/>
        <v>1.5287245835303602</v>
      </c>
      <c r="BB74" t="s">
        <v>557</v>
      </c>
      <c r="BC74">
        <v>1174.3203846153799</v>
      </c>
      <c r="BD74">
        <v>798.76</v>
      </c>
      <c r="BE74">
        <f t="shared" si="77"/>
        <v>0.38081100146510494</v>
      </c>
      <c r="BF74">
        <f t="shared" si="78"/>
        <v>0.23550048933255996</v>
      </c>
      <c r="BG74">
        <f t="shared" si="79"/>
        <v>0.80057402205154027</v>
      </c>
      <c r="BH74">
        <f t="shared" si="80"/>
        <v>0.2013628458159416</v>
      </c>
      <c r="BI74">
        <f t="shared" si="81"/>
        <v>0.77439237306771247</v>
      </c>
      <c r="BJ74">
        <f t="shared" si="82"/>
        <v>0.16018488082439777</v>
      </c>
      <c r="BK74">
        <f t="shared" si="83"/>
        <v>0.83981511917560225</v>
      </c>
      <c r="BL74">
        <f t="shared" si="84"/>
        <v>1399.9948387096799</v>
      </c>
      <c r="BM74">
        <f t="shared" si="85"/>
        <v>1180.1808170520342</v>
      </c>
      <c r="BN74">
        <f t="shared" si="86"/>
        <v>0.84298940568935266</v>
      </c>
      <c r="BO74">
        <f t="shared" si="87"/>
        <v>0.19597881137870518</v>
      </c>
      <c r="BP74">
        <v>6</v>
      </c>
      <c r="BQ74">
        <v>0.5</v>
      </c>
      <c r="BR74" t="s">
        <v>296</v>
      </c>
      <c r="BS74">
        <v>2</v>
      </c>
      <c r="BT74">
        <v>1607293818.0999999</v>
      </c>
      <c r="BU74">
        <v>398.06099999999998</v>
      </c>
      <c r="BV74">
        <v>399.99335483870999</v>
      </c>
      <c r="BW74">
        <v>28.717654838709699</v>
      </c>
      <c r="BX74">
        <v>28.311880645161299</v>
      </c>
      <c r="BY74">
        <v>397.74225806451602</v>
      </c>
      <c r="BZ74">
        <v>28.158464516129001</v>
      </c>
      <c r="CA74">
        <v>500.20090322580597</v>
      </c>
      <c r="CB74">
        <v>102.081483870968</v>
      </c>
      <c r="CC74">
        <v>9.9942770967741901E-2</v>
      </c>
      <c r="CD74">
        <v>39.177777419354797</v>
      </c>
      <c r="CE74">
        <v>39.169580645161297</v>
      </c>
      <c r="CF74">
        <v>999.9</v>
      </c>
      <c r="CG74">
        <v>0</v>
      </c>
      <c r="CH74">
        <v>0</v>
      </c>
      <c r="CI74">
        <v>10005.1983870968</v>
      </c>
      <c r="CJ74">
        <v>0</v>
      </c>
      <c r="CK74">
        <v>173.973322580645</v>
      </c>
      <c r="CL74">
        <v>1399.9948387096799</v>
      </c>
      <c r="CM74">
        <v>0.89999570967741904</v>
      </c>
      <c r="CN74">
        <v>0.100004280645161</v>
      </c>
      <c r="CO74">
        <v>0</v>
      </c>
      <c r="CP74">
        <v>1181.67032258065</v>
      </c>
      <c r="CQ74">
        <v>4.9994800000000001</v>
      </c>
      <c r="CR74">
        <v>17134.4258064516</v>
      </c>
      <c r="CS74">
        <v>11417.5225806452</v>
      </c>
      <c r="CT74">
        <v>48.675193548387099</v>
      </c>
      <c r="CU74">
        <v>49.795999999999999</v>
      </c>
      <c r="CV74">
        <v>49.2518064516129</v>
      </c>
      <c r="CW74">
        <v>49.8223548387097</v>
      </c>
      <c r="CX74">
        <v>51.437258064516101</v>
      </c>
      <c r="CY74">
        <v>1255.49096774194</v>
      </c>
      <c r="CZ74">
        <v>139.505161290323</v>
      </c>
      <c r="DA74">
        <v>0</v>
      </c>
      <c r="DB74">
        <v>189.299999952316</v>
      </c>
      <c r="DC74">
        <v>0</v>
      </c>
      <c r="DD74">
        <v>1174.3203846153799</v>
      </c>
      <c r="DE74">
        <v>-670.19179396916604</v>
      </c>
      <c r="DF74">
        <v>-9317.4700729949</v>
      </c>
      <c r="DG74">
        <v>17032.253846153799</v>
      </c>
      <c r="DH74">
        <v>15</v>
      </c>
      <c r="DI74">
        <v>1607292931</v>
      </c>
      <c r="DJ74" t="s">
        <v>541</v>
      </c>
      <c r="DK74">
        <v>1607292930</v>
      </c>
      <c r="DL74">
        <v>1607292931</v>
      </c>
      <c r="DM74">
        <v>3</v>
      </c>
      <c r="DN74">
        <v>8.8999999999999996E-2</v>
      </c>
      <c r="DO74">
        <v>-0.152</v>
      </c>
      <c r="DP74">
        <v>0.317</v>
      </c>
      <c r="DQ74">
        <v>0.40899999999999997</v>
      </c>
      <c r="DR74">
        <v>400</v>
      </c>
      <c r="DS74">
        <v>29</v>
      </c>
      <c r="DT74">
        <v>0.32</v>
      </c>
      <c r="DU74">
        <v>0.19</v>
      </c>
      <c r="DV74">
        <v>1.46120647194991</v>
      </c>
      <c r="DW74">
        <v>1.07692888695393</v>
      </c>
      <c r="DX74">
        <v>9.2341312437028797E-2</v>
      </c>
      <c r="DY74">
        <v>0</v>
      </c>
      <c r="DZ74">
        <v>-1.9325380645161301</v>
      </c>
      <c r="EA74">
        <v>-1.82571774193548</v>
      </c>
      <c r="EB74">
        <v>0.148053811455756</v>
      </c>
      <c r="EC74">
        <v>0</v>
      </c>
      <c r="ED74">
        <v>0.40576948387096801</v>
      </c>
      <c r="EE74">
        <v>1.5060125806451601</v>
      </c>
      <c r="EF74">
        <v>0.113848519396176</v>
      </c>
      <c r="EG74">
        <v>0</v>
      </c>
      <c r="EH74">
        <v>0</v>
      </c>
      <c r="EI74">
        <v>3</v>
      </c>
      <c r="EJ74" t="s">
        <v>298</v>
      </c>
      <c r="EK74">
        <v>100</v>
      </c>
      <c r="EL74">
        <v>100</v>
      </c>
      <c r="EM74">
        <v>0.31900000000000001</v>
      </c>
      <c r="EN74">
        <v>0.56659999999999999</v>
      </c>
      <c r="EO74">
        <v>0.48449999999999999</v>
      </c>
      <c r="EP74">
        <v>-1.60437E-5</v>
      </c>
      <c r="EQ74">
        <v>-1.15306E-6</v>
      </c>
      <c r="ER74">
        <v>3.6581299999999998E-10</v>
      </c>
      <c r="ES74">
        <v>0.408519999999999</v>
      </c>
      <c r="ET74">
        <v>0</v>
      </c>
      <c r="EU74">
        <v>0</v>
      </c>
      <c r="EV74">
        <v>0</v>
      </c>
      <c r="EW74">
        <v>18</v>
      </c>
      <c r="EX74">
        <v>2225</v>
      </c>
      <c r="EY74">
        <v>1</v>
      </c>
      <c r="EZ74">
        <v>25</v>
      </c>
      <c r="FA74">
        <v>14.9</v>
      </c>
      <c r="FB74">
        <v>14.9</v>
      </c>
      <c r="FC74">
        <v>2</v>
      </c>
      <c r="FD74">
        <v>512.92999999999995</v>
      </c>
      <c r="FE74">
        <v>500.32799999999997</v>
      </c>
      <c r="FF74">
        <v>38.163200000000003</v>
      </c>
      <c r="FG74">
        <v>37.000900000000001</v>
      </c>
      <c r="FH74">
        <v>29.9998</v>
      </c>
      <c r="FI74">
        <v>36.7864</v>
      </c>
      <c r="FJ74">
        <v>36.804900000000004</v>
      </c>
      <c r="FK74">
        <v>19.437200000000001</v>
      </c>
      <c r="FL74">
        <v>0</v>
      </c>
      <c r="FM74">
        <v>100</v>
      </c>
      <c r="FN74">
        <v>-999.9</v>
      </c>
      <c r="FO74">
        <v>400</v>
      </c>
      <c r="FP74">
        <v>31.000299999999999</v>
      </c>
      <c r="FQ74">
        <v>97.384900000000002</v>
      </c>
      <c r="FR74">
        <v>101.726</v>
      </c>
    </row>
    <row r="75" spans="1:174" x14ac:dyDescent="0.25">
      <c r="A75">
        <v>60</v>
      </c>
      <c r="B75">
        <v>1607294069.0999999</v>
      </c>
      <c r="C75">
        <v>10596.5</v>
      </c>
      <c r="D75" t="s">
        <v>558</v>
      </c>
      <c r="E75" t="s">
        <v>559</v>
      </c>
      <c r="F75" t="s">
        <v>358</v>
      </c>
      <c r="G75" t="s">
        <v>391</v>
      </c>
      <c r="H75">
        <v>1607294061.3499999</v>
      </c>
      <c r="I75">
        <f t="shared" si="44"/>
        <v>1.4522893030369506E-3</v>
      </c>
      <c r="J75">
        <f t="shared" si="45"/>
        <v>1.4522893030369506</v>
      </c>
      <c r="K75">
        <f t="shared" si="46"/>
        <v>4.3269239155558292</v>
      </c>
      <c r="L75">
        <f t="shared" si="47"/>
        <v>394.12686666666701</v>
      </c>
      <c r="M75">
        <f t="shared" si="48"/>
        <v>180.21683391066588</v>
      </c>
      <c r="N75">
        <f t="shared" si="49"/>
        <v>18.414222518445342</v>
      </c>
      <c r="O75">
        <f t="shared" si="50"/>
        <v>40.271153730817581</v>
      </c>
      <c r="P75">
        <f t="shared" si="51"/>
        <v>3.5686953418739613E-2</v>
      </c>
      <c r="Q75">
        <f t="shared" si="52"/>
        <v>2.9656998178182201</v>
      </c>
      <c r="R75">
        <f t="shared" si="53"/>
        <v>3.5450091064000752E-2</v>
      </c>
      <c r="S75">
        <f t="shared" si="54"/>
        <v>2.2177456852968947E-2</v>
      </c>
      <c r="T75">
        <f t="shared" si="55"/>
        <v>231.28637474756749</v>
      </c>
      <c r="U75">
        <f t="shared" si="56"/>
        <v>40.143666047770822</v>
      </c>
      <c r="V75">
        <f t="shared" si="57"/>
        <v>39.033560000000001</v>
      </c>
      <c r="W75">
        <f t="shared" si="58"/>
        <v>7.0393423126979142</v>
      </c>
      <c r="X75">
        <f t="shared" si="59"/>
        <v>43.13997003618973</v>
      </c>
      <c r="Y75">
        <f t="shared" si="60"/>
        <v>3.0602706455115172</v>
      </c>
      <c r="Z75">
        <f t="shared" si="61"/>
        <v>7.0938172718810053</v>
      </c>
      <c r="AA75">
        <f t="shared" si="62"/>
        <v>3.979071667186397</v>
      </c>
      <c r="AB75">
        <f t="shared" si="63"/>
        <v>-64.045958263929521</v>
      </c>
      <c r="AC75">
        <f t="shared" si="64"/>
        <v>22.924570613944674</v>
      </c>
      <c r="AD75">
        <f t="shared" si="65"/>
        <v>1.8784016992615791</v>
      </c>
      <c r="AE75">
        <f t="shared" si="66"/>
        <v>192.04338879684423</v>
      </c>
      <c r="AF75">
        <v>0</v>
      </c>
      <c r="AG75">
        <v>0</v>
      </c>
      <c r="AH75">
        <f t="shared" si="67"/>
        <v>1</v>
      </c>
      <c r="AI75">
        <f t="shared" si="68"/>
        <v>0</v>
      </c>
      <c r="AJ75">
        <f t="shared" si="69"/>
        <v>51869.282125303842</v>
      </c>
      <c r="AK75" t="s">
        <v>293</v>
      </c>
      <c r="AL75">
        <v>10143.9</v>
      </c>
      <c r="AM75">
        <v>715.47692307692296</v>
      </c>
      <c r="AN75">
        <v>3262.08</v>
      </c>
      <c r="AO75">
        <f t="shared" si="70"/>
        <v>0.78066849277855754</v>
      </c>
      <c r="AP75">
        <v>-0.57774747981622299</v>
      </c>
      <c r="AQ75" t="s">
        <v>560</v>
      </c>
      <c r="AR75">
        <v>15369</v>
      </c>
      <c r="AS75">
        <v>1021.28234615385</v>
      </c>
      <c r="AT75">
        <v>1254.92</v>
      </c>
      <c r="AU75">
        <f t="shared" si="71"/>
        <v>0.18617732910954488</v>
      </c>
      <c r="AV75">
        <v>0.5</v>
      </c>
      <c r="AW75">
        <f t="shared" si="72"/>
        <v>1180.158391554565</v>
      </c>
      <c r="AX75">
        <f t="shared" si="73"/>
        <v>4.3269239155558292</v>
      </c>
      <c r="AY75">
        <f t="shared" si="74"/>
        <v>109.85936863292268</v>
      </c>
      <c r="AZ75">
        <f t="shared" si="75"/>
        <v>4.1559433297011662E-3</v>
      </c>
      <c r="BA75">
        <f t="shared" si="76"/>
        <v>1.5994326331558981</v>
      </c>
      <c r="BB75" t="s">
        <v>561</v>
      </c>
      <c r="BC75">
        <v>1021.28234615385</v>
      </c>
      <c r="BD75">
        <v>769.15</v>
      </c>
      <c r="BE75">
        <f t="shared" si="77"/>
        <v>0.38709240429668834</v>
      </c>
      <c r="BF75">
        <f t="shared" si="78"/>
        <v>0.4809635297489554</v>
      </c>
      <c r="BG75">
        <f t="shared" si="79"/>
        <v>0.80514093857428803</v>
      </c>
      <c r="BH75">
        <f t="shared" si="80"/>
        <v>0.43310900415812753</v>
      </c>
      <c r="BI75">
        <f t="shared" si="81"/>
        <v>0.78817151294152321</v>
      </c>
      <c r="BJ75">
        <f t="shared" si="82"/>
        <v>0.3622241198034778</v>
      </c>
      <c r="BK75">
        <f t="shared" si="83"/>
        <v>0.6377758801965222</v>
      </c>
      <c r="BL75">
        <f t="shared" si="84"/>
        <v>1399.9680000000001</v>
      </c>
      <c r="BM75">
        <f t="shared" si="85"/>
        <v>1180.158391554565</v>
      </c>
      <c r="BN75">
        <f t="shared" si="86"/>
        <v>0.8429895480143581</v>
      </c>
      <c r="BO75">
        <f t="shared" si="87"/>
        <v>0.19597909602871633</v>
      </c>
      <c r="BP75">
        <v>6</v>
      </c>
      <c r="BQ75">
        <v>0.5</v>
      </c>
      <c r="BR75" t="s">
        <v>296</v>
      </c>
      <c r="BS75">
        <v>2</v>
      </c>
      <c r="BT75">
        <v>1607294061.3499999</v>
      </c>
      <c r="BU75">
        <v>394.12686666666701</v>
      </c>
      <c r="BV75">
        <v>400.00360000000001</v>
      </c>
      <c r="BW75">
        <v>29.950343333333301</v>
      </c>
      <c r="BX75">
        <v>28.260493333333301</v>
      </c>
      <c r="BY75">
        <v>393.80509999999998</v>
      </c>
      <c r="BZ75">
        <v>29.332253333333298</v>
      </c>
      <c r="CA75">
        <v>500.20749999999998</v>
      </c>
      <c r="CB75">
        <v>102.078166666667</v>
      </c>
      <c r="CC75">
        <v>9.9982393333333294E-2</v>
      </c>
      <c r="CD75">
        <v>39.176940000000002</v>
      </c>
      <c r="CE75">
        <v>39.033560000000001</v>
      </c>
      <c r="CF75">
        <v>999.9</v>
      </c>
      <c r="CG75">
        <v>0</v>
      </c>
      <c r="CH75">
        <v>0</v>
      </c>
      <c r="CI75">
        <v>9999.7293333333291</v>
      </c>
      <c r="CJ75">
        <v>0</v>
      </c>
      <c r="CK75">
        <v>158.07196666666701</v>
      </c>
      <c r="CL75">
        <v>1399.9680000000001</v>
      </c>
      <c r="CM75">
        <v>0.89999206666666698</v>
      </c>
      <c r="CN75">
        <v>0.100008426666667</v>
      </c>
      <c r="CO75">
        <v>0</v>
      </c>
      <c r="CP75">
        <v>1024.27316666667</v>
      </c>
      <c r="CQ75">
        <v>4.9994800000000001</v>
      </c>
      <c r="CR75">
        <v>14902.0333333333</v>
      </c>
      <c r="CS75">
        <v>11417.2966666667</v>
      </c>
      <c r="CT75">
        <v>48.662266666666703</v>
      </c>
      <c r="CU75">
        <v>49.8812</v>
      </c>
      <c r="CV75">
        <v>49.264433333333301</v>
      </c>
      <c r="CW75">
        <v>49.887333333333302</v>
      </c>
      <c r="CX75">
        <v>51.414266666666698</v>
      </c>
      <c r="CY75">
        <v>1255.4590000000001</v>
      </c>
      <c r="CZ75">
        <v>139.50899999999999</v>
      </c>
      <c r="DA75">
        <v>0</v>
      </c>
      <c r="DB75">
        <v>242.39999985694899</v>
      </c>
      <c r="DC75">
        <v>0</v>
      </c>
      <c r="DD75">
        <v>1021.28234615385</v>
      </c>
      <c r="DE75">
        <v>-373.07011972619102</v>
      </c>
      <c r="DF75">
        <v>-5196.4102572594602</v>
      </c>
      <c r="DG75">
        <v>14860.9153846154</v>
      </c>
      <c r="DH75">
        <v>15</v>
      </c>
      <c r="DI75">
        <v>1607292931</v>
      </c>
      <c r="DJ75" t="s">
        <v>541</v>
      </c>
      <c r="DK75">
        <v>1607292930</v>
      </c>
      <c r="DL75">
        <v>1607292931</v>
      </c>
      <c r="DM75">
        <v>3</v>
      </c>
      <c r="DN75">
        <v>8.8999999999999996E-2</v>
      </c>
      <c r="DO75">
        <v>-0.152</v>
      </c>
      <c r="DP75">
        <v>0.317</v>
      </c>
      <c r="DQ75">
        <v>0.40899999999999997</v>
      </c>
      <c r="DR75">
        <v>400</v>
      </c>
      <c r="DS75">
        <v>29</v>
      </c>
      <c r="DT75">
        <v>0.32</v>
      </c>
      <c r="DU75">
        <v>0.19</v>
      </c>
      <c r="DV75">
        <v>4.3221505548875196</v>
      </c>
      <c r="DW75">
        <v>0.33698209067026202</v>
      </c>
      <c r="DX75">
        <v>5.0531508214132E-2</v>
      </c>
      <c r="DY75">
        <v>1</v>
      </c>
      <c r="DZ75">
        <v>-5.8729280645161301</v>
      </c>
      <c r="EA75">
        <v>-0.39395661290320599</v>
      </c>
      <c r="EB75">
        <v>6.2039581351895197E-2</v>
      </c>
      <c r="EC75">
        <v>0</v>
      </c>
      <c r="ED75">
        <v>1.6886725806451599</v>
      </c>
      <c r="EE75">
        <v>0.20962403225805801</v>
      </c>
      <c r="EF75">
        <v>1.61759468921111E-2</v>
      </c>
      <c r="EG75">
        <v>0</v>
      </c>
      <c r="EH75">
        <v>1</v>
      </c>
      <c r="EI75">
        <v>3</v>
      </c>
      <c r="EJ75" t="s">
        <v>333</v>
      </c>
      <c r="EK75">
        <v>100</v>
      </c>
      <c r="EL75">
        <v>100</v>
      </c>
      <c r="EM75">
        <v>0.32200000000000001</v>
      </c>
      <c r="EN75">
        <v>0.61909999999999998</v>
      </c>
      <c r="EO75">
        <v>0.48449999999999999</v>
      </c>
      <c r="EP75">
        <v>-1.60437E-5</v>
      </c>
      <c r="EQ75">
        <v>-1.15306E-6</v>
      </c>
      <c r="ER75">
        <v>3.6581299999999998E-10</v>
      </c>
      <c r="ES75">
        <v>0.408519999999999</v>
      </c>
      <c r="ET75">
        <v>0</v>
      </c>
      <c r="EU75">
        <v>0</v>
      </c>
      <c r="EV75">
        <v>0</v>
      </c>
      <c r="EW75">
        <v>18</v>
      </c>
      <c r="EX75">
        <v>2225</v>
      </c>
      <c r="EY75">
        <v>1</v>
      </c>
      <c r="EZ75">
        <v>25</v>
      </c>
      <c r="FA75">
        <v>19</v>
      </c>
      <c r="FB75">
        <v>19</v>
      </c>
      <c r="FC75">
        <v>2</v>
      </c>
      <c r="FD75">
        <v>513.43799999999999</v>
      </c>
      <c r="FE75">
        <v>500.92700000000002</v>
      </c>
      <c r="FF75">
        <v>38.074199999999998</v>
      </c>
      <c r="FG75">
        <v>36.917400000000001</v>
      </c>
      <c r="FH75">
        <v>29.9999</v>
      </c>
      <c r="FI75">
        <v>36.694299999999998</v>
      </c>
      <c r="FJ75">
        <v>36.714700000000001</v>
      </c>
      <c r="FK75">
        <v>19.4331</v>
      </c>
      <c r="FL75">
        <v>0</v>
      </c>
      <c r="FM75">
        <v>100</v>
      </c>
      <c r="FN75">
        <v>-999.9</v>
      </c>
      <c r="FO75">
        <v>400</v>
      </c>
      <c r="FP75">
        <v>28.812200000000001</v>
      </c>
      <c r="FQ75">
        <v>97.392799999999994</v>
      </c>
      <c r="FR75">
        <v>101.72799999999999</v>
      </c>
    </row>
    <row r="76" spans="1:174" x14ac:dyDescent="0.25">
      <c r="A76">
        <v>61</v>
      </c>
      <c r="B76">
        <v>1607294239.5999999</v>
      </c>
      <c r="C76">
        <v>10767</v>
      </c>
      <c r="D76" t="s">
        <v>562</v>
      </c>
      <c r="E76" t="s">
        <v>563</v>
      </c>
      <c r="F76" t="s">
        <v>381</v>
      </c>
      <c r="G76" t="s">
        <v>564</v>
      </c>
      <c r="H76">
        <v>1607294231.5999999</v>
      </c>
      <c r="I76">
        <f t="shared" si="44"/>
        <v>6.0637097739722045E-3</v>
      </c>
      <c r="J76">
        <f t="shared" si="45"/>
        <v>6.0637097739722048</v>
      </c>
      <c r="K76">
        <f t="shared" si="46"/>
        <v>11.837746066174567</v>
      </c>
      <c r="L76">
        <f t="shared" si="47"/>
        <v>383.01767741935498</v>
      </c>
      <c r="M76">
        <f t="shared" si="48"/>
        <v>270.17532167670799</v>
      </c>
      <c r="N76">
        <f t="shared" si="49"/>
        <v>27.606117721050065</v>
      </c>
      <c r="O76">
        <f t="shared" si="50"/>
        <v>39.136183965515208</v>
      </c>
      <c r="P76">
        <f t="shared" si="51"/>
        <v>0.20226816730415129</v>
      </c>
      <c r="Q76">
        <f t="shared" si="52"/>
        <v>2.9660145598982433</v>
      </c>
      <c r="R76">
        <f t="shared" si="53"/>
        <v>0.19490564359896825</v>
      </c>
      <c r="S76">
        <f t="shared" si="54"/>
        <v>0.12245519301407788</v>
      </c>
      <c r="T76">
        <f t="shared" si="55"/>
        <v>231.29130073215651</v>
      </c>
      <c r="U76">
        <f t="shared" si="56"/>
        <v>38.686552255309437</v>
      </c>
      <c r="V76">
        <f t="shared" si="57"/>
        <v>37.907922580645199</v>
      </c>
      <c r="W76">
        <f t="shared" si="58"/>
        <v>6.6241312842651849</v>
      </c>
      <c r="X76">
        <f t="shared" si="59"/>
        <v>51.585412670876671</v>
      </c>
      <c r="Y76">
        <f t="shared" si="60"/>
        <v>3.6043641927257002</v>
      </c>
      <c r="Z76">
        <f t="shared" si="61"/>
        <v>6.987177200116883</v>
      </c>
      <c r="AA76">
        <f t="shared" si="62"/>
        <v>3.0197670915394847</v>
      </c>
      <c r="AB76">
        <f t="shared" si="63"/>
        <v>-267.40960103217424</v>
      </c>
      <c r="AC76">
        <f t="shared" si="64"/>
        <v>157.89414754997435</v>
      </c>
      <c r="AD76">
        <f t="shared" si="65"/>
        <v>12.848952829162455</v>
      </c>
      <c r="AE76">
        <f t="shared" si="66"/>
        <v>134.62480007911907</v>
      </c>
      <c r="AF76">
        <v>0</v>
      </c>
      <c r="AG76">
        <v>0</v>
      </c>
      <c r="AH76">
        <f t="shared" si="67"/>
        <v>1</v>
      </c>
      <c r="AI76">
        <f t="shared" si="68"/>
        <v>0</v>
      </c>
      <c r="AJ76">
        <f t="shared" si="69"/>
        <v>51924.996212628284</v>
      </c>
      <c r="AK76" t="s">
        <v>293</v>
      </c>
      <c r="AL76">
        <v>10143.9</v>
      </c>
      <c r="AM76">
        <v>715.47692307692296</v>
      </c>
      <c r="AN76">
        <v>3262.08</v>
      </c>
      <c r="AO76">
        <f t="shared" si="70"/>
        <v>0.78066849277855754</v>
      </c>
      <c r="AP76">
        <v>-0.57774747981622299</v>
      </c>
      <c r="AQ76" t="s">
        <v>565</v>
      </c>
      <c r="AR76">
        <v>15353.9</v>
      </c>
      <c r="AS76">
        <v>975.75046153846199</v>
      </c>
      <c r="AT76">
        <v>1262.23</v>
      </c>
      <c r="AU76">
        <f t="shared" si="71"/>
        <v>0.22696302453715889</v>
      </c>
      <c r="AV76">
        <v>0.5</v>
      </c>
      <c r="AW76">
        <f t="shared" si="72"/>
        <v>1180.1859064103526</v>
      </c>
      <c r="AX76">
        <f t="shared" si="73"/>
        <v>11.837746066174567</v>
      </c>
      <c r="AY76">
        <f t="shared" si="74"/>
        <v>133.92928141751096</v>
      </c>
      <c r="AZ76">
        <f t="shared" si="75"/>
        <v>1.0519947305381482E-2</v>
      </c>
      <c r="BA76">
        <f t="shared" si="76"/>
        <v>1.5843784413300268</v>
      </c>
      <c r="BB76" t="s">
        <v>566</v>
      </c>
      <c r="BC76">
        <v>975.75046153846199</v>
      </c>
      <c r="BD76">
        <v>708.47</v>
      </c>
      <c r="BE76">
        <f t="shared" si="77"/>
        <v>0.43871560650594577</v>
      </c>
      <c r="BF76">
        <f t="shared" si="78"/>
        <v>0.5173351965861348</v>
      </c>
      <c r="BG76">
        <f t="shared" si="79"/>
        <v>0.78314621261664863</v>
      </c>
      <c r="BH76">
        <f t="shared" si="80"/>
        <v>0.52396511433230208</v>
      </c>
      <c r="BI76">
        <f t="shared" si="81"/>
        <v>0.78530102241779698</v>
      </c>
      <c r="BJ76">
        <f t="shared" si="82"/>
        <v>0.37562520457074022</v>
      </c>
      <c r="BK76">
        <f t="shared" si="83"/>
        <v>0.62437479542925978</v>
      </c>
      <c r="BL76">
        <f t="shared" si="84"/>
        <v>1400.00096774194</v>
      </c>
      <c r="BM76">
        <f t="shared" si="85"/>
        <v>1180.1859064103526</v>
      </c>
      <c r="BN76">
        <f t="shared" si="86"/>
        <v>0.84298935043871648</v>
      </c>
      <c r="BO76">
        <f t="shared" si="87"/>
        <v>0.19597870087743291</v>
      </c>
      <c r="BP76">
        <v>6</v>
      </c>
      <c r="BQ76">
        <v>0.5</v>
      </c>
      <c r="BR76" t="s">
        <v>296</v>
      </c>
      <c r="BS76">
        <v>2</v>
      </c>
      <c r="BT76">
        <v>1607294231.5999999</v>
      </c>
      <c r="BU76">
        <v>383.01767741935498</v>
      </c>
      <c r="BV76">
        <v>400.00283870967701</v>
      </c>
      <c r="BW76">
        <v>35.2751612903226</v>
      </c>
      <c r="BX76">
        <v>28.2583387096774</v>
      </c>
      <c r="BY76">
        <v>382.64770967741902</v>
      </c>
      <c r="BZ76">
        <v>34.394845161290299</v>
      </c>
      <c r="CA76">
        <v>500.21029032258099</v>
      </c>
      <c r="CB76">
        <v>102.078516129032</v>
      </c>
      <c r="CC76">
        <v>0.100015758064516</v>
      </c>
      <c r="CD76">
        <v>38.8953548387097</v>
      </c>
      <c r="CE76">
        <v>37.907922580645199</v>
      </c>
      <c r="CF76">
        <v>999.9</v>
      </c>
      <c r="CG76">
        <v>0</v>
      </c>
      <c r="CH76">
        <v>0</v>
      </c>
      <c r="CI76">
        <v>10001.478064516101</v>
      </c>
      <c r="CJ76">
        <v>0</v>
      </c>
      <c r="CK76">
        <v>175.14170967741899</v>
      </c>
      <c r="CL76">
        <v>1400.00096774194</v>
      </c>
      <c r="CM76">
        <v>0.89999806451612896</v>
      </c>
      <c r="CN76">
        <v>0.10000202903225799</v>
      </c>
      <c r="CO76">
        <v>0</v>
      </c>
      <c r="CP76">
        <v>978.04919354838705</v>
      </c>
      <c r="CQ76">
        <v>4.9994800000000001</v>
      </c>
      <c r="CR76">
        <v>14154.9096774194</v>
      </c>
      <c r="CS76">
        <v>11417.5774193548</v>
      </c>
      <c r="CT76">
        <v>48.521935483870998</v>
      </c>
      <c r="CU76">
        <v>49.76</v>
      </c>
      <c r="CV76">
        <v>49.149000000000001</v>
      </c>
      <c r="CW76">
        <v>49.662999999999997</v>
      </c>
      <c r="CX76">
        <v>51.263935483871002</v>
      </c>
      <c r="CY76">
        <v>1255.4993548387099</v>
      </c>
      <c r="CZ76">
        <v>139.50322580645201</v>
      </c>
      <c r="DA76">
        <v>0</v>
      </c>
      <c r="DB76">
        <v>169.89999985694899</v>
      </c>
      <c r="DC76">
        <v>0</v>
      </c>
      <c r="DD76">
        <v>975.75046153846199</v>
      </c>
      <c r="DE76">
        <v>-182.01025643388701</v>
      </c>
      <c r="DF76">
        <v>-2486.8923081643702</v>
      </c>
      <c r="DG76">
        <v>14123.569230769201</v>
      </c>
      <c r="DH76">
        <v>15</v>
      </c>
      <c r="DI76">
        <v>1607294143.0999999</v>
      </c>
      <c r="DJ76" t="s">
        <v>567</v>
      </c>
      <c r="DK76">
        <v>1607294142.0999999</v>
      </c>
      <c r="DL76">
        <v>1607294143.0999999</v>
      </c>
      <c r="DM76">
        <v>4</v>
      </c>
      <c r="DN76">
        <v>0.04</v>
      </c>
      <c r="DO76">
        <v>-0.13600000000000001</v>
      </c>
      <c r="DP76">
        <v>0.35699999999999998</v>
      </c>
      <c r="DQ76">
        <v>0.41399999999999998</v>
      </c>
      <c r="DR76">
        <v>400</v>
      </c>
      <c r="DS76">
        <v>28</v>
      </c>
      <c r="DT76">
        <v>0.02</v>
      </c>
      <c r="DU76">
        <v>0.03</v>
      </c>
      <c r="DV76">
        <v>11.8562051848974</v>
      </c>
      <c r="DW76">
        <v>-1.4761768882775299</v>
      </c>
      <c r="DX76">
        <v>0.107436287369419</v>
      </c>
      <c r="DY76">
        <v>0</v>
      </c>
      <c r="DZ76">
        <v>-16.999151612903201</v>
      </c>
      <c r="EA76">
        <v>1.6618645161290599</v>
      </c>
      <c r="EB76">
        <v>0.125007238167127</v>
      </c>
      <c r="EC76">
        <v>0</v>
      </c>
      <c r="ED76">
        <v>7.0148183870967697</v>
      </c>
      <c r="EE76">
        <v>0.257384032258059</v>
      </c>
      <c r="EF76">
        <v>1.92840654756593E-2</v>
      </c>
      <c r="EG76">
        <v>0</v>
      </c>
      <c r="EH76">
        <v>0</v>
      </c>
      <c r="EI76">
        <v>3</v>
      </c>
      <c r="EJ76" t="s">
        <v>298</v>
      </c>
      <c r="EK76">
        <v>100</v>
      </c>
      <c r="EL76">
        <v>100</v>
      </c>
      <c r="EM76">
        <v>0.37</v>
      </c>
      <c r="EN76">
        <v>0.88129999999999997</v>
      </c>
      <c r="EO76">
        <v>0.52440484705572799</v>
      </c>
      <c r="EP76">
        <v>-1.6043650578588901E-5</v>
      </c>
      <c r="EQ76">
        <v>-1.15305589960158E-6</v>
      </c>
      <c r="ER76">
        <v>3.6581349982770798E-10</v>
      </c>
      <c r="ES76">
        <v>0.41415500000000099</v>
      </c>
      <c r="ET76">
        <v>0</v>
      </c>
      <c r="EU76">
        <v>0</v>
      </c>
      <c r="EV76">
        <v>0</v>
      </c>
      <c r="EW76">
        <v>18</v>
      </c>
      <c r="EX76">
        <v>2225</v>
      </c>
      <c r="EY76">
        <v>1</v>
      </c>
      <c r="EZ76">
        <v>25</v>
      </c>
      <c r="FA76">
        <v>1.6</v>
      </c>
      <c r="FB76">
        <v>1.6</v>
      </c>
      <c r="FC76">
        <v>2</v>
      </c>
      <c r="FD76">
        <v>517.35199999999998</v>
      </c>
      <c r="FE76">
        <v>500.05200000000002</v>
      </c>
      <c r="FF76">
        <v>37.935299999999998</v>
      </c>
      <c r="FG76">
        <v>36.817100000000003</v>
      </c>
      <c r="FH76">
        <v>29.9999</v>
      </c>
      <c r="FI76">
        <v>36.608499999999999</v>
      </c>
      <c r="FJ76">
        <v>36.625300000000003</v>
      </c>
      <c r="FK76">
        <v>19.429400000000001</v>
      </c>
      <c r="FL76">
        <v>0</v>
      </c>
      <c r="FM76">
        <v>100</v>
      </c>
      <c r="FN76">
        <v>-999.9</v>
      </c>
      <c r="FO76">
        <v>400</v>
      </c>
      <c r="FP76">
        <v>29.9465</v>
      </c>
      <c r="FQ76">
        <v>97.420299999999997</v>
      </c>
      <c r="FR76">
        <v>101.754</v>
      </c>
    </row>
    <row r="77" spans="1:174" x14ac:dyDescent="0.25">
      <c r="A77">
        <v>62</v>
      </c>
      <c r="B77">
        <v>1607294408.5999999</v>
      </c>
      <c r="C77">
        <v>10936</v>
      </c>
      <c r="D77" t="s">
        <v>568</v>
      </c>
      <c r="E77" t="s">
        <v>569</v>
      </c>
      <c r="F77" t="s">
        <v>381</v>
      </c>
      <c r="G77" t="s">
        <v>564</v>
      </c>
      <c r="H77">
        <v>1607294400.5999999</v>
      </c>
      <c r="I77">
        <f t="shared" si="44"/>
        <v>6.3788314687720825E-3</v>
      </c>
      <c r="J77">
        <f t="shared" si="45"/>
        <v>6.3788314687720824</v>
      </c>
      <c r="K77">
        <f t="shared" si="46"/>
        <v>13.561889305597367</v>
      </c>
      <c r="L77">
        <f t="shared" si="47"/>
        <v>380.82829032258098</v>
      </c>
      <c r="M77">
        <f t="shared" si="48"/>
        <v>270.28700448293131</v>
      </c>
      <c r="N77">
        <f t="shared" si="49"/>
        <v>27.617491937740802</v>
      </c>
      <c r="O77">
        <f t="shared" si="50"/>
        <v>38.912422954880455</v>
      </c>
      <c r="P77">
        <f t="shared" si="51"/>
        <v>0.23485829802793137</v>
      </c>
      <c r="Q77">
        <f t="shared" si="52"/>
        <v>2.9657087020531345</v>
      </c>
      <c r="R77">
        <f t="shared" si="53"/>
        <v>0.22499333479392308</v>
      </c>
      <c r="S77">
        <f t="shared" si="54"/>
        <v>0.14147263217504694</v>
      </c>
      <c r="T77">
        <f t="shared" si="55"/>
        <v>231.28880477144776</v>
      </c>
      <c r="U77">
        <f t="shared" si="56"/>
        <v>38.288511164355747</v>
      </c>
      <c r="V77">
        <f t="shared" si="57"/>
        <v>37.253625806451602</v>
      </c>
      <c r="W77">
        <f t="shared" si="58"/>
        <v>6.3926870473614104</v>
      </c>
      <c r="X77">
        <f t="shared" si="59"/>
        <v>52.965859135489524</v>
      </c>
      <c r="Y77">
        <f t="shared" si="60"/>
        <v>3.6379977613785921</v>
      </c>
      <c r="Z77">
        <f t="shared" si="61"/>
        <v>6.8685712282555409</v>
      </c>
      <c r="AA77">
        <f t="shared" si="62"/>
        <v>2.7546892859828183</v>
      </c>
      <c r="AB77">
        <f t="shared" si="63"/>
        <v>-281.30646777284886</v>
      </c>
      <c r="AC77">
        <f t="shared" si="64"/>
        <v>211.71243085833709</v>
      </c>
      <c r="AD77">
        <f t="shared" si="65"/>
        <v>17.149796672822823</v>
      </c>
      <c r="AE77">
        <f t="shared" si="66"/>
        <v>178.8445645297588</v>
      </c>
      <c r="AF77">
        <v>3</v>
      </c>
      <c r="AG77">
        <v>1</v>
      </c>
      <c r="AH77">
        <f t="shared" si="67"/>
        <v>1</v>
      </c>
      <c r="AI77">
        <f t="shared" si="68"/>
        <v>0</v>
      </c>
      <c r="AJ77">
        <f t="shared" si="69"/>
        <v>51969.284636407538</v>
      </c>
      <c r="AK77" t="s">
        <v>293</v>
      </c>
      <c r="AL77">
        <v>10143.9</v>
      </c>
      <c r="AM77">
        <v>715.47692307692296</v>
      </c>
      <c r="AN77">
        <v>3262.08</v>
      </c>
      <c r="AO77">
        <f t="shared" si="70"/>
        <v>0.78066849277855754</v>
      </c>
      <c r="AP77">
        <v>-0.57774747981622299</v>
      </c>
      <c r="AQ77" t="s">
        <v>570</v>
      </c>
      <c r="AR77">
        <v>15388.1</v>
      </c>
      <c r="AS77">
        <v>1109.0644</v>
      </c>
      <c r="AT77">
        <v>1431.17</v>
      </c>
      <c r="AU77">
        <f t="shared" si="71"/>
        <v>0.22506452762425155</v>
      </c>
      <c r="AV77">
        <v>0.5</v>
      </c>
      <c r="AW77">
        <f t="shared" si="72"/>
        <v>1180.1767844963854</v>
      </c>
      <c r="AX77">
        <f t="shared" si="73"/>
        <v>13.561889305597367</v>
      </c>
      <c r="AY77">
        <f t="shared" si="74"/>
        <v>132.80796525789356</v>
      </c>
      <c r="AZ77">
        <f t="shared" si="75"/>
        <v>1.1980948084356168E-2</v>
      </c>
      <c r="BA77">
        <f t="shared" si="76"/>
        <v>1.2793099352278203</v>
      </c>
      <c r="BB77" t="s">
        <v>571</v>
      </c>
      <c r="BC77">
        <v>1109.0644</v>
      </c>
      <c r="BD77">
        <v>756.67</v>
      </c>
      <c r="BE77">
        <f t="shared" si="77"/>
        <v>0.47129271854496679</v>
      </c>
      <c r="BF77">
        <f t="shared" si="78"/>
        <v>0.47754722016308382</v>
      </c>
      <c r="BG77">
        <f t="shared" si="79"/>
        <v>0.7307825864828511</v>
      </c>
      <c r="BH77">
        <f t="shared" si="80"/>
        <v>0.4500610811897236</v>
      </c>
      <c r="BI77">
        <f t="shared" si="81"/>
        <v>0.71896166960270447</v>
      </c>
      <c r="BJ77">
        <f t="shared" si="82"/>
        <v>0.32581124692200075</v>
      </c>
      <c r="BK77">
        <f t="shared" si="83"/>
        <v>0.6741887530779993</v>
      </c>
      <c r="BL77">
        <f t="shared" si="84"/>
        <v>1399.9906451612901</v>
      </c>
      <c r="BM77">
        <f t="shared" si="85"/>
        <v>1180.1767844963854</v>
      </c>
      <c r="BN77">
        <f t="shared" si="86"/>
        <v>0.84298905037356131</v>
      </c>
      <c r="BO77">
        <f t="shared" si="87"/>
        <v>0.19597810074712255</v>
      </c>
      <c r="BP77">
        <v>6</v>
      </c>
      <c r="BQ77">
        <v>0.5</v>
      </c>
      <c r="BR77" t="s">
        <v>296</v>
      </c>
      <c r="BS77">
        <v>2</v>
      </c>
      <c r="BT77">
        <v>1607294400.5999999</v>
      </c>
      <c r="BU77">
        <v>380.82829032258098</v>
      </c>
      <c r="BV77">
        <v>400.00938709677399</v>
      </c>
      <c r="BW77">
        <v>35.604374193548402</v>
      </c>
      <c r="BX77">
        <v>28.225490322580701</v>
      </c>
      <c r="BY77">
        <v>380.45674193548399</v>
      </c>
      <c r="BZ77">
        <v>34.708293548387097</v>
      </c>
      <c r="CA77">
        <v>500.21525806451598</v>
      </c>
      <c r="CB77">
        <v>102.07838709677399</v>
      </c>
      <c r="CC77">
        <v>0.10000653548387101</v>
      </c>
      <c r="CD77">
        <v>38.577761290322599</v>
      </c>
      <c r="CE77">
        <v>37.253625806451602</v>
      </c>
      <c r="CF77">
        <v>999.9</v>
      </c>
      <c r="CG77">
        <v>0</v>
      </c>
      <c r="CH77">
        <v>0</v>
      </c>
      <c r="CI77">
        <v>9999.7580645161306</v>
      </c>
      <c r="CJ77">
        <v>0</v>
      </c>
      <c r="CK77">
        <v>187.973064516129</v>
      </c>
      <c r="CL77">
        <v>1399.9906451612901</v>
      </c>
      <c r="CM77">
        <v>0.90000899999999995</v>
      </c>
      <c r="CN77">
        <v>9.9991399999999994E-2</v>
      </c>
      <c r="CO77">
        <v>0</v>
      </c>
      <c r="CP77">
        <v>1114.96483870968</v>
      </c>
      <c r="CQ77">
        <v>4.9994800000000001</v>
      </c>
      <c r="CR77">
        <v>15967.722580645201</v>
      </c>
      <c r="CS77">
        <v>11417.5225806452</v>
      </c>
      <c r="CT77">
        <v>48.4371935483871</v>
      </c>
      <c r="CU77">
        <v>49.658999999999999</v>
      </c>
      <c r="CV77">
        <v>49.088451612903199</v>
      </c>
      <c r="CW77">
        <v>49.636741935483798</v>
      </c>
      <c r="CX77">
        <v>51.225516129032201</v>
      </c>
      <c r="CY77">
        <v>1255.5058064516099</v>
      </c>
      <c r="CZ77">
        <v>139.48838709677401</v>
      </c>
      <c r="DA77">
        <v>0</v>
      </c>
      <c r="DB77">
        <v>168.200000047684</v>
      </c>
      <c r="DC77">
        <v>0</v>
      </c>
      <c r="DD77">
        <v>1109.0644</v>
      </c>
      <c r="DE77">
        <v>-358.97076868996402</v>
      </c>
      <c r="DF77">
        <v>-5009.4307614674999</v>
      </c>
      <c r="DG77">
        <v>15886.18</v>
      </c>
      <c r="DH77">
        <v>15</v>
      </c>
      <c r="DI77">
        <v>1607294143.0999999</v>
      </c>
      <c r="DJ77" t="s">
        <v>567</v>
      </c>
      <c r="DK77">
        <v>1607294142.0999999</v>
      </c>
      <c r="DL77">
        <v>1607294143.0999999</v>
      </c>
      <c r="DM77">
        <v>4</v>
      </c>
      <c r="DN77">
        <v>0.04</v>
      </c>
      <c r="DO77">
        <v>-0.13600000000000001</v>
      </c>
      <c r="DP77">
        <v>0.35699999999999998</v>
      </c>
      <c r="DQ77">
        <v>0.41399999999999998</v>
      </c>
      <c r="DR77">
        <v>400</v>
      </c>
      <c r="DS77">
        <v>28</v>
      </c>
      <c r="DT77">
        <v>0.02</v>
      </c>
      <c r="DU77">
        <v>0.03</v>
      </c>
      <c r="DV77">
        <v>13.5628954407278</v>
      </c>
      <c r="DW77">
        <v>-8.7280248095370598E-3</v>
      </c>
      <c r="DX77">
        <v>2.3797143840226902E-2</v>
      </c>
      <c r="DY77">
        <v>1</v>
      </c>
      <c r="DZ77">
        <v>-19.177341935483899</v>
      </c>
      <c r="EA77">
        <v>-0.50483225806449294</v>
      </c>
      <c r="EB77">
        <v>4.6477797503431999E-2</v>
      </c>
      <c r="EC77">
        <v>0</v>
      </c>
      <c r="ED77">
        <v>7.3666296774193496</v>
      </c>
      <c r="EE77">
        <v>1.4634643548386801</v>
      </c>
      <c r="EF77">
        <v>0.11026210648133999</v>
      </c>
      <c r="EG77">
        <v>0</v>
      </c>
      <c r="EH77">
        <v>1</v>
      </c>
      <c r="EI77">
        <v>3</v>
      </c>
      <c r="EJ77" t="s">
        <v>333</v>
      </c>
      <c r="EK77">
        <v>100</v>
      </c>
      <c r="EL77">
        <v>100</v>
      </c>
      <c r="EM77">
        <v>0.372</v>
      </c>
      <c r="EN77">
        <v>0.90329999999999999</v>
      </c>
      <c r="EO77">
        <v>0.52440484705572799</v>
      </c>
      <c r="EP77">
        <v>-1.6043650578588901E-5</v>
      </c>
      <c r="EQ77">
        <v>-1.15305589960158E-6</v>
      </c>
      <c r="ER77">
        <v>3.6581349982770798E-10</v>
      </c>
      <c r="ES77">
        <v>0.41415500000000099</v>
      </c>
      <c r="ET77">
        <v>0</v>
      </c>
      <c r="EU77">
        <v>0</v>
      </c>
      <c r="EV77">
        <v>0</v>
      </c>
      <c r="EW77">
        <v>18</v>
      </c>
      <c r="EX77">
        <v>2225</v>
      </c>
      <c r="EY77">
        <v>1</v>
      </c>
      <c r="EZ77">
        <v>25</v>
      </c>
      <c r="FA77">
        <v>4.4000000000000004</v>
      </c>
      <c r="FB77">
        <v>4.4000000000000004</v>
      </c>
      <c r="FC77">
        <v>2</v>
      </c>
      <c r="FD77">
        <v>501.92200000000003</v>
      </c>
      <c r="FE77">
        <v>500.346</v>
      </c>
      <c r="FF77">
        <v>37.7789</v>
      </c>
      <c r="FG77">
        <v>36.747900000000001</v>
      </c>
      <c r="FH77">
        <v>29.9999</v>
      </c>
      <c r="FI77">
        <v>36.540100000000002</v>
      </c>
      <c r="FJ77">
        <v>36.5563</v>
      </c>
      <c r="FK77">
        <v>19.43</v>
      </c>
      <c r="FL77">
        <v>0</v>
      </c>
      <c r="FM77">
        <v>100</v>
      </c>
      <c r="FN77">
        <v>-999.9</v>
      </c>
      <c r="FO77">
        <v>400</v>
      </c>
      <c r="FP77">
        <v>34.890099999999997</v>
      </c>
      <c r="FQ77">
        <v>97.432000000000002</v>
      </c>
      <c r="FR77">
        <v>101.76600000000001</v>
      </c>
    </row>
    <row r="78" spans="1:174" x14ac:dyDescent="0.25">
      <c r="A78">
        <v>63</v>
      </c>
      <c r="B78">
        <v>1607294631.0999999</v>
      </c>
      <c r="C78">
        <v>11158.5</v>
      </c>
      <c r="D78" t="s">
        <v>572</v>
      </c>
      <c r="E78" t="s">
        <v>573</v>
      </c>
      <c r="F78" t="s">
        <v>574</v>
      </c>
      <c r="G78" t="s">
        <v>306</v>
      </c>
      <c r="H78">
        <v>1607294623.3499999</v>
      </c>
      <c r="I78">
        <f t="shared" si="44"/>
        <v>5.9080062929737619E-3</v>
      </c>
      <c r="J78">
        <f t="shared" si="45"/>
        <v>5.908006292973762</v>
      </c>
      <c r="K78">
        <f t="shared" si="46"/>
        <v>13.951360406031371</v>
      </c>
      <c r="L78">
        <f t="shared" si="47"/>
        <v>380.57226666666702</v>
      </c>
      <c r="M78">
        <f t="shared" si="48"/>
        <v>253.25625006566159</v>
      </c>
      <c r="N78">
        <f t="shared" si="49"/>
        <v>25.877732977709197</v>
      </c>
      <c r="O78">
        <f t="shared" si="50"/>
        <v>38.886888252385376</v>
      </c>
      <c r="P78">
        <f t="shared" si="51"/>
        <v>0.20539358794218077</v>
      </c>
      <c r="Q78">
        <f t="shared" si="52"/>
        <v>2.9655808480473818</v>
      </c>
      <c r="R78">
        <f t="shared" si="53"/>
        <v>0.19780530214268277</v>
      </c>
      <c r="S78">
        <f t="shared" si="54"/>
        <v>0.12428673360384425</v>
      </c>
      <c r="T78">
        <f t="shared" si="55"/>
        <v>231.28587890895307</v>
      </c>
      <c r="U78">
        <f t="shared" si="56"/>
        <v>38.323029556743037</v>
      </c>
      <c r="V78">
        <f t="shared" si="57"/>
        <v>37.493839999999999</v>
      </c>
      <c r="W78">
        <f t="shared" si="58"/>
        <v>6.4768289910156547</v>
      </c>
      <c r="X78">
        <f t="shared" si="59"/>
        <v>52.290277046787814</v>
      </c>
      <c r="Y78">
        <f t="shared" si="60"/>
        <v>3.5750512891652306</v>
      </c>
      <c r="Z78">
        <f t="shared" si="61"/>
        <v>6.8369331567441858</v>
      </c>
      <c r="AA78">
        <f t="shared" si="62"/>
        <v>2.9017777018504241</v>
      </c>
      <c r="AB78">
        <f t="shared" si="63"/>
        <v>-260.5430775201429</v>
      </c>
      <c r="AC78">
        <f t="shared" si="64"/>
        <v>159.62458604844318</v>
      </c>
      <c r="AD78">
        <f t="shared" si="65"/>
        <v>12.9405981622724</v>
      </c>
      <c r="AE78">
        <f t="shared" si="66"/>
        <v>143.30798559952575</v>
      </c>
      <c r="AF78">
        <v>0</v>
      </c>
      <c r="AG78">
        <v>0</v>
      </c>
      <c r="AH78">
        <f t="shared" si="67"/>
        <v>1</v>
      </c>
      <c r="AI78">
        <f t="shared" si="68"/>
        <v>0</v>
      </c>
      <c r="AJ78">
        <f t="shared" si="69"/>
        <v>51979.976934071026</v>
      </c>
      <c r="AK78" t="s">
        <v>293</v>
      </c>
      <c r="AL78">
        <v>10143.9</v>
      </c>
      <c r="AM78">
        <v>715.47692307692296</v>
      </c>
      <c r="AN78">
        <v>3262.08</v>
      </c>
      <c r="AO78">
        <f t="shared" si="70"/>
        <v>0.78066849277855754</v>
      </c>
      <c r="AP78">
        <v>-0.57774747981622299</v>
      </c>
      <c r="AQ78" t="s">
        <v>575</v>
      </c>
      <c r="AR78">
        <v>15480.1</v>
      </c>
      <c r="AS78">
        <v>792.63773076923098</v>
      </c>
      <c r="AT78">
        <v>1052.76</v>
      </c>
      <c r="AU78">
        <f t="shared" si="71"/>
        <v>0.24708601127585494</v>
      </c>
      <c r="AV78">
        <v>0.5</v>
      </c>
      <c r="AW78">
        <f t="shared" si="72"/>
        <v>1180.158631554448</v>
      </c>
      <c r="AX78">
        <f t="shared" si="73"/>
        <v>13.951360406031371</v>
      </c>
      <c r="AY78">
        <f t="shared" si="74"/>
        <v>145.80034447177994</v>
      </c>
      <c r="AZ78">
        <f t="shared" si="75"/>
        <v>1.231114826208622E-2</v>
      </c>
      <c r="BA78">
        <f t="shared" si="76"/>
        <v>2.098597971047532</v>
      </c>
      <c r="BB78" t="s">
        <v>576</v>
      </c>
      <c r="BC78">
        <v>792.63773076923098</v>
      </c>
      <c r="BD78">
        <v>629.89</v>
      </c>
      <c r="BE78">
        <f t="shared" si="77"/>
        <v>0.40167749534556785</v>
      </c>
      <c r="BF78">
        <f t="shared" si="78"/>
        <v>0.61513531163423507</v>
      </c>
      <c r="BG78">
        <f t="shared" si="79"/>
        <v>0.83934670369540176</v>
      </c>
      <c r="BH78">
        <f t="shared" si="80"/>
        <v>0.77122834505596671</v>
      </c>
      <c r="BI78">
        <f t="shared" si="81"/>
        <v>0.86755569410110112</v>
      </c>
      <c r="BJ78">
        <f t="shared" si="82"/>
        <v>0.4888331281798341</v>
      </c>
      <c r="BK78">
        <f t="shared" si="83"/>
        <v>0.51116687182016585</v>
      </c>
      <c r="BL78">
        <f t="shared" si="84"/>
        <v>1399.9686666666701</v>
      </c>
      <c r="BM78">
        <f t="shared" si="85"/>
        <v>1180.158631554448</v>
      </c>
      <c r="BN78">
        <f t="shared" si="86"/>
        <v>0.84298931801410215</v>
      </c>
      <c r="BO78">
        <f t="shared" si="87"/>
        <v>0.19597863602820451</v>
      </c>
      <c r="BP78">
        <v>6</v>
      </c>
      <c r="BQ78">
        <v>0.5</v>
      </c>
      <c r="BR78" t="s">
        <v>296</v>
      </c>
      <c r="BS78">
        <v>2</v>
      </c>
      <c r="BT78">
        <v>1607294623.3499999</v>
      </c>
      <c r="BU78">
        <v>380.57226666666702</v>
      </c>
      <c r="BV78">
        <v>400.00400000000002</v>
      </c>
      <c r="BW78">
        <v>34.987766666666701</v>
      </c>
      <c r="BX78">
        <v>28.1490266666667</v>
      </c>
      <c r="BY78">
        <v>380.20036666666698</v>
      </c>
      <c r="BZ78">
        <v>34.121263333333303</v>
      </c>
      <c r="CA78">
        <v>500.20603333333298</v>
      </c>
      <c r="CB78">
        <v>102.08006666666699</v>
      </c>
      <c r="CC78">
        <v>9.9970236666666698E-2</v>
      </c>
      <c r="CD78">
        <v>38.492240000000002</v>
      </c>
      <c r="CE78">
        <v>37.493839999999999</v>
      </c>
      <c r="CF78">
        <v>999.9</v>
      </c>
      <c r="CG78">
        <v>0</v>
      </c>
      <c r="CH78">
        <v>0</v>
      </c>
      <c r="CI78">
        <v>9998.8693333333304</v>
      </c>
      <c r="CJ78">
        <v>0</v>
      </c>
      <c r="CK78">
        <v>249.235066666667</v>
      </c>
      <c r="CL78">
        <v>1399.9686666666701</v>
      </c>
      <c r="CM78">
        <v>0.89999870000000004</v>
      </c>
      <c r="CN78">
        <v>0.1000013</v>
      </c>
      <c r="CO78">
        <v>0</v>
      </c>
      <c r="CP78">
        <v>793.82663333333301</v>
      </c>
      <c r="CQ78">
        <v>4.9994800000000001</v>
      </c>
      <c r="CR78">
        <v>11479.2266666667</v>
      </c>
      <c r="CS78">
        <v>11417.313333333301</v>
      </c>
      <c r="CT78">
        <v>48.214300000000001</v>
      </c>
      <c r="CU78">
        <v>49.418399999999998</v>
      </c>
      <c r="CV78">
        <v>48.824666666666701</v>
      </c>
      <c r="CW78">
        <v>49.395666666666699</v>
      </c>
      <c r="CX78">
        <v>50.947600000000001</v>
      </c>
      <c r="CY78">
        <v>1255.47033333333</v>
      </c>
      <c r="CZ78">
        <v>139.49833333333299</v>
      </c>
      <c r="DA78">
        <v>0</v>
      </c>
      <c r="DB78">
        <v>221.700000047684</v>
      </c>
      <c r="DC78">
        <v>0</v>
      </c>
      <c r="DD78">
        <v>792.63773076923098</v>
      </c>
      <c r="DE78">
        <v>-185.90772624303901</v>
      </c>
      <c r="DF78">
        <v>-2513.57948368809</v>
      </c>
      <c r="DG78">
        <v>11463.930769230799</v>
      </c>
      <c r="DH78">
        <v>15</v>
      </c>
      <c r="DI78">
        <v>1607294143.0999999</v>
      </c>
      <c r="DJ78" t="s">
        <v>567</v>
      </c>
      <c r="DK78">
        <v>1607294142.0999999</v>
      </c>
      <c r="DL78">
        <v>1607294143.0999999</v>
      </c>
      <c r="DM78">
        <v>4</v>
      </c>
      <c r="DN78">
        <v>0.04</v>
      </c>
      <c r="DO78">
        <v>-0.13600000000000001</v>
      </c>
      <c r="DP78">
        <v>0.35699999999999998</v>
      </c>
      <c r="DQ78">
        <v>0.41399999999999998</v>
      </c>
      <c r="DR78">
        <v>400</v>
      </c>
      <c r="DS78">
        <v>28</v>
      </c>
      <c r="DT78">
        <v>0.02</v>
      </c>
      <c r="DU78">
        <v>0.03</v>
      </c>
      <c r="DV78">
        <v>13.951537942724901</v>
      </c>
      <c r="DW78">
        <v>-0.212499185936594</v>
      </c>
      <c r="DX78">
        <v>2.82798689859101E-2</v>
      </c>
      <c r="DY78">
        <v>1</v>
      </c>
      <c r="DZ78">
        <v>-19.429674193548401</v>
      </c>
      <c r="EA78">
        <v>-0.109364516128996</v>
      </c>
      <c r="EB78">
        <v>3.2370466106661798E-2</v>
      </c>
      <c r="EC78">
        <v>1</v>
      </c>
      <c r="ED78">
        <v>6.8339148387096804</v>
      </c>
      <c r="EE78">
        <v>0.87109935483869505</v>
      </c>
      <c r="EF78">
        <v>6.6304663041923506E-2</v>
      </c>
      <c r="EG78">
        <v>0</v>
      </c>
      <c r="EH78">
        <v>2</v>
      </c>
      <c r="EI78">
        <v>3</v>
      </c>
      <c r="EJ78" t="s">
        <v>319</v>
      </c>
      <c r="EK78">
        <v>100</v>
      </c>
      <c r="EL78">
        <v>100</v>
      </c>
      <c r="EM78">
        <v>0.372</v>
      </c>
      <c r="EN78">
        <v>0.87070000000000003</v>
      </c>
      <c r="EO78">
        <v>0.52440484705572799</v>
      </c>
      <c r="EP78">
        <v>-1.6043650578588901E-5</v>
      </c>
      <c r="EQ78">
        <v>-1.15305589960158E-6</v>
      </c>
      <c r="ER78">
        <v>3.6581349982770798E-10</v>
      </c>
      <c r="ES78">
        <v>0.41415500000000099</v>
      </c>
      <c r="ET78">
        <v>0</v>
      </c>
      <c r="EU78">
        <v>0</v>
      </c>
      <c r="EV78">
        <v>0</v>
      </c>
      <c r="EW78">
        <v>18</v>
      </c>
      <c r="EX78">
        <v>2225</v>
      </c>
      <c r="EY78">
        <v>1</v>
      </c>
      <c r="EZ78">
        <v>25</v>
      </c>
      <c r="FA78">
        <v>8.1999999999999993</v>
      </c>
      <c r="FB78">
        <v>8.1</v>
      </c>
      <c r="FC78">
        <v>2</v>
      </c>
      <c r="FD78">
        <v>516.88</v>
      </c>
      <c r="FE78">
        <v>502.05</v>
      </c>
      <c r="FF78">
        <v>37.587000000000003</v>
      </c>
      <c r="FG78">
        <v>36.597200000000001</v>
      </c>
      <c r="FH78">
        <v>30.0001</v>
      </c>
      <c r="FI78">
        <v>36.404000000000003</v>
      </c>
      <c r="FJ78">
        <v>36.424199999999999</v>
      </c>
      <c r="FK78">
        <v>19.4254</v>
      </c>
      <c r="FL78">
        <v>0</v>
      </c>
      <c r="FM78">
        <v>100</v>
      </c>
      <c r="FN78">
        <v>-999.9</v>
      </c>
      <c r="FO78">
        <v>400</v>
      </c>
      <c r="FP78">
        <v>35.215699999999998</v>
      </c>
      <c r="FQ78">
        <v>97.456199999999995</v>
      </c>
      <c r="FR78">
        <v>101.78100000000001</v>
      </c>
    </row>
    <row r="79" spans="1:174" x14ac:dyDescent="0.25">
      <c r="A79">
        <v>64</v>
      </c>
      <c r="B79">
        <v>1607294879.5</v>
      </c>
      <c r="C79">
        <v>11406.9000000954</v>
      </c>
      <c r="D79" t="s">
        <v>577</v>
      </c>
      <c r="E79" t="s">
        <v>578</v>
      </c>
      <c r="F79" t="s">
        <v>574</v>
      </c>
      <c r="G79" t="s">
        <v>306</v>
      </c>
      <c r="H79">
        <v>1607294871.75</v>
      </c>
      <c r="I79">
        <f t="shared" si="44"/>
        <v>4.4323371584018018E-3</v>
      </c>
      <c r="J79">
        <f t="shared" si="45"/>
        <v>4.4323371584018014</v>
      </c>
      <c r="K79">
        <f t="shared" si="46"/>
        <v>11.183337678842202</v>
      </c>
      <c r="L79">
        <f t="shared" si="47"/>
        <v>384.53546666666699</v>
      </c>
      <c r="M79">
        <f t="shared" si="48"/>
        <v>240.31275087036431</v>
      </c>
      <c r="N79">
        <f t="shared" si="49"/>
        <v>24.555143774873184</v>
      </c>
      <c r="O79">
        <f t="shared" si="50"/>
        <v>39.2918130075902</v>
      </c>
      <c r="P79">
        <f t="shared" si="51"/>
        <v>0.14261412507425375</v>
      </c>
      <c r="Q79">
        <f t="shared" si="52"/>
        <v>2.9653293597532482</v>
      </c>
      <c r="R79">
        <f t="shared" si="53"/>
        <v>0.1389103726887492</v>
      </c>
      <c r="S79">
        <f t="shared" si="54"/>
        <v>8.7143738737165397E-2</v>
      </c>
      <c r="T79">
        <f t="shared" si="55"/>
        <v>231.28915178179363</v>
      </c>
      <c r="U79">
        <f t="shared" si="56"/>
        <v>38.637406797749257</v>
      </c>
      <c r="V79">
        <f t="shared" si="57"/>
        <v>37.559923333333302</v>
      </c>
      <c r="W79">
        <f t="shared" si="58"/>
        <v>6.500144499187849</v>
      </c>
      <c r="X79">
        <f t="shared" si="59"/>
        <v>49.863190783512167</v>
      </c>
      <c r="Y79">
        <f t="shared" si="60"/>
        <v>3.3977076414926639</v>
      </c>
      <c r="Z79">
        <f t="shared" si="61"/>
        <v>6.8140598066503086</v>
      </c>
      <c r="AA79">
        <f t="shared" si="62"/>
        <v>3.1024368576951851</v>
      </c>
      <c r="AB79">
        <f t="shared" si="63"/>
        <v>-195.46606868551947</v>
      </c>
      <c r="AC79">
        <f t="shared" si="64"/>
        <v>139.12784464073013</v>
      </c>
      <c r="AD79">
        <f t="shared" si="65"/>
        <v>11.28011816645472</v>
      </c>
      <c r="AE79">
        <f t="shared" si="66"/>
        <v>186.23104590345901</v>
      </c>
      <c r="AF79">
        <v>0</v>
      </c>
      <c r="AG79">
        <v>0</v>
      </c>
      <c r="AH79">
        <f t="shared" si="67"/>
        <v>1</v>
      </c>
      <c r="AI79">
        <f t="shared" si="68"/>
        <v>0</v>
      </c>
      <c r="AJ79">
        <f t="shared" si="69"/>
        <v>51983.225718199399</v>
      </c>
      <c r="AK79" t="s">
        <v>293</v>
      </c>
      <c r="AL79">
        <v>10143.9</v>
      </c>
      <c r="AM79">
        <v>715.47692307692296</v>
      </c>
      <c r="AN79">
        <v>3262.08</v>
      </c>
      <c r="AO79">
        <f t="shared" si="70"/>
        <v>0.78066849277855754</v>
      </c>
      <c r="AP79">
        <v>-0.57774747981622299</v>
      </c>
      <c r="AQ79" t="s">
        <v>579</v>
      </c>
      <c r="AR79">
        <v>15474</v>
      </c>
      <c r="AS79">
        <v>675.18960000000004</v>
      </c>
      <c r="AT79">
        <v>891.51</v>
      </c>
      <c r="AU79">
        <f t="shared" si="71"/>
        <v>0.24264495070161851</v>
      </c>
      <c r="AV79">
        <v>0.5</v>
      </c>
      <c r="AW79">
        <f t="shared" si="72"/>
        <v>1180.1822715541484</v>
      </c>
      <c r="AX79">
        <f t="shared" si="73"/>
        <v>11.183337678842202</v>
      </c>
      <c r="AY79">
        <f t="shared" si="74"/>
        <v>143.18263455009026</v>
      </c>
      <c r="AZ79">
        <f t="shared" si="75"/>
        <v>9.9654819786189359E-3</v>
      </c>
      <c r="BA79">
        <f t="shared" si="76"/>
        <v>2.6590503752061108</v>
      </c>
      <c r="BB79" t="s">
        <v>580</v>
      </c>
      <c r="BC79">
        <v>675.18960000000004</v>
      </c>
      <c r="BD79">
        <v>553.92999999999995</v>
      </c>
      <c r="BE79">
        <f t="shared" si="77"/>
        <v>0.37866092360153003</v>
      </c>
      <c r="BF79">
        <f t="shared" si="78"/>
        <v>0.64079744060667077</v>
      </c>
      <c r="BG79">
        <f t="shared" si="79"/>
        <v>0.87534663884939889</v>
      </c>
      <c r="BH79">
        <f t="shared" si="80"/>
        <v>1.2288622330593453</v>
      </c>
      <c r="BI79">
        <f t="shared" si="81"/>
        <v>0.93087533800682887</v>
      </c>
      <c r="BJ79">
        <f t="shared" si="82"/>
        <v>0.52571444565386238</v>
      </c>
      <c r="BK79">
        <f t="shared" si="83"/>
        <v>0.47428555434613762</v>
      </c>
      <c r="BL79">
        <f t="shared" si="84"/>
        <v>1399.9976666666701</v>
      </c>
      <c r="BM79">
        <f t="shared" si="85"/>
        <v>1180.1822715541484</v>
      </c>
      <c r="BN79">
        <f t="shared" si="86"/>
        <v>0.84298874180562611</v>
      </c>
      <c r="BO79">
        <f t="shared" si="87"/>
        <v>0.19597748361125231</v>
      </c>
      <c r="BP79">
        <v>6</v>
      </c>
      <c r="BQ79">
        <v>0.5</v>
      </c>
      <c r="BR79" t="s">
        <v>296</v>
      </c>
      <c r="BS79">
        <v>2</v>
      </c>
      <c r="BT79">
        <v>1607294871.75</v>
      </c>
      <c r="BU79">
        <v>384.53546666666699</v>
      </c>
      <c r="BV79">
        <v>399.99436666666702</v>
      </c>
      <c r="BW79">
        <v>33.252196666666698</v>
      </c>
      <c r="BX79">
        <v>28.112373333333299</v>
      </c>
      <c r="BY79">
        <v>384.16669999999999</v>
      </c>
      <c r="BZ79">
        <v>32.469386666666701</v>
      </c>
      <c r="CA79">
        <v>500.206166666667</v>
      </c>
      <c r="CB79">
        <v>102.079933333333</v>
      </c>
      <c r="CC79">
        <v>0.100012116666667</v>
      </c>
      <c r="CD79">
        <v>38.430196666666703</v>
      </c>
      <c r="CE79">
        <v>37.559923333333302</v>
      </c>
      <c r="CF79">
        <v>999.9</v>
      </c>
      <c r="CG79">
        <v>0</v>
      </c>
      <c r="CH79">
        <v>0</v>
      </c>
      <c r="CI79">
        <v>9997.4580000000005</v>
      </c>
      <c r="CJ79">
        <v>0</v>
      </c>
      <c r="CK79">
        <v>223.0213</v>
      </c>
      <c r="CL79">
        <v>1399.9976666666701</v>
      </c>
      <c r="CM79">
        <v>0.90001793333333302</v>
      </c>
      <c r="CN79">
        <v>9.9982249999999995E-2</v>
      </c>
      <c r="CO79">
        <v>0</v>
      </c>
      <c r="CP79">
        <v>675.22833333333301</v>
      </c>
      <c r="CQ79">
        <v>4.9994800000000001</v>
      </c>
      <c r="CR79">
        <v>9890.1980000000003</v>
      </c>
      <c r="CS79">
        <v>11417.6466666667</v>
      </c>
      <c r="CT79">
        <v>48.112266666666699</v>
      </c>
      <c r="CU79">
        <v>49.307866666666598</v>
      </c>
      <c r="CV79">
        <v>48.724800000000002</v>
      </c>
      <c r="CW79">
        <v>49.328800000000001</v>
      </c>
      <c r="CX79">
        <v>50.866399999999999</v>
      </c>
      <c r="CY79">
        <v>1255.5233333333299</v>
      </c>
      <c r="CZ79">
        <v>139.47433333333299</v>
      </c>
      <c r="DA79">
        <v>0</v>
      </c>
      <c r="DB79">
        <v>247.39999985694899</v>
      </c>
      <c r="DC79">
        <v>0</v>
      </c>
      <c r="DD79">
        <v>675.18960000000004</v>
      </c>
      <c r="DE79">
        <v>-5.7333077066459399</v>
      </c>
      <c r="DF79">
        <v>-99.485384801679203</v>
      </c>
      <c r="DG79">
        <v>9889.7639999999992</v>
      </c>
      <c r="DH79">
        <v>15</v>
      </c>
      <c r="DI79">
        <v>1607294143.0999999</v>
      </c>
      <c r="DJ79" t="s">
        <v>567</v>
      </c>
      <c r="DK79">
        <v>1607294142.0999999</v>
      </c>
      <c r="DL79">
        <v>1607294143.0999999</v>
      </c>
      <c r="DM79">
        <v>4</v>
      </c>
      <c r="DN79">
        <v>0.04</v>
      </c>
      <c r="DO79">
        <v>-0.13600000000000001</v>
      </c>
      <c r="DP79">
        <v>0.35699999999999998</v>
      </c>
      <c r="DQ79">
        <v>0.41399999999999998</v>
      </c>
      <c r="DR79">
        <v>400</v>
      </c>
      <c r="DS79">
        <v>28</v>
      </c>
      <c r="DT79">
        <v>0.02</v>
      </c>
      <c r="DU79">
        <v>0.03</v>
      </c>
      <c r="DV79">
        <v>11.1820662935898</v>
      </c>
      <c r="DW79">
        <v>7.9920846583869901E-2</v>
      </c>
      <c r="DX79">
        <v>2.3002930953913699E-2</v>
      </c>
      <c r="DY79">
        <v>1</v>
      </c>
      <c r="DZ79">
        <v>-15.4588966666667</v>
      </c>
      <c r="EA79">
        <v>-3.7703225806443003E-2</v>
      </c>
      <c r="EB79">
        <v>2.7009670901775602E-2</v>
      </c>
      <c r="EC79">
        <v>1</v>
      </c>
      <c r="ED79">
        <v>5.1398080000000004</v>
      </c>
      <c r="EE79">
        <v>-0.11296124582870699</v>
      </c>
      <c r="EF79">
        <v>8.2459717034035901E-3</v>
      </c>
      <c r="EG79">
        <v>1</v>
      </c>
      <c r="EH79">
        <v>3</v>
      </c>
      <c r="EI79">
        <v>3</v>
      </c>
      <c r="EJ79" t="s">
        <v>309</v>
      </c>
      <c r="EK79">
        <v>100</v>
      </c>
      <c r="EL79">
        <v>100</v>
      </c>
      <c r="EM79">
        <v>0.36799999999999999</v>
      </c>
      <c r="EN79">
        <v>0.78220000000000001</v>
      </c>
      <c r="EO79">
        <v>0.52440484705572799</v>
      </c>
      <c r="EP79">
        <v>-1.6043650578588901E-5</v>
      </c>
      <c r="EQ79">
        <v>-1.15305589960158E-6</v>
      </c>
      <c r="ER79">
        <v>3.6581349982770798E-10</v>
      </c>
      <c r="ES79">
        <v>0.41415500000000099</v>
      </c>
      <c r="ET79">
        <v>0</v>
      </c>
      <c r="EU79">
        <v>0</v>
      </c>
      <c r="EV79">
        <v>0</v>
      </c>
      <c r="EW79">
        <v>18</v>
      </c>
      <c r="EX79">
        <v>2225</v>
      </c>
      <c r="EY79">
        <v>1</v>
      </c>
      <c r="EZ79">
        <v>25</v>
      </c>
      <c r="FA79">
        <v>12.3</v>
      </c>
      <c r="FB79">
        <v>12.3</v>
      </c>
      <c r="FC79">
        <v>2</v>
      </c>
      <c r="FD79">
        <v>515.90800000000002</v>
      </c>
      <c r="FE79">
        <v>501.72500000000002</v>
      </c>
      <c r="FF79">
        <v>37.458599999999997</v>
      </c>
      <c r="FG79">
        <v>36.563600000000001</v>
      </c>
      <c r="FH79">
        <v>29.9999</v>
      </c>
      <c r="FI79">
        <v>36.359900000000003</v>
      </c>
      <c r="FJ79">
        <v>36.383099999999999</v>
      </c>
      <c r="FK79">
        <v>19.422499999999999</v>
      </c>
      <c r="FL79">
        <v>0</v>
      </c>
      <c r="FM79">
        <v>100</v>
      </c>
      <c r="FN79">
        <v>-999.9</v>
      </c>
      <c r="FO79">
        <v>400</v>
      </c>
      <c r="FP79">
        <v>34.68</v>
      </c>
      <c r="FQ79">
        <v>97.458799999999997</v>
      </c>
      <c r="FR79">
        <v>101.776</v>
      </c>
    </row>
    <row r="80" spans="1:174" x14ac:dyDescent="0.25">
      <c r="A80">
        <v>65</v>
      </c>
      <c r="B80">
        <v>1607295038.5</v>
      </c>
      <c r="C80">
        <v>11565.9000000954</v>
      </c>
      <c r="D80" t="s">
        <v>581</v>
      </c>
      <c r="E80" t="s">
        <v>582</v>
      </c>
      <c r="F80" t="s">
        <v>454</v>
      </c>
      <c r="G80" t="s">
        <v>326</v>
      </c>
      <c r="H80">
        <v>1607295030.75</v>
      </c>
      <c r="I80">
        <f t="shared" ref="I80:I89" si="88">(J80)/1000</f>
        <v>3.1583277602939048E-4</v>
      </c>
      <c r="J80">
        <f t="shared" ref="J80:J89" si="89">1000*CA80*AH80*(BW80-BX80)/(100*BP80*(1000-AH80*BW80))</f>
        <v>0.31583277602939047</v>
      </c>
      <c r="K80">
        <f t="shared" ref="K80:K89" si="90">CA80*AH80*(BV80-BU80*(1000-AH80*BX80)/(1000-AH80*BW80))/(100*BP80)</f>
        <v>0.34985176507481619</v>
      </c>
      <c r="L80">
        <f t="shared" ref="L80:L89" si="91">BU80 - IF(AH80&gt;1, K80*BP80*100/(AJ80*CI80), 0)</f>
        <v>399.42720000000003</v>
      </c>
      <c r="M80">
        <f t="shared" ref="M80:M89" si="92">((S80-I80/2)*L80-K80)/(S80+I80/2)</f>
        <v>308.35661026947162</v>
      </c>
      <c r="N80">
        <f t="shared" ref="N80:N89" si="93">M80*(CB80+CC80)/1000</f>
        <v>31.507920113786298</v>
      </c>
      <c r="O80">
        <f t="shared" ref="O80:O89" si="94">(BU80 - IF(AH80&gt;1, K80*BP80*100/(AJ80*CI80), 0))*(CB80+CC80)/1000</f>
        <v>40.813525281249056</v>
      </c>
      <c r="P80">
        <f t="shared" ref="P80:P89" si="95">2/((1/R80-1/Q80)+SIGN(R80)*SQRT((1/R80-1/Q80)*(1/R80-1/Q80) + 4*BQ80/((BQ80+1)*(BQ80+1))*(2*1/R80*1/Q80-1/Q80*1/Q80)))</f>
        <v>8.1207083297512792E-3</v>
      </c>
      <c r="Q80">
        <f t="shared" ref="Q80:Q89" si="96">IF(LEFT(BR80,1)&lt;&gt;"0",IF(LEFT(BR80,1)="1",3,BS80),$D$5+$E$5*(CI80*CB80/($K$5*1000))+$F$5*(CI80*CB80/($K$5*1000))*MAX(MIN(BP80,$J$5),$I$5)*MAX(MIN(BP80,$J$5),$I$5)+$G$5*MAX(MIN(BP80,$J$5),$I$5)*(CI80*CB80/($K$5*1000))+$H$5*(CI80*CB80/($K$5*1000))*(CI80*CB80/($K$5*1000)))</f>
        <v>2.9661525322087519</v>
      </c>
      <c r="R80">
        <f t="shared" ref="R80:R89" si="97">I80*(1000-(1000*0.61365*EXP(17.502*V80/(240.97+V80))/(CB80+CC80)+BW80)/2)/(1000*0.61365*EXP(17.502*V80/(240.97+V80))/(CB80+CC80)-BW80)</f>
        <v>8.108377023684955E-3</v>
      </c>
      <c r="S80">
        <f t="shared" ref="S80:S89" si="98">1/((BQ80+1)/(P80/1.6)+1/(Q80/1.37)) + BQ80/((BQ80+1)/(P80/1.6) + BQ80/(Q80/1.37))</f>
        <v>5.0688419747116856E-3</v>
      </c>
      <c r="T80">
        <f t="shared" ref="T80:T89" si="99">(BM80*BO80)</f>
        <v>231.28823125123404</v>
      </c>
      <c r="U80">
        <f t="shared" ref="U80:U89" si="100">(CD80+(T80+2*0.95*0.0000000567*(((CD80+$B$7)+273)^4-(CD80+273)^4)-44100*I80)/(1.84*29.3*Q80+8*0.95*0.0000000567*(CD80+273)^3))</f>
        <v>39.889043830736803</v>
      </c>
      <c r="V80">
        <f t="shared" ref="V80:V89" si="101">($C$7*CE80+$D$7*CF80+$E$7*U80)</f>
        <v>38.122796666666702</v>
      </c>
      <c r="W80">
        <f t="shared" ref="W80:W89" si="102">0.61365*EXP(17.502*V80/(240.97+V80))</f>
        <v>6.701708039025621</v>
      </c>
      <c r="X80">
        <f t="shared" ref="X80:X89" si="103">(Y80/Z80*100)</f>
        <v>42.225287460941892</v>
      </c>
      <c r="Y80">
        <f t="shared" ref="Y80:Y89" si="104">BW80*(CB80+CC80)/1000</f>
        <v>2.9088187877800795</v>
      </c>
      <c r="Z80">
        <f t="shared" ref="Z80:Z89" si="105">0.61365*EXP(17.502*CD80/(240.97+CD80))</f>
        <v>6.8888075432777516</v>
      </c>
      <c r="AA80">
        <f t="shared" ref="AA80:AA89" si="106">(W80-BW80*(CB80+CC80)/1000)</f>
        <v>3.7928892512455414</v>
      </c>
      <c r="AB80">
        <f t="shared" ref="AB80:AB89" si="107">(-I80*44100)</f>
        <v>-13.928225422896121</v>
      </c>
      <c r="AC80">
        <f t="shared" ref="AC80:AC89" si="108">2*29.3*Q80*0.92*(CD80-V80)</f>
        <v>81.472632054176515</v>
      </c>
      <c r="AD80">
        <f t="shared" ref="AD80:AD89" si="109">2*0.95*0.0000000567*(((CD80+$B$7)+273)^4-(V80+273)^4)</f>
        <v>6.6281391064012709</v>
      </c>
      <c r="AE80">
        <f t="shared" ref="AE80:AE89" si="110">T80+AD80+AB80+AC80</f>
        <v>305.46077698891571</v>
      </c>
      <c r="AF80">
        <v>0</v>
      </c>
      <c r="AG80">
        <v>0</v>
      </c>
      <c r="AH80">
        <f t="shared" ref="AH80:AH89" si="111">IF(AF80*$H$13&gt;=AJ80,1,(AJ80/(AJ80-AF80*$H$13)))</f>
        <v>1</v>
      </c>
      <c r="AI80">
        <f t="shared" ref="AI80:AI89" si="112">(AH80-1)*100</f>
        <v>0</v>
      </c>
      <c r="AJ80">
        <f t="shared" ref="AJ80:AJ89" si="113">MAX(0,($B$13+$C$13*CI80)/(1+$D$13*CI80)*CB80/(CD80+273)*$E$13)</f>
        <v>51972.759684699609</v>
      </c>
      <c r="AK80" t="s">
        <v>293</v>
      </c>
      <c r="AL80">
        <v>10143.9</v>
      </c>
      <c r="AM80">
        <v>715.47692307692296</v>
      </c>
      <c r="AN80">
        <v>3262.08</v>
      </c>
      <c r="AO80">
        <f t="shared" ref="AO80:AO89" si="114">1-AM80/AN80</f>
        <v>0.78066849277855754</v>
      </c>
      <c r="AP80">
        <v>-0.57774747981622299</v>
      </c>
      <c r="AQ80" t="s">
        <v>583</v>
      </c>
      <c r="AR80">
        <v>15342.3</v>
      </c>
      <c r="AS80">
        <v>596.76631999999995</v>
      </c>
      <c r="AT80">
        <v>663.77</v>
      </c>
      <c r="AU80">
        <f t="shared" ref="AU80:AU89" si="115">1-AS80/AT80</f>
        <v>0.1009441222110069</v>
      </c>
      <c r="AV80">
        <v>0.5</v>
      </c>
      <c r="AW80">
        <f t="shared" ref="AW80:AW89" si="116">BM80</f>
        <v>1180.1712095615765</v>
      </c>
      <c r="AX80">
        <f t="shared" ref="AX80:AX89" si="117">K80</f>
        <v>0.34985176507481619</v>
      </c>
      <c r="AY80">
        <f t="shared" ref="AY80:AY89" si="118">AU80*AV80*AW80</f>
        <v>59.565673403947805</v>
      </c>
      <c r="AZ80">
        <f t="shared" ref="AZ80:AZ89" si="119">(AX80-AP80)/AW80</f>
        <v>7.8598701389744497E-4</v>
      </c>
      <c r="BA80">
        <f t="shared" ref="BA80:BA89" si="120">(AN80-AT80)/AT80</f>
        <v>3.9144733868659327</v>
      </c>
      <c r="BB80" t="s">
        <v>584</v>
      </c>
      <c r="BC80">
        <v>596.76631999999995</v>
      </c>
      <c r="BD80">
        <v>441.26</v>
      </c>
      <c r="BE80">
        <f t="shared" ref="BE80:BE89" si="121">1-BD80/AT80</f>
        <v>0.33522153758078854</v>
      </c>
      <c r="BF80">
        <f t="shared" ref="BF80:BF89" si="122">(AT80-BC80)/(AT80-BD80)</f>
        <v>0.3011266010516383</v>
      </c>
      <c r="BG80">
        <f t="shared" ref="BG80:BG89" si="123">(AN80-AT80)/(AN80-BD80)</f>
        <v>0.92111868180174572</v>
      </c>
      <c r="BH80">
        <f t="shared" ref="BH80:BH89" si="124">(AT80-BC80)/(AT80-AM80)</f>
        <v>-1.295835760722418</v>
      </c>
      <c r="BI80">
        <f t="shared" ref="BI80:BI89" si="125">(AN80-AT80)/(AN80-AM80)</f>
        <v>1.0203042725996381</v>
      </c>
      <c r="BJ80">
        <f t="shared" ref="BJ80:BJ89" si="126">(BF80*BD80/BC80)</f>
        <v>0.22265855080435157</v>
      </c>
      <c r="BK80">
        <f t="shared" ref="BK80:BK89" si="127">(1-BJ80)</f>
        <v>0.7773414491956484</v>
      </c>
      <c r="BL80">
        <f t="shared" ref="BL80:BL89" si="128">$B$11*CJ80+$C$11*CK80+$F$11*CL80*(1-CO80)</f>
        <v>1399.9836666666699</v>
      </c>
      <c r="BM80">
        <f t="shared" ref="BM80:BM89" si="129">BL80*BN80</f>
        <v>1180.1712095615765</v>
      </c>
      <c r="BN80">
        <f t="shared" ref="BN80:BN89" si="130">($B$11*$D$9+$C$11*$D$9+$F$11*((CY80+CQ80)/MAX(CY80+CQ80+CZ80, 0.1)*$I$9+CZ80/MAX(CY80+CQ80+CZ80, 0.1)*$J$9))/($B$11+$C$11+$F$11)</f>
        <v>0.84298927027594395</v>
      </c>
      <c r="BO80">
        <f t="shared" ref="BO80:BO89" si="131">($B$11*$K$9+$C$11*$K$9+$F$11*((CY80+CQ80)/MAX(CY80+CQ80+CZ80, 0.1)*$P$9+CZ80/MAX(CY80+CQ80+CZ80, 0.1)*$Q$9))/($B$11+$C$11+$F$11)</f>
        <v>0.19597854055188793</v>
      </c>
      <c r="BP80">
        <v>6</v>
      </c>
      <c r="BQ80">
        <v>0.5</v>
      </c>
      <c r="BR80" t="s">
        <v>296</v>
      </c>
      <c r="BS80">
        <v>2</v>
      </c>
      <c r="BT80">
        <v>1607295030.75</v>
      </c>
      <c r="BU80">
        <v>399.42720000000003</v>
      </c>
      <c r="BV80">
        <v>399.99816666666698</v>
      </c>
      <c r="BW80">
        <v>28.467556666666699</v>
      </c>
      <c r="BX80">
        <v>28.099499999999999</v>
      </c>
      <c r="BY80">
        <v>399.06956666666701</v>
      </c>
      <c r="BZ80">
        <v>27.9148933333333</v>
      </c>
      <c r="CA80">
        <v>500.20850000000002</v>
      </c>
      <c r="CB80">
        <v>102.080166666667</v>
      </c>
      <c r="CC80">
        <v>9.9968489999999993E-2</v>
      </c>
      <c r="CD80">
        <v>38.632283333333298</v>
      </c>
      <c r="CE80">
        <v>38.122796666666702</v>
      </c>
      <c r="CF80">
        <v>999.9</v>
      </c>
      <c r="CG80">
        <v>0</v>
      </c>
      <c r="CH80">
        <v>0</v>
      </c>
      <c r="CI80">
        <v>10002.098</v>
      </c>
      <c r="CJ80">
        <v>0</v>
      </c>
      <c r="CK80">
        <v>296.53969999999998</v>
      </c>
      <c r="CL80">
        <v>1399.9836666666699</v>
      </c>
      <c r="CM80">
        <v>0.89999980000000002</v>
      </c>
      <c r="CN80">
        <v>0.100000003333333</v>
      </c>
      <c r="CO80">
        <v>0</v>
      </c>
      <c r="CP80">
        <v>597.0471</v>
      </c>
      <c r="CQ80">
        <v>4.9994800000000001</v>
      </c>
      <c r="CR80">
        <v>9042.6393333333308</v>
      </c>
      <c r="CS80">
        <v>11417.4433333333</v>
      </c>
      <c r="CT80">
        <v>48.203933333333303</v>
      </c>
      <c r="CU80">
        <v>49.483199999999997</v>
      </c>
      <c r="CV80">
        <v>48.787266666666603</v>
      </c>
      <c r="CW80">
        <v>49.403866666666701</v>
      </c>
      <c r="CX80">
        <v>50.912333333333301</v>
      </c>
      <c r="CY80">
        <v>1255.4866666666701</v>
      </c>
      <c r="CZ80">
        <v>139.49766666666699</v>
      </c>
      <c r="DA80">
        <v>0</v>
      </c>
      <c r="DB80">
        <v>158.40000009536701</v>
      </c>
      <c r="DC80">
        <v>0</v>
      </c>
      <c r="DD80">
        <v>596.76631999999995</v>
      </c>
      <c r="DE80">
        <v>-20.968923070583202</v>
      </c>
      <c r="DF80">
        <v>-324.14153846317203</v>
      </c>
      <c r="DG80">
        <v>9038.4192000000003</v>
      </c>
      <c r="DH80">
        <v>15</v>
      </c>
      <c r="DI80">
        <v>1607294143.0999999</v>
      </c>
      <c r="DJ80" t="s">
        <v>567</v>
      </c>
      <c r="DK80">
        <v>1607294142.0999999</v>
      </c>
      <c r="DL80">
        <v>1607294143.0999999</v>
      </c>
      <c r="DM80">
        <v>4</v>
      </c>
      <c r="DN80">
        <v>0.04</v>
      </c>
      <c r="DO80">
        <v>-0.13600000000000001</v>
      </c>
      <c r="DP80">
        <v>0.35699999999999998</v>
      </c>
      <c r="DQ80">
        <v>0.41399999999999998</v>
      </c>
      <c r="DR80">
        <v>400</v>
      </c>
      <c r="DS80">
        <v>28</v>
      </c>
      <c r="DT80">
        <v>0.02</v>
      </c>
      <c r="DU80">
        <v>0.03</v>
      </c>
      <c r="DV80">
        <v>0.35130918006003298</v>
      </c>
      <c r="DW80">
        <v>-6.53973828687021E-2</v>
      </c>
      <c r="DX80">
        <v>2.34375881543477E-2</v>
      </c>
      <c r="DY80">
        <v>1</v>
      </c>
      <c r="DZ80">
        <v>-0.57097779999999998</v>
      </c>
      <c r="EA80">
        <v>-2.0004093437150601E-2</v>
      </c>
      <c r="EB80">
        <v>2.6423883261675701E-2</v>
      </c>
      <c r="EC80">
        <v>1</v>
      </c>
      <c r="ED80">
        <v>0.36805343333333301</v>
      </c>
      <c r="EE80">
        <v>0.13763407341490499</v>
      </c>
      <c r="EF80">
        <v>1.0056445779311E-2</v>
      </c>
      <c r="EG80">
        <v>1</v>
      </c>
      <c r="EH80">
        <v>3</v>
      </c>
      <c r="EI80">
        <v>3</v>
      </c>
      <c r="EJ80" t="s">
        <v>309</v>
      </c>
      <c r="EK80">
        <v>100</v>
      </c>
      <c r="EL80">
        <v>100</v>
      </c>
      <c r="EM80">
        <v>0.35799999999999998</v>
      </c>
      <c r="EN80">
        <v>0.55300000000000005</v>
      </c>
      <c r="EO80">
        <v>0.52440484705572799</v>
      </c>
      <c r="EP80">
        <v>-1.6043650578588901E-5</v>
      </c>
      <c r="EQ80">
        <v>-1.15305589960158E-6</v>
      </c>
      <c r="ER80">
        <v>3.6581349982770798E-10</v>
      </c>
      <c r="ES80">
        <v>0.41415500000000099</v>
      </c>
      <c r="ET80">
        <v>0</v>
      </c>
      <c r="EU80">
        <v>0</v>
      </c>
      <c r="EV80">
        <v>0</v>
      </c>
      <c r="EW80">
        <v>18</v>
      </c>
      <c r="EX80">
        <v>2225</v>
      </c>
      <c r="EY80">
        <v>1</v>
      </c>
      <c r="EZ80">
        <v>25</v>
      </c>
      <c r="FA80">
        <v>14.9</v>
      </c>
      <c r="FB80">
        <v>14.9</v>
      </c>
      <c r="FC80">
        <v>2</v>
      </c>
      <c r="FD80">
        <v>511.14100000000002</v>
      </c>
      <c r="FE80">
        <v>501.70400000000001</v>
      </c>
      <c r="FF80">
        <v>37.434899999999999</v>
      </c>
      <c r="FG80">
        <v>36.539000000000001</v>
      </c>
      <c r="FH80">
        <v>30.0001</v>
      </c>
      <c r="FI80">
        <v>36.332900000000002</v>
      </c>
      <c r="FJ80">
        <v>36.3583</v>
      </c>
      <c r="FK80">
        <v>19.418399999999998</v>
      </c>
      <c r="FL80">
        <v>0</v>
      </c>
      <c r="FM80">
        <v>100</v>
      </c>
      <c r="FN80">
        <v>-999.9</v>
      </c>
      <c r="FO80">
        <v>400</v>
      </c>
      <c r="FP80">
        <v>33.002800000000001</v>
      </c>
      <c r="FQ80">
        <v>97.463099999999997</v>
      </c>
      <c r="FR80">
        <v>101.77800000000001</v>
      </c>
    </row>
    <row r="81" spans="1:174" x14ac:dyDescent="0.25">
      <c r="A81">
        <v>66</v>
      </c>
      <c r="B81">
        <v>1607295162.5</v>
      </c>
      <c r="C81">
        <v>11689.9000000954</v>
      </c>
      <c r="D81" t="s">
        <v>585</v>
      </c>
      <c r="E81" t="s">
        <v>586</v>
      </c>
      <c r="F81" t="s">
        <v>454</v>
      </c>
      <c r="G81" t="s">
        <v>326</v>
      </c>
      <c r="H81">
        <v>1607295154.75</v>
      </c>
      <c r="I81">
        <f t="shared" si="88"/>
        <v>3.3666842858208323E-5</v>
      </c>
      <c r="J81">
        <f t="shared" si="89"/>
        <v>3.3666842858208326E-2</v>
      </c>
      <c r="K81">
        <f t="shared" si="90"/>
        <v>-0.13571510922269586</v>
      </c>
      <c r="L81">
        <f t="shared" si="91"/>
        <v>400.14733333333299</v>
      </c>
      <c r="M81">
        <f t="shared" si="92"/>
        <v>644.73397091374261</v>
      </c>
      <c r="N81">
        <f t="shared" si="93"/>
        <v>65.877683043330251</v>
      </c>
      <c r="O81">
        <f t="shared" si="94"/>
        <v>40.88628858598468</v>
      </c>
      <c r="P81">
        <f t="shared" si="95"/>
        <v>7.7283586862048005E-4</v>
      </c>
      <c r="Q81">
        <f t="shared" si="96"/>
        <v>2.964852717087421</v>
      </c>
      <c r="R81">
        <f t="shared" si="97"/>
        <v>7.727239683867574E-4</v>
      </c>
      <c r="S81">
        <f t="shared" si="98"/>
        <v>4.829625324322061E-4</v>
      </c>
      <c r="T81">
        <f t="shared" si="99"/>
        <v>231.28681835076327</v>
      </c>
      <c r="U81">
        <f t="shared" si="100"/>
        <v>40.02854035753262</v>
      </c>
      <c r="V81">
        <f t="shared" si="101"/>
        <v>39.203153333333297</v>
      </c>
      <c r="W81">
        <f t="shared" si="102"/>
        <v>7.1038160376287864</v>
      </c>
      <c r="X81">
        <f t="shared" si="103"/>
        <v>41.500813746090877</v>
      </c>
      <c r="Y81">
        <f t="shared" si="104"/>
        <v>2.8692737283112901</v>
      </c>
      <c r="Z81">
        <f t="shared" si="105"/>
        <v>6.9137770306529429</v>
      </c>
      <c r="AA81">
        <f t="shared" si="106"/>
        <v>4.2345423093174963</v>
      </c>
      <c r="AB81">
        <f t="shared" si="107"/>
        <v>-1.4847077700469871</v>
      </c>
      <c r="AC81">
        <f t="shared" si="108"/>
        <v>-80.525834957399695</v>
      </c>
      <c r="AD81">
        <f t="shared" si="109"/>
        <v>-6.5902795314088856</v>
      </c>
      <c r="AE81">
        <f t="shared" si="110"/>
        <v>142.6859960919077</v>
      </c>
      <c r="AF81">
        <v>0</v>
      </c>
      <c r="AG81">
        <v>0</v>
      </c>
      <c r="AH81">
        <f t="shared" si="111"/>
        <v>1</v>
      </c>
      <c r="AI81">
        <f t="shared" si="112"/>
        <v>0</v>
      </c>
      <c r="AJ81">
        <f t="shared" si="113"/>
        <v>51924.846743384449</v>
      </c>
      <c r="AK81" t="s">
        <v>293</v>
      </c>
      <c r="AL81">
        <v>10143.9</v>
      </c>
      <c r="AM81">
        <v>715.47692307692296</v>
      </c>
      <c r="AN81">
        <v>3262.08</v>
      </c>
      <c r="AO81">
        <f t="shared" si="114"/>
        <v>0.78066849277855754</v>
      </c>
      <c r="AP81">
        <v>-0.57774747981622299</v>
      </c>
      <c r="AQ81" t="s">
        <v>587</v>
      </c>
      <c r="AR81">
        <v>15380.6</v>
      </c>
      <c r="AS81">
        <v>702.64847999999995</v>
      </c>
      <c r="AT81">
        <v>762.44</v>
      </c>
      <c r="AU81">
        <f t="shared" si="115"/>
        <v>7.8421279051466453E-2</v>
      </c>
      <c r="AV81">
        <v>0.5</v>
      </c>
      <c r="AW81">
        <f t="shared" si="116"/>
        <v>1180.1621515545032</v>
      </c>
      <c r="AX81">
        <f t="shared" si="117"/>
        <v>-0.13571510922269586</v>
      </c>
      <c r="AY81">
        <f t="shared" si="118"/>
        <v>46.27491270651737</v>
      </c>
      <c r="AZ81">
        <f t="shared" si="119"/>
        <v>3.7455223420890466E-4</v>
      </c>
      <c r="BA81">
        <f t="shared" si="120"/>
        <v>3.2784743717538425</v>
      </c>
      <c r="BB81" t="s">
        <v>588</v>
      </c>
      <c r="BC81">
        <v>702.64847999999995</v>
      </c>
      <c r="BD81">
        <v>536.01</v>
      </c>
      <c r="BE81">
        <f t="shared" si="121"/>
        <v>0.29698074602591684</v>
      </c>
      <c r="BF81">
        <f t="shared" si="122"/>
        <v>0.26406182926290722</v>
      </c>
      <c r="BG81">
        <f t="shared" si="123"/>
        <v>0.91693903678188748</v>
      </c>
      <c r="BH81">
        <f t="shared" si="124"/>
        <v>1.2731601913123214</v>
      </c>
      <c r="BI81">
        <f t="shared" si="125"/>
        <v>0.98155854072876558</v>
      </c>
      <c r="BJ81">
        <f t="shared" si="126"/>
        <v>0.20143753972571163</v>
      </c>
      <c r="BK81">
        <f t="shared" si="127"/>
        <v>0.79856246027428834</v>
      </c>
      <c r="BL81">
        <f t="shared" si="128"/>
        <v>1399.97266666667</v>
      </c>
      <c r="BM81">
        <f t="shared" si="129"/>
        <v>1180.1621515545032</v>
      </c>
      <c r="BN81">
        <f t="shared" si="130"/>
        <v>0.84298942376101182</v>
      </c>
      <c r="BO81">
        <f t="shared" si="131"/>
        <v>0.19597884752202357</v>
      </c>
      <c r="BP81">
        <v>6</v>
      </c>
      <c r="BQ81">
        <v>0.5</v>
      </c>
      <c r="BR81" t="s">
        <v>296</v>
      </c>
      <c r="BS81">
        <v>2</v>
      </c>
      <c r="BT81">
        <v>1607295154.75</v>
      </c>
      <c r="BU81">
        <v>400.14733333333299</v>
      </c>
      <c r="BV81">
        <v>400.00069999999999</v>
      </c>
      <c r="BW81">
        <v>28.081106666666699</v>
      </c>
      <c r="BX81">
        <v>28.0418566666667</v>
      </c>
      <c r="BY81">
        <v>399.7903</v>
      </c>
      <c r="BZ81">
        <v>27.546759999999999</v>
      </c>
      <c r="CA81">
        <v>500.20036666666698</v>
      </c>
      <c r="CB81">
        <v>102.078133333333</v>
      </c>
      <c r="CC81">
        <v>9.9952536666666703E-2</v>
      </c>
      <c r="CD81">
        <v>38.699366666666698</v>
      </c>
      <c r="CE81">
        <v>39.203153333333297</v>
      </c>
      <c r="CF81">
        <v>999.9</v>
      </c>
      <c r="CG81">
        <v>0</v>
      </c>
      <c r="CH81">
        <v>0</v>
      </c>
      <c r="CI81">
        <v>9994.9349999999995</v>
      </c>
      <c r="CJ81">
        <v>0</v>
      </c>
      <c r="CK81">
        <v>297.44260000000003</v>
      </c>
      <c r="CL81">
        <v>1399.97266666667</v>
      </c>
      <c r="CM81">
        <v>0.89999473333333302</v>
      </c>
      <c r="CN81">
        <v>0.100005126666667</v>
      </c>
      <c r="CO81">
        <v>0</v>
      </c>
      <c r="CP81">
        <v>702.68123333333301</v>
      </c>
      <c r="CQ81">
        <v>4.9994800000000001</v>
      </c>
      <c r="CR81">
        <v>10309.08</v>
      </c>
      <c r="CS81">
        <v>11417.323333333299</v>
      </c>
      <c r="CT81">
        <v>48.256133333333302</v>
      </c>
      <c r="CU81">
        <v>49.6332666666667</v>
      </c>
      <c r="CV81">
        <v>48.881033333333299</v>
      </c>
      <c r="CW81">
        <v>49.516466666666702</v>
      </c>
      <c r="CX81">
        <v>50.991399999999999</v>
      </c>
      <c r="CY81">
        <v>1255.4690000000001</v>
      </c>
      <c r="CZ81">
        <v>139.50366666666699</v>
      </c>
      <c r="DA81">
        <v>0</v>
      </c>
      <c r="DB81">
        <v>123</v>
      </c>
      <c r="DC81">
        <v>0</v>
      </c>
      <c r="DD81">
        <v>702.64847999999995</v>
      </c>
      <c r="DE81">
        <v>-3.5263076890882501</v>
      </c>
      <c r="DF81">
        <v>-39.384613123250197</v>
      </c>
      <c r="DG81">
        <v>10307.768</v>
      </c>
      <c r="DH81">
        <v>15</v>
      </c>
      <c r="DI81">
        <v>1607294143.0999999</v>
      </c>
      <c r="DJ81" t="s">
        <v>567</v>
      </c>
      <c r="DK81">
        <v>1607294142.0999999</v>
      </c>
      <c r="DL81">
        <v>1607294143.0999999</v>
      </c>
      <c r="DM81">
        <v>4</v>
      </c>
      <c r="DN81">
        <v>0.04</v>
      </c>
      <c r="DO81">
        <v>-0.13600000000000001</v>
      </c>
      <c r="DP81">
        <v>0.35699999999999998</v>
      </c>
      <c r="DQ81">
        <v>0.41399999999999998</v>
      </c>
      <c r="DR81">
        <v>400</v>
      </c>
      <c r="DS81">
        <v>28</v>
      </c>
      <c r="DT81">
        <v>0.02</v>
      </c>
      <c r="DU81">
        <v>0.03</v>
      </c>
      <c r="DV81">
        <v>-0.14108595390182899</v>
      </c>
      <c r="DW81">
        <v>0.34083749354012</v>
      </c>
      <c r="DX81">
        <v>3.1997593971858501E-2</v>
      </c>
      <c r="DY81">
        <v>1</v>
      </c>
      <c r="DZ81">
        <v>0.14663901333333301</v>
      </c>
      <c r="EA81">
        <v>-0.60035649744160102</v>
      </c>
      <c r="EB81">
        <v>4.9597493352659998E-2</v>
      </c>
      <c r="EC81">
        <v>0</v>
      </c>
      <c r="ED81">
        <v>3.9242025333333298E-2</v>
      </c>
      <c r="EE81">
        <v>0.59985979461623995</v>
      </c>
      <c r="EF81">
        <v>4.37808324815568E-2</v>
      </c>
      <c r="EG81">
        <v>0</v>
      </c>
      <c r="EH81">
        <v>1</v>
      </c>
      <c r="EI81">
        <v>3</v>
      </c>
      <c r="EJ81" t="s">
        <v>333</v>
      </c>
      <c r="EK81">
        <v>100</v>
      </c>
      <c r="EL81">
        <v>100</v>
      </c>
      <c r="EM81">
        <v>0.35699999999999998</v>
      </c>
      <c r="EN81">
        <v>0.5373</v>
      </c>
      <c r="EO81">
        <v>0.52440484705572799</v>
      </c>
      <c r="EP81">
        <v>-1.6043650578588901E-5</v>
      </c>
      <c r="EQ81">
        <v>-1.15305589960158E-6</v>
      </c>
      <c r="ER81">
        <v>3.6581349982770798E-10</v>
      </c>
      <c r="ES81">
        <v>0.41415500000000099</v>
      </c>
      <c r="ET81">
        <v>0</v>
      </c>
      <c r="EU81">
        <v>0</v>
      </c>
      <c r="EV81">
        <v>0</v>
      </c>
      <c r="EW81">
        <v>18</v>
      </c>
      <c r="EX81">
        <v>2225</v>
      </c>
      <c r="EY81">
        <v>1</v>
      </c>
      <c r="EZ81">
        <v>25</v>
      </c>
      <c r="FA81">
        <v>17</v>
      </c>
      <c r="FB81">
        <v>17</v>
      </c>
      <c r="FC81">
        <v>2</v>
      </c>
      <c r="FD81">
        <v>511.815</v>
      </c>
      <c r="FE81">
        <v>501.43599999999998</v>
      </c>
      <c r="FF81">
        <v>37.471200000000003</v>
      </c>
      <c r="FG81">
        <v>36.566299999999998</v>
      </c>
      <c r="FH81">
        <v>30.0001</v>
      </c>
      <c r="FI81">
        <v>36.346400000000003</v>
      </c>
      <c r="FJ81">
        <v>36.366199999999999</v>
      </c>
      <c r="FK81">
        <v>19.416499999999999</v>
      </c>
      <c r="FL81">
        <v>0</v>
      </c>
      <c r="FM81">
        <v>100</v>
      </c>
      <c r="FN81">
        <v>-999.9</v>
      </c>
      <c r="FO81">
        <v>400</v>
      </c>
      <c r="FP81">
        <v>28.472899999999999</v>
      </c>
      <c r="FQ81">
        <v>97.455600000000004</v>
      </c>
      <c r="FR81">
        <v>101.768</v>
      </c>
    </row>
    <row r="82" spans="1:174" x14ac:dyDescent="0.25">
      <c r="A82">
        <v>67</v>
      </c>
      <c r="B82">
        <v>1607295259.5</v>
      </c>
      <c r="C82">
        <v>11786.9000000954</v>
      </c>
      <c r="D82" t="s">
        <v>589</v>
      </c>
      <c r="E82" t="s">
        <v>590</v>
      </c>
      <c r="F82" t="s">
        <v>305</v>
      </c>
      <c r="G82" t="s">
        <v>349</v>
      </c>
      <c r="H82">
        <v>1607295251.5</v>
      </c>
      <c r="I82">
        <f t="shared" si="88"/>
        <v>1.4508893384703855E-3</v>
      </c>
      <c r="J82">
        <f t="shared" si="89"/>
        <v>1.4508893384703856</v>
      </c>
      <c r="K82">
        <f t="shared" si="90"/>
        <v>5.0886877344483725</v>
      </c>
      <c r="L82">
        <f t="shared" si="91"/>
        <v>393.223322580645</v>
      </c>
      <c r="M82">
        <f t="shared" si="92"/>
        <v>149.90667396011068</v>
      </c>
      <c r="N82">
        <f t="shared" si="93"/>
        <v>15.317332153582761</v>
      </c>
      <c r="O82">
        <f t="shared" si="94"/>
        <v>40.179213395835077</v>
      </c>
      <c r="P82">
        <f t="shared" si="95"/>
        <v>3.6262754782498838E-2</v>
      </c>
      <c r="Q82">
        <f t="shared" si="96"/>
        <v>2.9648957685710018</v>
      </c>
      <c r="R82">
        <f t="shared" si="97"/>
        <v>3.6018149747003042E-2</v>
      </c>
      <c r="S82">
        <f t="shared" si="98"/>
        <v>2.2533182691050303E-2</v>
      </c>
      <c r="T82">
        <f t="shared" si="99"/>
        <v>231.28730835306666</v>
      </c>
      <c r="U82">
        <f t="shared" si="100"/>
        <v>39.578032644659409</v>
      </c>
      <c r="V82">
        <f t="shared" si="101"/>
        <v>38.839583870967701</v>
      </c>
      <c r="W82">
        <f t="shared" si="102"/>
        <v>6.9662217592435116</v>
      </c>
      <c r="X82">
        <f t="shared" si="103"/>
        <v>44.356356841086878</v>
      </c>
      <c r="Y82">
        <f t="shared" si="104"/>
        <v>3.0520026632707298</v>
      </c>
      <c r="Z82">
        <f t="shared" si="105"/>
        <v>6.8806432282186174</v>
      </c>
      <c r="AA82">
        <f t="shared" si="106"/>
        <v>3.9142190959727818</v>
      </c>
      <c r="AB82">
        <f t="shared" si="107"/>
        <v>-63.984219826543999</v>
      </c>
      <c r="AC82">
        <f t="shared" si="108"/>
        <v>-36.649011788425227</v>
      </c>
      <c r="AD82">
        <f t="shared" si="109"/>
        <v>-2.9928074059704395</v>
      </c>
      <c r="AE82">
        <f t="shared" si="110"/>
        <v>127.66126933212699</v>
      </c>
      <c r="AF82">
        <v>0</v>
      </c>
      <c r="AG82">
        <v>0</v>
      </c>
      <c r="AH82">
        <f t="shared" si="111"/>
        <v>1</v>
      </c>
      <c r="AI82">
        <f t="shared" si="112"/>
        <v>0</v>
      </c>
      <c r="AJ82">
        <f t="shared" si="113"/>
        <v>51940.923606916578</v>
      </c>
      <c r="AK82" t="s">
        <v>293</v>
      </c>
      <c r="AL82">
        <v>10143.9</v>
      </c>
      <c r="AM82">
        <v>715.47692307692296</v>
      </c>
      <c r="AN82">
        <v>3262.08</v>
      </c>
      <c r="AO82">
        <f t="shared" si="114"/>
        <v>0.78066849277855754</v>
      </c>
      <c r="AP82">
        <v>-0.57774747981622299</v>
      </c>
      <c r="AQ82" t="s">
        <v>591</v>
      </c>
      <c r="AR82">
        <v>15389.8</v>
      </c>
      <c r="AS82">
        <v>1164.7348</v>
      </c>
      <c r="AT82">
        <v>1400.28</v>
      </c>
      <c r="AU82">
        <f t="shared" si="115"/>
        <v>0.16821292884280292</v>
      </c>
      <c r="AV82">
        <v>0.5</v>
      </c>
      <c r="AW82">
        <f t="shared" si="116"/>
        <v>1180.1662447871433</v>
      </c>
      <c r="AX82">
        <f t="shared" si="117"/>
        <v>5.0886877344483725</v>
      </c>
      <c r="AY82">
        <f t="shared" si="118"/>
        <v>99.259610278528839</v>
      </c>
      <c r="AZ82">
        <f t="shared" si="119"/>
        <v>4.8013872954709045E-3</v>
      </c>
      <c r="BA82">
        <f t="shared" si="120"/>
        <v>1.3295912246122203</v>
      </c>
      <c r="BB82" t="s">
        <v>592</v>
      </c>
      <c r="BC82">
        <v>1164.7348</v>
      </c>
      <c r="BD82">
        <v>722.27</v>
      </c>
      <c r="BE82">
        <f t="shared" si="121"/>
        <v>0.48419601793926925</v>
      </c>
      <c r="BF82">
        <f t="shared" si="122"/>
        <v>0.34740667541776676</v>
      </c>
      <c r="BG82">
        <f t="shared" si="123"/>
        <v>0.73304696020568472</v>
      </c>
      <c r="BH82">
        <f t="shared" si="124"/>
        <v>0.34396048723720685</v>
      </c>
      <c r="BI82">
        <f t="shared" si="125"/>
        <v>0.7310915536352498</v>
      </c>
      <c r="BJ82">
        <f t="shared" si="126"/>
        <v>0.21543223354706187</v>
      </c>
      <c r="BK82">
        <f t="shared" si="127"/>
        <v>0.78456776645293813</v>
      </c>
      <c r="BL82">
        <f t="shared" si="128"/>
        <v>1399.97774193548</v>
      </c>
      <c r="BM82">
        <f t="shared" si="129"/>
        <v>1180.1662447871433</v>
      </c>
      <c r="BN82">
        <f t="shared" si="130"/>
        <v>0.84298929149798796</v>
      </c>
      <c r="BO82">
        <f t="shared" si="131"/>
        <v>0.19597858299597615</v>
      </c>
      <c r="BP82">
        <v>6</v>
      </c>
      <c r="BQ82">
        <v>0.5</v>
      </c>
      <c r="BR82" t="s">
        <v>296</v>
      </c>
      <c r="BS82">
        <v>2</v>
      </c>
      <c r="BT82">
        <v>1607295251.5</v>
      </c>
      <c r="BU82">
        <v>393.223322580645</v>
      </c>
      <c r="BV82">
        <v>400.01158064516102</v>
      </c>
      <c r="BW82">
        <v>29.869141935483899</v>
      </c>
      <c r="BX82">
        <v>28.180774193548402</v>
      </c>
      <c r="BY82">
        <v>392.860935483871</v>
      </c>
      <c r="BZ82">
        <v>29.249590322580602</v>
      </c>
      <c r="CA82">
        <v>500.20590322580603</v>
      </c>
      <c r="CB82">
        <v>102.079129032258</v>
      </c>
      <c r="CC82">
        <v>9.9991809677419399E-2</v>
      </c>
      <c r="CD82">
        <v>38.610303225806398</v>
      </c>
      <c r="CE82">
        <v>38.839583870967701</v>
      </c>
      <c r="CF82">
        <v>999.9</v>
      </c>
      <c r="CG82">
        <v>0</v>
      </c>
      <c r="CH82">
        <v>0</v>
      </c>
      <c r="CI82">
        <v>9995.0812903225797</v>
      </c>
      <c r="CJ82">
        <v>0</v>
      </c>
      <c r="CK82">
        <v>670.18906451612895</v>
      </c>
      <c r="CL82">
        <v>1399.97774193548</v>
      </c>
      <c r="CM82">
        <v>0.89999941935483896</v>
      </c>
      <c r="CN82">
        <v>0.10000055483871</v>
      </c>
      <c r="CO82">
        <v>0</v>
      </c>
      <c r="CP82">
        <v>1176.37258064516</v>
      </c>
      <c r="CQ82">
        <v>4.9994800000000001</v>
      </c>
      <c r="CR82">
        <v>17468.396774193501</v>
      </c>
      <c r="CS82">
        <v>11417.3838709677</v>
      </c>
      <c r="CT82">
        <v>48.259935483870997</v>
      </c>
      <c r="CU82">
        <v>49.670999999999999</v>
      </c>
      <c r="CV82">
        <v>48.899000000000001</v>
      </c>
      <c r="CW82">
        <v>49.521935483870998</v>
      </c>
      <c r="CX82">
        <v>50.987806451612897</v>
      </c>
      <c r="CY82">
        <v>1255.48032258065</v>
      </c>
      <c r="CZ82">
        <v>139.49806451612901</v>
      </c>
      <c r="DA82">
        <v>0</v>
      </c>
      <c r="DB82">
        <v>96.299999952316298</v>
      </c>
      <c r="DC82">
        <v>0</v>
      </c>
      <c r="DD82">
        <v>1164.7348</v>
      </c>
      <c r="DE82">
        <v>-711.02846044703494</v>
      </c>
      <c r="DF82">
        <v>-9752.6615235236295</v>
      </c>
      <c r="DG82">
        <v>17309.66</v>
      </c>
      <c r="DH82">
        <v>15</v>
      </c>
      <c r="DI82">
        <v>1607294143.0999999</v>
      </c>
      <c r="DJ82" t="s">
        <v>567</v>
      </c>
      <c r="DK82">
        <v>1607294142.0999999</v>
      </c>
      <c r="DL82">
        <v>1607294143.0999999</v>
      </c>
      <c r="DM82">
        <v>4</v>
      </c>
      <c r="DN82">
        <v>0.04</v>
      </c>
      <c r="DO82">
        <v>-0.13600000000000001</v>
      </c>
      <c r="DP82">
        <v>0.35699999999999998</v>
      </c>
      <c r="DQ82">
        <v>0.41399999999999998</v>
      </c>
      <c r="DR82">
        <v>400</v>
      </c>
      <c r="DS82">
        <v>28</v>
      </c>
      <c r="DT82">
        <v>0.02</v>
      </c>
      <c r="DU82">
        <v>0.03</v>
      </c>
      <c r="DV82">
        <v>5.0793554911221097</v>
      </c>
      <c r="DW82">
        <v>3.1206420472060299</v>
      </c>
      <c r="DX82">
        <v>0.23500913298725801</v>
      </c>
      <c r="DY82">
        <v>0</v>
      </c>
      <c r="DZ82">
        <v>-6.8127409999999999</v>
      </c>
      <c r="EA82">
        <v>-4.04102896551725</v>
      </c>
      <c r="EB82">
        <v>0.302464491264126</v>
      </c>
      <c r="EC82">
        <v>0</v>
      </c>
      <c r="ED82">
        <v>1.695614</v>
      </c>
      <c r="EE82">
        <v>1.3815003337041201</v>
      </c>
      <c r="EF82">
        <v>0.100873188231561</v>
      </c>
      <c r="EG82">
        <v>0</v>
      </c>
      <c r="EH82">
        <v>0</v>
      </c>
      <c r="EI82">
        <v>3</v>
      </c>
      <c r="EJ82" t="s">
        <v>298</v>
      </c>
      <c r="EK82">
        <v>100</v>
      </c>
      <c r="EL82">
        <v>100</v>
      </c>
      <c r="EM82">
        <v>0.36299999999999999</v>
      </c>
      <c r="EN82">
        <v>0.62590000000000001</v>
      </c>
      <c r="EO82">
        <v>0.52440484705572799</v>
      </c>
      <c r="EP82">
        <v>-1.6043650578588901E-5</v>
      </c>
      <c r="EQ82">
        <v>-1.15305589960158E-6</v>
      </c>
      <c r="ER82">
        <v>3.6581349982770798E-10</v>
      </c>
      <c r="ES82">
        <v>0.41415500000000099</v>
      </c>
      <c r="ET82">
        <v>0</v>
      </c>
      <c r="EU82">
        <v>0</v>
      </c>
      <c r="EV82">
        <v>0</v>
      </c>
      <c r="EW82">
        <v>18</v>
      </c>
      <c r="EX82">
        <v>2225</v>
      </c>
      <c r="EY82">
        <v>1</v>
      </c>
      <c r="EZ82">
        <v>25</v>
      </c>
      <c r="FA82">
        <v>18.600000000000001</v>
      </c>
      <c r="FB82">
        <v>18.600000000000001</v>
      </c>
      <c r="FC82">
        <v>2</v>
      </c>
      <c r="FD82">
        <v>513.41099999999994</v>
      </c>
      <c r="FE82">
        <v>501.35199999999998</v>
      </c>
      <c r="FF82">
        <v>37.455599999999997</v>
      </c>
      <c r="FG82">
        <v>36.5306</v>
      </c>
      <c r="FH82">
        <v>29.9998</v>
      </c>
      <c r="FI82">
        <v>36.318600000000004</v>
      </c>
      <c r="FJ82">
        <v>36.335799999999999</v>
      </c>
      <c r="FK82">
        <v>19.418399999999998</v>
      </c>
      <c r="FL82">
        <v>0</v>
      </c>
      <c r="FM82">
        <v>100</v>
      </c>
      <c r="FN82">
        <v>-999.9</v>
      </c>
      <c r="FO82">
        <v>400</v>
      </c>
      <c r="FP82">
        <v>44.283999999999999</v>
      </c>
      <c r="FQ82">
        <v>97.471699999999998</v>
      </c>
      <c r="FR82">
        <v>101.783</v>
      </c>
    </row>
    <row r="83" spans="1:174" x14ac:dyDescent="0.25">
      <c r="A83">
        <v>68</v>
      </c>
      <c r="B83">
        <v>1607295501</v>
      </c>
      <c r="C83">
        <v>12028.4000000954</v>
      </c>
      <c r="D83" t="s">
        <v>593</v>
      </c>
      <c r="E83" t="s">
        <v>594</v>
      </c>
      <c r="F83" t="s">
        <v>305</v>
      </c>
      <c r="G83" t="s">
        <v>349</v>
      </c>
      <c r="H83">
        <v>1607295493.25</v>
      </c>
      <c r="I83">
        <f t="shared" si="88"/>
        <v>1.9326487020169521E-3</v>
      </c>
      <c r="J83">
        <f t="shared" si="89"/>
        <v>1.932648702016952</v>
      </c>
      <c r="K83">
        <f t="shared" si="90"/>
        <v>5.7357564728055745</v>
      </c>
      <c r="L83">
        <f t="shared" si="91"/>
        <v>392.21963333333298</v>
      </c>
      <c r="M83">
        <f t="shared" si="92"/>
        <v>187.54358639423066</v>
      </c>
      <c r="N83">
        <f t="shared" si="93"/>
        <v>19.161232212085217</v>
      </c>
      <c r="O83">
        <f t="shared" si="94"/>
        <v>40.072879147362343</v>
      </c>
      <c r="P83">
        <f t="shared" si="95"/>
        <v>4.9608755954979614E-2</v>
      </c>
      <c r="Q83">
        <f t="shared" si="96"/>
        <v>2.964807323095545</v>
      </c>
      <c r="R83">
        <f t="shared" si="97"/>
        <v>4.915218166719193E-2</v>
      </c>
      <c r="S83">
        <f t="shared" si="98"/>
        <v>3.0760784586193704E-2</v>
      </c>
      <c r="T83">
        <f t="shared" si="99"/>
        <v>231.28918442818716</v>
      </c>
      <c r="U83">
        <f t="shared" si="100"/>
        <v>39.583384226559147</v>
      </c>
      <c r="V83">
        <f t="shared" si="101"/>
        <v>38.699986666666703</v>
      </c>
      <c r="W83">
        <f t="shared" si="102"/>
        <v>6.9140081701771576</v>
      </c>
      <c r="X83">
        <f t="shared" si="103"/>
        <v>44.649200103453452</v>
      </c>
      <c r="Y83">
        <f t="shared" si="104"/>
        <v>3.0934809483833261</v>
      </c>
      <c r="Z83">
        <f t="shared" si="105"/>
        <v>6.928412919415452</v>
      </c>
      <c r="AA83">
        <f t="shared" si="106"/>
        <v>3.8205272217938315</v>
      </c>
      <c r="AB83">
        <f t="shared" si="107"/>
        <v>-85.229807758947587</v>
      </c>
      <c r="AC83">
        <f t="shared" si="108"/>
        <v>6.1703063223811023</v>
      </c>
      <c r="AD83">
        <f t="shared" si="109"/>
        <v>0.50386302294592256</v>
      </c>
      <c r="AE83">
        <f t="shared" si="110"/>
        <v>152.7335460145666</v>
      </c>
      <c r="AF83">
        <v>0</v>
      </c>
      <c r="AG83">
        <v>0</v>
      </c>
      <c r="AH83">
        <f t="shared" si="111"/>
        <v>1</v>
      </c>
      <c r="AI83">
        <f t="shared" si="112"/>
        <v>0</v>
      </c>
      <c r="AJ83">
        <f t="shared" si="113"/>
        <v>51916.853730547031</v>
      </c>
      <c r="AK83" t="s">
        <v>293</v>
      </c>
      <c r="AL83">
        <v>10143.9</v>
      </c>
      <c r="AM83">
        <v>715.47692307692296</v>
      </c>
      <c r="AN83">
        <v>3262.08</v>
      </c>
      <c r="AO83">
        <f t="shared" si="114"/>
        <v>0.78066849277855754</v>
      </c>
      <c r="AP83">
        <v>-0.57774747981622299</v>
      </c>
      <c r="AQ83" t="s">
        <v>595</v>
      </c>
      <c r="AR83">
        <v>15398.2</v>
      </c>
      <c r="AS83">
        <v>909.67399999999998</v>
      </c>
      <c r="AT83">
        <v>1171.19</v>
      </c>
      <c r="AU83">
        <f t="shared" si="115"/>
        <v>0.22329084093955731</v>
      </c>
      <c r="AV83">
        <v>0.5</v>
      </c>
      <c r="AW83">
        <f t="shared" si="116"/>
        <v>1180.179771554258</v>
      </c>
      <c r="AX83">
        <f t="shared" si="117"/>
        <v>5.7357564728055745</v>
      </c>
      <c r="AY83">
        <f t="shared" si="118"/>
        <v>131.76166682510245</v>
      </c>
      <c r="AZ83">
        <f t="shared" si="119"/>
        <v>5.3496120716483046E-3</v>
      </c>
      <c r="BA83">
        <f t="shared" si="120"/>
        <v>1.7852696829720198</v>
      </c>
      <c r="BB83" t="s">
        <v>596</v>
      </c>
      <c r="BC83">
        <v>909.67399999999998</v>
      </c>
      <c r="BD83">
        <v>649.33000000000004</v>
      </c>
      <c r="BE83">
        <f t="shared" si="121"/>
        <v>0.44558099027484865</v>
      </c>
      <c r="BF83">
        <f t="shared" si="122"/>
        <v>0.50112290652665481</v>
      </c>
      <c r="BG83">
        <f t="shared" si="123"/>
        <v>0.80026408956080752</v>
      </c>
      <c r="BH83">
        <f t="shared" si="124"/>
        <v>0.57386108330646635</v>
      </c>
      <c r="BI83">
        <f t="shared" si="125"/>
        <v>0.82105060617703696</v>
      </c>
      <c r="BJ83">
        <f t="shared" si="126"/>
        <v>0.35770411916241729</v>
      </c>
      <c r="BK83">
        <f t="shared" si="127"/>
        <v>0.64229588083758271</v>
      </c>
      <c r="BL83">
        <f t="shared" si="128"/>
        <v>1399.9943333333299</v>
      </c>
      <c r="BM83">
        <f t="shared" si="129"/>
        <v>1180.179771554258</v>
      </c>
      <c r="BN83">
        <f t="shared" si="130"/>
        <v>0.84298896320837069</v>
      </c>
      <c r="BO83">
        <f t="shared" si="131"/>
        <v>0.1959779264167415</v>
      </c>
      <c r="BP83">
        <v>6</v>
      </c>
      <c r="BQ83">
        <v>0.5</v>
      </c>
      <c r="BR83" t="s">
        <v>296</v>
      </c>
      <c r="BS83">
        <v>2</v>
      </c>
      <c r="BT83">
        <v>1607295493.25</v>
      </c>
      <c r="BU83">
        <v>392.21963333333298</v>
      </c>
      <c r="BV83">
        <v>400.00906666666702</v>
      </c>
      <c r="BW83">
        <v>30.277933333333301</v>
      </c>
      <c r="BX83">
        <v>28.029869999999999</v>
      </c>
      <c r="BY83">
        <v>391.85656666666699</v>
      </c>
      <c r="BZ83">
        <v>29.638750000000002</v>
      </c>
      <c r="CA83">
        <v>500.19909999999999</v>
      </c>
      <c r="CB83">
        <v>102.06950000000001</v>
      </c>
      <c r="CC83">
        <v>9.9988066666666695E-2</v>
      </c>
      <c r="CD83">
        <v>38.738590000000002</v>
      </c>
      <c r="CE83">
        <v>38.699986666666703</v>
      </c>
      <c r="CF83">
        <v>999.9</v>
      </c>
      <c r="CG83">
        <v>0</v>
      </c>
      <c r="CH83">
        <v>0</v>
      </c>
      <c r="CI83">
        <v>9995.5233333333308</v>
      </c>
      <c r="CJ83">
        <v>0</v>
      </c>
      <c r="CK83">
        <v>308.19799999999998</v>
      </c>
      <c r="CL83">
        <v>1399.9943333333299</v>
      </c>
      <c r="CM83">
        <v>0.90000999999999998</v>
      </c>
      <c r="CN83">
        <v>9.9989700000000001E-2</v>
      </c>
      <c r="CO83">
        <v>0</v>
      </c>
      <c r="CP83">
        <v>910.67486666666696</v>
      </c>
      <c r="CQ83">
        <v>4.9994800000000001</v>
      </c>
      <c r="CR83">
        <v>14135.98</v>
      </c>
      <c r="CS83">
        <v>11417.563333333301</v>
      </c>
      <c r="CT83">
        <v>48.416400000000003</v>
      </c>
      <c r="CU83">
        <v>50.043399999999998</v>
      </c>
      <c r="CV83">
        <v>49.133333333333297</v>
      </c>
      <c r="CW83">
        <v>49.768533333333302</v>
      </c>
      <c r="CX83">
        <v>51.164333333333303</v>
      </c>
      <c r="CY83">
        <v>1255.51</v>
      </c>
      <c r="CZ83">
        <v>139.48433333333301</v>
      </c>
      <c r="DA83">
        <v>0</v>
      </c>
      <c r="DB83">
        <v>240.59999990463299</v>
      </c>
      <c r="DC83">
        <v>0</v>
      </c>
      <c r="DD83">
        <v>909.67399999999998</v>
      </c>
      <c r="DE83">
        <v>-117.467615564902</v>
      </c>
      <c r="DF83">
        <v>-1943.5769260889001</v>
      </c>
      <c r="DG83">
        <v>14119.788</v>
      </c>
      <c r="DH83">
        <v>15</v>
      </c>
      <c r="DI83">
        <v>1607294143.0999999</v>
      </c>
      <c r="DJ83" t="s">
        <v>567</v>
      </c>
      <c r="DK83">
        <v>1607294142.0999999</v>
      </c>
      <c r="DL83">
        <v>1607294143.0999999</v>
      </c>
      <c r="DM83">
        <v>4</v>
      </c>
      <c r="DN83">
        <v>0.04</v>
      </c>
      <c r="DO83">
        <v>-0.13600000000000001</v>
      </c>
      <c r="DP83">
        <v>0.35699999999999998</v>
      </c>
      <c r="DQ83">
        <v>0.41399999999999998</v>
      </c>
      <c r="DR83">
        <v>400</v>
      </c>
      <c r="DS83">
        <v>28</v>
      </c>
      <c r="DT83">
        <v>0.02</v>
      </c>
      <c r="DU83">
        <v>0.03</v>
      </c>
      <c r="DV83">
        <v>5.7486517782409301</v>
      </c>
      <c r="DW83">
        <v>-0.78801101312705402</v>
      </c>
      <c r="DX83">
        <v>7.3854339596258894E-2</v>
      </c>
      <c r="DY83">
        <v>0</v>
      </c>
      <c r="DZ83">
        <v>-7.79887366666666</v>
      </c>
      <c r="EA83">
        <v>1.0816132591768699</v>
      </c>
      <c r="EB83">
        <v>9.6620421322593894E-2</v>
      </c>
      <c r="EC83">
        <v>0</v>
      </c>
      <c r="ED83">
        <v>2.2516163333333301</v>
      </c>
      <c r="EE83">
        <v>-0.43045027808675701</v>
      </c>
      <c r="EF83">
        <v>3.1077568704059699E-2</v>
      </c>
      <c r="EG83">
        <v>0</v>
      </c>
      <c r="EH83">
        <v>0</v>
      </c>
      <c r="EI83">
        <v>3</v>
      </c>
      <c r="EJ83" t="s">
        <v>298</v>
      </c>
      <c r="EK83">
        <v>100</v>
      </c>
      <c r="EL83">
        <v>100</v>
      </c>
      <c r="EM83">
        <v>0.36299999999999999</v>
      </c>
      <c r="EN83">
        <v>0.63660000000000005</v>
      </c>
      <c r="EO83">
        <v>0.52440484705572799</v>
      </c>
      <c r="EP83">
        <v>-1.6043650578588901E-5</v>
      </c>
      <c r="EQ83">
        <v>-1.15305589960158E-6</v>
      </c>
      <c r="ER83">
        <v>3.6581349982770798E-10</v>
      </c>
      <c r="ES83">
        <v>0.41415500000000099</v>
      </c>
      <c r="ET83">
        <v>0</v>
      </c>
      <c r="EU83">
        <v>0</v>
      </c>
      <c r="EV83">
        <v>0</v>
      </c>
      <c r="EW83">
        <v>18</v>
      </c>
      <c r="EX83">
        <v>2225</v>
      </c>
      <c r="EY83">
        <v>1</v>
      </c>
      <c r="EZ83">
        <v>25</v>
      </c>
      <c r="FA83">
        <v>22.6</v>
      </c>
      <c r="FB83">
        <v>22.6</v>
      </c>
      <c r="FC83">
        <v>2</v>
      </c>
      <c r="FD83">
        <v>513.64499999999998</v>
      </c>
      <c r="FE83">
        <v>501.21600000000001</v>
      </c>
      <c r="FF83">
        <v>37.478299999999997</v>
      </c>
      <c r="FG83">
        <v>36.464100000000002</v>
      </c>
      <c r="FH83">
        <v>30.0001</v>
      </c>
      <c r="FI83">
        <v>36.255200000000002</v>
      </c>
      <c r="FJ83">
        <v>36.276600000000002</v>
      </c>
      <c r="FK83">
        <v>19.408799999999999</v>
      </c>
      <c r="FL83">
        <v>0</v>
      </c>
      <c r="FM83">
        <v>100</v>
      </c>
      <c r="FN83">
        <v>-999.9</v>
      </c>
      <c r="FO83">
        <v>400</v>
      </c>
      <c r="FP83">
        <v>29.896000000000001</v>
      </c>
      <c r="FQ83">
        <v>97.481499999999997</v>
      </c>
      <c r="FR83">
        <v>101.791</v>
      </c>
    </row>
    <row r="84" spans="1:174" x14ac:dyDescent="0.25">
      <c r="A84">
        <v>69</v>
      </c>
      <c r="B84">
        <v>1607295703</v>
      </c>
      <c r="C84">
        <v>12230.4000000954</v>
      </c>
      <c r="D84" t="s">
        <v>597</v>
      </c>
      <c r="E84" t="s">
        <v>598</v>
      </c>
      <c r="F84" t="s">
        <v>419</v>
      </c>
      <c r="G84" t="s">
        <v>359</v>
      </c>
      <c r="H84">
        <v>1607295695</v>
      </c>
      <c r="I84">
        <f t="shared" si="88"/>
        <v>6.0738257652353882E-4</v>
      </c>
      <c r="J84">
        <f t="shared" si="89"/>
        <v>0.60738257652353878</v>
      </c>
      <c r="K84">
        <f t="shared" si="90"/>
        <v>2.2225291305690527</v>
      </c>
      <c r="L84">
        <f t="shared" si="91"/>
        <v>397.04283870967703</v>
      </c>
      <c r="M84">
        <f t="shared" si="92"/>
        <v>136.13321431224313</v>
      </c>
      <c r="N84">
        <f t="shared" si="93"/>
        <v>13.909345291343049</v>
      </c>
      <c r="O84">
        <f t="shared" si="94"/>
        <v>40.567659898200532</v>
      </c>
      <c r="P84">
        <f t="shared" si="95"/>
        <v>1.4656753319070051E-2</v>
      </c>
      <c r="Q84">
        <f t="shared" si="96"/>
        <v>2.9655201153363908</v>
      </c>
      <c r="R84">
        <f t="shared" si="97"/>
        <v>1.4616628193933874E-2</v>
      </c>
      <c r="S84">
        <f t="shared" si="98"/>
        <v>9.1389884849531686E-3</v>
      </c>
      <c r="T84">
        <f t="shared" si="99"/>
        <v>231.28711870769058</v>
      </c>
      <c r="U84">
        <f t="shared" si="100"/>
        <v>39.940835458520958</v>
      </c>
      <c r="V84">
        <f t="shared" si="101"/>
        <v>38.853703225806399</v>
      </c>
      <c r="W84">
        <f t="shared" si="102"/>
        <v>6.9715218203676956</v>
      </c>
      <c r="X84">
        <f t="shared" si="103"/>
        <v>42.266293274718777</v>
      </c>
      <c r="Y84">
        <f t="shared" si="104"/>
        <v>2.9314956320336285</v>
      </c>
      <c r="Z84">
        <f t="shared" si="105"/>
        <v>6.9357764897426604</v>
      </c>
      <c r="AA84">
        <f t="shared" si="106"/>
        <v>4.0400261883340676</v>
      </c>
      <c r="AB84">
        <f t="shared" si="107"/>
        <v>-26.78557162468806</v>
      </c>
      <c r="AC84">
        <f t="shared" si="108"/>
        <v>-15.253308756970769</v>
      </c>
      <c r="AD84">
        <f t="shared" si="109"/>
        <v>-1.246314962443132</v>
      </c>
      <c r="AE84">
        <f t="shared" si="110"/>
        <v>188.00192336358862</v>
      </c>
      <c r="AF84">
        <v>0</v>
      </c>
      <c r="AG84">
        <v>0</v>
      </c>
      <c r="AH84">
        <f t="shared" si="111"/>
        <v>1</v>
      </c>
      <c r="AI84">
        <f t="shared" si="112"/>
        <v>0</v>
      </c>
      <c r="AJ84">
        <f t="shared" si="113"/>
        <v>51933.787723391288</v>
      </c>
      <c r="AK84" t="s">
        <v>293</v>
      </c>
      <c r="AL84">
        <v>10143.9</v>
      </c>
      <c r="AM84">
        <v>715.47692307692296</v>
      </c>
      <c r="AN84">
        <v>3262.08</v>
      </c>
      <c r="AO84">
        <f t="shared" si="114"/>
        <v>0.78066849277855754</v>
      </c>
      <c r="AP84">
        <v>-0.57774747981622299</v>
      </c>
      <c r="AQ84" t="s">
        <v>599</v>
      </c>
      <c r="AR84">
        <v>15410.9</v>
      </c>
      <c r="AS84">
        <v>707.85972000000004</v>
      </c>
      <c r="AT84">
        <v>821.61</v>
      </c>
      <c r="AU84">
        <f t="shared" si="115"/>
        <v>0.13844802278453272</v>
      </c>
      <c r="AV84">
        <v>0.5</v>
      </c>
      <c r="AW84">
        <f t="shared" si="116"/>
        <v>1180.1641951028632</v>
      </c>
      <c r="AX84">
        <f t="shared" si="117"/>
        <v>2.2225291305690527</v>
      </c>
      <c r="AY84">
        <f t="shared" si="118"/>
        <v>81.695699686545467</v>
      </c>
      <c r="AZ84">
        <f t="shared" si="119"/>
        <v>2.3727856022112276E-3</v>
      </c>
      <c r="BA84">
        <f t="shared" si="120"/>
        <v>2.9703508964107055</v>
      </c>
      <c r="BB84" t="s">
        <v>600</v>
      </c>
      <c r="BC84">
        <v>707.85972000000004</v>
      </c>
      <c r="BD84">
        <v>515.66999999999996</v>
      </c>
      <c r="BE84">
        <f t="shared" si="121"/>
        <v>0.37236645123598788</v>
      </c>
      <c r="BF84">
        <f t="shared" si="122"/>
        <v>0.37180584428319263</v>
      </c>
      <c r="BG84">
        <f t="shared" si="123"/>
        <v>0.88860366806121438</v>
      </c>
      <c r="BH84">
        <f t="shared" si="124"/>
        <v>1.0717703028853456</v>
      </c>
      <c r="BI84">
        <f t="shared" si="125"/>
        <v>0.95832366736503283</v>
      </c>
      <c r="BJ84">
        <f t="shared" si="126"/>
        <v>0.27085750792757912</v>
      </c>
      <c r="BK84">
        <f t="shared" si="127"/>
        <v>0.72914249207242088</v>
      </c>
      <c r="BL84">
        <f t="shared" si="128"/>
        <v>1399.9751612903201</v>
      </c>
      <c r="BM84">
        <f t="shared" si="129"/>
        <v>1180.1641951028632</v>
      </c>
      <c r="BN84">
        <f t="shared" si="130"/>
        <v>0.84298938133669254</v>
      </c>
      <c r="BO84">
        <f t="shared" si="131"/>
        <v>0.1959787626733851</v>
      </c>
      <c r="BP84">
        <v>6</v>
      </c>
      <c r="BQ84">
        <v>0.5</v>
      </c>
      <c r="BR84" t="s">
        <v>296</v>
      </c>
      <c r="BS84">
        <v>2</v>
      </c>
      <c r="BT84">
        <v>1607295695</v>
      </c>
      <c r="BU84">
        <v>397.04283870967703</v>
      </c>
      <c r="BV84">
        <v>399.99799999999999</v>
      </c>
      <c r="BW84">
        <v>28.691064516129</v>
      </c>
      <c r="BX84">
        <v>27.983419354838698</v>
      </c>
      <c r="BY84">
        <v>396.68338709677403</v>
      </c>
      <c r="BZ84">
        <v>28.127787096774199</v>
      </c>
      <c r="CA84">
        <v>500.21351612903197</v>
      </c>
      <c r="CB84">
        <v>102.07451612903201</v>
      </c>
      <c r="CC84">
        <v>9.9999925806451603E-2</v>
      </c>
      <c r="CD84">
        <v>38.758296774193603</v>
      </c>
      <c r="CE84">
        <v>38.853703225806399</v>
      </c>
      <c r="CF84">
        <v>999.9</v>
      </c>
      <c r="CG84">
        <v>0</v>
      </c>
      <c r="CH84">
        <v>0</v>
      </c>
      <c r="CI84">
        <v>9999.0690322580595</v>
      </c>
      <c r="CJ84">
        <v>0</v>
      </c>
      <c r="CK84">
        <v>462.688806451613</v>
      </c>
      <c r="CL84">
        <v>1399.9751612903201</v>
      </c>
      <c r="CM84">
        <v>0.89999567741935504</v>
      </c>
      <c r="CN84">
        <v>0.100003641935484</v>
      </c>
      <c r="CO84">
        <v>0</v>
      </c>
      <c r="CP84">
        <v>709.57390322580602</v>
      </c>
      <c r="CQ84">
        <v>4.9994800000000001</v>
      </c>
      <c r="CR84">
        <v>11658.896774193499</v>
      </c>
      <c r="CS84">
        <v>11417.364516129001</v>
      </c>
      <c r="CT84">
        <v>48.489548387096796</v>
      </c>
      <c r="CU84">
        <v>49.991870967741903</v>
      </c>
      <c r="CV84">
        <v>49.136870967741899</v>
      </c>
      <c r="CW84">
        <v>49.812322580645201</v>
      </c>
      <c r="CX84">
        <v>51.201354838709698</v>
      </c>
      <c r="CY84">
        <v>1255.47322580645</v>
      </c>
      <c r="CZ84">
        <v>139.50193548387099</v>
      </c>
      <c r="DA84">
        <v>0</v>
      </c>
      <c r="DB84">
        <v>201.200000047684</v>
      </c>
      <c r="DC84">
        <v>0</v>
      </c>
      <c r="DD84">
        <v>707.85972000000004</v>
      </c>
      <c r="DE84">
        <v>-105.079769066963</v>
      </c>
      <c r="DF84">
        <v>-1436.69999781056</v>
      </c>
      <c r="DG84">
        <v>11635.696</v>
      </c>
      <c r="DH84">
        <v>15</v>
      </c>
      <c r="DI84">
        <v>1607294143.0999999</v>
      </c>
      <c r="DJ84" t="s">
        <v>567</v>
      </c>
      <c r="DK84">
        <v>1607294142.0999999</v>
      </c>
      <c r="DL84">
        <v>1607294143.0999999</v>
      </c>
      <c r="DM84">
        <v>4</v>
      </c>
      <c r="DN84">
        <v>0.04</v>
      </c>
      <c r="DO84">
        <v>-0.13600000000000001</v>
      </c>
      <c r="DP84">
        <v>0.35699999999999998</v>
      </c>
      <c r="DQ84">
        <v>0.41399999999999998</v>
      </c>
      <c r="DR84">
        <v>400</v>
      </c>
      <c r="DS84">
        <v>28</v>
      </c>
      <c r="DT84">
        <v>0.02</v>
      </c>
      <c r="DU84">
        <v>0.03</v>
      </c>
      <c r="DV84">
        <v>2.2272441027559</v>
      </c>
      <c r="DW84">
        <v>-0.663572781608047</v>
      </c>
      <c r="DX84">
        <v>5.0782547200904103E-2</v>
      </c>
      <c r="DY84">
        <v>0</v>
      </c>
      <c r="DZ84">
        <v>-2.9550610000000002</v>
      </c>
      <c r="EA84">
        <v>0.51927537263626899</v>
      </c>
      <c r="EB84">
        <v>4.3022885332498699E-2</v>
      </c>
      <c r="EC84">
        <v>0</v>
      </c>
      <c r="ED84">
        <v>0.70599463333333301</v>
      </c>
      <c r="EE84">
        <v>0.51377157730811895</v>
      </c>
      <c r="EF84">
        <v>3.7706765001772398E-2</v>
      </c>
      <c r="EG84">
        <v>0</v>
      </c>
      <c r="EH84">
        <v>0</v>
      </c>
      <c r="EI84">
        <v>3</v>
      </c>
      <c r="EJ84" t="s">
        <v>298</v>
      </c>
      <c r="EK84">
        <v>100</v>
      </c>
      <c r="EL84">
        <v>100</v>
      </c>
      <c r="EM84">
        <v>0.36</v>
      </c>
      <c r="EN84">
        <v>0.56540000000000001</v>
      </c>
      <c r="EO84">
        <v>0.52440484705572799</v>
      </c>
      <c r="EP84">
        <v>-1.6043650578588901E-5</v>
      </c>
      <c r="EQ84">
        <v>-1.15305589960158E-6</v>
      </c>
      <c r="ER84">
        <v>3.6581349982770798E-10</v>
      </c>
      <c r="ES84">
        <v>0.41415500000000099</v>
      </c>
      <c r="ET84">
        <v>0</v>
      </c>
      <c r="EU84">
        <v>0</v>
      </c>
      <c r="EV84">
        <v>0</v>
      </c>
      <c r="EW84">
        <v>18</v>
      </c>
      <c r="EX84">
        <v>2225</v>
      </c>
      <c r="EY84">
        <v>1</v>
      </c>
      <c r="EZ84">
        <v>25</v>
      </c>
      <c r="FA84">
        <v>26</v>
      </c>
      <c r="FB84">
        <v>26</v>
      </c>
      <c r="FC84">
        <v>2</v>
      </c>
      <c r="FD84">
        <v>512.14</v>
      </c>
      <c r="FE84">
        <v>502.61399999999998</v>
      </c>
      <c r="FF84">
        <v>37.464100000000002</v>
      </c>
      <c r="FG84">
        <v>36.375799999999998</v>
      </c>
      <c r="FH84">
        <v>30</v>
      </c>
      <c r="FI84">
        <v>36.174399999999999</v>
      </c>
      <c r="FJ84">
        <v>36.197800000000001</v>
      </c>
      <c r="FK84">
        <v>19.410299999999999</v>
      </c>
      <c r="FL84">
        <v>0</v>
      </c>
      <c r="FM84">
        <v>100</v>
      </c>
      <c r="FN84">
        <v>-999.9</v>
      </c>
      <c r="FO84">
        <v>400</v>
      </c>
      <c r="FP84">
        <v>30.1861</v>
      </c>
      <c r="FQ84">
        <v>97.504499999999993</v>
      </c>
      <c r="FR84">
        <v>101.80500000000001</v>
      </c>
    </row>
    <row r="85" spans="1:174" x14ac:dyDescent="0.25">
      <c r="A85">
        <v>70</v>
      </c>
      <c r="B85">
        <v>1607295892.5</v>
      </c>
      <c r="C85">
        <v>12419.9000000954</v>
      </c>
      <c r="D85" t="s">
        <v>601</v>
      </c>
      <c r="E85" t="s">
        <v>602</v>
      </c>
      <c r="F85" t="s">
        <v>419</v>
      </c>
      <c r="G85" t="s">
        <v>359</v>
      </c>
      <c r="H85">
        <v>1607295884.75</v>
      </c>
      <c r="I85">
        <f t="shared" si="88"/>
        <v>6.864236155370982E-4</v>
      </c>
      <c r="J85">
        <f t="shared" si="89"/>
        <v>0.68642361553709819</v>
      </c>
      <c r="K85">
        <f t="shared" si="90"/>
        <v>2.3820738379010602</v>
      </c>
      <c r="L85">
        <f t="shared" si="91"/>
        <v>396.820533333333</v>
      </c>
      <c r="M85">
        <f t="shared" si="92"/>
        <v>145.21717898311275</v>
      </c>
      <c r="N85">
        <f t="shared" si="93"/>
        <v>14.836944321203024</v>
      </c>
      <c r="O85">
        <f t="shared" si="94"/>
        <v>40.543441208573661</v>
      </c>
      <c r="P85">
        <f t="shared" si="95"/>
        <v>1.6374029774077647E-2</v>
      </c>
      <c r="Q85">
        <f t="shared" si="96"/>
        <v>2.965905066761537</v>
      </c>
      <c r="R85">
        <f t="shared" si="97"/>
        <v>1.6323975008440048E-2</v>
      </c>
      <c r="S85">
        <f t="shared" si="98"/>
        <v>1.0206968772956935E-2</v>
      </c>
      <c r="T85">
        <f t="shared" si="99"/>
        <v>231.2896286095116</v>
      </c>
      <c r="U85">
        <f t="shared" si="100"/>
        <v>39.81322146827474</v>
      </c>
      <c r="V85">
        <f t="shared" si="101"/>
        <v>38.986386666666696</v>
      </c>
      <c r="W85">
        <f t="shared" si="102"/>
        <v>7.0214990458970519</v>
      </c>
      <c r="X85">
        <f t="shared" si="103"/>
        <v>42.556012326311297</v>
      </c>
      <c r="Y85">
        <f t="shared" si="104"/>
        <v>2.9345431087660514</v>
      </c>
      <c r="Z85">
        <f t="shared" si="105"/>
        <v>6.895719190662275</v>
      </c>
      <c r="AA85">
        <f t="shared" si="106"/>
        <v>4.086955937131</v>
      </c>
      <c r="AB85">
        <f t="shared" si="107"/>
        <v>-30.27128144518603</v>
      </c>
      <c r="AC85">
        <f t="shared" si="108"/>
        <v>-53.647868684990392</v>
      </c>
      <c r="AD85">
        <f t="shared" si="109"/>
        <v>-4.3834164987377733</v>
      </c>
      <c r="AE85">
        <f t="shared" si="110"/>
        <v>142.98706198059742</v>
      </c>
      <c r="AF85">
        <v>0</v>
      </c>
      <c r="AG85">
        <v>0</v>
      </c>
      <c r="AH85">
        <f t="shared" si="111"/>
        <v>1</v>
      </c>
      <c r="AI85">
        <f t="shared" si="112"/>
        <v>0</v>
      </c>
      <c r="AJ85">
        <f t="shared" si="113"/>
        <v>51962.476809487314</v>
      </c>
      <c r="AK85" t="s">
        <v>293</v>
      </c>
      <c r="AL85">
        <v>10143.9</v>
      </c>
      <c r="AM85">
        <v>715.47692307692296</v>
      </c>
      <c r="AN85">
        <v>3262.08</v>
      </c>
      <c r="AO85">
        <f t="shared" si="114"/>
        <v>0.78066849277855754</v>
      </c>
      <c r="AP85">
        <v>-0.57774747981622299</v>
      </c>
      <c r="AQ85" t="s">
        <v>603</v>
      </c>
      <c r="AR85">
        <v>15401</v>
      </c>
      <c r="AS85">
        <v>787.53650000000005</v>
      </c>
      <c r="AT85">
        <v>920.66</v>
      </c>
      <c r="AU85">
        <f t="shared" si="115"/>
        <v>0.14459572480611727</v>
      </c>
      <c r="AV85">
        <v>0.5</v>
      </c>
      <c r="AW85">
        <f t="shared" si="116"/>
        <v>1180.1762315545086</v>
      </c>
      <c r="AX85">
        <f t="shared" si="117"/>
        <v>2.3820738379010602</v>
      </c>
      <c r="AY85">
        <f t="shared" si="118"/>
        <v>85.324218800288122</v>
      </c>
      <c r="AZ85">
        <f t="shared" si="119"/>
        <v>2.507948591557937E-3</v>
      </c>
      <c r="BA85">
        <f t="shared" si="120"/>
        <v>2.5431972715226037</v>
      </c>
      <c r="BB85" t="s">
        <v>604</v>
      </c>
      <c r="BC85">
        <v>787.53650000000005</v>
      </c>
      <c r="BD85">
        <v>558.16</v>
      </c>
      <c r="BE85">
        <f t="shared" si="121"/>
        <v>0.39373927399908759</v>
      </c>
      <c r="BF85">
        <f t="shared" si="122"/>
        <v>0.36723724137931013</v>
      </c>
      <c r="BG85">
        <f t="shared" si="123"/>
        <v>0.86593538270363024</v>
      </c>
      <c r="BH85">
        <f t="shared" si="124"/>
        <v>0.64880350756172656</v>
      </c>
      <c r="BI85">
        <f t="shared" si="125"/>
        <v>0.91942871710852225</v>
      </c>
      <c r="BJ85">
        <f t="shared" si="126"/>
        <v>0.26027636642654117</v>
      </c>
      <c r="BK85">
        <f t="shared" si="127"/>
        <v>0.73972363357345883</v>
      </c>
      <c r="BL85">
        <f t="shared" si="128"/>
        <v>1399.98933333333</v>
      </c>
      <c r="BM85">
        <f t="shared" si="129"/>
        <v>1180.1762315545086</v>
      </c>
      <c r="BN85">
        <f t="shared" si="130"/>
        <v>0.84298944531566289</v>
      </c>
      <c r="BO85">
        <f t="shared" si="131"/>
        <v>0.19597889063132606</v>
      </c>
      <c r="BP85">
        <v>6</v>
      </c>
      <c r="BQ85">
        <v>0.5</v>
      </c>
      <c r="BR85" t="s">
        <v>296</v>
      </c>
      <c r="BS85">
        <v>2</v>
      </c>
      <c r="BT85">
        <v>1607295884.75</v>
      </c>
      <c r="BU85">
        <v>396.820533333333</v>
      </c>
      <c r="BV85">
        <v>400.00453333333297</v>
      </c>
      <c r="BW85">
        <v>28.721956666666699</v>
      </c>
      <c r="BX85">
        <v>27.922246666666702</v>
      </c>
      <c r="BY85">
        <v>396.46089999999998</v>
      </c>
      <c r="BZ85">
        <v>28.157213333333299</v>
      </c>
      <c r="CA85">
        <v>500.21246666666701</v>
      </c>
      <c r="CB85">
        <v>102.070733333333</v>
      </c>
      <c r="CC85">
        <v>9.9990716666666701E-2</v>
      </c>
      <c r="CD85">
        <v>38.650873333333301</v>
      </c>
      <c r="CE85">
        <v>38.986386666666696</v>
      </c>
      <c r="CF85">
        <v>999.9</v>
      </c>
      <c r="CG85">
        <v>0</v>
      </c>
      <c r="CH85">
        <v>0</v>
      </c>
      <c r="CI85">
        <v>10001.6203333333</v>
      </c>
      <c r="CJ85">
        <v>0</v>
      </c>
      <c r="CK85">
        <v>283.76306666666699</v>
      </c>
      <c r="CL85">
        <v>1399.98933333333</v>
      </c>
      <c r="CM85">
        <v>0.89999253333333395</v>
      </c>
      <c r="CN85">
        <v>0.100007463333333</v>
      </c>
      <c r="CO85">
        <v>0</v>
      </c>
      <c r="CP85">
        <v>787.479966666667</v>
      </c>
      <c r="CQ85">
        <v>4.9994800000000001</v>
      </c>
      <c r="CR85">
        <v>11560.913333333299</v>
      </c>
      <c r="CS85">
        <v>11417.47</v>
      </c>
      <c r="CT85">
        <v>48.589433333333297</v>
      </c>
      <c r="CU85">
        <v>50.125</v>
      </c>
      <c r="CV85">
        <v>49.2603333333333</v>
      </c>
      <c r="CW85">
        <v>49.8832666666667</v>
      </c>
      <c r="CX85">
        <v>51.264433333333301</v>
      </c>
      <c r="CY85">
        <v>1255.4829999999999</v>
      </c>
      <c r="CZ85">
        <v>139.506333333333</v>
      </c>
      <c r="DA85">
        <v>0</v>
      </c>
      <c r="DB85">
        <v>188.299999952316</v>
      </c>
      <c r="DC85">
        <v>0</v>
      </c>
      <c r="DD85">
        <v>787.53650000000005</v>
      </c>
      <c r="DE85">
        <v>-97.556752165692998</v>
      </c>
      <c r="DF85">
        <v>-1398.1982907870799</v>
      </c>
      <c r="DG85">
        <v>11561.4807692308</v>
      </c>
      <c r="DH85">
        <v>15</v>
      </c>
      <c r="DI85">
        <v>1607294143.0999999</v>
      </c>
      <c r="DJ85" t="s">
        <v>567</v>
      </c>
      <c r="DK85">
        <v>1607294142.0999999</v>
      </c>
      <c r="DL85">
        <v>1607294143.0999999</v>
      </c>
      <c r="DM85">
        <v>4</v>
      </c>
      <c r="DN85">
        <v>0.04</v>
      </c>
      <c r="DO85">
        <v>-0.13600000000000001</v>
      </c>
      <c r="DP85">
        <v>0.35699999999999998</v>
      </c>
      <c r="DQ85">
        <v>0.41399999999999998</v>
      </c>
      <c r="DR85">
        <v>400</v>
      </c>
      <c r="DS85">
        <v>28</v>
      </c>
      <c r="DT85">
        <v>0.02</v>
      </c>
      <c r="DU85">
        <v>0.03</v>
      </c>
      <c r="DV85">
        <v>2.3912110292882098</v>
      </c>
      <c r="DW85">
        <v>-0.81752324205557203</v>
      </c>
      <c r="DX85">
        <v>6.2172290508240302E-2</v>
      </c>
      <c r="DY85">
        <v>0</v>
      </c>
      <c r="DZ85">
        <v>-3.1840276666666698</v>
      </c>
      <c r="EA85">
        <v>0.89912035595106199</v>
      </c>
      <c r="EB85">
        <v>6.6718254857439305E-2</v>
      </c>
      <c r="EC85">
        <v>0</v>
      </c>
      <c r="ED85">
        <v>0.79971963333333296</v>
      </c>
      <c r="EE85">
        <v>0.15219067408231499</v>
      </c>
      <c r="EF85">
        <v>1.10855903841679E-2</v>
      </c>
      <c r="EG85">
        <v>1</v>
      </c>
      <c r="EH85">
        <v>1</v>
      </c>
      <c r="EI85">
        <v>3</v>
      </c>
      <c r="EJ85" t="s">
        <v>333</v>
      </c>
      <c r="EK85">
        <v>100</v>
      </c>
      <c r="EL85">
        <v>100</v>
      </c>
      <c r="EM85">
        <v>0.35899999999999999</v>
      </c>
      <c r="EN85">
        <v>0.56540000000000001</v>
      </c>
      <c r="EO85">
        <v>0.52440484705572799</v>
      </c>
      <c r="EP85">
        <v>-1.6043650578588901E-5</v>
      </c>
      <c r="EQ85">
        <v>-1.15305589960158E-6</v>
      </c>
      <c r="ER85">
        <v>3.6581349982770798E-10</v>
      </c>
      <c r="ES85">
        <v>0.41415500000000099</v>
      </c>
      <c r="ET85">
        <v>0</v>
      </c>
      <c r="EU85">
        <v>0</v>
      </c>
      <c r="EV85">
        <v>0</v>
      </c>
      <c r="EW85">
        <v>18</v>
      </c>
      <c r="EX85">
        <v>2225</v>
      </c>
      <c r="EY85">
        <v>1</v>
      </c>
      <c r="EZ85">
        <v>25</v>
      </c>
      <c r="FA85">
        <v>29.2</v>
      </c>
      <c r="FB85">
        <v>29.2</v>
      </c>
      <c r="FC85">
        <v>2</v>
      </c>
      <c r="FD85">
        <v>512.65200000000004</v>
      </c>
      <c r="FE85">
        <v>501.56700000000001</v>
      </c>
      <c r="FF85">
        <v>37.440800000000003</v>
      </c>
      <c r="FG85">
        <v>36.375799999999998</v>
      </c>
      <c r="FH85">
        <v>30.000299999999999</v>
      </c>
      <c r="FI85">
        <v>36.161000000000001</v>
      </c>
      <c r="FJ85">
        <v>36.180999999999997</v>
      </c>
      <c r="FK85">
        <v>19.404499999999999</v>
      </c>
      <c r="FL85">
        <v>0</v>
      </c>
      <c r="FM85">
        <v>100</v>
      </c>
      <c r="FN85">
        <v>-999.9</v>
      </c>
      <c r="FO85">
        <v>400</v>
      </c>
      <c r="FP85">
        <v>28.709399999999999</v>
      </c>
      <c r="FQ85">
        <v>97.498699999999999</v>
      </c>
      <c r="FR85">
        <v>101.80200000000001</v>
      </c>
    </row>
    <row r="86" spans="1:174" x14ac:dyDescent="0.25">
      <c r="A86">
        <v>71</v>
      </c>
      <c r="B86">
        <v>1607296299.5</v>
      </c>
      <c r="C86">
        <v>12826.9000000954</v>
      </c>
      <c r="D86" t="s">
        <v>605</v>
      </c>
      <c r="E86" t="s">
        <v>606</v>
      </c>
      <c r="F86" t="s">
        <v>607</v>
      </c>
      <c r="G86" t="s">
        <v>292</v>
      </c>
      <c r="H86">
        <v>1607296291.5</v>
      </c>
      <c r="I86">
        <f t="shared" si="88"/>
        <v>2.239736425404616E-3</v>
      </c>
      <c r="J86">
        <f t="shared" si="89"/>
        <v>2.2397364254046161</v>
      </c>
      <c r="K86">
        <f t="shared" si="90"/>
        <v>7.8852164918962124</v>
      </c>
      <c r="L86">
        <f t="shared" si="91"/>
        <v>389.49364516128998</v>
      </c>
      <c r="M86">
        <f t="shared" si="92"/>
        <v>157.32011360741478</v>
      </c>
      <c r="N86">
        <f t="shared" si="93"/>
        <v>16.074502894334522</v>
      </c>
      <c r="O86">
        <f t="shared" si="94"/>
        <v>39.797306160697879</v>
      </c>
      <c r="P86">
        <f t="shared" si="95"/>
        <v>5.911479054494756E-2</v>
      </c>
      <c r="Q86">
        <f t="shared" si="96"/>
        <v>2.9669019983919709</v>
      </c>
      <c r="R86">
        <f t="shared" si="97"/>
        <v>5.8468156640356476E-2</v>
      </c>
      <c r="S86">
        <f t="shared" si="98"/>
        <v>3.660010588518664E-2</v>
      </c>
      <c r="T86">
        <f t="shared" si="99"/>
        <v>231.29264037676475</v>
      </c>
      <c r="U86">
        <f t="shared" si="100"/>
        <v>39.29858336339128</v>
      </c>
      <c r="V86">
        <f t="shared" si="101"/>
        <v>38.467183870967702</v>
      </c>
      <c r="W86">
        <f t="shared" si="102"/>
        <v>6.827687775405388</v>
      </c>
      <c r="X86">
        <f t="shared" si="103"/>
        <v>45.299311009186674</v>
      </c>
      <c r="Y86">
        <f t="shared" si="104"/>
        <v>3.1038206127267252</v>
      </c>
      <c r="Z86">
        <f t="shared" si="105"/>
        <v>6.8518053444505425</v>
      </c>
      <c r="AA86">
        <f t="shared" si="106"/>
        <v>3.7238671626786628</v>
      </c>
      <c r="AB86">
        <f t="shared" si="107"/>
        <v>-98.772376360343571</v>
      </c>
      <c r="AC86">
        <f t="shared" si="108"/>
        <v>10.444840821086302</v>
      </c>
      <c r="AD86">
        <f t="shared" si="109"/>
        <v>0.85051758106827202</v>
      </c>
      <c r="AE86">
        <f t="shared" si="110"/>
        <v>143.81562241857574</v>
      </c>
      <c r="AF86">
        <v>0</v>
      </c>
      <c r="AG86">
        <v>0</v>
      </c>
      <c r="AH86">
        <f t="shared" si="111"/>
        <v>1</v>
      </c>
      <c r="AI86">
        <f t="shared" si="112"/>
        <v>0</v>
      </c>
      <c r="AJ86">
        <f t="shared" si="113"/>
        <v>52010.512598917208</v>
      </c>
      <c r="AK86" t="s">
        <v>293</v>
      </c>
      <c r="AL86">
        <v>10143.9</v>
      </c>
      <c r="AM86">
        <v>715.47692307692296</v>
      </c>
      <c r="AN86">
        <v>3262.08</v>
      </c>
      <c r="AO86">
        <f t="shared" si="114"/>
        <v>0.78066849277855754</v>
      </c>
      <c r="AP86">
        <v>-0.57774747981622299</v>
      </c>
      <c r="AQ86" t="s">
        <v>608</v>
      </c>
      <c r="AR86">
        <v>15396</v>
      </c>
      <c r="AS86">
        <v>845.81168000000002</v>
      </c>
      <c r="AT86">
        <v>1172.48</v>
      </c>
      <c r="AU86">
        <f t="shared" si="115"/>
        <v>0.27861312772925761</v>
      </c>
      <c r="AV86">
        <v>0.5</v>
      </c>
      <c r="AW86">
        <f t="shared" si="116"/>
        <v>1180.1917341453725</v>
      </c>
      <c r="AX86">
        <f t="shared" si="117"/>
        <v>7.8852164918962124</v>
      </c>
      <c r="AY86">
        <f t="shared" si="118"/>
        <v>164.40845518522934</v>
      </c>
      <c r="AZ86">
        <f t="shared" si="119"/>
        <v>7.1708382009986124E-3</v>
      </c>
      <c r="BA86">
        <f t="shared" si="120"/>
        <v>1.7822052401746724</v>
      </c>
      <c r="BB86" t="s">
        <v>609</v>
      </c>
      <c r="BC86">
        <v>845.81168000000002</v>
      </c>
      <c r="BD86">
        <v>682.85</v>
      </c>
      <c r="BE86">
        <f t="shared" si="121"/>
        <v>0.41760200600436681</v>
      </c>
      <c r="BF86">
        <f t="shared" si="122"/>
        <v>0.66717382513326384</v>
      </c>
      <c r="BG86">
        <f t="shared" si="123"/>
        <v>0.81016427383366352</v>
      </c>
      <c r="BH86">
        <f t="shared" si="124"/>
        <v>0.71480551553263383</v>
      </c>
      <c r="BI86">
        <f t="shared" si="125"/>
        <v>0.82054404902579114</v>
      </c>
      <c r="BJ86">
        <f t="shared" si="126"/>
        <v>0.53863011975934083</v>
      </c>
      <c r="BK86">
        <f t="shared" si="127"/>
        <v>0.46136988024065917</v>
      </c>
      <c r="BL86">
        <f t="shared" si="128"/>
        <v>1400.00774193548</v>
      </c>
      <c r="BM86">
        <f t="shared" si="129"/>
        <v>1180.1917341453725</v>
      </c>
      <c r="BN86">
        <f t="shared" si="130"/>
        <v>0.84298943412540228</v>
      </c>
      <c r="BO86">
        <f t="shared" si="131"/>
        <v>0.19597886825080477</v>
      </c>
      <c r="BP86">
        <v>6</v>
      </c>
      <c r="BQ86">
        <v>0.5</v>
      </c>
      <c r="BR86" t="s">
        <v>296</v>
      </c>
      <c r="BS86">
        <v>2</v>
      </c>
      <c r="BT86">
        <v>1607296291.5</v>
      </c>
      <c r="BU86">
        <v>389.49364516128998</v>
      </c>
      <c r="BV86">
        <v>399.99806451612898</v>
      </c>
      <c r="BW86">
        <v>30.3768903225806</v>
      </c>
      <c r="BX86">
        <v>27.772009677419401</v>
      </c>
      <c r="BY86">
        <v>389.12851612903199</v>
      </c>
      <c r="BZ86">
        <v>29.732948387096801</v>
      </c>
      <c r="CA86">
        <v>500.22258064516097</v>
      </c>
      <c r="CB86">
        <v>102.077032258065</v>
      </c>
      <c r="CC86">
        <v>0.100003632258065</v>
      </c>
      <c r="CD86">
        <v>38.532483870967702</v>
      </c>
      <c r="CE86">
        <v>38.467183870967702</v>
      </c>
      <c r="CF86">
        <v>999.9</v>
      </c>
      <c r="CG86">
        <v>0</v>
      </c>
      <c r="CH86">
        <v>0</v>
      </c>
      <c r="CI86">
        <v>10006.6519354839</v>
      </c>
      <c r="CJ86">
        <v>0</v>
      </c>
      <c r="CK86">
        <v>294.49945161290299</v>
      </c>
      <c r="CL86">
        <v>1400.00774193548</v>
      </c>
      <c r="CM86">
        <v>0.89999441935483904</v>
      </c>
      <c r="CN86">
        <v>0.100005677419355</v>
      </c>
      <c r="CO86">
        <v>0</v>
      </c>
      <c r="CP86">
        <v>848.52603225806399</v>
      </c>
      <c r="CQ86">
        <v>4.9994800000000001</v>
      </c>
      <c r="CR86">
        <v>14172.961290322601</v>
      </c>
      <c r="CS86">
        <v>11417.6193548387</v>
      </c>
      <c r="CT86">
        <v>48.348580645161299</v>
      </c>
      <c r="CU86">
        <v>49.816064516129003</v>
      </c>
      <c r="CV86">
        <v>49.044193548387099</v>
      </c>
      <c r="CW86">
        <v>49.673129032258103</v>
      </c>
      <c r="CX86">
        <v>51.090451612903202</v>
      </c>
      <c r="CY86">
        <v>1255.50096774194</v>
      </c>
      <c r="CZ86">
        <v>139.50774193548401</v>
      </c>
      <c r="DA86">
        <v>0</v>
      </c>
      <c r="DB86">
        <v>406.299999952316</v>
      </c>
      <c r="DC86">
        <v>0</v>
      </c>
      <c r="DD86">
        <v>845.81168000000002</v>
      </c>
      <c r="DE86">
        <v>-152.90538484532499</v>
      </c>
      <c r="DF86">
        <v>-2028.0230801155001</v>
      </c>
      <c r="DG86">
        <v>14136.564</v>
      </c>
      <c r="DH86">
        <v>15</v>
      </c>
      <c r="DI86">
        <v>1607294143.0999999</v>
      </c>
      <c r="DJ86" t="s">
        <v>567</v>
      </c>
      <c r="DK86">
        <v>1607294142.0999999</v>
      </c>
      <c r="DL86">
        <v>1607294143.0999999</v>
      </c>
      <c r="DM86">
        <v>4</v>
      </c>
      <c r="DN86">
        <v>0.04</v>
      </c>
      <c r="DO86">
        <v>-0.13600000000000001</v>
      </c>
      <c r="DP86">
        <v>0.35699999999999998</v>
      </c>
      <c r="DQ86">
        <v>0.41399999999999998</v>
      </c>
      <c r="DR86">
        <v>400</v>
      </c>
      <c r="DS86">
        <v>28</v>
      </c>
      <c r="DT86">
        <v>0.02</v>
      </c>
      <c r="DU86">
        <v>0.03</v>
      </c>
      <c r="DV86">
        <v>7.8572251750788</v>
      </c>
      <c r="DW86">
        <v>3.5020318808836701</v>
      </c>
      <c r="DX86">
        <v>0.26191674826987899</v>
      </c>
      <c r="DY86">
        <v>0</v>
      </c>
      <c r="DZ86">
        <v>-10.525093999999999</v>
      </c>
      <c r="EA86">
        <v>-5.0640032035595102</v>
      </c>
      <c r="EB86">
        <v>0.36610911252976702</v>
      </c>
      <c r="EC86">
        <v>0</v>
      </c>
      <c r="ED86">
        <v>2.613693</v>
      </c>
      <c r="EE86">
        <v>2.10657236929922</v>
      </c>
      <c r="EF86">
        <v>0.15195500204885201</v>
      </c>
      <c r="EG86">
        <v>0</v>
      </c>
      <c r="EH86">
        <v>0</v>
      </c>
      <c r="EI86">
        <v>3</v>
      </c>
      <c r="EJ86" t="s">
        <v>298</v>
      </c>
      <c r="EK86">
        <v>100</v>
      </c>
      <c r="EL86">
        <v>100</v>
      </c>
      <c r="EM86">
        <v>0.36599999999999999</v>
      </c>
      <c r="EN86">
        <v>0.65759999999999996</v>
      </c>
      <c r="EO86">
        <v>0.52440484705572799</v>
      </c>
      <c r="EP86">
        <v>-1.6043650578588901E-5</v>
      </c>
      <c r="EQ86">
        <v>-1.15305589960158E-6</v>
      </c>
      <c r="ER86">
        <v>3.6581349982770798E-10</v>
      </c>
      <c r="ES86">
        <v>0.41415500000000099</v>
      </c>
      <c r="ET86">
        <v>0</v>
      </c>
      <c r="EU86">
        <v>0</v>
      </c>
      <c r="EV86">
        <v>0</v>
      </c>
      <c r="EW86">
        <v>18</v>
      </c>
      <c r="EX86">
        <v>2225</v>
      </c>
      <c r="EY86">
        <v>1</v>
      </c>
      <c r="EZ86">
        <v>25</v>
      </c>
      <c r="FA86">
        <v>36</v>
      </c>
      <c r="FB86">
        <v>35.9</v>
      </c>
      <c r="FC86">
        <v>2</v>
      </c>
      <c r="FD86">
        <v>513.35299999999995</v>
      </c>
      <c r="FE86">
        <v>502.363</v>
      </c>
      <c r="FF86">
        <v>37.300699999999999</v>
      </c>
      <c r="FG86">
        <v>36.254199999999997</v>
      </c>
      <c r="FH86">
        <v>30</v>
      </c>
      <c r="FI86">
        <v>36.050400000000003</v>
      </c>
      <c r="FJ86">
        <v>36.070599999999999</v>
      </c>
      <c r="FK86">
        <v>19.404299999999999</v>
      </c>
      <c r="FL86">
        <v>0</v>
      </c>
      <c r="FM86">
        <v>100</v>
      </c>
      <c r="FN86">
        <v>-999.9</v>
      </c>
      <c r="FO86">
        <v>400</v>
      </c>
      <c r="FP86">
        <v>28.713799999999999</v>
      </c>
      <c r="FQ86">
        <v>97.527799999999999</v>
      </c>
      <c r="FR86">
        <v>101.819</v>
      </c>
    </row>
    <row r="87" spans="1:174" x14ac:dyDescent="0.25">
      <c r="A87">
        <v>72</v>
      </c>
      <c r="B87">
        <v>1607296478.0999999</v>
      </c>
      <c r="C87">
        <v>13005.5</v>
      </c>
      <c r="D87" t="s">
        <v>610</v>
      </c>
      <c r="E87" t="s">
        <v>611</v>
      </c>
      <c r="F87" t="s">
        <v>607</v>
      </c>
      <c r="G87" t="s">
        <v>292</v>
      </c>
      <c r="H87">
        <v>1607296470.0999999</v>
      </c>
      <c r="I87">
        <f t="shared" si="88"/>
        <v>1.5818817282642604E-3</v>
      </c>
      <c r="J87">
        <f t="shared" si="89"/>
        <v>1.5818817282642603</v>
      </c>
      <c r="K87">
        <f t="shared" si="90"/>
        <v>4.8966410444606288</v>
      </c>
      <c r="L87">
        <f t="shared" si="91"/>
        <v>393.39170967741899</v>
      </c>
      <c r="M87">
        <f t="shared" si="92"/>
        <v>175.67549342762024</v>
      </c>
      <c r="N87">
        <f t="shared" si="93"/>
        <v>17.949316094881326</v>
      </c>
      <c r="O87">
        <f t="shared" si="94"/>
        <v>40.194064683330545</v>
      </c>
      <c r="P87">
        <f t="shared" si="95"/>
        <v>3.9542416404906688E-2</v>
      </c>
      <c r="Q87">
        <f t="shared" si="96"/>
        <v>2.9651402809063119</v>
      </c>
      <c r="R87">
        <f t="shared" si="97"/>
        <v>3.9251780775074893E-2</v>
      </c>
      <c r="S87">
        <f t="shared" si="98"/>
        <v>2.4558297227153497E-2</v>
      </c>
      <c r="T87">
        <f t="shared" si="99"/>
        <v>231.29168520592438</v>
      </c>
      <c r="U87">
        <f t="shared" si="100"/>
        <v>39.528512182338936</v>
      </c>
      <c r="V87">
        <f t="shared" si="101"/>
        <v>38.764183870967699</v>
      </c>
      <c r="W87">
        <f t="shared" si="102"/>
        <v>6.9379775598821594</v>
      </c>
      <c r="X87">
        <f t="shared" si="103"/>
        <v>43.943676181520054</v>
      </c>
      <c r="Y87">
        <f t="shared" si="104"/>
        <v>3.0209867325633581</v>
      </c>
      <c r="Z87">
        <f t="shared" si="105"/>
        <v>6.8746791235317612</v>
      </c>
      <c r="AA87">
        <f t="shared" si="106"/>
        <v>3.9169908273188012</v>
      </c>
      <c r="AB87">
        <f t="shared" si="107"/>
        <v>-69.760984216453878</v>
      </c>
      <c r="AC87">
        <f t="shared" si="108"/>
        <v>-27.167894281266761</v>
      </c>
      <c r="AD87">
        <f t="shared" si="109"/>
        <v>-2.217407280618735</v>
      </c>
      <c r="AE87">
        <f t="shared" si="110"/>
        <v>132.14539942758498</v>
      </c>
      <c r="AF87">
        <v>0</v>
      </c>
      <c r="AG87">
        <v>0</v>
      </c>
      <c r="AH87">
        <f t="shared" si="111"/>
        <v>1</v>
      </c>
      <c r="AI87">
        <f t="shared" si="112"/>
        <v>0</v>
      </c>
      <c r="AJ87">
        <f t="shared" si="113"/>
        <v>51950.380487372604</v>
      </c>
      <c r="AK87" t="s">
        <v>293</v>
      </c>
      <c r="AL87">
        <v>10143.9</v>
      </c>
      <c r="AM87">
        <v>715.47692307692296</v>
      </c>
      <c r="AN87">
        <v>3262.08</v>
      </c>
      <c r="AO87">
        <f t="shared" si="114"/>
        <v>0.78066849277855754</v>
      </c>
      <c r="AP87">
        <v>-0.57774747981622299</v>
      </c>
      <c r="AQ87" t="s">
        <v>612</v>
      </c>
      <c r="AR87">
        <v>15373.2</v>
      </c>
      <c r="AS87">
        <v>787.95557692307705</v>
      </c>
      <c r="AT87">
        <v>1001.88</v>
      </c>
      <c r="AU87">
        <f t="shared" si="115"/>
        <v>0.213522999837229</v>
      </c>
      <c r="AV87">
        <v>0.5</v>
      </c>
      <c r="AW87">
        <f t="shared" si="116"/>
        <v>1180.1880596189726</v>
      </c>
      <c r="AX87">
        <f t="shared" si="117"/>
        <v>4.8966410444606288</v>
      </c>
      <c r="AY87">
        <f t="shared" si="118"/>
        <v>125.99864743096074</v>
      </c>
      <c r="AZ87">
        <f t="shared" si="119"/>
        <v>4.6385730474550598E-3</v>
      </c>
      <c r="BA87">
        <f t="shared" si="120"/>
        <v>2.2559587974607735</v>
      </c>
      <c r="BB87" t="s">
        <v>613</v>
      </c>
      <c r="BC87">
        <v>787.95557692307705</v>
      </c>
      <c r="BD87">
        <v>668.99</v>
      </c>
      <c r="BE87">
        <f t="shared" si="121"/>
        <v>0.33226534115862183</v>
      </c>
      <c r="BF87">
        <f t="shared" si="122"/>
        <v>0.64262796442345205</v>
      </c>
      <c r="BG87">
        <f t="shared" si="123"/>
        <v>0.87162420124253293</v>
      </c>
      <c r="BH87">
        <f t="shared" si="124"/>
        <v>0.74693479335202595</v>
      </c>
      <c r="BI87">
        <f t="shared" si="125"/>
        <v>0.88753525057814564</v>
      </c>
      <c r="BJ87">
        <f t="shared" si="126"/>
        <v>0.54560395853586896</v>
      </c>
      <c r="BK87">
        <f t="shared" si="127"/>
        <v>0.45439604146413104</v>
      </c>
      <c r="BL87">
        <f t="shared" si="128"/>
        <v>1400.0035483871</v>
      </c>
      <c r="BM87">
        <f t="shared" si="129"/>
        <v>1180.1880596189726</v>
      </c>
      <c r="BN87">
        <f t="shared" si="130"/>
        <v>0.8429893345474947</v>
      </c>
      <c r="BO87">
        <f t="shared" si="131"/>
        <v>0.19597866909498951</v>
      </c>
      <c r="BP87">
        <v>6</v>
      </c>
      <c r="BQ87">
        <v>0.5</v>
      </c>
      <c r="BR87" t="s">
        <v>296</v>
      </c>
      <c r="BS87">
        <v>2</v>
      </c>
      <c r="BT87">
        <v>1607296470.0999999</v>
      </c>
      <c r="BU87">
        <v>393.39170967741899</v>
      </c>
      <c r="BV87">
        <v>400.01164516129001</v>
      </c>
      <c r="BW87">
        <v>29.567329032258101</v>
      </c>
      <c r="BX87">
        <v>27.725974193548399</v>
      </c>
      <c r="BY87">
        <v>393.02948387096802</v>
      </c>
      <c r="BZ87">
        <v>28.962241935483899</v>
      </c>
      <c r="CA87">
        <v>500.21093548387103</v>
      </c>
      <c r="CB87">
        <v>102.073129032258</v>
      </c>
      <c r="CC87">
        <v>0.100007041935484</v>
      </c>
      <c r="CD87">
        <v>38.594232258064501</v>
      </c>
      <c r="CE87">
        <v>38.764183870967699</v>
      </c>
      <c r="CF87">
        <v>999.9</v>
      </c>
      <c r="CG87">
        <v>0</v>
      </c>
      <c r="CH87">
        <v>0</v>
      </c>
      <c r="CI87">
        <v>9997.0535483871008</v>
      </c>
      <c r="CJ87">
        <v>0</v>
      </c>
      <c r="CK87">
        <v>270.71235483870998</v>
      </c>
      <c r="CL87">
        <v>1400.0035483871</v>
      </c>
      <c r="CM87">
        <v>0.89999835483871005</v>
      </c>
      <c r="CN87">
        <v>0.100001467741935</v>
      </c>
      <c r="CO87">
        <v>0</v>
      </c>
      <c r="CP87">
        <v>788.625</v>
      </c>
      <c r="CQ87">
        <v>4.9994800000000001</v>
      </c>
      <c r="CR87">
        <v>11384.941935483899</v>
      </c>
      <c r="CS87">
        <v>11417.5903225806</v>
      </c>
      <c r="CT87">
        <v>48.433193548387102</v>
      </c>
      <c r="CU87">
        <v>49.878999999999998</v>
      </c>
      <c r="CV87">
        <v>49.0843548387097</v>
      </c>
      <c r="CW87">
        <v>49.695129032258102</v>
      </c>
      <c r="CX87">
        <v>51.163064516128998</v>
      </c>
      <c r="CY87">
        <v>1255.50096774194</v>
      </c>
      <c r="CZ87">
        <v>139.502580645161</v>
      </c>
      <c r="DA87">
        <v>0</v>
      </c>
      <c r="DB87">
        <v>177.59999990463299</v>
      </c>
      <c r="DC87">
        <v>0</v>
      </c>
      <c r="DD87">
        <v>787.95557692307705</v>
      </c>
      <c r="DE87">
        <v>-111.865538532584</v>
      </c>
      <c r="DF87">
        <v>-1549.5487190518099</v>
      </c>
      <c r="DG87">
        <v>11375.496153846199</v>
      </c>
      <c r="DH87">
        <v>15</v>
      </c>
      <c r="DI87">
        <v>1607294143.0999999</v>
      </c>
      <c r="DJ87" t="s">
        <v>567</v>
      </c>
      <c r="DK87">
        <v>1607294142.0999999</v>
      </c>
      <c r="DL87">
        <v>1607294143.0999999</v>
      </c>
      <c r="DM87">
        <v>4</v>
      </c>
      <c r="DN87">
        <v>0.04</v>
      </c>
      <c r="DO87">
        <v>-0.13600000000000001</v>
      </c>
      <c r="DP87">
        <v>0.35699999999999998</v>
      </c>
      <c r="DQ87">
        <v>0.41399999999999998</v>
      </c>
      <c r="DR87">
        <v>400</v>
      </c>
      <c r="DS87">
        <v>28</v>
      </c>
      <c r="DT87">
        <v>0.02</v>
      </c>
      <c r="DU87">
        <v>0.03</v>
      </c>
      <c r="DV87">
        <v>4.9075705138569896</v>
      </c>
      <c r="DW87">
        <v>-0.87207243593025097</v>
      </c>
      <c r="DX87">
        <v>6.5759277511138303E-2</v>
      </c>
      <c r="DY87">
        <v>0</v>
      </c>
      <c r="DZ87">
        <v>-6.6247916666666704</v>
      </c>
      <c r="EA87">
        <v>1.2044366629588299</v>
      </c>
      <c r="EB87">
        <v>8.9886936354635197E-2</v>
      </c>
      <c r="EC87">
        <v>0</v>
      </c>
      <c r="ED87">
        <v>1.84259533333333</v>
      </c>
      <c r="EE87">
        <v>-0.27320382647386399</v>
      </c>
      <c r="EF87">
        <v>1.9805115960837501E-2</v>
      </c>
      <c r="EG87">
        <v>0</v>
      </c>
      <c r="EH87">
        <v>0</v>
      </c>
      <c r="EI87">
        <v>3</v>
      </c>
      <c r="EJ87" t="s">
        <v>298</v>
      </c>
      <c r="EK87">
        <v>100</v>
      </c>
      <c r="EL87">
        <v>100</v>
      </c>
      <c r="EM87">
        <v>0.36199999999999999</v>
      </c>
      <c r="EN87">
        <v>0.60319999999999996</v>
      </c>
      <c r="EO87">
        <v>0.52440484705572799</v>
      </c>
      <c r="EP87">
        <v>-1.6043650578588901E-5</v>
      </c>
      <c r="EQ87">
        <v>-1.15305589960158E-6</v>
      </c>
      <c r="ER87">
        <v>3.6581349982770798E-10</v>
      </c>
      <c r="ES87">
        <v>0.41415500000000099</v>
      </c>
      <c r="ET87">
        <v>0</v>
      </c>
      <c r="EU87">
        <v>0</v>
      </c>
      <c r="EV87">
        <v>0</v>
      </c>
      <c r="EW87">
        <v>18</v>
      </c>
      <c r="EX87">
        <v>2225</v>
      </c>
      <c r="EY87">
        <v>1</v>
      </c>
      <c r="EZ87">
        <v>25</v>
      </c>
      <c r="FA87">
        <v>38.9</v>
      </c>
      <c r="FB87">
        <v>38.9</v>
      </c>
      <c r="FC87">
        <v>2</v>
      </c>
      <c r="FD87">
        <v>511.24900000000002</v>
      </c>
      <c r="FE87">
        <v>502.017</v>
      </c>
      <c r="FF87">
        <v>37.378500000000003</v>
      </c>
      <c r="FG87">
        <v>36.308100000000003</v>
      </c>
      <c r="FH87">
        <v>30.0002</v>
      </c>
      <c r="FI87">
        <v>36.070799999999998</v>
      </c>
      <c r="FJ87">
        <v>36.090600000000002</v>
      </c>
      <c r="FK87">
        <v>19.403600000000001</v>
      </c>
      <c r="FL87">
        <v>0</v>
      </c>
      <c r="FM87">
        <v>100</v>
      </c>
      <c r="FN87">
        <v>-999.9</v>
      </c>
      <c r="FO87">
        <v>400</v>
      </c>
      <c r="FP87">
        <v>30.0459</v>
      </c>
      <c r="FQ87">
        <v>97.517099999999999</v>
      </c>
      <c r="FR87">
        <v>101.809</v>
      </c>
    </row>
    <row r="88" spans="1:174" x14ac:dyDescent="0.25">
      <c r="A88">
        <v>73</v>
      </c>
      <c r="B88">
        <v>1607296800.0999999</v>
      </c>
      <c r="C88">
        <v>13327.5</v>
      </c>
      <c r="D88" t="s">
        <v>614</v>
      </c>
      <c r="E88" t="s">
        <v>615</v>
      </c>
      <c r="F88" t="s">
        <v>410</v>
      </c>
      <c r="G88" t="s">
        <v>292</v>
      </c>
      <c r="H88">
        <v>1607296792.0999999</v>
      </c>
      <c r="I88">
        <f t="shared" si="88"/>
        <v>7.4632607612378225E-4</v>
      </c>
      <c r="J88">
        <f t="shared" si="89"/>
        <v>0.74632607612378221</v>
      </c>
      <c r="K88">
        <f t="shared" si="90"/>
        <v>3.2964025627501843</v>
      </c>
      <c r="L88">
        <f t="shared" si="91"/>
        <v>395.71351612903197</v>
      </c>
      <c r="M88">
        <f t="shared" si="92"/>
        <v>102.42682198394337</v>
      </c>
      <c r="N88">
        <f t="shared" si="93"/>
        <v>10.463808967804244</v>
      </c>
      <c r="O88">
        <f t="shared" si="94"/>
        <v>40.425647877676155</v>
      </c>
      <c r="P88">
        <f t="shared" si="95"/>
        <v>1.9055375662684448E-2</v>
      </c>
      <c r="Q88">
        <f t="shared" si="96"/>
        <v>2.9659556810196697</v>
      </c>
      <c r="R88">
        <f t="shared" si="97"/>
        <v>1.898762285835244E-2</v>
      </c>
      <c r="S88">
        <f t="shared" si="98"/>
        <v>1.1873331433777608E-2</v>
      </c>
      <c r="T88">
        <f t="shared" si="99"/>
        <v>231.28816332289753</v>
      </c>
      <c r="U88">
        <f t="shared" si="100"/>
        <v>39.50329185812388</v>
      </c>
      <c r="V88">
        <f t="shared" si="101"/>
        <v>38.209848387096798</v>
      </c>
      <c r="W88">
        <f t="shared" si="102"/>
        <v>6.7333602754533555</v>
      </c>
      <c r="X88">
        <f t="shared" si="103"/>
        <v>42.838793793470984</v>
      </c>
      <c r="Y88">
        <f t="shared" si="104"/>
        <v>2.9073803049850628</v>
      </c>
      <c r="Z88">
        <f t="shared" si="105"/>
        <v>6.7867931086056243</v>
      </c>
      <c r="AA88">
        <f t="shared" si="106"/>
        <v>3.8259799704682926</v>
      </c>
      <c r="AB88">
        <f t="shared" si="107"/>
        <v>-32.912979957058795</v>
      </c>
      <c r="AC88">
        <f t="shared" si="108"/>
        <v>23.369730985164892</v>
      </c>
      <c r="AD88">
        <f t="shared" si="109"/>
        <v>1.8996175811332134</v>
      </c>
      <c r="AE88">
        <f t="shared" si="110"/>
        <v>223.64453193213683</v>
      </c>
      <c r="AF88">
        <v>0</v>
      </c>
      <c r="AG88">
        <v>0</v>
      </c>
      <c r="AH88">
        <f t="shared" si="111"/>
        <v>1</v>
      </c>
      <c r="AI88">
        <f t="shared" si="112"/>
        <v>0</v>
      </c>
      <c r="AJ88">
        <f t="shared" si="113"/>
        <v>52012.871899755366</v>
      </c>
      <c r="AK88" t="s">
        <v>293</v>
      </c>
      <c r="AL88">
        <v>10143.9</v>
      </c>
      <c r="AM88">
        <v>715.47692307692296</v>
      </c>
      <c r="AN88">
        <v>3262.08</v>
      </c>
      <c r="AO88">
        <f t="shared" si="114"/>
        <v>0.78066849277855754</v>
      </c>
      <c r="AP88">
        <v>-0.57774747981622299</v>
      </c>
      <c r="AQ88" t="s">
        <v>616</v>
      </c>
      <c r="AR88">
        <v>15400.1</v>
      </c>
      <c r="AS88">
        <v>1142.8699999999999</v>
      </c>
      <c r="AT88">
        <v>1316.84</v>
      </c>
      <c r="AU88">
        <f t="shared" si="115"/>
        <v>0.13211172200115429</v>
      </c>
      <c r="AV88">
        <v>0.5</v>
      </c>
      <c r="AW88">
        <f t="shared" si="116"/>
        <v>1180.1698660705918</v>
      </c>
      <c r="AX88">
        <f t="shared" si="117"/>
        <v>3.2964025627501843</v>
      </c>
      <c r="AY88">
        <f t="shared" si="118"/>
        <v>77.957136630228746</v>
      </c>
      <c r="AZ88">
        <f t="shared" si="119"/>
        <v>3.2827054426203045E-3</v>
      </c>
      <c r="BA88">
        <f t="shared" si="120"/>
        <v>1.4772030011239028</v>
      </c>
      <c r="BB88" t="s">
        <v>617</v>
      </c>
      <c r="BC88">
        <v>1142.8699999999999</v>
      </c>
      <c r="BD88">
        <v>774.65</v>
      </c>
      <c r="BE88">
        <f t="shared" si="121"/>
        <v>0.41173567024087965</v>
      </c>
      <c r="BF88">
        <f t="shared" si="122"/>
        <v>0.32086537929508113</v>
      </c>
      <c r="BG88">
        <f t="shared" si="123"/>
        <v>0.78202803696988465</v>
      </c>
      <c r="BH88">
        <f t="shared" si="124"/>
        <v>0.28929278613201803</v>
      </c>
      <c r="BI88">
        <f t="shared" si="125"/>
        <v>0.76385676968172378</v>
      </c>
      <c r="BJ88">
        <f t="shared" si="126"/>
        <v>0.21748612359317737</v>
      </c>
      <c r="BK88">
        <f t="shared" si="127"/>
        <v>0.78251387640682268</v>
      </c>
      <c r="BL88">
        <f t="shared" si="128"/>
        <v>1399.9819354838701</v>
      </c>
      <c r="BM88">
        <f t="shared" si="129"/>
        <v>1180.1698660705918</v>
      </c>
      <c r="BN88">
        <f t="shared" si="130"/>
        <v>0.84298935304668365</v>
      </c>
      <c r="BO88">
        <f t="shared" si="131"/>
        <v>0.19597870609336762</v>
      </c>
      <c r="BP88">
        <v>6</v>
      </c>
      <c r="BQ88">
        <v>0.5</v>
      </c>
      <c r="BR88" t="s">
        <v>296</v>
      </c>
      <c r="BS88">
        <v>2</v>
      </c>
      <c r="BT88">
        <v>1607296792.0999999</v>
      </c>
      <c r="BU88">
        <v>395.71351612903197</v>
      </c>
      <c r="BV88">
        <v>400.02183870967701</v>
      </c>
      <c r="BW88">
        <v>28.459399999999999</v>
      </c>
      <c r="BX88">
        <v>27.5896516129032</v>
      </c>
      <c r="BY88">
        <v>395.35316129032299</v>
      </c>
      <c r="BZ88">
        <v>27.9071322580645</v>
      </c>
      <c r="CA88">
        <v>500.20403225806501</v>
      </c>
      <c r="CB88">
        <v>102.05890322580601</v>
      </c>
      <c r="CC88">
        <v>9.9972400000000003E-2</v>
      </c>
      <c r="CD88">
        <v>38.356000000000002</v>
      </c>
      <c r="CE88">
        <v>38.209848387096798</v>
      </c>
      <c r="CF88">
        <v>999.9</v>
      </c>
      <c r="CG88">
        <v>0</v>
      </c>
      <c r="CH88">
        <v>0</v>
      </c>
      <c r="CI88">
        <v>10003.0664516129</v>
      </c>
      <c r="CJ88">
        <v>0</v>
      </c>
      <c r="CK88">
        <v>75.841183870967697</v>
      </c>
      <c r="CL88">
        <v>1399.9819354838701</v>
      </c>
      <c r="CM88">
        <v>0.89999722580645203</v>
      </c>
      <c r="CN88">
        <v>0.10000264838709701</v>
      </c>
      <c r="CO88">
        <v>0</v>
      </c>
      <c r="CP88">
        <v>1147.62483870968</v>
      </c>
      <c r="CQ88">
        <v>4.9994800000000001</v>
      </c>
      <c r="CR88">
        <v>16373.0903225806</v>
      </c>
      <c r="CS88">
        <v>11417.4258064516</v>
      </c>
      <c r="CT88">
        <v>48.195258064516104</v>
      </c>
      <c r="CU88">
        <v>49.433</v>
      </c>
      <c r="CV88">
        <v>48.820193548387103</v>
      </c>
      <c r="CW88">
        <v>49.316064516129003</v>
      </c>
      <c r="CX88">
        <v>50.878870967741904</v>
      </c>
      <c r="CY88">
        <v>1255.4806451612901</v>
      </c>
      <c r="CZ88">
        <v>139.50129032258101</v>
      </c>
      <c r="DA88">
        <v>0</v>
      </c>
      <c r="DB88">
        <v>321.40000009536698</v>
      </c>
      <c r="DC88">
        <v>0</v>
      </c>
      <c r="DD88">
        <v>1142.8699999999999</v>
      </c>
      <c r="DE88">
        <v>-437.38324815715401</v>
      </c>
      <c r="DF88">
        <v>-5962.1948759678198</v>
      </c>
      <c r="DG88">
        <v>16308.776923076901</v>
      </c>
      <c r="DH88">
        <v>15</v>
      </c>
      <c r="DI88">
        <v>1607294143.0999999</v>
      </c>
      <c r="DJ88" t="s">
        <v>567</v>
      </c>
      <c r="DK88">
        <v>1607294142.0999999</v>
      </c>
      <c r="DL88">
        <v>1607294143.0999999</v>
      </c>
      <c r="DM88">
        <v>4</v>
      </c>
      <c r="DN88">
        <v>0.04</v>
      </c>
      <c r="DO88">
        <v>-0.13600000000000001</v>
      </c>
      <c r="DP88">
        <v>0.35699999999999998</v>
      </c>
      <c r="DQ88">
        <v>0.41399999999999998</v>
      </c>
      <c r="DR88">
        <v>400</v>
      </c>
      <c r="DS88">
        <v>28</v>
      </c>
      <c r="DT88">
        <v>0.02</v>
      </c>
      <c r="DU88">
        <v>0.03</v>
      </c>
      <c r="DV88">
        <v>3.29353993331685</v>
      </c>
      <c r="DW88">
        <v>0.39717432276327802</v>
      </c>
      <c r="DX88">
        <v>3.3662218050949301E-2</v>
      </c>
      <c r="DY88">
        <v>1</v>
      </c>
      <c r="DZ88">
        <v>-4.3060776666666696</v>
      </c>
      <c r="EA88">
        <v>-1.1474154393770899</v>
      </c>
      <c r="EB88">
        <v>8.5904158870349398E-2</v>
      </c>
      <c r="EC88">
        <v>0</v>
      </c>
      <c r="ED88">
        <v>0.86377543333333395</v>
      </c>
      <c r="EE88">
        <v>1.7967233726362599</v>
      </c>
      <c r="EF88">
        <v>0.131477967314092</v>
      </c>
      <c r="EG88">
        <v>0</v>
      </c>
      <c r="EH88">
        <v>1</v>
      </c>
      <c r="EI88">
        <v>3</v>
      </c>
      <c r="EJ88" t="s">
        <v>333</v>
      </c>
      <c r="EK88">
        <v>100</v>
      </c>
      <c r="EL88">
        <v>100</v>
      </c>
      <c r="EM88">
        <v>0.36</v>
      </c>
      <c r="EN88">
        <v>0.56100000000000005</v>
      </c>
      <c r="EO88">
        <v>0.52440484705572799</v>
      </c>
      <c r="EP88">
        <v>-1.6043650578588901E-5</v>
      </c>
      <c r="EQ88">
        <v>-1.15305589960158E-6</v>
      </c>
      <c r="ER88">
        <v>3.6581349982770798E-10</v>
      </c>
      <c r="ES88">
        <v>0.41415500000000099</v>
      </c>
      <c r="ET88">
        <v>0</v>
      </c>
      <c r="EU88">
        <v>0</v>
      </c>
      <c r="EV88">
        <v>0</v>
      </c>
      <c r="EW88">
        <v>18</v>
      </c>
      <c r="EX88">
        <v>2225</v>
      </c>
      <c r="EY88">
        <v>1</v>
      </c>
      <c r="EZ88">
        <v>25</v>
      </c>
      <c r="FA88">
        <v>44.3</v>
      </c>
      <c r="FB88">
        <v>44.3</v>
      </c>
      <c r="FC88">
        <v>2</v>
      </c>
      <c r="FD88">
        <v>512.11300000000006</v>
      </c>
      <c r="FE88">
        <v>502.625</v>
      </c>
      <c r="FF88">
        <v>37.26</v>
      </c>
      <c r="FG88">
        <v>36.254199999999997</v>
      </c>
      <c r="FH88">
        <v>30.0002</v>
      </c>
      <c r="FI88">
        <v>36.033700000000003</v>
      </c>
      <c r="FJ88">
        <v>36.047199999999997</v>
      </c>
      <c r="FK88">
        <v>19.4068</v>
      </c>
      <c r="FL88">
        <v>0</v>
      </c>
      <c r="FM88">
        <v>100</v>
      </c>
      <c r="FN88">
        <v>-999.9</v>
      </c>
      <c r="FO88">
        <v>400</v>
      </c>
      <c r="FP88">
        <v>29.497299999999999</v>
      </c>
      <c r="FQ88">
        <v>97.528899999999993</v>
      </c>
      <c r="FR88">
        <v>101.81399999999999</v>
      </c>
    </row>
    <row r="89" spans="1:174" x14ac:dyDescent="0.25">
      <c r="A89">
        <v>74</v>
      </c>
      <c r="B89">
        <v>1607296939.5999999</v>
      </c>
      <c r="C89">
        <v>13467</v>
      </c>
      <c r="D89" t="s">
        <v>618</v>
      </c>
      <c r="E89" t="s">
        <v>619</v>
      </c>
      <c r="F89" t="s">
        <v>410</v>
      </c>
      <c r="G89" t="s">
        <v>292</v>
      </c>
      <c r="H89">
        <v>1607296931.8499999</v>
      </c>
      <c r="I89">
        <f t="shared" si="88"/>
        <v>1.2706933355189571E-3</v>
      </c>
      <c r="J89">
        <f t="shared" si="89"/>
        <v>1.2706933355189571</v>
      </c>
      <c r="K89">
        <f t="shared" si="90"/>
        <v>4.7306178358683226</v>
      </c>
      <c r="L89">
        <f t="shared" si="91"/>
        <v>393.72986666666702</v>
      </c>
      <c r="M89">
        <f t="shared" si="92"/>
        <v>145.42038102480512</v>
      </c>
      <c r="N89">
        <f t="shared" si="93"/>
        <v>14.856052507245979</v>
      </c>
      <c r="O89">
        <f t="shared" si="94"/>
        <v>40.223189704565712</v>
      </c>
      <c r="P89">
        <f t="shared" si="95"/>
        <v>3.2861557550276969E-2</v>
      </c>
      <c r="Q89">
        <f t="shared" si="96"/>
        <v>2.9653164750308507</v>
      </c>
      <c r="R89">
        <f t="shared" si="97"/>
        <v>3.2660576308890153E-2</v>
      </c>
      <c r="S89">
        <f t="shared" si="98"/>
        <v>2.0430814940665818E-2</v>
      </c>
      <c r="T89">
        <f t="shared" si="99"/>
        <v>231.29264900049799</v>
      </c>
      <c r="U89">
        <f t="shared" si="100"/>
        <v>39.266312776713328</v>
      </c>
      <c r="V89">
        <f t="shared" si="101"/>
        <v>38.2534566666667</v>
      </c>
      <c r="W89">
        <f t="shared" si="102"/>
        <v>6.7492650645079744</v>
      </c>
      <c r="X89">
        <f t="shared" si="103"/>
        <v>43.912260921034992</v>
      </c>
      <c r="Y89">
        <f t="shared" si="104"/>
        <v>2.9635945686103011</v>
      </c>
      <c r="Z89">
        <f t="shared" si="105"/>
        <v>6.7488999802118377</v>
      </c>
      <c r="AA89">
        <f t="shared" si="106"/>
        <v>3.7856704958976732</v>
      </c>
      <c r="AB89">
        <f t="shared" si="107"/>
        <v>-56.037576096386005</v>
      </c>
      <c r="AC89">
        <f t="shared" si="108"/>
        <v>-0.15986614180149067</v>
      </c>
      <c r="AD89">
        <f t="shared" si="109"/>
        <v>-1.2993827827907865E-2</v>
      </c>
      <c r="AE89">
        <f t="shared" si="110"/>
        <v>175.08221293448258</v>
      </c>
      <c r="AF89">
        <v>0</v>
      </c>
      <c r="AG89">
        <v>0</v>
      </c>
      <c r="AH89">
        <f t="shared" si="111"/>
        <v>1</v>
      </c>
      <c r="AI89">
        <f t="shared" si="112"/>
        <v>0</v>
      </c>
      <c r="AJ89">
        <f t="shared" si="113"/>
        <v>52012.118508834232</v>
      </c>
      <c r="AK89" t="s">
        <v>293</v>
      </c>
      <c r="AL89">
        <v>10143.9</v>
      </c>
      <c r="AM89">
        <v>715.47692307692296</v>
      </c>
      <c r="AN89">
        <v>3262.08</v>
      </c>
      <c r="AO89">
        <f t="shared" si="114"/>
        <v>0.78066849277855754</v>
      </c>
      <c r="AP89">
        <v>-0.57774747981622299</v>
      </c>
      <c r="AQ89" t="s">
        <v>620</v>
      </c>
      <c r="AR89">
        <v>15413.6</v>
      </c>
      <c r="AS89">
        <v>1154.6330769230799</v>
      </c>
      <c r="AT89">
        <v>1398.05</v>
      </c>
      <c r="AU89">
        <f t="shared" si="115"/>
        <v>0.17411174355489434</v>
      </c>
      <c r="AV89">
        <v>0.5</v>
      </c>
      <c r="AW89">
        <f t="shared" si="116"/>
        <v>1180.1929405580067</v>
      </c>
      <c r="AX89">
        <f t="shared" si="117"/>
        <v>4.7306178358683226</v>
      </c>
      <c r="AY89">
        <f t="shared" si="118"/>
        <v>102.74272530586616</v>
      </c>
      <c r="AZ89">
        <f t="shared" si="119"/>
        <v>4.4978792308100896E-3</v>
      </c>
      <c r="BA89">
        <f t="shared" si="120"/>
        <v>1.3333071063266693</v>
      </c>
      <c r="BB89" t="s">
        <v>621</v>
      </c>
      <c r="BC89">
        <v>1154.6330769230799</v>
      </c>
      <c r="BD89">
        <v>822.01</v>
      </c>
      <c r="BE89">
        <f t="shared" si="121"/>
        <v>0.41203104323879691</v>
      </c>
      <c r="BF89">
        <f t="shared" si="122"/>
        <v>0.42256947968356379</v>
      </c>
      <c r="BG89">
        <f t="shared" si="123"/>
        <v>0.76392480543590968</v>
      </c>
      <c r="BH89">
        <f t="shared" si="124"/>
        <v>0.35661664854143094</v>
      </c>
      <c r="BI89">
        <f t="shared" si="125"/>
        <v>0.7319672299509693</v>
      </c>
      <c r="BJ89">
        <f t="shared" si="126"/>
        <v>0.30083698876905351</v>
      </c>
      <c r="BK89">
        <f t="shared" si="127"/>
        <v>0.69916301123094649</v>
      </c>
      <c r="BL89">
        <f t="shared" si="128"/>
        <v>1400.00933333333</v>
      </c>
      <c r="BM89">
        <f t="shared" si="129"/>
        <v>1180.1929405580067</v>
      </c>
      <c r="BN89">
        <f t="shared" si="130"/>
        <v>0.84298933761251793</v>
      </c>
      <c r="BO89">
        <f t="shared" si="131"/>
        <v>0.19597867522503615</v>
      </c>
      <c r="BP89">
        <v>6</v>
      </c>
      <c r="BQ89">
        <v>0.5</v>
      </c>
      <c r="BR89" t="s">
        <v>296</v>
      </c>
      <c r="BS89">
        <v>2</v>
      </c>
      <c r="BT89">
        <v>1607296931.8499999</v>
      </c>
      <c r="BU89">
        <v>393.72986666666702</v>
      </c>
      <c r="BV89">
        <v>400.004433333333</v>
      </c>
      <c r="BW89">
        <v>29.009526666666702</v>
      </c>
      <c r="BX89">
        <v>27.529530000000001</v>
      </c>
      <c r="BY89">
        <v>393.367866666667</v>
      </c>
      <c r="BZ89">
        <v>28.431090000000001</v>
      </c>
      <c r="CA89">
        <v>500.20293333333302</v>
      </c>
      <c r="CB89">
        <v>102.059366666667</v>
      </c>
      <c r="CC89">
        <v>9.9989556666666701E-2</v>
      </c>
      <c r="CD89">
        <v>38.252456666666703</v>
      </c>
      <c r="CE89">
        <v>38.2534566666667</v>
      </c>
      <c r="CF89">
        <v>999.9</v>
      </c>
      <c r="CG89">
        <v>0</v>
      </c>
      <c r="CH89">
        <v>0</v>
      </c>
      <c r="CI89">
        <v>9999.3996666666699</v>
      </c>
      <c r="CJ89">
        <v>0</v>
      </c>
      <c r="CK89">
        <v>234.7876</v>
      </c>
      <c r="CL89">
        <v>1400.00933333333</v>
      </c>
      <c r="CM89">
        <v>0.89999743333333304</v>
      </c>
      <c r="CN89">
        <v>0.10000197</v>
      </c>
      <c r="CO89">
        <v>0</v>
      </c>
      <c r="CP89">
        <v>1157.4263333333299</v>
      </c>
      <c r="CQ89">
        <v>4.9994800000000001</v>
      </c>
      <c r="CR89">
        <v>16474.8766666667</v>
      </c>
      <c r="CS89">
        <v>11417.6466666667</v>
      </c>
      <c r="CT89">
        <v>48.237266666666699</v>
      </c>
      <c r="CU89">
        <v>49.353999999999999</v>
      </c>
      <c r="CV89">
        <v>48.820533333333302</v>
      </c>
      <c r="CW89">
        <v>49.295666666666698</v>
      </c>
      <c r="CX89">
        <v>50.903933333333299</v>
      </c>
      <c r="CY89">
        <v>1255.5063333333301</v>
      </c>
      <c r="CZ89">
        <v>139.50333333333299</v>
      </c>
      <c r="DA89">
        <v>0</v>
      </c>
      <c r="DB89">
        <v>138.799999952316</v>
      </c>
      <c r="DC89">
        <v>0</v>
      </c>
      <c r="DD89">
        <v>1154.6330769230799</v>
      </c>
      <c r="DE89">
        <v>-347.02085491668902</v>
      </c>
      <c r="DF89">
        <v>-4697.7880371417205</v>
      </c>
      <c r="DG89">
        <v>16436.803846153802</v>
      </c>
      <c r="DH89">
        <v>15</v>
      </c>
      <c r="DI89">
        <v>1607294143.0999999</v>
      </c>
      <c r="DJ89" t="s">
        <v>567</v>
      </c>
      <c r="DK89">
        <v>1607294142.0999999</v>
      </c>
      <c r="DL89">
        <v>1607294143.0999999</v>
      </c>
      <c r="DM89">
        <v>4</v>
      </c>
      <c r="DN89">
        <v>0.04</v>
      </c>
      <c r="DO89">
        <v>-0.13600000000000001</v>
      </c>
      <c r="DP89">
        <v>0.35699999999999998</v>
      </c>
      <c r="DQ89">
        <v>0.41399999999999998</v>
      </c>
      <c r="DR89">
        <v>400</v>
      </c>
      <c r="DS89">
        <v>28</v>
      </c>
      <c r="DT89">
        <v>0.02</v>
      </c>
      <c r="DU89">
        <v>0.03</v>
      </c>
      <c r="DV89">
        <v>4.7339618117589399</v>
      </c>
      <c r="DW89">
        <v>1.9123230609036399E-2</v>
      </c>
      <c r="DX89">
        <v>2.2619189731766499E-2</v>
      </c>
      <c r="DY89">
        <v>1</v>
      </c>
      <c r="DZ89">
        <v>-6.2746893333333302</v>
      </c>
      <c r="EA89">
        <v>-0.26549979977754201</v>
      </c>
      <c r="EB89">
        <v>3.0156080418751799E-2</v>
      </c>
      <c r="EC89">
        <v>0</v>
      </c>
      <c r="ED89">
        <v>1.47999233333333</v>
      </c>
      <c r="EE89">
        <v>0.44301837597329902</v>
      </c>
      <c r="EF89">
        <v>3.2140623379490099E-2</v>
      </c>
      <c r="EG89">
        <v>0</v>
      </c>
      <c r="EH89">
        <v>1</v>
      </c>
      <c r="EI89">
        <v>3</v>
      </c>
      <c r="EJ89" t="s">
        <v>333</v>
      </c>
      <c r="EK89">
        <v>100</v>
      </c>
      <c r="EL89">
        <v>100</v>
      </c>
      <c r="EM89">
        <v>0.36199999999999999</v>
      </c>
      <c r="EN89">
        <v>0.58079999999999998</v>
      </c>
      <c r="EO89">
        <v>0.52440484705572799</v>
      </c>
      <c r="EP89">
        <v>-1.6043650578588901E-5</v>
      </c>
      <c r="EQ89">
        <v>-1.15305589960158E-6</v>
      </c>
      <c r="ER89">
        <v>3.6581349982770798E-10</v>
      </c>
      <c r="ES89">
        <v>0.41415500000000099</v>
      </c>
      <c r="ET89">
        <v>0</v>
      </c>
      <c r="EU89">
        <v>0</v>
      </c>
      <c r="EV89">
        <v>0</v>
      </c>
      <c r="EW89">
        <v>18</v>
      </c>
      <c r="EX89">
        <v>2225</v>
      </c>
      <c r="EY89">
        <v>1</v>
      </c>
      <c r="EZ89">
        <v>25</v>
      </c>
      <c r="FA89">
        <v>46.6</v>
      </c>
      <c r="FB89">
        <v>46.6</v>
      </c>
      <c r="FC89">
        <v>2</v>
      </c>
      <c r="FD89">
        <v>512.572</v>
      </c>
      <c r="FE89">
        <v>502.553</v>
      </c>
      <c r="FF89">
        <v>37.176099999999998</v>
      </c>
      <c r="FG89">
        <v>36.250799999999998</v>
      </c>
      <c r="FH89">
        <v>30</v>
      </c>
      <c r="FI89">
        <v>36.027000000000001</v>
      </c>
      <c r="FJ89">
        <v>36.040599999999998</v>
      </c>
      <c r="FK89">
        <v>19.404900000000001</v>
      </c>
      <c r="FL89">
        <v>0</v>
      </c>
      <c r="FM89">
        <v>100</v>
      </c>
      <c r="FN89">
        <v>-999.9</v>
      </c>
      <c r="FO89">
        <v>400</v>
      </c>
      <c r="FP89">
        <v>28.532699999999998</v>
      </c>
      <c r="FQ89">
        <v>97.525000000000006</v>
      </c>
      <c r="FR89">
        <v>101.80800000000001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25</v>
      </c>
    </row>
    <row r="16" spans="1:2" x14ac:dyDescent="0.25">
      <c r="A16" t="s">
        <v>344</v>
      </c>
      <c r="B16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2020-12-07T15:24:33Z</dcterms:created>
  <dcterms:modified xsi:type="dcterms:W3CDTF">2021-05-13T19:18:35Z</dcterms:modified>
</cp:coreProperties>
</file>