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6800 Point measurements\"/>
    </mc:Choice>
  </mc:AlternateContent>
  <xr:revisionPtr revIDLastSave="0" documentId="13_ncr:1_{B1F7C022-2B59-4BFD-BD8D-A5864D070199}" xr6:coauthVersionLast="46" xr6:coauthVersionMax="46" xr10:uidLastSave="{00000000-0000-0000-0000-000000000000}"/>
  <bookViews>
    <workbookView xWindow="1560" yWindow="1560" windowWidth="21600" windowHeight="11385" activeTab="1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86" i="1" l="1"/>
  <c r="BJ86" i="1"/>
  <c r="BH86" i="1"/>
  <c r="BG86" i="1"/>
  <c r="BF86" i="1"/>
  <c r="BE86" i="1"/>
  <c r="BD86" i="1"/>
  <c r="BC86" i="1"/>
  <c r="AX86" i="1" s="1"/>
  <c r="AZ86" i="1"/>
  <c r="AS86" i="1"/>
  <c r="AM86" i="1"/>
  <c r="AN86" i="1" s="1"/>
  <c r="AI86" i="1"/>
  <c r="AG86" i="1" s="1"/>
  <c r="Y86" i="1"/>
  <c r="X86" i="1"/>
  <c r="P86" i="1"/>
  <c r="BK85" i="1"/>
  <c r="BJ85" i="1"/>
  <c r="BI85" i="1" s="1"/>
  <c r="AU85" i="1" s="1"/>
  <c r="BH85" i="1"/>
  <c r="BG85" i="1"/>
  <c r="BF85" i="1"/>
  <c r="BE85" i="1"/>
  <c r="BD85" i="1"/>
  <c r="BC85" i="1"/>
  <c r="AX85" i="1" s="1"/>
  <c r="AZ85" i="1"/>
  <c r="AS85" i="1"/>
  <c r="AM85" i="1"/>
  <c r="AN85" i="1" s="1"/>
  <c r="AI85" i="1"/>
  <c r="AG85" i="1" s="1"/>
  <c r="N85" i="1" s="1"/>
  <c r="Y85" i="1"/>
  <c r="X85" i="1"/>
  <c r="P85" i="1"/>
  <c r="BK84" i="1"/>
  <c r="BJ84" i="1"/>
  <c r="BH84" i="1"/>
  <c r="BG84" i="1"/>
  <c r="BF84" i="1"/>
  <c r="BE84" i="1"/>
  <c r="BD84" i="1"/>
  <c r="BC84" i="1"/>
  <c r="AX84" i="1" s="1"/>
  <c r="AZ84" i="1"/>
  <c r="AS84" i="1"/>
  <c r="AN84" i="1"/>
  <c r="AM84" i="1"/>
  <c r="AI84" i="1"/>
  <c r="AG84" i="1" s="1"/>
  <c r="AH84" i="1" s="1"/>
  <c r="Y84" i="1"/>
  <c r="X84" i="1"/>
  <c r="P84" i="1"/>
  <c r="BK83" i="1"/>
  <c r="BJ83" i="1"/>
  <c r="BH83" i="1"/>
  <c r="BG83" i="1"/>
  <c r="BF83" i="1"/>
  <c r="BE83" i="1"/>
  <c r="BD83" i="1"/>
  <c r="BC83" i="1"/>
  <c r="AX83" i="1" s="1"/>
  <c r="AZ83" i="1"/>
  <c r="AS83" i="1"/>
  <c r="AN83" i="1"/>
  <c r="AM83" i="1"/>
  <c r="AI83" i="1"/>
  <c r="AG83" i="1" s="1"/>
  <c r="I83" i="1" s="1"/>
  <c r="Y83" i="1"/>
  <c r="X83" i="1"/>
  <c r="P83" i="1"/>
  <c r="BK82" i="1"/>
  <c r="BJ82" i="1"/>
  <c r="BH82" i="1"/>
  <c r="BG82" i="1"/>
  <c r="BF82" i="1"/>
  <c r="BE82" i="1"/>
  <c r="BD82" i="1"/>
  <c r="BC82" i="1"/>
  <c r="AX82" i="1" s="1"/>
  <c r="AZ82" i="1"/>
  <c r="AS82" i="1"/>
  <c r="AN82" i="1"/>
  <c r="AM82" i="1"/>
  <c r="AI82" i="1"/>
  <c r="AG82" i="1" s="1"/>
  <c r="Y82" i="1"/>
  <c r="X82" i="1"/>
  <c r="W82" i="1"/>
  <c r="P82" i="1"/>
  <c r="BK81" i="1"/>
  <c r="BJ81" i="1"/>
  <c r="BH81" i="1"/>
  <c r="BG81" i="1"/>
  <c r="BF81" i="1"/>
  <c r="BE81" i="1"/>
  <c r="BD81" i="1"/>
  <c r="BC81" i="1"/>
  <c r="AX81" i="1" s="1"/>
  <c r="AZ81" i="1"/>
  <c r="AS81" i="1"/>
  <c r="AM81" i="1"/>
  <c r="AN81" i="1" s="1"/>
  <c r="AI81" i="1"/>
  <c r="AG81" i="1" s="1"/>
  <c r="Y81" i="1"/>
  <c r="X81" i="1"/>
  <c r="P81" i="1"/>
  <c r="BK80" i="1"/>
  <c r="BJ80" i="1"/>
  <c r="BI80" i="1" s="1"/>
  <c r="BH80" i="1"/>
  <c r="BG80" i="1"/>
  <c r="BF80" i="1"/>
  <c r="BE80" i="1"/>
  <c r="BD80" i="1"/>
  <c r="BC80" i="1"/>
  <c r="AX80" i="1" s="1"/>
  <c r="AZ80" i="1"/>
  <c r="AU80" i="1"/>
  <c r="AS80" i="1"/>
  <c r="AM80" i="1"/>
  <c r="AN80" i="1" s="1"/>
  <c r="AI80" i="1"/>
  <c r="AG80" i="1" s="1"/>
  <c r="J80" i="1" s="1"/>
  <c r="AV80" i="1" s="1"/>
  <c r="Y80" i="1"/>
  <c r="X80" i="1"/>
  <c r="P80" i="1"/>
  <c r="BK79" i="1"/>
  <c r="BJ79" i="1"/>
  <c r="BH79" i="1"/>
  <c r="BG79" i="1"/>
  <c r="BF79" i="1"/>
  <c r="BE79" i="1"/>
  <c r="BD79" i="1"/>
  <c r="BC79" i="1"/>
  <c r="AX79" i="1" s="1"/>
  <c r="AZ79" i="1"/>
  <c r="AS79" i="1"/>
  <c r="AM79" i="1"/>
  <c r="AN79" i="1" s="1"/>
  <c r="AI79" i="1"/>
  <c r="AG79" i="1" s="1"/>
  <c r="Y79" i="1"/>
  <c r="X79" i="1"/>
  <c r="W79" i="1" s="1"/>
  <c r="P79" i="1"/>
  <c r="BK78" i="1"/>
  <c r="BJ78" i="1"/>
  <c r="BH78" i="1"/>
  <c r="BG78" i="1"/>
  <c r="BF78" i="1"/>
  <c r="BE78" i="1"/>
  <c r="BD78" i="1"/>
  <c r="BC78" i="1"/>
  <c r="AX78" i="1" s="1"/>
  <c r="AZ78" i="1"/>
  <c r="AS78" i="1"/>
  <c r="AM78" i="1"/>
  <c r="AN78" i="1" s="1"/>
  <c r="AI78" i="1"/>
  <c r="AG78" i="1"/>
  <c r="I78" i="1" s="1"/>
  <c r="AA78" i="1" s="1"/>
  <c r="Y78" i="1"/>
  <c r="X78" i="1"/>
  <c r="W78" i="1" s="1"/>
  <c r="P78" i="1"/>
  <c r="BK77" i="1"/>
  <c r="BJ77" i="1"/>
  <c r="BH77" i="1"/>
  <c r="BG77" i="1"/>
  <c r="BF77" i="1"/>
  <c r="BE77" i="1"/>
  <c r="BD77" i="1"/>
  <c r="BC77" i="1"/>
  <c r="AX77" i="1" s="1"/>
  <c r="AZ77" i="1"/>
  <c r="AS77" i="1"/>
  <c r="AM77" i="1"/>
  <c r="AN77" i="1" s="1"/>
  <c r="AI77" i="1"/>
  <c r="AG77" i="1" s="1"/>
  <c r="N77" i="1" s="1"/>
  <c r="AH77" i="1"/>
  <c r="Y77" i="1"/>
  <c r="X77" i="1"/>
  <c r="P77" i="1"/>
  <c r="BK76" i="1"/>
  <c r="BJ76" i="1"/>
  <c r="BH76" i="1"/>
  <c r="BG76" i="1"/>
  <c r="BF76" i="1"/>
  <c r="BE76" i="1"/>
  <c r="BD76" i="1"/>
  <c r="BC76" i="1"/>
  <c r="AX76" i="1" s="1"/>
  <c r="AZ76" i="1"/>
  <c r="AS76" i="1"/>
  <c r="AM76" i="1"/>
  <c r="AN76" i="1" s="1"/>
  <c r="AI76" i="1"/>
  <c r="AG76" i="1" s="1"/>
  <c r="K76" i="1" s="1"/>
  <c r="Y76" i="1"/>
  <c r="X76" i="1"/>
  <c r="P76" i="1"/>
  <c r="BK75" i="1"/>
  <c r="BJ75" i="1"/>
  <c r="BH75" i="1"/>
  <c r="BG75" i="1"/>
  <c r="BF75" i="1"/>
  <c r="BE75" i="1"/>
  <c r="BD75" i="1"/>
  <c r="BC75" i="1"/>
  <c r="AX75" i="1" s="1"/>
  <c r="AZ75" i="1"/>
  <c r="AS75" i="1"/>
  <c r="AN75" i="1"/>
  <c r="AM75" i="1"/>
  <c r="AI75" i="1"/>
  <c r="AG75" i="1"/>
  <c r="N75" i="1" s="1"/>
  <c r="Y75" i="1"/>
  <c r="X75" i="1"/>
  <c r="W75" i="1" s="1"/>
  <c r="P75" i="1"/>
  <c r="BK74" i="1"/>
  <c r="BJ74" i="1"/>
  <c r="BI74" i="1" s="1"/>
  <c r="BH74" i="1"/>
  <c r="BG74" i="1"/>
  <c r="BF74" i="1"/>
  <c r="BE74" i="1"/>
  <c r="BD74" i="1"/>
  <c r="BC74" i="1"/>
  <c r="AX74" i="1" s="1"/>
  <c r="AZ74" i="1"/>
  <c r="AS74" i="1"/>
  <c r="AM74" i="1"/>
  <c r="AN74" i="1" s="1"/>
  <c r="AI74" i="1"/>
  <c r="AG74" i="1" s="1"/>
  <c r="Y74" i="1"/>
  <c r="W74" i="1" s="1"/>
  <c r="X74" i="1"/>
  <c r="P74" i="1"/>
  <c r="BK73" i="1"/>
  <c r="BJ73" i="1"/>
  <c r="BH73" i="1"/>
  <c r="BG73" i="1"/>
  <c r="BF73" i="1"/>
  <c r="BE73" i="1"/>
  <c r="BD73" i="1"/>
  <c r="BC73" i="1"/>
  <c r="AX73" i="1" s="1"/>
  <c r="AZ73" i="1"/>
  <c r="AS73" i="1"/>
  <c r="AM73" i="1"/>
  <c r="AN73" i="1" s="1"/>
  <c r="AI73" i="1"/>
  <c r="AG73" i="1" s="1"/>
  <c r="Y73" i="1"/>
  <c r="X73" i="1"/>
  <c r="P73" i="1"/>
  <c r="BK72" i="1"/>
  <c r="BJ72" i="1"/>
  <c r="BH72" i="1"/>
  <c r="BI72" i="1" s="1"/>
  <c r="S72" i="1" s="1"/>
  <c r="BG72" i="1"/>
  <c r="BF72" i="1"/>
  <c r="BE72" i="1"/>
  <c r="BD72" i="1"/>
  <c r="BC72" i="1"/>
  <c r="AX72" i="1" s="1"/>
  <c r="AZ72" i="1"/>
  <c r="AS72" i="1"/>
  <c r="AM72" i="1"/>
  <c r="AN72" i="1" s="1"/>
  <c r="AI72" i="1"/>
  <c r="AG72" i="1" s="1"/>
  <c r="Y72" i="1"/>
  <c r="X72" i="1"/>
  <c r="P72" i="1"/>
  <c r="BK71" i="1"/>
  <c r="BJ71" i="1"/>
  <c r="BH71" i="1"/>
  <c r="BI71" i="1" s="1"/>
  <c r="AU71" i="1" s="1"/>
  <c r="BG71" i="1"/>
  <c r="BF71" i="1"/>
  <c r="BE71" i="1"/>
  <c r="BD71" i="1"/>
  <c r="BC71" i="1"/>
  <c r="AX71" i="1" s="1"/>
  <c r="AZ71" i="1"/>
  <c r="AS71" i="1"/>
  <c r="AM71" i="1"/>
  <c r="AN71" i="1" s="1"/>
  <c r="AI71" i="1"/>
  <c r="AG71" i="1" s="1"/>
  <c r="Y71" i="1"/>
  <c r="X71" i="1"/>
  <c r="P71" i="1"/>
  <c r="BK70" i="1"/>
  <c r="BJ70" i="1"/>
  <c r="BH70" i="1"/>
  <c r="BG70" i="1"/>
  <c r="BF70" i="1"/>
  <c r="BE70" i="1"/>
  <c r="BD70" i="1"/>
  <c r="BC70" i="1"/>
  <c r="AX70" i="1" s="1"/>
  <c r="AZ70" i="1"/>
  <c r="AS70" i="1"/>
  <c r="AM70" i="1"/>
  <c r="AN70" i="1" s="1"/>
  <c r="AI70" i="1"/>
  <c r="AG70" i="1" s="1"/>
  <c r="Y70" i="1"/>
  <c r="X70" i="1"/>
  <c r="P70" i="1"/>
  <c r="BK69" i="1"/>
  <c r="BJ69" i="1"/>
  <c r="BH69" i="1"/>
  <c r="BG69" i="1"/>
  <c r="BF69" i="1"/>
  <c r="BE69" i="1"/>
  <c r="BD69" i="1"/>
  <c r="BC69" i="1"/>
  <c r="AX69" i="1" s="1"/>
  <c r="AZ69" i="1"/>
  <c r="AS69" i="1"/>
  <c r="AM69" i="1"/>
  <c r="AN69" i="1" s="1"/>
  <c r="AI69" i="1"/>
  <c r="AG69" i="1" s="1"/>
  <c r="Y69" i="1"/>
  <c r="X69" i="1"/>
  <c r="P69" i="1"/>
  <c r="BK68" i="1"/>
  <c r="BJ68" i="1"/>
  <c r="BH68" i="1"/>
  <c r="BG68" i="1"/>
  <c r="BF68" i="1"/>
  <c r="BE68" i="1"/>
  <c r="BD68" i="1"/>
  <c r="BC68" i="1"/>
  <c r="AX68" i="1" s="1"/>
  <c r="AZ68" i="1"/>
  <c r="AS68" i="1"/>
  <c r="AM68" i="1"/>
  <c r="AN68" i="1" s="1"/>
  <c r="AI68" i="1"/>
  <c r="AG68" i="1" s="1"/>
  <c r="K68" i="1" s="1"/>
  <c r="Y68" i="1"/>
  <c r="X68" i="1"/>
  <c r="P68" i="1"/>
  <c r="BK67" i="1"/>
  <c r="BJ67" i="1"/>
  <c r="BH67" i="1"/>
  <c r="BG67" i="1"/>
  <c r="BF67" i="1"/>
  <c r="BE67" i="1"/>
  <c r="BD67" i="1"/>
  <c r="BC67" i="1"/>
  <c r="AX67" i="1" s="1"/>
  <c r="AZ67" i="1"/>
  <c r="AS67" i="1"/>
  <c r="AM67" i="1"/>
  <c r="AN67" i="1" s="1"/>
  <c r="AI67" i="1"/>
  <c r="AG67" i="1" s="1"/>
  <c r="N67" i="1" s="1"/>
  <c r="Y67" i="1"/>
  <c r="X67" i="1"/>
  <c r="W67" i="1" s="1"/>
  <c r="P67" i="1"/>
  <c r="BK66" i="1"/>
  <c r="BJ66" i="1"/>
  <c r="BH66" i="1"/>
  <c r="BG66" i="1"/>
  <c r="BF66" i="1"/>
  <c r="BE66" i="1"/>
  <c r="BD66" i="1"/>
  <c r="BC66" i="1"/>
  <c r="AX66" i="1" s="1"/>
  <c r="AZ66" i="1"/>
  <c r="AS66" i="1"/>
  <c r="AM66" i="1"/>
  <c r="AN66" i="1" s="1"/>
  <c r="AI66" i="1"/>
  <c r="AG66" i="1" s="1"/>
  <c r="I66" i="1" s="1"/>
  <c r="Y66" i="1"/>
  <c r="X66" i="1"/>
  <c r="W66" i="1" s="1"/>
  <c r="P66" i="1"/>
  <c r="BK65" i="1"/>
  <c r="BJ65" i="1"/>
  <c r="BH65" i="1"/>
  <c r="BI65" i="1" s="1"/>
  <c r="BG65" i="1"/>
  <c r="BF65" i="1"/>
  <c r="BE65" i="1"/>
  <c r="BD65" i="1"/>
  <c r="BC65" i="1"/>
  <c r="AX65" i="1" s="1"/>
  <c r="AZ65" i="1"/>
  <c r="AS65" i="1"/>
  <c r="AM65" i="1"/>
  <c r="AN65" i="1" s="1"/>
  <c r="AI65" i="1"/>
  <c r="AG65" i="1" s="1"/>
  <c r="Y65" i="1"/>
  <c r="X65" i="1"/>
  <c r="P65" i="1"/>
  <c r="BK64" i="1"/>
  <c r="BJ64" i="1"/>
  <c r="BH64" i="1"/>
  <c r="BI64" i="1" s="1"/>
  <c r="BG64" i="1"/>
  <c r="BF64" i="1"/>
  <c r="BE64" i="1"/>
  <c r="BD64" i="1"/>
  <c r="BC64" i="1"/>
  <c r="AX64" i="1" s="1"/>
  <c r="AZ64" i="1"/>
  <c r="AS64" i="1"/>
  <c r="AM64" i="1"/>
  <c r="AN64" i="1" s="1"/>
  <c r="AI64" i="1"/>
  <c r="AG64" i="1" s="1"/>
  <c r="Y64" i="1"/>
  <c r="X64" i="1"/>
  <c r="P64" i="1"/>
  <c r="BK63" i="1"/>
  <c r="BJ63" i="1"/>
  <c r="BH63" i="1"/>
  <c r="BG63" i="1"/>
  <c r="BF63" i="1"/>
  <c r="BE63" i="1"/>
  <c r="BD63" i="1"/>
  <c r="BC63" i="1"/>
  <c r="AX63" i="1" s="1"/>
  <c r="AZ63" i="1"/>
  <c r="AS63" i="1"/>
  <c r="AM63" i="1"/>
  <c r="AN63" i="1" s="1"/>
  <c r="AI63" i="1"/>
  <c r="AG63" i="1" s="1"/>
  <c r="Y63" i="1"/>
  <c r="X63" i="1"/>
  <c r="P63" i="1"/>
  <c r="BK62" i="1"/>
  <c r="BJ62" i="1"/>
  <c r="BH62" i="1"/>
  <c r="BG62" i="1"/>
  <c r="BF62" i="1"/>
  <c r="BE62" i="1"/>
  <c r="BD62" i="1"/>
  <c r="BC62" i="1"/>
  <c r="AX62" i="1" s="1"/>
  <c r="AZ62" i="1"/>
  <c r="AS62" i="1"/>
  <c r="AM62" i="1"/>
  <c r="AN62" i="1" s="1"/>
  <c r="AI62" i="1"/>
  <c r="AG62" i="1" s="1"/>
  <c r="Y62" i="1"/>
  <c r="X62" i="1"/>
  <c r="P62" i="1"/>
  <c r="BK61" i="1"/>
  <c r="BJ61" i="1"/>
  <c r="BH61" i="1"/>
  <c r="BG61" i="1"/>
  <c r="BF61" i="1"/>
  <c r="BE61" i="1"/>
  <c r="BD61" i="1"/>
  <c r="BC61" i="1"/>
  <c r="AX61" i="1" s="1"/>
  <c r="AZ61" i="1"/>
  <c r="AS61" i="1"/>
  <c r="AM61" i="1"/>
  <c r="AN61" i="1" s="1"/>
  <c r="AI61" i="1"/>
  <c r="AG61" i="1" s="1"/>
  <c r="K61" i="1" s="1"/>
  <c r="Y61" i="1"/>
  <c r="X61" i="1"/>
  <c r="W61" i="1"/>
  <c r="P61" i="1"/>
  <c r="BK60" i="1"/>
  <c r="BJ60" i="1"/>
  <c r="BH60" i="1"/>
  <c r="BG60" i="1"/>
  <c r="BF60" i="1"/>
  <c r="BE60" i="1"/>
  <c r="BD60" i="1"/>
  <c r="BC60" i="1"/>
  <c r="AX60" i="1" s="1"/>
  <c r="AZ60" i="1"/>
  <c r="AS60" i="1"/>
  <c r="AM60" i="1"/>
  <c r="AN60" i="1" s="1"/>
  <c r="AI60" i="1"/>
  <c r="AG60" i="1" s="1"/>
  <c r="AH60" i="1" s="1"/>
  <c r="Y60" i="1"/>
  <c r="X60" i="1"/>
  <c r="P60" i="1"/>
  <c r="BK59" i="1"/>
  <c r="BJ59" i="1"/>
  <c r="BH59" i="1"/>
  <c r="BG59" i="1"/>
  <c r="BF59" i="1"/>
  <c r="BE59" i="1"/>
  <c r="BD59" i="1"/>
  <c r="BC59" i="1"/>
  <c r="AX59" i="1" s="1"/>
  <c r="AZ59" i="1"/>
  <c r="AS59" i="1"/>
  <c r="AM59" i="1"/>
  <c r="AN59" i="1" s="1"/>
  <c r="AI59" i="1"/>
  <c r="AG59" i="1" s="1"/>
  <c r="AH59" i="1" s="1"/>
  <c r="Y59" i="1"/>
  <c r="X59" i="1"/>
  <c r="P59" i="1"/>
  <c r="BK58" i="1"/>
  <c r="BJ58" i="1"/>
  <c r="BH58" i="1"/>
  <c r="BG58" i="1"/>
  <c r="BF58" i="1"/>
  <c r="BE58" i="1"/>
  <c r="BD58" i="1"/>
  <c r="BC58" i="1"/>
  <c r="AX58" i="1" s="1"/>
  <c r="AZ58" i="1"/>
  <c r="AS58" i="1"/>
  <c r="AM58" i="1"/>
  <c r="AN58" i="1" s="1"/>
  <c r="AI58" i="1"/>
  <c r="AG58" i="1" s="1"/>
  <c r="N58" i="1" s="1"/>
  <c r="Y58" i="1"/>
  <c r="X58" i="1"/>
  <c r="W58" i="1" s="1"/>
  <c r="P58" i="1"/>
  <c r="BK57" i="1"/>
  <c r="BJ57" i="1"/>
  <c r="BH57" i="1"/>
  <c r="BG57" i="1"/>
  <c r="BF57" i="1"/>
  <c r="BE57" i="1"/>
  <c r="BD57" i="1"/>
  <c r="BC57" i="1"/>
  <c r="AX57" i="1" s="1"/>
  <c r="AZ57" i="1"/>
  <c r="AS57" i="1"/>
  <c r="AN57" i="1"/>
  <c r="AM57" i="1"/>
  <c r="AI57" i="1"/>
  <c r="AG57" i="1" s="1"/>
  <c r="K57" i="1" s="1"/>
  <c r="Y57" i="1"/>
  <c r="X57" i="1"/>
  <c r="P57" i="1"/>
  <c r="I57" i="1"/>
  <c r="AA57" i="1" s="1"/>
  <c r="BK56" i="1"/>
  <c r="BJ56" i="1"/>
  <c r="BH56" i="1"/>
  <c r="BG56" i="1"/>
  <c r="BF56" i="1"/>
  <c r="BE56" i="1"/>
  <c r="BD56" i="1"/>
  <c r="BC56" i="1"/>
  <c r="AX56" i="1" s="1"/>
  <c r="AZ56" i="1"/>
  <c r="AS56" i="1"/>
  <c r="AM56" i="1"/>
  <c r="AN56" i="1" s="1"/>
  <c r="AI56" i="1"/>
  <c r="AG56" i="1" s="1"/>
  <c r="K56" i="1" s="1"/>
  <c r="Y56" i="1"/>
  <c r="X56" i="1"/>
  <c r="P56" i="1"/>
  <c r="N56" i="1"/>
  <c r="BK55" i="1"/>
  <c r="BJ55" i="1"/>
  <c r="BH55" i="1"/>
  <c r="BG55" i="1"/>
  <c r="BF55" i="1"/>
  <c r="BE55" i="1"/>
  <c r="BD55" i="1"/>
  <c r="BC55" i="1"/>
  <c r="AX55" i="1" s="1"/>
  <c r="AZ55" i="1"/>
  <c r="AS55" i="1"/>
  <c r="AM55" i="1"/>
  <c r="AN55" i="1" s="1"/>
  <c r="AI55" i="1"/>
  <c r="AG55" i="1" s="1"/>
  <c r="Y55" i="1"/>
  <c r="X55" i="1"/>
  <c r="P55" i="1"/>
  <c r="BK54" i="1"/>
  <c r="BJ54" i="1"/>
  <c r="BI54" i="1" s="1"/>
  <c r="AU54" i="1" s="1"/>
  <c r="AW54" i="1" s="1"/>
  <c r="BH54" i="1"/>
  <c r="BG54" i="1"/>
  <c r="BF54" i="1"/>
  <c r="BE54" i="1"/>
  <c r="BD54" i="1"/>
  <c r="BC54" i="1"/>
  <c r="AX54" i="1" s="1"/>
  <c r="AZ54" i="1"/>
  <c r="AS54" i="1"/>
  <c r="AM54" i="1"/>
  <c r="AN54" i="1" s="1"/>
  <c r="AI54" i="1"/>
  <c r="AG54" i="1" s="1"/>
  <c r="J54" i="1" s="1"/>
  <c r="AV54" i="1" s="1"/>
  <c r="Y54" i="1"/>
  <c r="X54" i="1"/>
  <c r="W54" i="1" s="1"/>
  <c r="P54" i="1"/>
  <c r="BK53" i="1"/>
  <c r="BJ53" i="1"/>
  <c r="BH53" i="1"/>
  <c r="BG53" i="1"/>
  <c r="BF53" i="1"/>
  <c r="BE53" i="1"/>
  <c r="BD53" i="1"/>
  <c r="BC53" i="1"/>
  <c r="AX53" i="1" s="1"/>
  <c r="AZ53" i="1"/>
  <c r="AS53" i="1"/>
  <c r="AM53" i="1"/>
  <c r="AN53" i="1" s="1"/>
  <c r="AI53" i="1"/>
  <c r="AG53" i="1" s="1"/>
  <c r="Y53" i="1"/>
  <c r="X53" i="1"/>
  <c r="P53" i="1"/>
  <c r="BK52" i="1"/>
  <c r="BJ52" i="1"/>
  <c r="BH52" i="1"/>
  <c r="BG52" i="1"/>
  <c r="BF52" i="1"/>
  <c r="BE52" i="1"/>
  <c r="BD52" i="1"/>
  <c r="BC52" i="1"/>
  <c r="AX52" i="1" s="1"/>
  <c r="AZ52" i="1"/>
  <c r="AS52" i="1"/>
  <c r="AM52" i="1"/>
  <c r="AN52" i="1" s="1"/>
  <c r="AI52" i="1"/>
  <c r="AG52" i="1"/>
  <c r="AH52" i="1" s="1"/>
  <c r="Y52" i="1"/>
  <c r="X52" i="1"/>
  <c r="P52" i="1"/>
  <c r="BK51" i="1"/>
  <c r="BJ51" i="1"/>
  <c r="BH51" i="1"/>
  <c r="BG51" i="1"/>
  <c r="BF51" i="1"/>
  <c r="BE51" i="1"/>
  <c r="BD51" i="1"/>
  <c r="BC51" i="1"/>
  <c r="AX51" i="1" s="1"/>
  <c r="AZ51" i="1"/>
  <c r="AS51" i="1"/>
  <c r="AM51" i="1"/>
  <c r="AN51" i="1" s="1"/>
  <c r="AI51" i="1"/>
  <c r="AG51" i="1" s="1"/>
  <c r="Y51" i="1"/>
  <c r="X51" i="1"/>
  <c r="P51" i="1"/>
  <c r="BK50" i="1"/>
  <c r="BJ50" i="1"/>
  <c r="BI50" i="1" s="1"/>
  <c r="AU50" i="1" s="1"/>
  <c r="AW50" i="1" s="1"/>
  <c r="BH50" i="1"/>
  <c r="BG50" i="1"/>
  <c r="BF50" i="1"/>
  <c r="BE50" i="1"/>
  <c r="BD50" i="1"/>
  <c r="BC50" i="1"/>
  <c r="AX50" i="1" s="1"/>
  <c r="AZ50" i="1"/>
  <c r="AS50" i="1"/>
  <c r="AM50" i="1"/>
  <c r="AN50" i="1" s="1"/>
  <c r="AI50" i="1"/>
  <c r="AG50" i="1" s="1"/>
  <c r="Y50" i="1"/>
  <c r="X50" i="1"/>
  <c r="P50" i="1"/>
  <c r="BK49" i="1"/>
  <c r="BJ49" i="1"/>
  <c r="BH49" i="1"/>
  <c r="BG49" i="1"/>
  <c r="BF49" i="1"/>
  <c r="BE49" i="1"/>
  <c r="BD49" i="1"/>
  <c r="BC49" i="1"/>
  <c r="AX49" i="1" s="1"/>
  <c r="AZ49" i="1"/>
  <c r="AS49" i="1"/>
  <c r="AM49" i="1"/>
  <c r="AN49" i="1" s="1"/>
  <c r="AI49" i="1"/>
  <c r="AG49" i="1" s="1"/>
  <c r="Y49" i="1"/>
  <c r="X49" i="1"/>
  <c r="W49" i="1" s="1"/>
  <c r="P49" i="1"/>
  <c r="BK48" i="1"/>
  <c r="BJ48" i="1"/>
  <c r="BH48" i="1"/>
  <c r="BG48" i="1"/>
  <c r="BF48" i="1"/>
  <c r="BE48" i="1"/>
  <c r="BD48" i="1"/>
  <c r="BC48" i="1"/>
  <c r="AX48" i="1" s="1"/>
  <c r="AZ48" i="1"/>
  <c r="AS48" i="1"/>
  <c r="AM48" i="1"/>
  <c r="AN48" i="1" s="1"/>
  <c r="AI48" i="1"/>
  <c r="AG48" i="1" s="1"/>
  <c r="J48" i="1" s="1"/>
  <c r="AV48" i="1" s="1"/>
  <c r="Y48" i="1"/>
  <c r="X48" i="1"/>
  <c r="W48" i="1" s="1"/>
  <c r="P48" i="1"/>
  <c r="BK47" i="1"/>
  <c r="BJ47" i="1"/>
  <c r="BH47" i="1"/>
  <c r="BG47" i="1"/>
  <c r="BF47" i="1"/>
  <c r="BE47" i="1"/>
  <c r="BD47" i="1"/>
  <c r="BC47" i="1"/>
  <c r="AX47" i="1" s="1"/>
  <c r="AZ47" i="1"/>
  <c r="AS47" i="1"/>
  <c r="AM47" i="1"/>
  <c r="AN47" i="1" s="1"/>
  <c r="AI47" i="1"/>
  <c r="AG47" i="1" s="1"/>
  <c r="J47" i="1" s="1"/>
  <c r="AV47" i="1" s="1"/>
  <c r="Y47" i="1"/>
  <c r="X47" i="1"/>
  <c r="P47" i="1"/>
  <c r="BK46" i="1"/>
  <c r="BJ46" i="1"/>
  <c r="BH46" i="1"/>
  <c r="BG46" i="1"/>
  <c r="BF46" i="1"/>
  <c r="BE46" i="1"/>
  <c r="BD46" i="1"/>
  <c r="BC46" i="1"/>
  <c r="AX46" i="1" s="1"/>
  <c r="AZ46" i="1"/>
  <c r="AS46" i="1"/>
  <c r="AM46" i="1"/>
  <c r="AN46" i="1" s="1"/>
  <c r="AI46" i="1"/>
  <c r="AG46" i="1" s="1"/>
  <c r="AH46" i="1" s="1"/>
  <c r="Y46" i="1"/>
  <c r="X46" i="1"/>
  <c r="P46" i="1"/>
  <c r="BK45" i="1"/>
  <c r="BJ45" i="1"/>
  <c r="BH45" i="1"/>
  <c r="BG45" i="1"/>
  <c r="BF45" i="1"/>
  <c r="BE45" i="1"/>
  <c r="BD45" i="1"/>
  <c r="BC45" i="1"/>
  <c r="AX45" i="1" s="1"/>
  <c r="AZ45" i="1"/>
  <c r="AS45" i="1"/>
  <c r="AM45" i="1"/>
  <c r="AN45" i="1" s="1"/>
  <c r="AI45" i="1"/>
  <c r="AG45" i="1" s="1"/>
  <c r="Y45" i="1"/>
  <c r="X45" i="1"/>
  <c r="P45" i="1"/>
  <c r="BK44" i="1"/>
  <c r="BJ44" i="1"/>
  <c r="BI44" i="1" s="1"/>
  <c r="BH44" i="1"/>
  <c r="BG44" i="1"/>
  <c r="BF44" i="1"/>
  <c r="BE44" i="1"/>
  <c r="BD44" i="1"/>
  <c r="BC44" i="1"/>
  <c r="AX44" i="1" s="1"/>
  <c r="AZ44" i="1"/>
  <c r="AS44" i="1"/>
  <c r="AM44" i="1"/>
  <c r="AN44" i="1" s="1"/>
  <c r="AI44" i="1"/>
  <c r="AG44" i="1" s="1"/>
  <c r="J44" i="1" s="1"/>
  <c r="AV44" i="1" s="1"/>
  <c r="Y44" i="1"/>
  <c r="X44" i="1"/>
  <c r="P44" i="1"/>
  <c r="BK43" i="1"/>
  <c r="BJ43" i="1"/>
  <c r="BH43" i="1"/>
  <c r="BG43" i="1"/>
  <c r="BF43" i="1"/>
  <c r="BE43" i="1"/>
  <c r="BD43" i="1"/>
  <c r="BC43" i="1"/>
  <c r="AX43" i="1" s="1"/>
  <c r="AZ43" i="1"/>
  <c r="AS43" i="1"/>
  <c r="AM43" i="1"/>
  <c r="AN43" i="1" s="1"/>
  <c r="AI43" i="1"/>
  <c r="AG43" i="1" s="1"/>
  <c r="AH43" i="1" s="1"/>
  <c r="Y43" i="1"/>
  <c r="X43" i="1"/>
  <c r="P43" i="1"/>
  <c r="BK42" i="1"/>
  <c r="BJ42" i="1"/>
  <c r="BH42" i="1"/>
  <c r="BG42" i="1"/>
  <c r="BF42" i="1"/>
  <c r="BE42" i="1"/>
  <c r="BD42" i="1"/>
  <c r="BC42" i="1"/>
  <c r="AX42" i="1" s="1"/>
  <c r="AZ42" i="1"/>
  <c r="AS42" i="1"/>
  <c r="AM42" i="1"/>
  <c r="AN42" i="1" s="1"/>
  <c r="AI42" i="1"/>
  <c r="AG42" i="1" s="1"/>
  <c r="Y42" i="1"/>
  <c r="X42" i="1"/>
  <c r="P42" i="1"/>
  <c r="BK41" i="1"/>
  <c r="BJ41" i="1"/>
  <c r="BH41" i="1"/>
  <c r="BG41" i="1"/>
  <c r="BF41" i="1"/>
  <c r="BE41" i="1"/>
  <c r="BD41" i="1"/>
  <c r="BC41" i="1"/>
  <c r="AX41" i="1" s="1"/>
  <c r="AZ41" i="1"/>
  <c r="AS41" i="1"/>
  <c r="AM41" i="1"/>
  <c r="AN41" i="1" s="1"/>
  <c r="AI41" i="1"/>
  <c r="AG41" i="1" s="1"/>
  <c r="N41" i="1" s="1"/>
  <c r="Y41" i="1"/>
  <c r="X41" i="1"/>
  <c r="P41" i="1"/>
  <c r="BK40" i="1"/>
  <c r="BJ40" i="1"/>
  <c r="BH40" i="1"/>
  <c r="BG40" i="1"/>
  <c r="BF40" i="1"/>
  <c r="BE40" i="1"/>
  <c r="BD40" i="1"/>
  <c r="BC40" i="1"/>
  <c r="AX40" i="1" s="1"/>
  <c r="AZ40" i="1"/>
  <c r="AS40" i="1"/>
  <c r="AM40" i="1"/>
  <c r="AN40" i="1" s="1"/>
  <c r="AI40" i="1"/>
  <c r="AG40" i="1" s="1"/>
  <c r="Y40" i="1"/>
  <c r="X40" i="1"/>
  <c r="P40" i="1"/>
  <c r="BK39" i="1"/>
  <c r="BJ39" i="1"/>
  <c r="BH39" i="1"/>
  <c r="BI39" i="1" s="1"/>
  <c r="BG39" i="1"/>
  <c r="BF39" i="1"/>
  <c r="BE39" i="1"/>
  <c r="BD39" i="1"/>
  <c r="BC39" i="1"/>
  <c r="AX39" i="1" s="1"/>
  <c r="AZ39" i="1"/>
  <c r="AS39" i="1"/>
  <c r="AM39" i="1"/>
  <c r="AN39" i="1" s="1"/>
  <c r="AI39" i="1"/>
  <c r="AG39" i="1" s="1"/>
  <c r="AH39" i="1" s="1"/>
  <c r="Y39" i="1"/>
  <c r="X39" i="1"/>
  <c r="P39" i="1"/>
  <c r="J39" i="1"/>
  <c r="AV39" i="1" s="1"/>
  <c r="BK38" i="1"/>
  <c r="BJ38" i="1"/>
  <c r="BH38" i="1"/>
  <c r="BG38" i="1"/>
  <c r="BF38" i="1"/>
  <c r="BE38" i="1"/>
  <c r="BD38" i="1"/>
  <c r="BC38" i="1"/>
  <c r="AX38" i="1" s="1"/>
  <c r="AZ38" i="1"/>
  <c r="AS38" i="1"/>
  <c r="AM38" i="1"/>
  <c r="AN38" i="1" s="1"/>
  <c r="AI38" i="1"/>
  <c r="AG38" i="1" s="1"/>
  <c r="Y38" i="1"/>
  <c r="X38" i="1"/>
  <c r="P38" i="1"/>
  <c r="BK37" i="1"/>
  <c r="BJ37" i="1"/>
  <c r="BH37" i="1"/>
  <c r="BG37" i="1"/>
  <c r="BF37" i="1"/>
  <c r="BE37" i="1"/>
  <c r="BD37" i="1"/>
  <c r="BC37" i="1"/>
  <c r="AX37" i="1" s="1"/>
  <c r="AZ37" i="1"/>
  <c r="AS37" i="1"/>
  <c r="AM37" i="1"/>
  <c r="AN37" i="1" s="1"/>
  <c r="AI37" i="1"/>
  <c r="AG37" i="1" s="1"/>
  <c r="Y37" i="1"/>
  <c r="X37" i="1"/>
  <c r="P37" i="1"/>
  <c r="BK36" i="1"/>
  <c r="BJ36" i="1"/>
  <c r="BH36" i="1"/>
  <c r="BG36" i="1"/>
  <c r="BF36" i="1"/>
  <c r="BE36" i="1"/>
  <c r="BD36" i="1"/>
  <c r="BC36" i="1"/>
  <c r="AX36" i="1" s="1"/>
  <c r="AZ36" i="1"/>
  <c r="AS36" i="1"/>
  <c r="AM36" i="1"/>
  <c r="AN36" i="1" s="1"/>
  <c r="AI36" i="1"/>
  <c r="AG36" i="1" s="1"/>
  <c r="AH36" i="1" s="1"/>
  <c r="Y36" i="1"/>
  <c r="X36" i="1"/>
  <c r="W36" i="1" s="1"/>
  <c r="P36" i="1"/>
  <c r="N36" i="1"/>
  <c r="J36" i="1"/>
  <c r="AV36" i="1" s="1"/>
  <c r="I36" i="1"/>
  <c r="AA36" i="1" s="1"/>
  <c r="BK35" i="1"/>
  <c r="BJ35" i="1"/>
  <c r="BH35" i="1"/>
  <c r="BG35" i="1"/>
  <c r="BF35" i="1"/>
  <c r="BE35" i="1"/>
  <c r="BD35" i="1"/>
  <c r="BC35" i="1"/>
  <c r="AX35" i="1" s="1"/>
  <c r="AZ35" i="1"/>
  <c r="AS35" i="1"/>
  <c r="AM35" i="1"/>
  <c r="AN35" i="1" s="1"/>
  <c r="AI35" i="1"/>
  <c r="AG35" i="1" s="1"/>
  <c r="AH35" i="1" s="1"/>
  <c r="Y35" i="1"/>
  <c r="X35" i="1"/>
  <c r="P35" i="1"/>
  <c r="BK34" i="1"/>
  <c r="BJ34" i="1"/>
  <c r="BH34" i="1"/>
  <c r="BG34" i="1"/>
  <c r="BF34" i="1"/>
  <c r="BE34" i="1"/>
  <c r="BD34" i="1"/>
  <c r="BC34" i="1"/>
  <c r="AX34" i="1" s="1"/>
  <c r="AZ34" i="1"/>
  <c r="AS34" i="1"/>
  <c r="AM34" i="1"/>
  <c r="AN34" i="1" s="1"/>
  <c r="AI34" i="1"/>
  <c r="AG34" i="1" s="1"/>
  <c r="Y34" i="1"/>
  <c r="X34" i="1"/>
  <c r="W34" i="1" s="1"/>
  <c r="P34" i="1"/>
  <c r="BK33" i="1"/>
  <c r="BJ33" i="1"/>
  <c r="BH33" i="1"/>
  <c r="BG33" i="1"/>
  <c r="BF33" i="1"/>
  <c r="BE33" i="1"/>
  <c r="BD33" i="1"/>
  <c r="BC33" i="1"/>
  <c r="AX33" i="1" s="1"/>
  <c r="AZ33" i="1"/>
  <c r="AS33" i="1"/>
  <c r="AM33" i="1"/>
  <c r="AN33" i="1" s="1"/>
  <c r="AI33" i="1"/>
  <c r="AG33" i="1"/>
  <c r="N33" i="1" s="1"/>
  <c r="Y33" i="1"/>
  <c r="X33" i="1"/>
  <c r="P33" i="1"/>
  <c r="BK32" i="1"/>
  <c r="BJ32" i="1"/>
  <c r="BH32" i="1"/>
  <c r="BG32" i="1"/>
  <c r="BF32" i="1"/>
  <c r="BE32" i="1"/>
  <c r="BD32" i="1"/>
  <c r="BC32" i="1"/>
  <c r="AX32" i="1" s="1"/>
  <c r="AZ32" i="1"/>
  <c r="AS32" i="1"/>
  <c r="AM32" i="1"/>
  <c r="AN32" i="1" s="1"/>
  <c r="AI32" i="1"/>
  <c r="AG32" i="1" s="1"/>
  <c r="J32" i="1" s="1"/>
  <c r="AV32" i="1" s="1"/>
  <c r="Y32" i="1"/>
  <c r="X32" i="1"/>
  <c r="P32" i="1"/>
  <c r="BK31" i="1"/>
  <c r="BJ31" i="1"/>
  <c r="BH31" i="1"/>
  <c r="BI31" i="1" s="1"/>
  <c r="BG31" i="1"/>
  <c r="BF31" i="1"/>
  <c r="BE31" i="1"/>
  <c r="BD31" i="1"/>
  <c r="BC31" i="1"/>
  <c r="AX31" i="1" s="1"/>
  <c r="AZ31" i="1"/>
  <c r="AS31" i="1"/>
  <c r="AM31" i="1"/>
  <c r="AN31" i="1" s="1"/>
  <c r="AI31" i="1"/>
  <c r="AG31" i="1" s="1"/>
  <c r="N31" i="1" s="1"/>
  <c r="Y31" i="1"/>
  <c r="X31" i="1"/>
  <c r="P31" i="1"/>
  <c r="BK30" i="1"/>
  <c r="BJ30" i="1"/>
  <c r="BH30" i="1"/>
  <c r="BG30" i="1"/>
  <c r="BF30" i="1"/>
  <c r="BE30" i="1"/>
  <c r="BD30" i="1"/>
  <c r="BC30" i="1"/>
  <c r="AX30" i="1" s="1"/>
  <c r="AZ30" i="1"/>
  <c r="AS30" i="1"/>
  <c r="AM30" i="1"/>
  <c r="AN30" i="1" s="1"/>
  <c r="AI30" i="1"/>
  <c r="AG30" i="1" s="1"/>
  <c r="Y30" i="1"/>
  <c r="X30" i="1"/>
  <c r="P30" i="1"/>
  <c r="BK29" i="1"/>
  <c r="BJ29" i="1"/>
  <c r="BH29" i="1"/>
  <c r="BG29" i="1"/>
  <c r="BF29" i="1"/>
  <c r="BE29" i="1"/>
  <c r="BD29" i="1"/>
  <c r="BC29" i="1"/>
  <c r="AX29" i="1" s="1"/>
  <c r="AZ29" i="1"/>
  <c r="AS29" i="1"/>
  <c r="AM29" i="1"/>
  <c r="AN29" i="1" s="1"/>
  <c r="AI29" i="1"/>
  <c r="AG29" i="1" s="1"/>
  <c r="K29" i="1" s="1"/>
  <c r="Y29" i="1"/>
  <c r="W29" i="1" s="1"/>
  <c r="X29" i="1"/>
  <c r="P29" i="1"/>
  <c r="BK28" i="1"/>
  <c r="BJ28" i="1"/>
  <c r="BH28" i="1"/>
  <c r="BG28" i="1"/>
  <c r="BF28" i="1"/>
  <c r="BE28" i="1"/>
  <c r="BD28" i="1"/>
  <c r="BC28" i="1"/>
  <c r="AX28" i="1" s="1"/>
  <c r="AZ28" i="1"/>
  <c r="AS28" i="1"/>
  <c r="AM28" i="1"/>
  <c r="AN28" i="1" s="1"/>
  <c r="AI28" i="1"/>
  <c r="AG28" i="1" s="1"/>
  <c r="N28" i="1" s="1"/>
  <c r="Y28" i="1"/>
  <c r="X28" i="1"/>
  <c r="P28" i="1"/>
  <c r="BK27" i="1"/>
  <c r="BJ27" i="1"/>
  <c r="BH27" i="1"/>
  <c r="BG27" i="1"/>
  <c r="BF27" i="1"/>
  <c r="BE27" i="1"/>
  <c r="BD27" i="1"/>
  <c r="BC27" i="1"/>
  <c r="AX27" i="1" s="1"/>
  <c r="AZ27" i="1"/>
  <c r="AS27" i="1"/>
  <c r="AM27" i="1"/>
  <c r="AN27" i="1" s="1"/>
  <c r="AI27" i="1"/>
  <c r="AG27" i="1" s="1"/>
  <c r="Y27" i="1"/>
  <c r="X27" i="1"/>
  <c r="P27" i="1"/>
  <c r="BK26" i="1"/>
  <c r="BJ26" i="1"/>
  <c r="BH26" i="1"/>
  <c r="BG26" i="1"/>
  <c r="BF26" i="1"/>
  <c r="BE26" i="1"/>
  <c r="BD26" i="1"/>
  <c r="BC26" i="1"/>
  <c r="AX26" i="1" s="1"/>
  <c r="AZ26" i="1"/>
  <c r="AS26" i="1"/>
  <c r="AM26" i="1"/>
  <c r="AN26" i="1" s="1"/>
  <c r="AI26" i="1"/>
  <c r="AG26" i="1" s="1"/>
  <c r="Y26" i="1"/>
  <c r="X26" i="1"/>
  <c r="P26" i="1"/>
  <c r="BK25" i="1"/>
  <c r="BJ25" i="1"/>
  <c r="BH25" i="1"/>
  <c r="BG25" i="1"/>
  <c r="BF25" i="1"/>
  <c r="BE25" i="1"/>
  <c r="BD25" i="1"/>
  <c r="BC25" i="1"/>
  <c r="AX25" i="1" s="1"/>
  <c r="AZ25" i="1"/>
  <c r="AS25" i="1"/>
  <c r="AM25" i="1"/>
  <c r="AN25" i="1" s="1"/>
  <c r="AI25" i="1"/>
  <c r="AG25" i="1"/>
  <c r="Y25" i="1"/>
  <c r="X25" i="1"/>
  <c r="P25" i="1"/>
  <c r="BK24" i="1"/>
  <c r="BJ24" i="1"/>
  <c r="BH24" i="1"/>
  <c r="BG24" i="1"/>
  <c r="BF24" i="1"/>
  <c r="BE24" i="1"/>
  <c r="BD24" i="1"/>
  <c r="BC24" i="1"/>
  <c r="AX24" i="1" s="1"/>
  <c r="AZ24" i="1"/>
  <c r="AS24" i="1"/>
  <c r="AM24" i="1"/>
  <c r="AN24" i="1" s="1"/>
  <c r="AI24" i="1"/>
  <c r="AG24" i="1" s="1"/>
  <c r="N24" i="1" s="1"/>
  <c r="Y24" i="1"/>
  <c r="X24" i="1"/>
  <c r="P24" i="1"/>
  <c r="BK23" i="1"/>
  <c r="BJ23" i="1"/>
  <c r="BI23" i="1" s="1"/>
  <c r="AU23" i="1" s="1"/>
  <c r="BH23" i="1"/>
  <c r="BG23" i="1"/>
  <c r="BF23" i="1"/>
  <c r="BE23" i="1"/>
  <c r="BD23" i="1"/>
  <c r="BC23" i="1"/>
  <c r="AX23" i="1" s="1"/>
  <c r="AZ23" i="1"/>
  <c r="AS23" i="1"/>
  <c r="AM23" i="1"/>
  <c r="AN23" i="1" s="1"/>
  <c r="AI23" i="1"/>
  <c r="AG23" i="1" s="1"/>
  <c r="N23" i="1" s="1"/>
  <c r="Y23" i="1"/>
  <c r="X23" i="1"/>
  <c r="P23" i="1"/>
  <c r="BK22" i="1"/>
  <c r="BJ22" i="1"/>
  <c r="BH22" i="1"/>
  <c r="BG22" i="1"/>
  <c r="BF22" i="1"/>
  <c r="BE22" i="1"/>
  <c r="BD22" i="1"/>
  <c r="BC22" i="1"/>
  <c r="AX22" i="1" s="1"/>
  <c r="AZ22" i="1"/>
  <c r="AS22" i="1"/>
  <c r="AN22" i="1"/>
  <c r="AM22" i="1"/>
  <c r="AI22" i="1"/>
  <c r="AG22" i="1" s="1"/>
  <c r="N22" i="1" s="1"/>
  <c r="Y22" i="1"/>
  <c r="X22" i="1"/>
  <c r="W22" i="1" s="1"/>
  <c r="P22" i="1"/>
  <c r="BK21" i="1"/>
  <c r="BJ21" i="1"/>
  <c r="BI21" i="1" s="1"/>
  <c r="AU21" i="1" s="1"/>
  <c r="BH21" i="1"/>
  <c r="BG21" i="1"/>
  <c r="BF21" i="1"/>
  <c r="BE21" i="1"/>
  <c r="BD21" i="1"/>
  <c r="BC21" i="1"/>
  <c r="AX21" i="1" s="1"/>
  <c r="AZ21" i="1"/>
  <c r="AS21" i="1"/>
  <c r="AM21" i="1"/>
  <c r="AN21" i="1" s="1"/>
  <c r="AI21" i="1"/>
  <c r="AG21" i="1" s="1"/>
  <c r="Y21" i="1"/>
  <c r="X21" i="1"/>
  <c r="P21" i="1"/>
  <c r="BK20" i="1"/>
  <c r="BJ20" i="1"/>
  <c r="BH20" i="1"/>
  <c r="BG20" i="1"/>
  <c r="BF20" i="1"/>
  <c r="BE20" i="1"/>
  <c r="BD20" i="1"/>
  <c r="BC20" i="1"/>
  <c r="AX20" i="1" s="1"/>
  <c r="AZ20" i="1"/>
  <c r="AS20" i="1"/>
  <c r="AM20" i="1"/>
  <c r="AN20" i="1" s="1"/>
  <c r="AI20" i="1"/>
  <c r="AG20" i="1" s="1"/>
  <c r="Y20" i="1"/>
  <c r="X20" i="1"/>
  <c r="P20" i="1"/>
  <c r="BK19" i="1"/>
  <c r="BJ19" i="1"/>
  <c r="BI19" i="1"/>
  <c r="S19" i="1" s="1"/>
  <c r="BH19" i="1"/>
  <c r="BG19" i="1"/>
  <c r="BF19" i="1"/>
  <c r="BE19" i="1"/>
  <c r="BD19" i="1"/>
  <c r="BC19" i="1"/>
  <c r="AX19" i="1" s="1"/>
  <c r="AZ19" i="1"/>
  <c r="AS19" i="1"/>
  <c r="AM19" i="1"/>
  <c r="AN19" i="1" s="1"/>
  <c r="AI19" i="1"/>
  <c r="AG19" i="1"/>
  <c r="J19" i="1" s="1"/>
  <c r="AV19" i="1" s="1"/>
  <c r="Y19" i="1"/>
  <c r="X19" i="1"/>
  <c r="W19" i="1" s="1"/>
  <c r="P19" i="1"/>
  <c r="BK18" i="1"/>
  <c r="BJ18" i="1"/>
  <c r="BH18" i="1"/>
  <c r="BG18" i="1"/>
  <c r="BF18" i="1"/>
  <c r="BE18" i="1"/>
  <c r="BD18" i="1"/>
  <c r="BC18" i="1"/>
  <c r="AX18" i="1" s="1"/>
  <c r="AZ18" i="1"/>
  <c r="AS18" i="1"/>
  <c r="AM18" i="1"/>
  <c r="AN18" i="1" s="1"/>
  <c r="AI18" i="1"/>
  <c r="AG18" i="1" s="1"/>
  <c r="N18" i="1" s="1"/>
  <c r="Y18" i="1"/>
  <c r="X18" i="1"/>
  <c r="P18" i="1"/>
  <c r="BK17" i="1"/>
  <c r="BJ17" i="1"/>
  <c r="BH17" i="1"/>
  <c r="BG17" i="1"/>
  <c r="BF17" i="1"/>
  <c r="BE17" i="1"/>
  <c r="BD17" i="1"/>
  <c r="BC17" i="1"/>
  <c r="AX17" i="1" s="1"/>
  <c r="AZ17" i="1"/>
  <c r="AS17" i="1"/>
  <c r="AM17" i="1"/>
  <c r="AN17" i="1" s="1"/>
  <c r="AI17" i="1"/>
  <c r="AG17" i="1" s="1"/>
  <c r="Y17" i="1"/>
  <c r="X17" i="1"/>
  <c r="P17" i="1"/>
  <c r="W63" i="1" l="1"/>
  <c r="BI75" i="1"/>
  <c r="W17" i="1"/>
  <c r="W41" i="1"/>
  <c r="W52" i="1"/>
  <c r="BI69" i="1"/>
  <c r="S69" i="1" s="1"/>
  <c r="W84" i="1"/>
  <c r="BI48" i="1"/>
  <c r="S48" i="1" s="1"/>
  <c r="BI18" i="1"/>
  <c r="W40" i="1"/>
  <c r="W76" i="1"/>
  <c r="I68" i="1"/>
  <c r="BI20" i="1"/>
  <c r="AU20" i="1" s="1"/>
  <c r="W25" i="1"/>
  <c r="BI30" i="1"/>
  <c r="AU30" i="1" s="1"/>
  <c r="AW30" i="1" s="1"/>
  <c r="BI53" i="1"/>
  <c r="S53" i="1" s="1"/>
  <c r="BI55" i="1"/>
  <c r="W71" i="1"/>
  <c r="W73" i="1"/>
  <c r="W18" i="1"/>
  <c r="S20" i="1"/>
  <c r="K36" i="1"/>
  <c r="I39" i="1"/>
  <c r="AA39" i="1" s="1"/>
  <c r="I43" i="1"/>
  <c r="AA43" i="1" s="1"/>
  <c r="N44" i="1"/>
  <c r="BI51" i="1"/>
  <c r="W65" i="1"/>
  <c r="BI76" i="1"/>
  <c r="BI77" i="1"/>
  <c r="AU76" i="1"/>
  <c r="S76" i="1"/>
  <c r="I71" i="1"/>
  <c r="AA71" i="1" s="1"/>
  <c r="AH71" i="1"/>
  <c r="AH20" i="1"/>
  <c r="K20" i="1"/>
  <c r="AW41" i="1"/>
  <c r="W50" i="1"/>
  <c r="W53" i="1"/>
  <c r="W27" i="1"/>
  <c r="W45" i="1"/>
  <c r="BI17" i="1"/>
  <c r="W21" i="1"/>
  <c r="J24" i="1"/>
  <c r="AV24" i="1" s="1"/>
  <c r="W55" i="1"/>
  <c r="W60" i="1"/>
  <c r="AU72" i="1"/>
  <c r="AW72" i="1" s="1"/>
  <c r="I24" i="1"/>
  <c r="W28" i="1"/>
  <c r="W51" i="1"/>
  <c r="N19" i="1"/>
  <c r="K24" i="1"/>
  <c r="BI29" i="1"/>
  <c r="S29" i="1" s="1"/>
  <c r="BI41" i="1"/>
  <c r="AU41" i="1" s="1"/>
  <c r="BI47" i="1"/>
  <c r="S47" i="1" s="1"/>
  <c r="W81" i="1"/>
  <c r="BI26" i="1"/>
  <c r="S26" i="1" s="1"/>
  <c r="T26" i="1" s="1"/>
  <c r="U26" i="1" s="1"/>
  <c r="BI33" i="1"/>
  <c r="BI43" i="1"/>
  <c r="BI46" i="1"/>
  <c r="AU46" i="1" s="1"/>
  <c r="BI52" i="1"/>
  <c r="AU52" i="1" s="1"/>
  <c r="AW52" i="1" s="1"/>
  <c r="AW21" i="1"/>
  <c r="K32" i="1"/>
  <c r="W62" i="1"/>
  <c r="BI67" i="1"/>
  <c r="AU67" i="1" s="1"/>
  <c r="AW67" i="1" s="1"/>
  <c r="BI86" i="1"/>
  <c r="AU86" i="1" s="1"/>
  <c r="W30" i="1"/>
  <c r="W42" i="1"/>
  <c r="N48" i="1"/>
  <c r="I52" i="1"/>
  <c r="K54" i="1"/>
  <c r="BI56" i="1"/>
  <c r="AU56" i="1" s="1"/>
  <c r="AW56" i="1" s="1"/>
  <c r="BI68" i="1"/>
  <c r="W33" i="1"/>
  <c r="BI40" i="1"/>
  <c r="BI57" i="1"/>
  <c r="AU57" i="1" s="1"/>
  <c r="AW57" i="1" s="1"/>
  <c r="BI60" i="1"/>
  <c r="S80" i="1"/>
  <c r="BI82" i="1"/>
  <c r="AU82" i="1" s="1"/>
  <c r="AW82" i="1" s="1"/>
  <c r="BI83" i="1"/>
  <c r="AU83" i="1" s="1"/>
  <c r="AW83" i="1" s="1"/>
  <c r="BI84" i="1"/>
  <c r="N30" i="1"/>
  <c r="I30" i="1"/>
  <c r="AA30" i="1" s="1"/>
  <c r="AH30" i="1"/>
  <c r="AU75" i="1"/>
  <c r="S75" i="1"/>
  <c r="I26" i="1"/>
  <c r="AA26" i="1" s="1"/>
  <c r="N26" i="1"/>
  <c r="K26" i="1"/>
  <c r="AH26" i="1"/>
  <c r="J26" i="1"/>
  <c r="AV26" i="1" s="1"/>
  <c r="N53" i="1"/>
  <c r="J53" i="1"/>
  <c r="AV53" i="1" s="1"/>
  <c r="S31" i="1"/>
  <c r="AU31" i="1"/>
  <c r="AW31" i="1" s="1"/>
  <c r="AH51" i="1"/>
  <c r="K51" i="1"/>
  <c r="K21" i="1"/>
  <c r="I21" i="1"/>
  <c r="AA21" i="1" s="1"/>
  <c r="N55" i="1"/>
  <c r="I55" i="1"/>
  <c r="AA55" i="1" s="1"/>
  <c r="I34" i="1"/>
  <c r="N34" i="1"/>
  <c r="K34" i="1"/>
  <c r="J34" i="1"/>
  <c r="AV34" i="1" s="1"/>
  <c r="AH34" i="1"/>
  <c r="K38" i="1"/>
  <c r="J38" i="1"/>
  <c r="AV38" i="1" s="1"/>
  <c r="S43" i="1"/>
  <c r="AU43" i="1"/>
  <c r="AW43" i="1" s="1"/>
  <c r="J81" i="1"/>
  <c r="AV81" i="1" s="1"/>
  <c r="I81" i="1"/>
  <c r="AA81" i="1" s="1"/>
  <c r="I86" i="1"/>
  <c r="AA86" i="1" s="1"/>
  <c r="K86" i="1"/>
  <c r="J86" i="1"/>
  <c r="AV86" i="1" s="1"/>
  <c r="AY86" i="1" s="1"/>
  <c r="AH86" i="1"/>
  <c r="I37" i="1"/>
  <c r="AA37" i="1" s="1"/>
  <c r="N37" i="1"/>
  <c r="K37" i="1"/>
  <c r="J37" i="1"/>
  <c r="AV37" i="1" s="1"/>
  <c r="AH37" i="1"/>
  <c r="S44" i="1"/>
  <c r="AU44" i="1"/>
  <c r="AY44" i="1" s="1"/>
  <c r="I70" i="1"/>
  <c r="N70" i="1"/>
  <c r="K70" i="1"/>
  <c r="J70" i="1"/>
  <c r="AV70" i="1" s="1"/>
  <c r="AH70" i="1"/>
  <c r="AH62" i="1"/>
  <c r="J62" i="1"/>
  <c r="AV62" i="1" s="1"/>
  <c r="W37" i="1"/>
  <c r="BI38" i="1"/>
  <c r="AU38" i="1" s="1"/>
  <c r="AW38" i="1" s="1"/>
  <c r="J41" i="1"/>
  <c r="AV41" i="1" s="1"/>
  <c r="AY41" i="1" s="1"/>
  <c r="W47" i="1"/>
  <c r="K52" i="1"/>
  <c r="J71" i="1"/>
  <c r="AV71" i="1" s="1"/>
  <c r="AY71" i="1" s="1"/>
  <c r="AW75" i="1"/>
  <c r="W77" i="1"/>
  <c r="AH78" i="1"/>
  <c r="BI81" i="1"/>
  <c r="AU81" i="1" s="1"/>
  <c r="AW81" i="1" s="1"/>
  <c r="W83" i="1"/>
  <c r="N84" i="1"/>
  <c r="AU19" i="1"/>
  <c r="W20" i="1"/>
  <c r="W23" i="1"/>
  <c r="S23" i="1"/>
  <c r="BI28" i="1"/>
  <c r="I35" i="1"/>
  <c r="AA35" i="1" s="1"/>
  <c r="BI35" i="1"/>
  <c r="AU35" i="1" s="1"/>
  <c r="BI36" i="1"/>
  <c r="K41" i="1"/>
  <c r="BI45" i="1"/>
  <c r="AU45" i="1" s="1"/>
  <c r="AW45" i="1" s="1"/>
  <c r="BI49" i="1"/>
  <c r="AY54" i="1"/>
  <c r="BI59" i="1"/>
  <c r="BI62" i="1"/>
  <c r="AU62" i="1" s="1"/>
  <c r="AH68" i="1"/>
  <c r="W69" i="1"/>
  <c r="K71" i="1"/>
  <c r="J78" i="1"/>
  <c r="AV78" i="1" s="1"/>
  <c r="K31" i="1"/>
  <c r="J35" i="1"/>
  <c r="AV35" i="1" s="1"/>
  <c r="S65" i="1"/>
  <c r="AW71" i="1"/>
  <c r="K78" i="1"/>
  <c r="AY19" i="1"/>
  <c r="I20" i="1"/>
  <c r="AA20" i="1" s="1"/>
  <c r="K19" i="1"/>
  <c r="J20" i="1"/>
  <c r="AV20" i="1" s="1"/>
  <c r="AY20" i="1" s="1"/>
  <c r="BI24" i="1"/>
  <c r="S24" i="1" s="1"/>
  <c r="W38" i="1"/>
  <c r="W59" i="1"/>
  <c r="W80" i="1"/>
  <c r="N20" i="1"/>
  <c r="AW20" i="1"/>
  <c r="BI22" i="1"/>
  <c r="S22" i="1" s="1"/>
  <c r="W26" i="1"/>
  <c r="BI27" i="1"/>
  <c r="AU27" i="1" s="1"/>
  <c r="AW27" i="1" s="1"/>
  <c r="W31" i="1"/>
  <c r="BI32" i="1"/>
  <c r="AU32" i="1" s="1"/>
  <c r="S41" i="1"/>
  <c r="W46" i="1"/>
  <c r="I47" i="1"/>
  <c r="S54" i="1"/>
  <c r="W56" i="1"/>
  <c r="J61" i="1"/>
  <c r="AV61" i="1" s="1"/>
  <c r="BI66" i="1"/>
  <c r="AU66" i="1" s="1"/>
  <c r="AW66" i="1" s="1"/>
  <c r="BI73" i="1"/>
  <c r="I77" i="1"/>
  <c r="BI79" i="1"/>
  <c r="S79" i="1" s="1"/>
  <c r="W85" i="1"/>
  <c r="AW19" i="1"/>
  <c r="AW23" i="1"/>
  <c r="W24" i="1"/>
  <c r="BI25" i="1"/>
  <c r="S25" i="1" s="1"/>
  <c r="BI34" i="1"/>
  <c r="AU34" i="1" s="1"/>
  <c r="AW34" i="1" s="1"/>
  <c r="W39" i="1"/>
  <c r="BI42" i="1"/>
  <c r="AU42" i="1" s="1"/>
  <c r="AW42" i="1" s="1"/>
  <c r="BI58" i="1"/>
  <c r="AU58" i="1" s="1"/>
  <c r="AW58" i="1" s="1"/>
  <c r="BI61" i="1"/>
  <c r="W70" i="1"/>
  <c r="W72" i="1"/>
  <c r="AW80" i="1"/>
  <c r="K83" i="1"/>
  <c r="W86" i="1"/>
  <c r="S17" i="1"/>
  <c r="AU17" i="1"/>
  <c r="AW17" i="1" s="1"/>
  <c r="S32" i="1"/>
  <c r="AU18" i="1"/>
  <c r="AW18" i="1" s="1"/>
  <c r="S18" i="1"/>
  <c r="AU36" i="1"/>
  <c r="AY36" i="1" s="1"/>
  <c r="S36" i="1"/>
  <c r="I17" i="1"/>
  <c r="AH17" i="1"/>
  <c r="K17" i="1"/>
  <c r="N17" i="1"/>
  <c r="J17" i="1"/>
  <c r="AV17" i="1" s="1"/>
  <c r="AY17" i="1" s="1"/>
  <c r="AU24" i="1"/>
  <c r="AW24" i="1" s="1"/>
  <c r="N27" i="1"/>
  <c r="K27" i="1"/>
  <c r="AH27" i="1"/>
  <c r="J27" i="1"/>
  <c r="AV27" i="1" s="1"/>
  <c r="I27" i="1"/>
  <c r="K23" i="1"/>
  <c r="K25" i="1"/>
  <c r="J25" i="1"/>
  <c r="AV25" i="1" s="1"/>
  <c r="I25" i="1"/>
  <c r="AU33" i="1"/>
  <c r="AW33" i="1" s="1"/>
  <c r="S33" i="1"/>
  <c r="S39" i="1"/>
  <c r="AU39" i="1"/>
  <c r="AY39" i="1" s="1"/>
  <c r="J45" i="1"/>
  <c r="AV45" i="1" s="1"/>
  <c r="I45" i="1"/>
  <c r="N45" i="1"/>
  <c r="AH50" i="1"/>
  <c r="N50" i="1"/>
  <c r="K50" i="1"/>
  <c r="J50" i="1"/>
  <c r="AV50" i="1" s="1"/>
  <c r="AY50" i="1" s="1"/>
  <c r="K33" i="1"/>
  <c r="J33" i="1"/>
  <c r="AV33" i="1" s="1"/>
  <c r="I33" i="1"/>
  <c r="S40" i="1"/>
  <c r="AU40" i="1"/>
  <c r="AW40" i="1" s="1"/>
  <c r="K45" i="1"/>
  <c r="AH45" i="1"/>
  <c r="AH18" i="1"/>
  <c r="AH32" i="1"/>
  <c r="N32" i="1"/>
  <c r="AH33" i="1"/>
  <c r="N35" i="1"/>
  <c r="K35" i="1"/>
  <c r="I38" i="1"/>
  <c r="N38" i="1"/>
  <c r="AH38" i="1"/>
  <c r="I42" i="1"/>
  <c r="N42" i="1"/>
  <c r="J42" i="1"/>
  <c r="AV42" i="1" s="1"/>
  <c r="K42" i="1"/>
  <c r="AH25" i="1"/>
  <c r="J18" i="1"/>
  <c r="AV18" i="1" s="1"/>
  <c r="K22" i="1"/>
  <c r="J22" i="1"/>
  <c r="AV22" i="1" s="1"/>
  <c r="AA24" i="1"/>
  <c r="AH29" i="1"/>
  <c r="N29" i="1"/>
  <c r="S38" i="1"/>
  <c r="AH42" i="1"/>
  <c r="I50" i="1"/>
  <c r="K69" i="1"/>
  <c r="J69" i="1"/>
  <c r="AV69" i="1" s="1"/>
  <c r="N69" i="1"/>
  <c r="I69" i="1"/>
  <c r="AH69" i="1"/>
  <c r="T25" i="1"/>
  <c r="U25" i="1" s="1"/>
  <c r="K18" i="1"/>
  <c r="AH19" i="1"/>
  <c r="AH22" i="1"/>
  <c r="AH24" i="1"/>
  <c r="K30" i="1"/>
  <c r="J30" i="1"/>
  <c r="AV30" i="1" s="1"/>
  <c r="K40" i="1"/>
  <c r="AH40" i="1"/>
  <c r="N40" i="1"/>
  <c r="J40" i="1"/>
  <c r="AV40" i="1" s="1"/>
  <c r="I40" i="1"/>
  <c r="I18" i="1"/>
  <c r="I19" i="1"/>
  <c r="S21" i="1"/>
  <c r="AH21" i="1"/>
  <c r="N21" i="1"/>
  <c r="K28" i="1"/>
  <c r="J28" i="1"/>
  <c r="AV28" i="1" s="1"/>
  <c r="I28" i="1"/>
  <c r="AH28" i="1"/>
  <c r="I29" i="1"/>
  <c r="W44" i="1"/>
  <c r="AA47" i="1"/>
  <c r="AU47" i="1"/>
  <c r="AW47" i="1" s="1"/>
  <c r="I49" i="1"/>
  <c r="AH49" i="1"/>
  <c r="N49" i="1"/>
  <c r="J49" i="1"/>
  <c r="AV49" i="1" s="1"/>
  <c r="K49" i="1"/>
  <c r="J23" i="1"/>
  <c r="AV23" i="1" s="1"/>
  <c r="AY23" i="1" s="1"/>
  <c r="AH23" i="1"/>
  <c r="J21" i="1"/>
  <c r="AV21" i="1" s="1"/>
  <c r="AY21" i="1" s="1"/>
  <c r="I22" i="1"/>
  <c r="N25" i="1"/>
  <c r="AU25" i="1"/>
  <c r="AW25" i="1" s="1"/>
  <c r="J29" i="1"/>
  <c r="AV29" i="1" s="1"/>
  <c r="W32" i="1"/>
  <c r="AA34" i="1"/>
  <c r="W35" i="1"/>
  <c r="W43" i="1"/>
  <c r="T47" i="1"/>
  <c r="U47" i="1" s="1"/>
  <c r="AU51" i="1"/>
  <c r="AW51" i="1" s="1"/>
  <c r="S51" i="1"/>
  <c r="I23" i="1"/>
  <c r="J31" i="1"/>
  <c r="AV31" i="1" s="1"/>
  <c r="I31" i="1"/>
  <c r="AH31" i="1"/>
  <c r="I32" i="1"/>
  <c r="AH54" i="1"/>
  <c r="N54" i="1"/>
  <c r="I54" i="1"/>
  <c r="AA68" i="1"/>
  <c r="N39" i="1"/>
  <c r="K39" i="1"/>
  <c r="S50" i="1"/>
  <c r="S56" i="1"/>
  <c r="N60" i="1"/>
  <c r="K60" i="1"/>
  <c r="J60" i="1"/>
  <c r="AV60" i="1" s="1"/>
  <c r="I60" i="1"/>
  <c r="AA66" i="1"/>
  <c r="AU74" i="1"/>
  <c r="AW74" i="1" s="1"/>
  <c r="S74" i="1"/>
  <c r="J46" i="1"/>
  <c r="AV46" i="1" s="1"/>
  <c r="AY46" i="1" s="1"/>
  <c r="I46" i="1"/>
  <c r="N46" i="1"/>
  <c r="K46" i="1"/>
  <c r="AA52" i="1"/>
  <c r="J52" i="1"/>
  <c r="AV52" i="1" s="1"/>
  <c r="N52" i="1"/>
  <c r="K44" i="1"/>
  <c r="AH44" i="1"/>
  <c r="N47" i="1"/>
  <c r="K47" i="1"/>
  <c r="AH47" i="1"/>
  <c r="N64" i="1"/>
  <c r="K64" i="1"/>
  <c r="AH64" i="1"/>
  <c r="J64" i="1"/>
  <c r="AV64" i="1" s="1"/>
  <c r="I64" i="1"/>
  <c r="BI37" i="1"/>
  <c r="I41" i="1"/>
  <c r="AH41" i="1"/>
  <c r="N43" i="1"/>
  <c r="K43" i="1"/>
  <c r="J43" i="1"/>
  <c r="AV43" i="1" s="1"/>
  <c r="AY43" i="1" s="1"/>
  <c r="AW46" i="1"/>
  <c r="I44" i="1"/>
  <c r="T44" i="1" s="1"/>
  <c r="U44" i="1" s="1"/>
  <c r="AB44" i="1" s="1"/>
  <c r="AW44" i="1"/>
  <c r="K48" i="1"/>
  <c r="I48" i="1"/>
  <c r="AH48" i="1"/>
  <c r="J58" i="1"/>
  <c r="AV58" i="1" s="1"/>
  <c r="AY58" i="1" s="1"/>
  <c r="I58" i="1"/>
  <c r="AH58" i="1"/>
  <c r="K58" i="1"/>
  <c r="J57" i="1"/>
  <c r="AV57" i="1" s="1"/>
  <c r="AH57" i="1"/>
  <c r="S62" i="1"/>
  <c r="W64" i="1"/>
  <c r="AH74" i="1"/>
  <c r="N74" i="1"/>
  <c r="K74" i="1"/>
  <c r="I74" i="1"/>
  <c r="AA83" i="1"/>
  <c r="I51" i="1"/>
  <c r="AU53" i="1"/>
  <c r="AY53" i="1" s="1"/>
  <c r="S58" i="1"/>
  <c r="AU68" i="1"/>
  <c r="AW68" i="1" s="1"/>
  <c r="S68" i="1"/>
  <c r="J74" i="1"/>
  <c r="AV74" i="1" s="1"/>
  <c r="J51" i="1"/>
  <c r="AV51" i="1" s="1"/>
  <c r="AU55" i="1"/>
  <c r="AW55" i="1" s="1"/>
  <c r="S55" i="1"/>
  <c r="W57" i="1"/>
  <c r="AU60" i="1"/>
  <c r="AW60" i="1" s="1"/>
  <c r="S60" i="1"/>
  <c r="AW64" i="1"/>
  <c r="S64" i="1"/>
  <c r="AU64" i="1"/>
  <c r="K65" i="1"/>
  <c r="AH65" i="1"/>
  <c r="N65" i="1"/>
  <c r="I65" i="1"/>
  <c r="K55" i="1"/>
  <c r="AH55" i="1"/>
  <c r="J56" i="1"/>
  <c r="AV56" i="1" s="1"/>
  <c r="AH56" i="1"/>
  <c r="AA77" i="1"/>
  <c r="K53" i="1"/>
  <c r="I53" i="1"/>
  <c r="J55" i="1"/>
  <c r="AV55" i="1" s="1"/>
  <c r="I59" i="1"/>
  <c r="N59" i="1"/>
  <c r="J59" i="1"/>
  <c r="AV59" i="1" s="1"/>
  <c r="N51" i="1"/>
  <c r="AH53" i="1"/>
  <c r="I56" i="1"/>
  <c r="N57" i="1"/>
  <c r="K59" i="1"/>
  <c r="K63" i="1"/>
  <c r="J63" i="1"/>
  <c r="AV63" i="1" s="1"/>
  <c r="I63" i="1"/>
  <c r="AH63" i="1"/>
  <c r="N63" i="1"/>
  <c r="J65" i="1"/>
  <c r="AV65" i="1" s="1"/>
  <c r="AH66" i="1"/>
  <c r="K66" i="1"/>
  <c r="N66" i="1"/>
  <c r="J66" i="1"/>
  <c r="AV66" i="1" s="1"/>
  <c r="I62" i="1"/>
  <c r="J67" i="1"/>
  <c r="AV67" i="1" s="1"/>
  <c r="AY67" i="1" s="1"/>
  <c r="I67" i="1"/>
  <c r="AH67" i="1"/>
  <c r="W68" i="1"/>
  <c r="T69" i="1"/>
  <c r="U69" i="1" s="1"/>
  <c r="BI70" i="1"/>
  <c r="S71" i="1"/>
  <c r="AU77" i="1"/>
  <c r="S77" i="1"/>
  <c r="N61" i="1"/>
  <c r="K62" i="1"/>
  <c r="BI63" i="1"/>
  <c r="K67" i="1"/>
  <c r="J76" i="1"/>
  <c r="AV76" i="1" s="1"/>
  <c r="AY76" i="1" s="1"/>
  <c r="AH76" i="1"/>
  <c r="N76" i="1"/>
  <c r="K77" i="1"/>
  <c r="J77" i="1"/>
  <c r="AV77" i="1" s="1"/>
  <c r="N79" i="1"/>
  <c r="K79" i="1"/>
  <c r="J79" i="1"/>
  <c r="AV79" i="1" s="1"/>
  <c r="I79" i="1"/>
  <c r="K82" i="1"/>
  <c r="J82" i="1"/>
  <c r="AV82" i="1" s="1"/>
  <c r="I82" i="1"/>
  <c r="AH82" i="1"/>
  <c r="K73" i="1"/>
  <c r="I73" i="1"/>
  <c r="AH73" i="1"/>
  <c r="N73" i="1"/>
  <c r="AH79" i="1"/>
  <c r="AY80" i="1"/>
  <c r="S85" i="1"/>
  <c r="J85" i="1"/>
  <c r="AV85" i="1" s="1"/>
  <c r="AY85" i="1" s="1"/>
  <c r="I85" i="1"/>
  <c r="AH85" i="1"/>
  <c r="AH61" i="1"/>
  <c r="AU65" i="1"/>
  <c r="AW65" i="1" s="1"/>
  <c r="AU84" i="1"/>
  <c r="AW84" i="1" s="1"/>
  <c r="S84" i="1"/>
  <c r="I61" i="1"/>
  <c r="N62" i="1"/>
  <c r="J68" i="1"/>
  <c r="AV68" i="1" s="1"/>
  <c r="AY68" i="1" s="1"/>
  <c r="N68" i="1"/>
  <c r="AU69" i="1"/>
  <c r="AW69" i="1" s="1"/>
  <c r="AW76" i="1"/>
  <c r="AW77" i="1"/>
  <c r="I84" i="1"/>
  <c r="N72" i="1"/>
  <c r="K72" i="1"/>
  <c r="J72" i="1"/>
  <c r="AV72" i="1" s="1"/>
  <c r="AY72" i="1" s="1"/>
  <c r="I72" i="1"/>
  <c r="T72" i="1" s="1"/>
  <c r="U72" i="1" s="1"/>
  <c r="K75" i="1"/>
  <c r="J75" i="1"/>
  <c r="AV75" i="1" s="1"/>
  <c r="AY75" i="1" s="1"/>
  <c r="I75" i="1"/>
  <c r="AH75" i="1"/>
  <c r="AH81" i="1"/>
  <c r="N81" i="1"/>
  <c r="K81" i="1"/>
  <c r="J83" i="1"/>
  <c r="AV83" i="1" s="1"/>
  <c r="AH83" i="1"/>
  <c r="N83" i="1"/>
  <c r="K84" i="1"/>
  <c r="J84" i="1"/>
  <c r="AV84" i="1" s="1"/>
  <c r="AW85" i="1"/>
  <c r="S86" i="1"/>
  <c r="AW86" i="1"/>
  <c r="AA70" i="1"/>
  <c r="AH72" i="1"/>
  <c r="J73" i="1"/>
  <c r="AV73" i="1" s="1"/>
  <c r="I76" i="1"/>
  <c r="T76" i="1" s="1"/>
  <c r="U76" i="1" s="1"/>
  <c r="BI78" i="1"/>
  <c r="K80" i="1"/>
  <c r="I80" i="1"/>
  <c r="T80" i="1" s="1"/>
  <c r="U80" i="1" s="1"/>
  <c r="AH80" i="1"/>
  <c r="N80" i="1"/>
  <c r="N82" i="1"/>
  <c r="K85" i="1"/>
  <c r="N71" i="1"/>
  <c r="N78" i="1"/>
  <c r="N86" i="1"/>
  <c r="AW62" i="1" l="1"/>
  <c r="AY62" i="1"/>
  <c r="AY82" i="1"/>
  <c r="S66" i="1"/>
  <c r="AU48" i="1"/>
  <c r="AW48" i="1" s="1"/>
  <c r="T43" i="1"/>
  <c r="U43" i="1" s="1"/>
  <c r="AB43" i="1" s="1"/>
  <c r="S82" i="1"/>
  <c r="T82" i="1" s="1"/>
  <c r="U82" i="1" s="1"/>
  <c r="AY38" i="1"/>
  <c r="AY83" i="1"/>
  <c r="AU26" i="1"/>
  <c r="AW26" i="1" s="1"/>
  <c r="S81" i="1"/>
  <c r="T81" i="1" s="1"/>
  <c r="U81" i="1" s="1"/>
  <c r="AY31" i="1"/>
  <c r="S30" i="1"/>
  <c r="T53" i="1"/>
  <c r="U53" i="1" s="1"/>
  <c r="AB53" i="1" s="1"/>
  <c r="AW39" i="1"/>
  <c r="AY74" i="1"/>
  <c r="AY77" i="1"/>
  <c r="S83" i="1"/>
  <c r="T83" i="1" s="1"/>
  <c r="U83" i="1" s="1"/>
  <c r="S67" i="1"/>
  <c r="AY57" i="1"/>
  <c r="AU29" i="1"/>
  <c r="AW29" i="1" s="1"/>
  <c r="AU79" i="1"/>
  <c r="AW79" i="1" s="1"/>
  <c r="AY81" i="1"/>
  <c r="S52" i="1"/>
  <c r="S57" i="1"/>
  <c r="T57" i="1" s="1"/>
  <c r="U57" i="1" s="1"/>
  <c r="AB57" i="1" s="1"/>
  <c r="AY34" i="1"/>
  <c r="AY64" i="1"/>
  <c r="AY45" i="1"/>
  <c r="T79" i="1"/>
  <c r="U79" i="1" s="1"/>
  <c r="AB79" i="1" s="1"/>
  <c r="AU22" i="1"/>
  <c r="AW22" i="1" s="1"/>
  <c r="S46" i="1"/>
  <c r="T46" i="1" s="1"/>
  <c r="U46" i="1" s="1"/>
  <c r="Q46" i="1" s="1"/>
  <c r="O46" i="1" s="1"/>
  <c r="R46" i="1" s="1"/>
  <c r="L46" i="1" s="1"/>
  <c r="M46" i="1" s="1"/>
  <c r="AY32" i="1"/>
  <c r="AW32" i="1"/>
  <c r="AW35" i="1"/>
  <c r="AY35" i="1"/>
  <c r="S61" i="1"/>
  <c r="T61" i="1" s="1"/>
  <c r="U61" i="1" s="1"/>
  <c r="AB61" i="1" s="1"/>
  <c r="AU61" i="1"/>
  <c r="AW61" i="1" s="1"/>
  <c r="S28" i="1"/>
  <c r="T28" i="1" s="1"/>
  <c r="U28" i="1" s="1"/>
  <c r="AU28" i="1"/>
  <c r="AW28" i="1" s="1"/>
  <c r="AY84" i="1"/>
  <c r="AY52" i="1"/>
  <c r="S45" i="1"/>
  <c r="T45" i="1" s="1"/>
  <c r="U45" i="1" s="1"/>
  <c r="AB45" i="1" s="1"/>
  <c r="AU49" i="1"/>
  <c r="AW49" i="1" s="1"/>
  <c r="S49" i="1"/>
  <c r="T49" i="1" s="1"/>
  <c r="U49" i="1" s="1"/>
  <c r="AY27" i="1"/>
  <c r="S27" i="1"/>
  <c r="Q43" i="1"/>
  <c r="O43" i="1" s="1"/>
  <c r="R43" i="1" s="1"/>
  <c r="L43" i="1" s="1"/>
  <c r="M43" i="1" s="1"/>
  <c r="AY42" i="1"/>
  <c r="S35" i="1"/>
  <c r="T35" i="1" s="1"/>
  <c r="U35" i="1" s="1"/>
  <c r="S34" i="1"/>
  <c r="T34" i="1" s="1"/>
  <c r="U34" i="1" s="1"/>
  <c r="V34" i="1" s="1"/>
  <c r="Z34" i="1" s="1"/>
  <c r="AY51" i="1"/>
  <c r="AW36" i="1"/>
  <c r="AY30" i="1"/>
  <c r="AY25" i="1"/>
  <c r="S73" i="1"/>
  <c r="AU73" i="1"/>
  <c r="AW73" i="1" s="1"/>
  <c r="AU59" i="1"/>
  <c r="AW59" i="1" s="1"/>
  <c r="S59" i="1"/>
  <c r="T59" i="1" s="1"/>
  <c r="U59" i="1" s="1"/>
  <c r="V59" i="1" s="1"/>
  <c r="Z59" i="1" s="1"/>
  <c r="AY79" i="1"/>
  <c r="T20" i="1"/>
  <c r="U20" i="1" s="1"/>
  <c r="V20" i="1" s="1"/>
  <c r="Z20" i="1" s="1"/>
  <c r="S42" i="1"/>
  <c r="V72" i="1"/>
  <c r="Z72" i="1" s="1"/>
  <c r="AC72" i="1"/>
  <c r="AB72" i="1"/>
  <c r="V76" i="1"/>
  <c r="Z76" i="1" s="1"/>
  <c r="AC76" i="1"/>
  <c r="AB76" i="1"/>
  <c r="V47" i="1"/>
  <c r="Z47" i="1" s="1"/>
  <c r="AC47" i="1"/>
  <c r="AC34" i="1"/>
  <c r="AA73" i="1"/>
  <c r="T73" i="1"/>
  <c r="U73" i="1" s="1"/>
  <c r="T71" i="1"/>
  <c r="U71" i="1" s="1"/>
  <c r="T60" i="1"/>
  <c r="U60" i="1" s="1"/>
  <c r="Q60" i="1" s="1"/>
  <c r="O60" i="1" s="1"/>
  <c r="R60" i="1" s="1"/>
  <c r="L60" i="1" s="1"/>
  <c r="M60" i="1" s="1"/>
  <c r="T68" i="1"/>
  <c r="U68" i="1" s="1"/>
  <c r="T48" i="1"/>
  <c r="U48" i="1" s="1"/>
  <c r="T21" i="1"/>
  <c r="U21" i="1" s="1"/>
  <c r="AC25" i="1"/>
  <c r="V25" i="1"/>
  <c r="Z25" i="1" s="1"/>
  <c r="AA50" i="1"/>
  <c r="T38" i="1"/>
  <c r="U38" i="1" s="1"/>
  <c r="T40" i="1"/>
  <c r="U40" i="1" s="1"/>
  <c r="Q40" i="1" s="1"/>
  <c r="O40" i="1" s="1"/>
  <c r="R40" i="1" s="1"/>
  <c r="L40" i="1" s="1"/>
  <c r="M40" i="1" s="1"/>
  <c r="V26" i="1"/>
  <c r="Z26" i="1" s="1"/>
  <c r="AC26" i="1"/>
  <c r="AB26" i="1"/>
  <c r="T74" i="1"/>
  <c r="U74" i="1" s="1"/>
  <c r="T33" i="1"/>
  <c r="U33" i="1" s="1"/>
  <c r="Q33" i="1" s="1"/>
  <c r="O33" i="1" s="1"/>
  <c r="R33" i="1" s="1"/>
  <c r="L33" i="1" s="1"/>
  <c r="M33" i="1" s="1"/>
  <c r="T24" i="1"/>
  <c r="U24" i="1" s="1"/>
  <c r="AU78" i="1"/>
  <c r="S78" i="1"/>
  <c r="AA84" i="1"/>
  <c r="T85" i="1"/>
  <c r="U85" i="1" s="1"/>
  <c r="Q85" i="1" s="1"/>
  <c r="O85" i="1" s="1"/>
  <c r="R85" i="1" s="1"/>
  <c r="L85" i="1" s="1"/>
  <c r="M85" i="1" s="1"/>
  <c r="AA79" i="1"/>
  <c r="Q79" i="1"/>
  <c r="O79" i="1" s="1"/>
  <c r="R79" i="1" s="1"/>
  <c r="L79" i="1" s="1"/>
  <c r="M79" i="1" s="1"/>
  <c r="AU70" i="1"/>
  <c r="S70" i="1"/>
  <c r="AA62" i="1"/>
  <c r="AY65" i="1"/>
  <c r="AA56" i="1"/>
  <c r="AA65" i="1"/>
  <c r="AA51" i="1"/>
  <c r="AA48" i="1"/>
  <c r="AB47" i="1"/>
  <c r="T66" i="1"/>
  <c r="U66" i="1" s="1"/>
  <c r="T56" i="1"/>
  <c r="U56" i="1" s="1"/>
  <c r="Q56" i="1" s="1"/>
  <c r="O56" i="1" s="1"/>
  <c r="R56" i="1" s="1"/>
  <c r="L56" i="1" s="1"/>
  <c r="M56" i="1" s="1"/>
  <c r="AA29" i="1"/>
  <c r="AA19" i="1"/>
  <c r="T19" i="1"/>
  <c r="U19" i="1" s="1"/>
  <c r="Q19" i="1" s="1"/>
  <c r="O19" i="1" s="1"/>
  <c r="R19" i="1" s="1"/>
  <c r="L19" i="1" s="1"/>
  <c r="M19" i="1" s="1"/>
  <c r="AA40" i="1"/>
  <c r="AA42" i="1"/>
  <c r="AA45" i="1"/>
  <c r="AA25" i="1"/>
  <c r="Q25" i="1"/>
  <c r="O25" i="1" s="1"/>
  <c r="R25" i="1" s="1"/>
  <c r="L25" i="1" s="1"/>
  <c r="M25" i="1" s="1"/>
  <c r="AY24" i="1"/>
  <c r="T18" i="1"/>
  <c r="U18" i="1" s="1"/>
  <c r="Q18" i="1" s="1"/>
  <c r="O18" i="1" s="1"/>
  <c r="R18" i="1" s="1"/>
  <c r="L18" i="1" s="1"/>
  <c r="M18" i="1" s="1"/>
  <c r="T17" i="1"/>
  <c r="U17" i="1" s="1"/>
  <c r="Q17" i="1" s="1"/>
  <c r="O17" i="1" s="1"/>
  <c r="R17" i="1" s="1"/>
  <c r="L17" i="1" s="1"/>
  <c r="M17" i="1" s="1"/>
  <c r="AA67" i="1"/>
  <c r="AA23" i="1"/>
  <c r="AA18" i="1"/>
  <c r="AC69" i="1"/>
  <c r="V69" i="1"/>
  <c r="Z69" i="1" s="1"/>
  <c r="V80" i="1"/>
  <c r="Z80" i="1" s="1"/>
  <c r="AC80" i="1"/>
  <c r="AB80" i="1"/>
  <c r="V44" i="1"/>
  <c r="Z44" i="1" s="1"/>
  <c r="AC44" i="1"/>
  <c r="AY40" i="1"/>
  <c r="AA69" i="1"/>
  <c r="Q69" i="1"/>
  <c r="O69" i="1" s="1"/>
  <c r="R69" i="1" s="1"/>
  <c r="L69" i="1" s="1"/>
  <c r="M69" i="1" s="1"/>
  <c r="Q34" i="1"/>
  <c r="O34" i="1" s="1"/>
  <c r="R34" i="1" s="1"/>
  <c r="L34" i="1" s="1"/>
  <c r="M34" i="1" s="1"/>
  <c r="AA27" i="1"/>
  <c r="T23" i="1"/>
  <c r="U23" i="1" s="1"/>
  <c r="T86" i="1"/>
  <c r="U86" i="1" s="1"/>
  <c r="AA61" i="1"/>
  <c r="Q61" i="1"/>
  <c r="O61" i="1" s="1"/>
  <c r="R61" i="1" s="1"/>
  <c r="L61" i="1" s="1"/>
  <c r="M61" i="1" s="1"/>
  <c r="AB69" i="1"/>
  <c r="AY55" i="1"/>
  <c r="T55" i="1"/>
  <c r="U55" i="1" s="1"/>
  <c r="T62" i="1"/>
  <c r="U62" i="1" s="1"/>
  <c r="AA64" i="1"/>
  <c r="AW53" i="1"/>
  <c r="AA46" i="1"/>
  <c r="AA28" i="1"/>
  <c r="AB25" i="1"/>
  <c r="V43" i="1"/>
  <c r="Z43" i="1" s="1"/>
  <c r="AC43" i="1"/>
  <c r="AD43" i="1" s="1"/>
  <c r="AA33" i="1"/>
  <c r="T29" i="1"/>
  <c r="U29" i="1" s="1"/>
  <c r="AA17" i="1"/>
  <c r="T32" i="1"/>
  <c r="U32" i="1" s="1"/>
  <c r="Q32" i="1" s="1"/>
  <c r="O32" i="1" s="1"/>
  <c r="R32" i="1" s="1"/>
  <c r="L32" i="1" s="1"/>
  <c r="M32" i="1" s="1"/>
  <c r="T22" i="1"/>
  <c r="U22" i="1" s="1"/>
  <c r="Q22" i="1" s="1"/>
  <c r="O22" i="1" s="1"/>
  <c r="R22" i="1" s="1"/>
  <c r="L22" i="1" s="1"/>
  <c r="M22" i="1" s="1"/>
  <c r="AU37" i="1"/>
  <c r="S37" i="1"/>
  <c r="V79" i="1"/>
  <c r="Z79" i="1" s="1"/>
  <c r="AC79" i="1"/>
  <c r="AD79" i="1" s="1"/>
  <c r="T52" i="1"/>
  <c r="U52" i="1" s="1"/>
  <c r="AA53" i="1"/>
  <c r="Q53" i="1"/>
  <c r="O53" i="1" s="1"/>
  <c r="R53" i="1" s="1"/>
  <c r="L53" i="1" s="1"/>
  <c r="M53" i="1" s="1"/>
  <c r="AY56" i="1"/>
  <c r="T58" i="1"/>
  <c r="U58" i="1" s="1"/>
  <c r="Q58" i="1" s="1"/>
  <c r="O58" i="1" s="1"/>
  <c r="R58" i="1" s="1"/>
  <c r="L58" i="1" s="1"/>
  <c r="M58" i="1" s="1"/>
  <c r="AY69" i="1"/>
  <c r="AY18" i="1"/>
  <c r="Q38" i="1"/>
  <c r="O38" i="1" s="1"/>
  <c r="R38" i="1" s="1"/>
  <c r="L38" i="1" s="1"/>
  <c r="M38" i="1" s="1"/>
  <c r="AA38" i="1"/>
  <c r="AY48" i="1"/>
  <c r="AY33" i="1"/>
  <c r="T36" i="1"/>
  <c r="U36" i="1" s="1"/>
  <c r="AA85" i="1"/>
  <c r="AA54" i="1"/>
  <c r="AA72" i="1"/>
  <c r="Q72" i="1"/>
  <c r="O72" i="1" s="1"/>
  <c r="R72" i="1" s="1"/>
  <c r="L72" i="1" s="1"/>
  <c r="M72" i="1" s="1"/>
  <c r="V61" i="1"/>
  <c r="Z61" i="1" s="1"/>
  <c r="AC61" i="1"/>
  <c r="AD61" i="1" s="1"/>
  <c r="T84" i="1"/>
  <c r="U84" i="1" s="1"/>
  <c r="AA82" i="1"/>
  <c r="AU63" i="1"/>
  <c r="AW63" i="1" s="1"/>
  <c r="S63" i="1"/>
  <c r="T77" i="1"/>
  <c r="U77" i="1" s="1"/>
  <c r="AY66" i="1"/>
  <c r="T65" i="1"/>
  <c r="U65" i="1" s="1"/>
  <c r="AA58" i="1"/>
  <c r="AA44" i="1"/>
  <c r="Q44" i="1"/>
  <c r="O44" i="1" s="1"/>
  <c r="R44" i="1" s="1"/>
  <c r="L44" i="1" s="1"/>
  <c r="M44" i="1" s="1"/>
  <c r="AA60" i="1"/>
  <c r="T50" i="1"/>
  <c r="U50" i="1" s="1"/>
  <c r="Q50" i="1" s="1"/>
  <c r="O50" i="1" s="1"/>
  <c r="R50" i="1" s="1"/>
  <c r="L50" i="1" s="1"/>
  <c r="M50" i="1" s="1"/>
  <c r="AA32" i="1"/>
  <c r="T51" i="1"/>
  <c r="U51" i="1" s="1"/>
  <c r="Q51" i="1" s="1"/>
  <c r="O51" i="1" s="1"/>
  <c r="R51" i="1" s="1"/>
  <c r="L51" i="1" s="1"/>
  <c r="M51" i="1" s="1"/>
  <c r="AA22" i="1"/>
  <c r="Q49" i="1"/>
  <c r="O49" i="1" s="1"/>
  <c r="R49" i="1" s="1"/>
  <c r="L49" i="1" s="1"/>
  <c r="M49" i="1" s="1"/>
  <c r="AA49" i="1"/>
  <c r="T39" i="1"/>
  <c r="U39" i="1" s="1"/>
  <c r="T42" i="1"/>
  <c r="U42" i="1" s="1"/>
  <c r="Q42" i="1" s="1"/>
  <c r="O42" i="1" s="1"/>
  <c r="R42" i="1" s="1"/>
  <c r="L42" i="1" s="1"/>
  <c r="M42" i="1" s="1"/>
  <c r="T27" i="1"/>
  <c r="U27" i="1" s="1"/>
  <c r="Q27" i="1" s="1"/>
  <c r="O27" i="1" s="1"/>
  <c r="R27" i="1" s="1"/>
  <c r="L27" i="1" s="1"/>
  <c r="M27" i="1" s="1"/>
  <c r="AY47" i="1"/>
  <c r="AA31" i="1"/>
  <c r="Q47" i="1"/>
  <c r="O47" i="1" s="1"/>
  <c r="R47" i="1" s="1"/>
  <c r="L47" i="1" s="1"/>
  <c r="M47" i="1" s="1"/>
  <c r="AA59" i="1"/>
  <c r="V53" i="1"/>
  <c r="Z53" i="1" s="1"/>
  <c r="Q76" i="1"/>
  <c r="O76" i="1" s="1"/>
  <c r="R76" i="1" s="1"/>
  <c r="L76" i="1" s="1"/>
  <c r="M76" i="1" s="1"/>
  <c r="AA76" i="1"/>
  <c r="AA63" i="1"/>
  <c r="AA80" i="1"/>
  <c r="Q80" i="1"/>
  <c r="O80" i="1" s="1"/>
  <c r="R80" i="1" s="1"/>
  <c r="L80" i="1" s="1"/>
  <c r="M80" i="1" s="1"/>
  <c r="AA75" i="1"/>
  <c r="T75" i="1"/>
  <c r="U75" i="1" s="1"/>
  <c r="T64" i="1"/>
  <c r="U64" i="1" s="1"/>
  <c r="AA74" i="1"/>
  <c r="Q74" i="1"/>
  <c r="O74" i="1" s="1"/>
  <c r="R74" i="1" s="1"/>
  <c r="L74" i="1" s="1"/>
  <c r="M74" i="1" s="1"/>
  <c r="AA41" i="1"/>
  <c r="T54" i="1"/>
  <c r="U54" i="1" s="1"/>
  <c r="AY60" i="1"/>
  <c r="V49" i="1"/>
  <c r="Z49" i="1" s="1"/>
  <c r="AC49" i="1"/>
  <c r="AB49" i="1"/>
  <c r="AC57" i="1"/>
  <c r="AD57" i="1" s="1"/>
  <c r="V57" i="1"/>
  <c r="Z57" i="1" s="1"/>
  <c r="Q57" i="1"/>
  <c r="O57" i="1" s="1"/>
  <c r="R57" i="1" s="1"/>
  <c r="L57" i="1" s="1"/>
  <c r="M57" i="1" s="1"/>
  <c r="T31" i="1"/>
  <c r="U31" i="1" s="1"/>
  <c r="Q31" i="1" s="1"/>
  <c r="O31" i="1" s="1"/>
  <c r="R31" i="1" s="1"/>
  <c r="L31" i="1" s="1"/>
  <c r="M31" i="1" s="1"/>
  <c r="T30" i="1"/>
  <c r="U30" i="1" s="1"/>
  <c r="T67" i="1"/>
  <c r="U67" i="1" s="1"/>
  <c r="Q67" i="1" s="1"/>
  <c r="O67" i="1" s="1"/>
  <c r="R67" i="1" s="1"/>
  <c r="L67" i="1" s="1"/>
  <c r="M67" i="1" s="1"/>
  <c r="T41" i="1"/>
  <c r="U41" i="1" s="1"/>
  <c r="Q26" i="1"/>
  <c r="O26" i="1" s="1"/>
  <c r="R26" i="1" s="1"/>
  <c r="L26" i="1" s="1"/>
  <c r="M26" i="1" s="1"/>
  <c r="AY26" i="1" l="1"/>
  <c r="Q20" i="1"/>
  <c r="O20" i="1" s="1"/>
  <c r="R20" i="1" s="1"/>
  <c r="L20" i="1" s="1"/>
  <c r="M20" i="1" s="1"/>
  <c r="AC20" i="1"/>
  <c r="AY49" i="1"/>
  <c r="AC53" i="1"/>
  <c r="AD53" i="1" s="1"/>
  <c r="AB20" i="1"/>
  <c r="AD20" i="1" s="1"/>
  <c r="AB34" i="1"/>
  <c r="AD34" i="1" s="1"/>
  <c r="AC59" i="1"/>
  <c r="AD59" i="1" s="1"/>
  <c r="Q59" i="1"/>
  <c r="O59" i="1" s="1"/>
  <c r="R59" i="1" s="1"/>
  <c r="L59" i="1" s="1"/>
  <c r="M59" i="1" s="1"/>
  <c r="AY28" i="1"/>
  <c r="AD26" i="1"/>
  <c r="Q45" i="1"/>
  <c r="O45" i="1" s="1"/>
  <c r="R45" i="1" s="1"/>
  <c r="L45" i="1" s="1"/>
  <c r="M45" i="1" s="1"/>
  <c r="AY22" i="1"/>
  <c r="AY29" i="1"/>
  <c r="Q28" i="1"/>
  <c r="O28" i="1" s="1"/>
  <c r="R28" i="1" s="1"/>
  <c r="L28" i="1" s="1"/>
  <c r="M28" i="1" s="1"/>
  <c r="V28" i="1"/>
  <c r="Z28" i="1" s="1"/>
  <c r="AB28" i="1"/>
  <c r="AC28" i="1"/>
  <c r="AB59" i="1"/>
  <c r="V45" i="1"/>
  <c r="Z45" i="1" s="1"/>
  <c r="AY61" i="1"/>
  <c r="AC45" i="1"/>
  <c r="AY59" i="1"/>
  <c r="AY73" i="1"/>
  <c r="V35" i="1"/>
  <c r="Z35" i="1" s="1"/>
  <c r="AC35" i="1"/>
  <c r="Q35" i="1"/>
  <c r="O35" i="1" s="1"/>
  <c r="R35" i="1" s="1"/>
  <c r="L35" i="1" s="1"/>
  <c r="M35" i="1" s="1"/>
  <c r="AB35" i="1"/>
  <c r="AB48" i="1"/>
  <c r="AC48" i="1"/>
  <c r="V48" i="1"/>
  <c r="Z48" i="1" s="1"/>
  <c r="AC77" i="1"/>
  <c r="V77" i="1"/>
  <c r="Z77" i="1" s="1"/>
  <c r="AB77" i="1"/>
  <c r="Q77" i="1"/>
  <c r="O77" i="1" s="1"/>
  <c r="R77" i="1" s="1"/>
  <c r="L77" i="1" s="1"/>
  <c r="M77" i="1" s="1"/>
  <c r="V68" i="1"/>
  <c r="Z68" i="1" s="1"/>
  <c r="AC68" i="1"/>
  <c r="AB68" i="1"/>
  <c r="Q68" i="1"/>
  <c r="O68" i="1" s="1"/>
  <c r="R68" i="1" s="1"/>
  <c r="L68" i="1" s="1"/>
  <c r="M68" i="1" s="1"/>
  <c r="V73" i="1"/>
  <c r="Z73" i="1" s="1"/>
  <c r="AC73" i="1"/>
  <c r="AB73" i="1"/>
  <c r="AC67" i="1"/>
  <c r="AB67" i="1"/>
  <c r="V67" i="1"/>
  <c r="Z67" i="1" s="1"/>
  <c r="AD49" i="1"/>
  <c r="V64" i="1"/>
  <c r="Z64" i="1" s="1"/>
  <c r="AC64" i="1"/>
  <c r="AB64" i="1"/>
  <c r="T63" i="1"/>
  <c r="U63" i="1" s="1"/>
  <c r="AB36" i="1"/>
  <c r="AC36" i="1"/>
  <c r="V36" i="1"/>
  <c r="Z36" i="1" s="1"/>
  <c r="Q36" i="1"/>
  <c r="O36" i="1" s="1"/>
  <c r="R36" i="1" s="1"/>
  <c r="L36" i="1" s="1"/>
  <c r="M36" i="1" s="1"/>
  <c r="AC58" i="1"/>
  <c r="V58" i="1"/>
  <c r="Z58" i="1" s="1"/>
  <c r="AB58" i="1"/>
  <c r="T37" i="1"/>
  <c r="U37" i="1" s="1"/>
  <c r="V29" i="1"/>
  <c r="Z29" i="1" s="1"/>
  <c r="AC29" i="1"/>
  <c r="AB29" i="1"/>
  <c r="Q64" i="1"/>
  <c r="O64" i="1" s="1"/>
  <c r="R64" i="1" s="1"/>
  <c r="L64" i="1" s="1"/>
  <c r="M64" i="1" s="1"/>
  <c r="V24" i="1"/>
  <c r="Z24" i="1" s="1"/>
  <c r="AC24" i="1"/>
  <c r="Q24" i="1"/>
  <c r="O24" i="1" s="1"/>
  <c r="R24" i="1" s="1"/>
  <c r="L24" i="1" s="1"/>
  <c r="M24" i="1" s="1"/>
  <c r="AB24" i="1"/>
  <c r="Q73" i="1"/>
  <c r="O73" i="1" s="1"/>
  <c r="R73" i="1" s="1"/>
  <c r="L73" i="1" s="1"/>
  <c r="M73" i="1" s="1"/>
  <c r="AD76" i="1"/>
  <c r="AC84" i="1"/>
  <c r="V84" i="1"/>
  <c r="Z84" i="1" s="1"/>
  <c r="AB84" i="1"/>
  <c r="AC23" i="1"/>
  <c r="V23" i="1"/>
  <c r="Z23" i="1" s="1"/>
  <c r="AB23" i="1"/>
  <c r="V74" i="1"/>
  <c r="Z74" i="1" s="1"/>
  <c r="AC74" i="1"/>
  <c r="AB74" i="1"/>
  <c r="AC41" i="1"/>
  <c r="V41" i="1"/>
  <c r="Z41" i="1" s="1"/>
  <c r="AB41" i="1"/>
  <c r="V39" i="1"/>
  <c r="Z39" i="1" s="1"/>
  <c r="Q39" i="1"/>
  <c r="O39" i="1" s="1"/>
  <c r="R39" i="1" s="1"/>
  <c r="L39" i="1" s="1"/>
  <c r="M39" i="1" s="1"/>
  <c r="AC39" i="1"/>
  <c r="AB39" i="1"/>
  <c r="V50" i="1"/>
  <c r="Z50" i="1" s="1"/>
  <c r="AC50" i="1"/>
  <c r="AD50" i="1" s="1"/>
  <c r="AB50" i="1"/>
  <c r="AW37" i="1"/>
  <c r="AY37" i="1"/>
  <c r="Q23" i="1"/>
  <c r="O23" i="1" s="1"/>
  <c r="R23" i="1" s="1"/>
  <c r="L23" i="1" s="1"/>
  <c r="M23" i="1" s="1"/>
  <c r="V17" i="1"/>
  <c r="Z17" i="1" s="1"/>
  <c r="AC17" i="1"/>
  <c r="AB17" i="1"/>
  <c r="Q29" i="1"/>
  <c r="O29" i="1" s="1"/>
  <c r="R29" i="1" s="1"/>
  <c r="L29" i="1" s="1"/>
  <c r="M29" i="1" s="1"/>
  <c r="Q48" i="1"/>
  <c r="O48" i="1" s="1"/>
  <c r="R48" i="1" s="1"/>
  <c r="L48" i="1" s="1"/>
  <c r="M48" i="1" s="1"/>
  <c r="V85" i="1"/>
  <c r="Z85" i="1" s="1"/>
  <c r="AC85" i="1"/>
  <c r="AB85" i="1"/>
  <c r="V60" i="1"/>
  <c r="Z60" i="1" s="1"/>
  <c r="AC60" i="1"/>
  <c r="AB60" i="1"/>
  <c r="AD72" i="1"/>
  <c r="V62" i="1"/>
  <c r="Z62" i="1" s="1"/>
  <c r="AC62" i="1"/>
  <c r="AB62" i="1"/>
  <c r="AD80" i="1"/>
  <c r="V18" i="1"/>
  <c r="Z18" i="1" s="1"/>
  <c r="AC18" i="1"/>
  <c r="AB18" i="1"/>
  <c r="Q62" i="1"/>
  <c r="O62" i="1" s="1"/>
  <c r="R62" i="1" s="1"/>
  <c r="L62" i="1" s="1"/>
  <c r="M62" i="1" s="1"/>
  <c r="Q84" i="1"/>
  <c r="O84" i="1" s="1"/>
  <c r="R84" i="1" s="1"/>
  <c r="L84" i="1" s="1"/>
  <c r="M84" i="1" s="1"/>
  <c r="AD25" i="1"/>
  <c r="AC30" i="1"/>
  <c r="V30" i="1"/>
  <c r="Z30" i="1" s="1"/>
  <c r="Q30" i="1"/>
  <c r="O30" i="1" s="1"/>
  <c r="R30" i="1" s="1"/>
  <c r="L30" i="1" s="1"/>
  <c r="M30" i="1" s="1"/>
  <c r="AB30" i="1"/>
  <c r="AC82" i="1"/>
  <c r="V82" i="1"/>
  <c r="Z82" i="1" s="1"/>
  <c r="AB82" i="1"/>
  <c r="V54" i="1"/>
  <c r="Z54" i="1" s="1"/>
  <c r="AB54" i="1"/>
  <c r="AC54" i="1"/>
  <c r="V65" i="1"/>
  <c r="Z65" i="1" s="1"/>
  <c r="AC65" i="1"/>
  <c r="AB65" i="1"/>
  <c r="Q82" i="1"/>
  <c r="O82" i="1" s="1"/>
  <c r="R82" i="1" s="1"/>
  <c r="L82" i="1" s="1"/>
  <c r="M82" i="1" s="1"/>
  <c r="AC22" i="1"/>
  <c r="V22" i="1"/>
  <c r="Z22" i="1" s="1"/>
  <c r="AB22" i="1"/>
  <c r="AC56" i="1"/>
  <c r="V56" i="1"/>
  <c r="Z56" i="1" s="1"/>
  <c r="AB56" i="1"/>
  <c r="AC33" i="1"/>
  <c r="V33" i="1"/>
  <c r="Z33" i="1" s="1"/>
  <c r="AB33" i="1"/>
  <c r="V21" i="1"/>
  <c r="Z21" i="1" s="1"/>
  <c r="AC21" i="1"/>
  <c r="AB21" i="1"/>
  <c r="Q21" i="1"/>
  <c r="O21" i="1" s="1"/>
  <c r="R21" i="1" s="1"/>
  <c r="L21" i="1" s="1"/>
  <c r="M21" i="1" s="1"/>
  <c r="V71" i="1"/>
  <c r="Z71" i="1" s="1"/>
  <c r="AC71" i="1"/>
  <c r="Q71" i="1"/>
  <c r="O71" i="1" s="1"/>
  <c r="R71" i="1" s="1"/>
  <c r="L71" i="1" s="1"/>
  <c r="M71" i="1" s="1"/>
  <c r="AB71" i="1"/>
  <c r="AD28" i="1"/>
  <c r="V42" i="1"/>
  <c r="Z42" i="1" s="1"/>
  <c r="AC42" i="1"/>
  <c r="AB42" i="1"/>
  <c r="AC75" i="1"/>
  <c r="AB75" i="1"/>
  <c r="V75" i="1"/>
  <c r="Z75" i="1" s="1"/>
  <c r="AC31" i="1"/>
  <c r="AB31" i="1"/>
  <c r="V31" i="1"/>
  <c r="Z31" i="1" s="1"/>
  <c r="Q75" i="1"/>
  <c r="O75" i="1" s="1"/>
  <c r="R75" i="1" s="1"/>
  <c r="L75" i="1" s="1"/>
  <c r="M75" i="1" s="1"/>
  <c r="V27" i="1"/>
  <c r="Z27" i="1" s="1"/>
  <c r="AC27" i="1"/>
  <c r="AB27" i="1"/>
  <c r="AY63" i="1"/>
  <c r="Q54" i="1"/>
  <c r="O54" i="1" s="1"/>
  <c r="R54" i="1" s="1"/>
  <c r="L54" i="1" s="1"/>
  <c r="M54" i="1" s="1"/>
  <c r="V32" i="1"/>
  <c r="Z32" i="1" s="1"/>
  <c r="AC32" i="1"/>
  <c r="AB32" i="1"/>
  <c r="V46" i="1"/>
  <c r="Z46" i="1" s="1"/>
  <c r="AC46" i="1"/>
  <c r="AB46" i="1"/>
  <c r="V86" i="1"/>
  <c r="Z86" i="1" s="1"/>
  <c r="AC86" i="1"/>
  <c r="AB86" i="1"/>
  <c r="Q86" i="1"/>
  <c r="O86" i="1" s="1"/>
  <c r="R86" i="1" s="1"/>
  <c r="L86" i="1" s="1"/>
  <c r="M86" i="1" s="1"/>
  <c r="V81" i="1"/>
  <c r="Z81" i="1" s="1"/>
  <c r="AC81" i="1"/>
  <c r="AB81" i="1"/>
  <c r="Q81" i="1"/>
  <c r="O81" i="1" s="1"/>
  <c r="R81" i="1" s="1"/>
  <c r="L81" i="1" s="1"/>
  <c r="M81" i="1" s="1"/>
  <c r="AC66" i="1"/>
  <c r="AB66" i="1"/>
  <c r="V66" i="1"/>
  <c r="Z66" i="1" s="1"/>
  <c r="Q66" i="1"/>
  <c r="O66" i="1" s="1"/>
  <c r="R66" i="1" s="1"/>
  <c r="L66" i="1" s="1"/>
  <c r="M66" i="1" s="1"/>
  <c r="T70" i="1"/>
  <c r="U70" i="1" s="1"/>
  <c r="T78" i="1"/>
  <c r="U78" i="1" s="1"/>
  <c r="AB40" i="1"/>
  <c r="V40" i="1"/>
  <c r="Z40" i="1" s="1"/>
  <c r="AC40" i="1"/>
  <c r="Q41" i="1"/>
  <c r="O41" i="1" s="1"/>
  <c r="R41" i="1" s="1"/>
  <c r="L41" i="1" s="1"/>
  <c r="M41" i="1" s="1"/>
  <c r="AC51" i="1"/>
  <c r="V51" i="1"/>
  <c r="Z51" i="1" s="1"/>
  <c r="AB51" i="1"/>
  <c r="AC52" i="1"/>
  <c r="V52" i="1"/>
  <c r="Z52" i="1" s="1"/>
  <c r="Q52" i="1"/>
  <c r="O52" i="1" s="1"/>
  <c r="R52" i="1" s="1"/>
  <c r="L52" i="1" s="1"/>
  <c r="M52" i="1" s="1"/>
  <c r="AB52" i="1"/>
  <c r="AC55" i="1"/>
  <c r="V55" i="1"/>
  <c r="Z55" i="1" s="1"/>
  <c r="AB55" i="1"/>
  <c r="Q55" i="1"/>
  <c r="O55" i="1" s="1"/>
  <c r="R55" i="1" s="1"/>
  <c r="L55" i="1" s="1"/>
  <c r="M55" i="1" s="1"/>
  <c r="AD44" i="1"/>
  <c r="AD69" i="1"/>
  <c r="V19" i="1"/>
  <c r="Z19" i="1" s="1"/>
  <c r="AC19" i="1"/>
  <c r="AD19" i="1" s="1"/>
  <c r="AB19" i="1"/>
  <c r="Q65" i="1"/>
  <c r="O65" i="1" s="1"/>
  <c r="R65" i="1" s="1"/>
  <c r="L65" i="1" s="1"/>
  <c r="M65" i="1" s="1"/>
  <c r="AW70" i="1"/>
  <c r="AY70" i="1"/>
  <c r="AW78" i="1"/>
  <c r="AY78" i="1"/>
  <c r="AD45" i="1"/>
  <c r="V38" i="1"/>
  <c r="Z38" i="1" s="1"/>
  <c r="AC38" i="1"/>
  <c r="AB38" i="1"/>
  <c r="V83" i="1"/>
  <c r="Z83" i="1" s="1"/>
  <c r="AC83" i="1"/>
  <c r="AB83" i="1"/>
  <c r="Q83" i="1"/>
  <c r="O83" i="1" s="1"/>
  <c r="R83" i="1" s="1"/>
  <c r="L83" i="1" s="1"/>
  <c r="M83" i="1" s="1"/>
  <c r="AD47" i="1"/>
  <c r="AD39" i="1" l="1"/>
  <c r="AD30" i="1"/>
  <c r="AD56" i="1"/>
  <c r="AD40" i="1"/>
  <c r="AD52" i="1"/>
  <c r="AD84" i="1"/>
  <c r="AD68" i="1"/>
  <c r="AD48" i="1"/>
  <c r="AD36" i="1"/>
  <c r="AD32" i="1"/>
  <c r="AD21" i="1"/>
  <c r="AD85" i="1"/>
  <c r="AD73" i="1"/>
  <c r="AD23" i="1"/>
  <c r="AD24" i="1"/>
  <c r="AD38" i="1"/>
  <c r="AD55" i="1"/>
  <c r="AD66" i="1"/>
  <c r="AD31" i="1"/>
  <c r="AD22" i="1"/>
  <c r="V37" i="1"/>
  <c r="Z37" i="1" s="1"/>
  <c r="AC37" i="1"/>
  <c r="AB37" i="1"/>
  <c r="Q37" i="1"/>
  <c r="O37" i="1" s="1"/>
  <c r="R37" i="1" s="1"/>
  <c r="L37" i="1" s="1"/>
  <c r="M37" i="1" s="1"/>
  <c r="AD67" i="1"/>
  <c r="AD41" i="1"/>
  <c r="AC63" i="1"/>
  <c r="AB63" i="1"/>
  <c r="V63" i="1"/>
  <c r="Z63" i="1" s="1"/>
  <c r="Q63" i="1"/>
  <c r="O63" i="1" s="1"/>
  <c r="R63" i="1" s="1"/>
  <c r="L63" i="1" s="1"/>
  <c r="M63" i="1" s="1"/>
  <c r="AD46" i="1"/>
  <c r="AD71" i="1"/>
  <c r="AD33" i="1"/>
  <c r="AD82" i="1"/>
  <c r="AD86" i="1"/>
  <c r="AD62" i="1"/>
  <c r="V78" i="1"/>
  <c r="Z78" i="1" s="1"/>
  <c r="AC78" i="1"/>
  <c r="AB78" i="1"/>
  <c r="Q78" i="1"/>
  <c r="O78" i="1" s="1"/>
  <c r="R78" i="1" s="1"/>
  <c r="L78" i="1" s="1"/>
  <c r="M78" i="1" s="1"/>
  <c r="AD51" i="1"/>
  <c r="AD81" i="1"/>
  <c r="AD27" i="1"/>
  <c r="AD75" i="1"/>
  <c r="AD65" i="1"/>
  <c r="AD18" i="1"/>
  <c r="AD60" i="1"/>
  <c r="AD17" i="1"/>
  <c r="AD74" i="1"/>
  <c r="AD58" i="1"/>
  <c r="AD64" i="1"/>
  <c r="V70" i="1"/>
  <c r="Z70" i="1" s="1"/>
  <c r="AC70" i="1"/>
  <c r="Q70" i="1"/>
  <c r="O70" i="1" s="1"/>
  <c r="R70" i="1" s="1"/>
  <c r="L70" i="1" s="1"/>
  <c r="M70" i="1" s="1"/>
  <c r="AB70" i="1"/>
  <c r="AD35" i="1"/>
  <c r="AD83" i="1"/>
  <c r="AD42" i="1"/>
  <c r="AD54" i="1"/>
  <c r="AD29" i="1"/>
  <c r="AD77" i="1"/>
  <c r="AD78" i="1" l="1"/>
  <c r="AD37" i="1"/>
  <c r="AD63" i="1"/>
  <c r="AD70" i="1"/>
</calcChain>
</file>

<file path=xl/sharedStrings.xml><?xml version="1.0" encoding="utf-8"?>
<sst xmlns="http://schemas.openxmlformats.org/spreadsheetml/2006/main" count="1266" uniqueCount="649">
  <si>
    <t>File opened</t>
  </si>
  <si>
    <t>2020-12-08 10:20:27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</si>
  <si>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</si>
  <si>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</si>
  <si>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</si>
  <si>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</si>
  <si>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</si>
  <si>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</si>
  <si>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</si>
  <si>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</si>
  <si>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</si>
  <si>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</si>
  <si>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</si>
  <si>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{"co2aspan1": "0.993652", "flowazero": "0.42501", "flowmeterzero": "0.990522", "ssa_ref": "31243.3", "h2obspanconc2": "0", "co2azero": "0.968485", "h2oaspanconc1": "13.51", "h2oazero": "1.06897", "h2oaspanconc2": "0", "h2oaspan2": "0", "chamberpressurezero": "2.56567", "oxygen": "21", "co2bspanconc2": "0", "co2aspan2": "0", "h2oaspan1": "1.01106", "co2bspan1": "0.994117", "co2bspan2a": "0.182058", "co2bspanconc1": "995.1", "co2aspanconc1": "995.1", "h2oaspan2a": "0.0744543", "tazero": "-0.045269", "h2obspanconc1": "13.5", "co2bspan2": "0", "h2obzero": "1.0713", "h2obspan2a": "0.0741299", "co2bspan2b": "0.180987", "tbzero": "-0.0452194", "co2aspan2b": "0.182023", "ssb_ref": "34304.3", "h2oaspan2b": "0.0752776", "co2aspanconc2": "0", "h2obspan1": "1.02041", "co2bzero": "0.945393", "flowbzero": "0.21903", "h2obspan2b": "0.0756432", "h2obspan2": "0", "co2aspan2a": "0.183186"}</t>
  </si>
  <si>
    <t>Chamber type</t>
  </si>
  <si>
    <t>6800-01A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</si>
  <si>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</si>
  <si>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</si>
  <si>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</si>
  <si>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</si>
  <si>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</si>
  <si>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</si>
  <si>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</si>
  <si>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10:20:27</t>
  </si>
  <si>
    <t>Stability Definition:	ΔH2O (Meas2): Slp&lt;0.2 Per=15	ΔCO2 (Meas2): Slp&lt;0.2 Per=15	A (GasEx): Slp&lt;0.5 Per=15</t>
  </si>
  <si>
    <t>10:22:28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</si>
  <si>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</si>
  <si>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</si>
  <si>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</si>
  <si>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</si>
  <si>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</si>
  <si>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</si>
  <si>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</si>
  <si>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</si>
  <si>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</si>
  <si>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</si>
  <si>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</si>
  <si>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</si>
  <si>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</si>
  <si>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</si>
  <si>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</si>
  <si>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</si>
  <si>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</si>
  <si>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</si>
  <si>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</si>
  <si>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</si>
  <si>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</si>
  <si>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</si>
  <si>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</si>
  <si>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</si>
  <si>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</si>
  <si>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</si>
  <si>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</si>
  <si>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</si>
  <si>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</si>
  <si>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</si>
  <si>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</si>
  <si>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</si>
  <si>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</si>
  <si>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</si>
  <si>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</si>
  <si>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</si>
  <si>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</si>
  <si>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</si>
  <si>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</si>
  <si>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</si>
  <si>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</si>
  <si>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</si>
  <si>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</si>
  <si>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</si>
  <si>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</si>
  <si>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</si>
  <si>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</si>
  <si>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</si>
  <si>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</si>
  <si>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</si>
  <si>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</si>
  <si>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</si>
  <si>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1.97606 379.842 384.448 558.551 830.86 988.422 1164.99 1243.56</t>
  </si>
  <si>
    <t>Fs_true</t>
  </si>
  <si>
    <t>0.329337 430.421 412.62 568.363 800.492 968.569 1201.04 1369.86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</si>
  <si>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</si>
  <si>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</si>
  <si>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</si>
  <si>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</si>
  <si>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</si>
  <si>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</si>
  <si>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</si>
  <si>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</si>
  <si>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</si>
  <si>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</si>
  <si>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</si>
  <si>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</si>
  <si>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</si>
  <si>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</si>
  <si>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</si>
  <si>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</si>
  <si>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</si>
  <si>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</si>
  <si>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</si>
  <si>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</si>
  <si>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</si>
  <si>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</si>
  <si>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</si>
  <si>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</si>
  <si>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</si>
  <si>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</si>
  <si>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</si>
  <si>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</si>
  <si>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</si>
  <si>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</si>
  <si>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</si>
  <si>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</si>
  <si>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</si>
  <si>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</si>
  <si>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</si>
  <si>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</si>
  <si>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</si>
  <si>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</si>
  <si>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</si>
  <si>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</si>
  <si>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</si>
  <si>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</si>
  <si>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</si>
  <si>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</si>
  <si>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</si>
  <si>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</si>
  <si>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</si>
  <si>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</si>
  <si>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</si>
  <si>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</si>
  <si>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</si>
  <si>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</si>
  <si>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</si>
  <si>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</si>
  <si>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</si>
  <si>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</si>
  <si>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</si>
  <si>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</si>
  <si>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</si>
  <si>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</si>
  <si>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</si>
  <si>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</si>
  <si>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</si>
  <si>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</si>
  <si>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</si>
  <si>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</si>
  <si>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</si>
  <si>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</si>
  <si>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</si>
  <si>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</si>
  <si>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</si>
  <si>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</si>
  <si>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</si>
  <si>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</si>
  <si>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</si>
  <si>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</si>
  <si>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</si>
  <si>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</si>
  <si>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</si>
  <si>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</si>
  <si>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</si>
  <si>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</si>
  <si>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</si>
  <si>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</si>
  <si>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</si>
  <si>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</si>
  <si>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</si>
  <si>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</si>
  <si>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</si>
  <si>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</si>
  <si>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</si>
  <si>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</si>
  <si>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</si>
  <si>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</si>
  <si>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</si>
  <si>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</si>
  <si>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</si>
  <si>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</si>
  <si>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</si>
  <si>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</si>
  <si>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</si>
  <si>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</si>
  <si>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</si>
  <si>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</si>
  <si>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</si>
  <si>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</si>
  <si>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</si>
  <si>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</si>
  <si>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</si>
  <si>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</si>
  <si>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</si>
  <si>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</si>
  <si>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</si>
  <si>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</si>
  <si>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</si>
  <si>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</si>
  <si>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</si>
  <si>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</si>
  <si>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</si>
  <si>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</si>
  <si>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</si>
  <si>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</si>
  <si>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</si>
  <si>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</si>
  <si>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</si>
  <si>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</si>
  <si>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</si>
  <si>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</si>
  <si>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</si>
  <si>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</si>
  <si>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</si>
  <si>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</si>
  <si>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</si>
  <si>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</si>
  <si>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</si>
  <si>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</si>
  <si>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</si>
  <si>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</si>
  <si>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</si>
  <si>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</si>
  <si>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</si>
  <si>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</si>
  <si>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</si>
  <si>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</si>
  <si>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</si>
  <si>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</si>
  <si>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</si>
  <si>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</si>
  <si>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</si>
  <si>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</si>
  <si>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</si>
  <si>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</si>
  <si>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</si>
  <si>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</si>
  <si>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</si>
  <si>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</si>
  <si>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</si>
  <si>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</si>
  <si>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</si>
  <si>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</si>
  <si>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</si>
  <si>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</si>
  <si>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</si>
  <si>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</si>
  <si>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</si>
  <si>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</si>
  <si>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</si>
  <si>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</si>
  <si>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</si>
  <si>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</si>
  <si>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</si>
  <si>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</si>
  <si>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</si>
  <si>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</si>
  <si>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</si>
  <si>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</si>
  <si>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</si>
  <si>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</si>
  <si>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</si>
  <si>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</si>
  <si>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</si>
  <si>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</si>
  <si>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</si>
  <si>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</si>
  <si>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</si>
  <si>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</si>
  <si>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</si>
  <si>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</si>
  <si>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</si>
  <si>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</si>
  <si>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</si>
  <si>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</si>
  <si>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</si>
  <si>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</si>
  <si>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</si>
  <si>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</si>
  <si>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</si>
  <si>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</si>
  <si>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</si>
  <si>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</si>
  <si>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</si>
  <si>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</si>
  <si>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</si>
  <si>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20201208 10:50:44</t>
  </si>
  <si>
    <t>10:50:44</t>
  </si>
  <si>
    <t>Haines2</t>
  </si>
  <si>
    <t>_10</t>
  </si>
  <si>
    <t>RECT-4143-20200907-06_33_50</t>
  </si>
  <si>
    <t>RECT-1336-20201208-10_50_44</t>
  </si>
  <si>
    <t>DARK-1337-20201208-10_50_46</t>
  </si>
  <si>
    <t>0: Broadleaf</t>
  </si>
  <si>
    <t>10:48:34</t>
  </si>
  <si>
    <t>2/3</t>
  </si>
  <si>
    <t>20201208 10:53:59</t>
  </si>
  <si>
    <t>10:53:59</t>
  </si>
  <si>
    <t>RECT-1338-20201208-10_54_00</t>
  </si>
  <si>
    <t>DARK-1339-20201208-10_54_02</t>
  </si>
  <si>
    <t>20201208 10:57:23</t>
  </si>
  <si>
    <t>10:57:23</t>
  </si>
  <si>
    <t>b42-34</t>
  </si>
  <si>
    <t>_1</t>
  </si>
  <si>
    <t>RECT-1340-20201208-10_57_24</t>
  </si>
  <si>
    <t>DARK-1341-20201208-10_57_26</t>
  </si>
  <si>
    <t>10:54:53</t>
  </si>
  <si>
    <t>0/3</t>
  </si>
  <si>
    <t>20201208 10:59:47</t>
  </si>
  <si>
    <t>10:59:47</t>
  </si>
  <si>
    <t>RECT-1342-20201208-10_59_47</t>
  </si>
  <si>
    <t>DARK-1343-20201208-10_59_49</t>
  </si>
  <si>
    <t>20201208 11:02:09</t>
  </si>
  <si>
    <t>11:02:09</t>
  </si>
  <si>
    <t>TX6704</t>
  </si>
  <si>
    <t>_9</t>
  </si>
  <si>
    <t>RECT-1344-20201208-11_02_09</t>
  </si>
  <si>
    <t>DARK-1345-20201208-11_02_11</t>
  </si>
  <si>
    <t>20201208 11:04:36</t>
  </si>
  <si>
    <t>11:04:36</t>
  </si>
  <si>
    <t>RECT-1346-20201208-11_04_36</t>
  </si>
  <si>
    <t>DARK-1347-20201208-11_04_38</t>
  </si>
  <si>
    <t>20201208 11:08:05</t>
  </si>
  <si>
    <t>11:08:05</t>
  </si>
  <si>
    <t>1149</t>
  </si>
  <si>
    <t>_3</t>
  </si>
  <si>
    <t>RECT-1348-20201208-11_08_06</t>
  </si>
  <si>
    <t>DARK-1349-20201208-11_08_08</t>
  </si>
  <si>
    <t>11:06:32</t>
  </si>
  <si>
    <t>20201208 11:10:40</t>
  </si>
  <si>
    <t>11:10:40</t>
  </si>
  <si>
    <t>RECT-1350-20201208-11_10_41</t>
  </si>
  <si>
    <t>DARK-1351-20201208-11_10_43</t>
  </si>
  <si>
    <t>1/3</t>
  </si>
  <si>
    <t>20201208 11:14:01</t>
  </si>
  <si>
    <t>11:14:01</t>
  </si>
  <si>
    <t>SC2</t>
  </si>
  <si>
    <t>RECT-1352-20201208-11_14_01</t>
  </si>
  <si>
    <t>DARK-1353-20201208-11_14_03</t>
  </si>
  <si>
    <t>11:12:02</t>
  </si>
  <si>
    <t>20201208 11:16:19</t>
  </si>
  <si>
    <t>11:16:19</t>
  </si>
  <si>
    <t>RECT-1354-20201208-11_16_20</t>
  </si>
  <si>
    <t>DARK-1355-20201208-11_16_22</t>
  </si>
  <si>
    <t>20201208 11:18:55</t>
  </si>
  <si>
    <t>11:18:55</t>
  </si>
  <si>
    <t>Vru42</t>
  </si>
  <si>
    <t>_6</t>
  </si>
  <si>
    <t>RECT-1356-20201208-11_18_56</t>
  </si>
  <si>
    <t>DARK-1357-20201208-11_18_58</t>
  </si>
  <si>
    <t>20201208 11:21:20</t>
  </si>
  <si>
    <t>11:21:20</t>
  </si>
  <si>
    <t>RECT-1358-20201208-11_21_20</t>
  </si>
  <si>
    <t>DARK-1359-20201208-11_21_22</t>
  </si>
  <si>
    <t>20201208 11:25:08</t>
  </si>
  <si>
    <t>11:25:08</t>
  </si>
  <si>
    <t>TXNM0821</t>
  </si>
  <si>
    <t>_7</t>
  </si>
  <si>
    <t>RECT-1360-20201208-11_25_09</t>
  </si>
  <si>
    <t>DARK-1361-20201208-11_25_11</t>
  </si>
  <si>
    <t>11:22:25</t>
  </si>
  <si>
    <t>20201208 11:26:59</t>
  </si>
  <si>
    <t>11:26:59</t>
  </si>
  <si>
    <t>RECT-1362-20201208-11_27_00</t>
  </si>
  <si>
    <t>DARK-1363-20201208-11_27_02</t>
  </si>
  <si>
    <t>20201208 11:30:39</t>
  </si>
  <si>
    <t>11:30:39</t>
  </si>
  <si>
    <t>9018</t>
  </si>
  <si>
    <t>RECT-1364-20201208-11_30_39</t>
  </si>
  <si>
    <t>DARK-1365-20201208-11_30_41</t>
  </si>
  <si>
    <t>11:27:39</t>
  </si>
  <si>
    <t>20201208 11:33:16</t>
  </si>
  <si>
    <t>11:33:16</t>
  </si>
  <si>
    <t>RECT-1366-20201208-11_33_16</t>
  </si>
  <si>
    <t>DARK-1367-20201208-11_33_18</t>
  </si>
  <si>
    <t>20201208 11:36:17</t>
  </si>
  <si>
    <t>11:36:17</t>
  </si>
  <si>
    <t>T48</t>
  </si>
  <si>
    <t>RECT-1368-20201208-11_36_18</t>
  </si>
  <si>
    <t>DARK-1369-20201208-11_36_20</t>
  </si>
  <si>
    <t>20201208 11:38:43</t>
  </si>
  <si>
    <t>11:38:43</t>
  </si>
  <si>
    <t>RECT-1370-20201208-11_38_44</t>
  </si>
  <si>
    <t>DARK-1371-20201208-11_38_46</t>
  </si>
  <si>
    <t>11:39:14</t>
  </si>
  <si>
    <t>20201208 11:41:20</t>
  </si>
  <si>
    <t>11:41:20</t>
  </si>
  <si>
    <t>ANU65</t>
  </si>
  <si>
    <t>RECT-1372-20201208-11_41_20</t>
  </si>
  <si>
    <t>DARK-1373-20201208-11_41_22</t>
  </si>
  <si>
    <t>11:40:02</t>
  </si>
  <si>
    <t>20201208 11:42:55</t>
  </si>
  <si>
    <t>11:42:55</t>
  </si>
  <si>
    <t>RECT-1374-20201208-11_42_55</t>
  </si>
  <si>
    <t>DARK-1375-20201208-11_42_57</t>
  </si>
  <si>
    <t>20201208 11:47:40</t>
  </si>
  <si>
    <t>11:47:40</t>
  </si>
  <si>
    <t>NY1</t>
  </si>
  <si>
    <t>RECT-1376-20201208-11_47_40</t>
  </si>
  <si>
    <t>DARK-1377-20201208-11_47_42</t>
  </si>
  <si>
    <t>11:44:05</t>
  </si>
  <si>
    <t>20201208 11:50:20</t>
  </si>
  <si>
    <t>11:50:20</t>
  </si>
  <si>
    <t>RECT-1378-20201208-11_50_20</t>
  </si>
  <si>
    <t>DARK-1379-20201208-11_50_22</t>
  </si>
  <si>
    <t>20201208 11:54:16</t>
  </si>
  <si>
    <t>11:54:16</t>
  </si>
  <si>
    <t>CC12</t>
  </si>
  <si>
    <t>RECT-1380-20201208-11_54_16</t>
  </si>
  <si>
    <t>DARK-1381-20201208-11_54_19</t>
  </si>
  <si>
    <t>11:51:56</t>
  </si>
  <si>
    <t>20201208 11:56:43</t>
  </si>
  <si>
    <t>11:56:43</t>
  </si>
  <si>
    <t>RECT-1382-20201208-11_56_43</t>
  </si>
  <si>
    <t>DARK-1383-20201208-11_56_45</t>
  </si>
  <si>
    <t>20201208 11:58:54</t>
  </si>
  <si>
    <t>11:58:54</t>
  </si>
  <si>
    <t>V57-96</t>
  </si>
  <si>
    <t>_2</t>
  </si>
  <si>
    <t>RECT-1384-20201208-11_58_55</t>
  </si>
  <si>
    <t>DARK-1385-20201208-11_58_57</t>
  </si>
  <si>
    <t>20201208 12:00:54</t>
  </si>
  <si>
    <t>12:00:54</t>
  </si>
  <si>
    <t>RECT-1386-20201208-12_00_55</t>
  </si>
  <si>
    <t>DARK-1387-20201208-12_00_57</t>
  </si>
  <si>
    <t>20201208 12:03:03</t>
  </si>
  <si>
    <t>12:03:03</t>
  </si>
  <si>
    <t>RECT-1388-20201208-12_03_03</t>
  </si>
  <si>
    <t>DARK-1389-20201208-12_03_05</t>
  </si>
  <si>
    <t>12:01:39</t>
  </si>
  <si>
    <t>20201208 12:05:46</t>
  </si>
  <si>
    <t>12:05:46</t>
  </si>
  <si>
    <t>RECT-1390-20201208-12_05_46</t>
  </si>
  <si>
    <t>DARK-1391-20201208-12_05_49</t>
  </si>
  <si>
    <t>25189.01</t>
  </si>
  <si>
    <t>12:06:43</t>
  </si>
  <si>
    <t>20201208 12:12:05</t>
  </si>
  <si>
    <t>12:12:05</t>
  </si>
  <si>
    <t>RECT-1394-20201208-12_12_05</t>
  </si>
  <si>
    <t>DARK-1395-20201208-12_12_07</t>
  </si>
  <si>
    <t>12:17:04</t>
  </si>
  <si>
    <t xml:space="preserve">log 29 had a negative gsw value. log 30 is leaf 2 log31 is leaf 1 but with a positive value. </t>
  </si>
  <si>
    <t>12:17:05</t>
  </si>
  <si>
    <t>20201208 12:18:14</t>
  </si>
  <si>
    <t>12:18:14</t>
  </si>
  <si>
    <t>RECT-1396-20201208-12_18_14</t>
  </si>
  <si>
    <t>DARK-1397-20201208-12_18_17</t>
  </si>
  <si>
    <t>3/3</t>
  </si>
  <si>
    <t>20201208 12:21:53</t>
  </si>
  <si>
    <t>12:21:53</t>
  </si>
  <si>
    <t>RECT-1398-20201208-12_21_53</t>
  </si>
  <si>
    <t>DARK-1399-20201208-12_21_55</t>
  </si>
  <si>
    <t>12:19:48</t>
  </si>
  <si>
    <t>20201208 12:24:44</t>
  </si>
  <si>
    <t>12:24:44</t>
  </si>
  <si>
    <t>RECT-1400-20201208-12_24_45</t>
  </si>
  <si>
    <t>DARK-1401-20201208-12_24_47</t>
  </si>
  <si>
    <t>20201208 12:28:24</t>
  </si>
  <si>
    <t>12:28:24</t>
  </si>
  <si>
    <t>V60-96</t>
  </si>
  <si>
    <t>RECT-1402-20201208-12_28_24</t>
  </si>
  <si>
    <t>DARK-1403-20201208-12_28_26</t>
  </si>
  <si>
    <t>12:25:59</t>
  </si>
  <si>
    <t>20201208 12:30:37</t>
  </si>
  <si>
    <t>12:30:37</t>
  </si>
  <si>
    <t>RECT-1404-20201208-12_30_38</t>
  </si>
  <si>
    <t>DARK-1405-20201208-12_30_40</t>
  </si>
  <si>
    <t>20201208 12:33:46</t>
  </si>
  <si>
    <t>12:33:46</t>
  </si>
  <si>
    <t>OCK1-SO2</t>
  </si>
  <si>
    <t>_8</t>
  </si>
  <si>
    <t>RECT-1406-20201208-12_33_46</t>
  </si>
  <si>
    <t>DARK-1407-20201208-12_33_48</t>
  </si>
  <si>
    <t>12:32:10</t>
  </si>
  <si>
    <t>20201208 12:37:09</t>
  </si>
  <si>
    <t>12:37:09</t>
  </si>
  <si>
    <t>RECT-1408-20201208-12_37_10</t>
  </si>
  <si>
    <t>DARK-1409-20201208-12_37_12</t>
  </si>
  <si>
    <t>12:37:58</t>
  </si>
  <si>
    <t>20201208 12:45:17</t>
  </si>
  <si>
    <t>12:45:17</t>
  </si>
  <si>
    <t>RECT-1414-20201208-12_45_18</t>
  </si>
  <si>
    <t>DARK-1415-20201208-12_45_20</t>
  </si>
  <si>
    <t>12:46:19</t>
  </si>
  <si>
    <t>log 29 had a negative gsw value. log 30 is leaf 2 log31 is leaf 1 but with a positive value. replacelog38+39 with 40+41.</t>
  </si>
  <si>
    <t>12:46:31</t>
  </si>
  <si>
    <t>log 29 had a negative gsw value. log 30 is leaf 2 log31 is leaf 1 but with a positive value; replacelog38+39 with 40+41.</t>
  </si>
  <si>
    <t>12:46:32</t>
  </si>
  <si>
    <t>20201208 12:49:51</t>
  </si>
  <si>
    <t>12:49:51</t>
  </si>
  <si>
    <t>RECT-1416-20201208-12_49_51</t>
  </si>
  <si>
    <t>DARK-1417-20201208-12_49_53</t>
  </si>
  <si>
    <t>12:50:09</t>
  </si>
  <si>
    <t>20201208 12:54:14</t>
  </si>
  <si>
    <t>12:54:14</t>
  </si>
  <si>
    <t>b40-14</t>
  </si>
  <si>
    <t>RECT-1418-20201208-12_54_15</t>
  </si>
  <si>
    <t>DARK-1419-20201208-12_54_17</t>
  </si>
  <si>
    <t>12:50:55</t>
  </si>
  <si>
    <t>20201208 12:59:22</t>
  </si>
  <si>
    <t>12:59:22</t>
  </si>
  <si>
    <t>RECT-1420-20201208-12_59_22</t>
  </si>
  <si>
    <t>DARK-1421-20201208-12_59_25</t>
  </si>
  <si>
    <t>20201208 13:04:22</t>
  </si>
  <si>
    <t>13:04:22</t>
  </si>
  <si>
    <t>9035</t>
  </si>
  <si>
    <t>RECT-1422-20201208-13_04_22</t>
  </si>
  <si>
    <t>DARK-1423-20201208-13_04_25</t>
  </si>
  <si>
    <t>13:04:40</t>
  </si>
  <si>
    <t>20201208 13:08:01</t>
  </si>
  <si>
    <t>13:08:01</t>
  </si>
  <si>
    <t>RECT-1424-20201208-13_08_01</t>
  </si>
  <si>
    <t>DARK-1425-20201208-13_08_03</t>
  </si>
  <si>
    <t>20201208 13:12:23</t>
  </si>
  <si>
    <t>13:12:23</t>
  </si>
  <si>
    <t>9025</t>
  </si>
  <si>
    <t>RECT-1426-20201208-13_12_24</t>
  </si>
  <si>
    <t>DARK-1427-20201208-13_12_26</t>
  </si>
  <si>
    <t>13:09:06</t>
  </si>
  <si>
    <t>20201208 13:15:02</t>
  </si>
  <si>
    <t>13:15:02</t>
  </si>
  <si>
    <t>RECT-1428-20201208-13_15_03</t>
  </si>
  <si>
    <t>DARK-1429-20201208-13_15_05</t>
  </si>
  <si>
    <t>20201208 13:17:32</t>
  </si>
  <si>
    <t>13:17:32</t>
  </si>
  <si>
    <t>C56-94</t>
  </si>
  <si>
    <t>RECT-1430-20201208-13_17_32</t>
  </si>
  <si>
    <t>DARK-1431-20201208-13_17_34</t>
  </si>
  <si>
    <t>20201208 13:21:21</t>
  </si>
  <si>
    <t>13:21:21</t>
  </si>
  <si>
    <t>RECT-1432-20201208-13_21_22</t>
  </si>
  <si>
    <t>DARK-1433-20201208-13_21_24</t>
  </si>
  <si>
    <t>13:21:39</t>
  </si>
  <si>
    <t>20201208 13:25:01</t>
  </si>
  <si>
    <t>13:25:01</t>
  </si>
  <si>
    <t>T52</t>
  </si>
  <si>
    <t>RECT-1434-20201208-13_25_02</t>
  </si>
  <si>
    <t>DARK-1435-20201208-13_25_04</t>
  </si>
  <si>
    <t>13:22:58</t>
  </si>
  <si>
    <t>20201208 13:28:53</t>
  </si>
  <si>
    <t>13:28:53</t>
  </si>
  <si>
    <t>RECT-1436-20201208-13_28_53</t>
  </si>
  <si>
    <t>DARK-1437-20201208-13_28_55</t>
  </si>
  <si>
    <t>20201208 13:33:48</t>
  </si>
  <si>
    <t>13:33:48</t>
  </si>
  <si>
    <t>9031</t>
  </si>
  <si>
    <t>_4</t>
  </si>
  <si>
    <t>RECT-1438-20201208-13_33_49</t>
  </si>
  <si>
    <t>DARK-1439-20201208-13_33_51</t>
  </si>
  <si>
    <t>13:30:08</t>
  </si>
  <si>
    <t>20201208 13:37:24</t>
  </si>
  <si>
    <t>13:37:24</t>
  </si>
  <si>
    <t>RECT-1440-20201208-13_37_25</t>
  </si>
  <si>
    <t>DARK-1441-20201208-13_37_27</t>
  </si>
  <si>
    <t>20201208 13:42:18</t>
  </si>
  <si>
    <t>13:42:18</t>
  </si>
  <si>
    <t>RECT-1442-20201208-13_42_19</t>
  </si>
  <si>
    <t>DARK-1443-20201208-13_42_21</t>
  </si>
  <si>
    <t>13:39:33</t>
  </si>
  <si>
    <t>20201208 13:51:23</t>
  </si>
  <si>
    <t>13:51:23</t>
  </si>
  <si>
    <t>RECT-1444-20201208-13_51_24</t>
  </si>
  <si>
    <t>DARK-1445-20201208-13_51_26</t>
  </si>
  <si>
    <t>20201208 13:56:31</t>
  </si>
  <si>
    <t>13:56:31</t>
  </si>
  <si>
    <t>_5</t>
  </si>
  <si>
    <t>RECT-1448-20201208-13_56_32</t>
  </si>
  <si>
    <t>DARK-1449-20201208-13_56_33</t>
  </si>
  <si>
    <t>13:52:20</t>
  </si>
  <si>
    <t>20201208 13:59:38</t>
  </si>
  <si>
    <t>13:59:38</t>
  </si>
  <si>
    <t>RECT-1450-20201208-13_59_39</t>
  </si>
  <si>
    <t>DARK-1451-20201208-13_59_41</t>
  </si>
  <si>
    <t>20201208 14:07:30</t>
  </si>
  <si>
    <t>14:07:30</t>
  </si>
  <si>
    <t>b42-24</t>
  </si>
  <si>
    <t>RECT-1452-20201208-14_07_31</t>
  </si>
  <si>
    <t>DARK-1453-20201208-14_07_33</t>
  </si>
  <si>
    <t>14:07:49</t>
  </si>
  <si>
    <t>20201208 14:09:56</t>
  </si>
  <si>
    <t>14:09:56</t>
  </si>
  <si>
    <t>RECT-1454-20201208-14_09_57</t>
  </si>
  <si>
    <t>DARK-1455-20201208-14_09_59</t>
  </si>
  <si>
    <t>20201208 14:13:25</t>
  </si>
  <si>
    <t>14:13:25</t>
  </si>
  <si>
    <t>RECT-1456-20201208-14_13_26</t>
  </si>
  <si>
    <t>DARK-1457-20201208-14_13_28</t>
  </si>
  <si>
    <t>20201208 14:16:41</t>
  </si>
  <si>
    <t>14:16:41</t>
  </si>
  <si>
    <t>RECT-1458-20201208-14_16_42</t>
  </si>
  <si>
    <t>DARK-1459-20201208-14_16_44</t>
  </si>
  <si>
    <t>20201208 14:21:24</t>
  </si>
  <si>
    <t>14:21:24</t>
  </si>
  <si>
    <t>RECT-1460-20201208-14_21_24</t>
  </si>
  <si>
    <t>DARK-1461-20201208-14_21_26</t>
  </si>
  <si>
    <t>14:18:07</t>
  </si>
  <si>
    <t>20201208 14:24:48</t>
  </si>
  <si>
    <t>14:24:48</t>
  </si>
  <si>
    <t>RECT-1462-20201208-14_24_49</t>
  </si>
  <si>
    <t>DARK-1463-20201208-14_24_51</t>
  </si>
  <si>
    <t>20201208 14:27:07</t>
  </si>
  <si>
    <t>14:27:07</t>
  </si>
  <si>
    <t>RECT-1464-20201208-14_27_08</t>
  </si>
  <si>
    <t>DARK-1465-20201208-14_27_10</t>
  </si>
  <si>
    <t>14:29:04</t>
  </si>
  <si>
    <t>14:29:21</t>
  </si>
  <si>
    <t>14:29:22</t>
  </si>
  <si>
    <t>14:29:55</t>
  </si>
  <si>
    <t>14:30:11</t>
  </si>
  <si>
    <t>log 29 had a negative gsw value. log 30 is leaf 2 log31 is leaf 1 but with a positive value; replacelog38+39 with 40+41. ignore log65itsaduplicate</t>
  </si>
  <si>
    <t>14:30:14</t>
  </si>
  <si>
    <t>20201208 14:30:35</t>
  </si>
  <si>
    <t>14:30:35</t>
  </si>
  <si>
    <t>RECT-1468-20201208-14_30_36</t>
  </si>
  <si>
    <t>DARK-1469-20201208-14_30_38</t>
  </si>
  <si>
    <t>20201208 14:33:35</t>
  </si>
  <si>
    <t>14:33:35</t>
  </si>
  <si>
    <t>RECT-1470-20201208-14_33_36</t>
  </si>
  <si>
    <t>DARK-1471-20201208-14_33_38</t>
  </si>
  <si>
    <t>20201208 14:36:38</t>
  </si>
  <si>
    <t>14:36:38</t>
  </si>
  <si>
    <t>RECT-1472-20201208-14_36_39</t>
  </si>
  <si>
    <t>DARK-1473-20201208-14_36_41</t>
  </si>
  <si>
    <t>20201208 14:40:11</t>
  </si>
  <si>
    <t>14:40:11</t>
  </si>
  <si>
    <t>RECT-1474-20201208-14_40_12</t>
  </si>
  <si>
    <t>DARK-1475-20201208-14_40_14</t>
  </si>
  <si>
    <t>14:40:30</t>
  </si>
  <si>
    <t>20201208 14:43:13</t>
  </si>
  <si>
    <t>14:43:13</t>
  </si>
  <si>
    <t>RECT-1476-20201208-14_43_14</t>
  </si>
  <si>
    <t>DARK-1477-20201208-14_43_16</t>
  </si>
  <si>
    <t>20201208 14:46:57</t>
  </si>
  <si>
    <t>14:46:57</t>
  </si>
  <si>
    <t>RECT-1478-20201208-14_46_58</t>
  </si>
  <si>
    <t>DARK-1479-20201208-14_47_00</t>
  </si>
  <si>
    <t>14:44:07</t>
  </si>
  <si>
    <t>20201208 14:49:28</t>
  </si>
  <si>
    <t>14:49:28</t>
  </si>
  <si>
    <t>RECT-1480-20201208-14_49_29</t>
  </si>
  <si>
    <t>DARK-1481-20201208-14_49_31</t>
  </si>
  <si>
    <t>20201208 14:52:56</t>
  </si>
  <si>
    <t>14:52:56</t>
  </si>
  <si>
    <t>RECT-1482-20201208-14_52_57</t>
  </si>
  <si>
    <t>DARK-1483-20201208-14_52_59</t>
  </si>
  <si>
    <t>14:50:33</t>
  </si>
  <si>
    <t>20201208 14:56:13</t>
  </si>
  <si>
    <t>14:56:13</t>
  </si>
  <si>
    <t>RECT-1484-20201208-14_56_14</t>
  </si>
  <si>
    <t>DARK-1485-20201208-14_56_16</t>
  </si>
  <si>
    <t>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</si>
</sst>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N86"/>
  <sheetViews>
    <sheetView topLeftCell="A72" workbookViewId="0">
      <selection activeCell="C89" sqref="C89"/>
    </sheetView>
  </sheetViews>
  <sheetFormatPr defaultRowHeight="15" x14ac:dyDescent="0.25"/>
  <sheetData>
    <row r="1" spans="1:170" x14ac:dyDescent="0.25">
      <c r="A1" t="s">
        <v>648</v>
      </c>
    </row>
    <row r="2" spans="1:170" x14ac:dyDescent="0.25">
      <c r="A2" t="s">
        <v>26</v>
      </c>
      <c r="B2" t="s">
        <v>27</v>
      </c>
      <c r="C2" t="s">
        <v>29</v>
      </c>
    </row>
    <row r="3" spans="1:170" x14ac:dyDescent="0.25">
      <c r="B3" t="s">
        <v>28</v>
      </c>
      <c r="C3">
        <v>21</v>
      </c>
    </row>
    <row r="4" spans="1:170" x14ac:dyDescent="0.2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0" x14ac:dyDescent="0.25">
      <c r="B5" t="s">
        <v>15</v>
      </c>
      <c r="C5" t="s">
        <v>33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0" x14ac:dyDescent="0.25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78</v>
      </c>
      <c r="G13" t="s">
        <v>80</v>
      </c>
      <c r="H13">
        <v>0</v>
      </c>
    </row>
    <row r="14" spans="1:170" x14ac:dyDescent="0.2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85</v>
      </c>
      <c r="AF14" t="s">
        <v>85</v>
      </c>
      <c r="AG14" t="s">
        <v>85</v>
      </c>
      <c r="AH14" t="s">
        <v>85</v>
      </c>
      <c r="AI14" t="s">
        <v>85</v>
      </c>
      <c r="AJ14" t="s">
        <v>86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87</v>
      </c>
      <c r="BI14" t="s">
        <v>87</v>
      </c>
      <c r="BJ14" t="s">
        <v>87</v>
      </c>
      <c r="BK14" t="s">
        <v>87</v>
      </c>
      <c r="BL14" t="s">
        <v>88</v>
      </c>
      <c r="BM14" t="s">
        <v>88</v>
      </c>
      <c r="BN14" t="s">
        <v>88</v>
      </c>
      <c r="BO14" t="s">
        <v>88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91</v>
      </c>
      <c r="DA14" t="s">
        <v>91</v>
      </c>
      <c r="DB14" t="s">
        <v>91</v>
      </c>
      <c r="DC14" t="s">
        <v>91</v>
      </c>
      <c r="DD14" t="s">
        <v>91</v>
      </c>
      <c r="DE14" t="s">
        <v>92</v>
      </c>
      <c r="DF14" t="s">
        <v>92</v>
      </c>
      <c r="DG14" t="s">
        <v>92</v>
      </c>
      <c r="DH14" t="s">
        <v>92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93</v>
      </c>
      <c r="DS14" t="s">
        <v>93</v>
      </c>
      <c r="DT14" t="s">
        <v>93</v>
      </c>
      <c r="DU14" t="s">
        <v>93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94</v>
      </c>
      <c r="EH14" t="s">
        <v>94</v>
      </c>
      <c r="EI14" t="s">
        <v>94</v>
      </c>
      <c r="EJ14" t="s">
        <v>94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95</v>
      </c>
      <c r="EZ14" t="s">
        <v>95</v>
      </c>
      <c r="FA14" t="s">
        <v>95</v>
      </c>
      <c r="FB14" t="s">
        <v>95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</row>
    <row r="15" spans="1:170" x14ac:dyDescent="0.2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85</v>
      </c>
      <c r="AF15" t="s">
        <v>126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103</v>
      </c>
      <c r="BQ15" t="s">
        <v>162</v>
      </c>
      <c r="BR15" t="s">
        <v>163</v>
      </c>
      <c r="BS15" t="s">
        <v>164</v>
      </c>
      <c r="BT15" t="s">
        <v>165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97</v>
      </c>
      <c r="DF15" t="s">
        <v>100</v>
      </c>
      <c r="DG15" t="s">
        <v>202</v>
      </c>
      <c r="DH15" t="s">
        <v>203</v>
      </c>
      <c r="DI15" t="s">
        <v>204</v>
      </c>
      <c r="DJ15" t="s">
        <v>205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</row>
    <row r="16" spans="1:170" x14ac:dyDescent="0.25">
      <c r="B16" t="s">
        <v>262</v>
      </c>
      <c r="C16" t="s">
        <v>262</v>
      </c>
      <c r="H16" t="s">
        <v>262</v>
      </c>
      <c r="I16" t="s">
        <v>263</v>
      </c>
      <c r="J16" t="s">
        <v>264</v>
      </c>
      <c r="K16" t="s">
        <v>265</v>
      </c>
      <c r="L16" t="s">
        <v>265</v>
      </c>
      <c r="M16" t="s">
        <v>169</v>
      </c>
      <c r="N16" t="s">
        <v>169</v>
      </c>
      <c r="O16" t="s">
        <v>263</v>
      </c>
      <c r="P16" t="s">
        <v>263</v>
      </c>
      <c r="Q16" t="s">
        <v>263</v>
      </c>
      <c r="R16" t="s">
        <v>263</v>
      </c>
      <c r="S16" t="s">
        <v>266</v>
      </c>
      <c r="T16" t="s">
        <v>267</v>
      </c>
      <c r="U16" t="s">
        <v>267</v>
      </c>
      <c r="V16" t="s">
        <v>268</v>
      </c>
      <c r="W16" t="s">
        <v>269</v>
      </c>
      <c r="X16" t="s">
        <v>268</v>
      </c>
      <c r="Y16" t="s">
        <v>268</v>
      </c>
      <c r="Z16" t="s">
        <v>268</v>
      </c>
      <c r="AA16" t="s">
        <v>266</v>
      </c>
      <c r="AB16" t="s">
        <v>266</v>
      </c>
      <c r="AC16" t="s">
        <v>266</v>
      </c>
      <c r="AD16" t="s">
        <v>266</v>
      </c>
      <c r="AE16" t="s">
        <v>270</v>
      </c>
      <c r="AF16" t="s">
        <v>269</v>
      </c>
      <c r="AH16" t="s">
        <v>269</v>
      </c>
      <c r="AI16" t="s">
        <v>270</v>
      </c>
      <c r="AO16" t="s">
        <v>264</v>
      </c>
      <c r="AU16" t="s">
        <v>264</v>
      </c>
      <c r="AV16" t="s">
        <v>264</v>
      </c>
      <c r="AW16" t="s">
        <v>264</v>
      </c>
      <c r="AY16" t="s">
        <v>271</v>
      </c>
      <c r="BH16" t="s">
        <v>264</v>
      </c>
      <c r="BI16" t="s">
        <v>264</v>
      </c>
      <c r="BK16" t="s">
        <v>272</v>
      </c>
      <c r="BL16" t="s">
        <v>273</v>
      </c>
      <c r="BO16" t="s">
        <v>263</v>
      </c>
      <c r="BP16" t="s">
        <v>262</v>
      </c>
      <c r="BQ16" t="s">
        <v>265</v>
      </c>
      <c r="BR16" t="s">
        <v>265</v>
      </c>
      <c r="BS16" t="s">
        <v>274</v>
      </c>
      <c r="BT16" t="s">
        <v>274</v>
      </c>
      <c r="BU16" t="s">
        <v>265</v>
      </c>
      <c r="BV16" t="s">
        <v>274</v>
      </c>
      <c r="BW16" t="s">
        <v>270</v>
      </c>
      <c r="BX16" t="s">
        <v>268</v>
      </c>
      <c r="BY16" t="s">
        <v>268</v>
      </c>
      <c r="BZ16" t="s">
        <v>267</v>
      </c>
      <c r="CA16" t="s">
        <v>267</v>
      </c>
      <c r="CB16" t="s">
        <v>267</v>
      </c>
      <c r="CC16" t="s">
        <v>267</v>
      </c>
      <c r="CD16" t="s">
        <v>267</v>
      </c>
      <c r="CE16" t="s">
        <v>275</v>
      </c>
      <c r="CF16" t="s">
        <v>264</v>
      </c>
      <c r="CG16" t="s">
        <v>264</v>
      </c>
      <c r="CH16" t="s">
        <v>264</v>
      </c>
      <c r="CM16" t="s">
        <v>264</v>
      </c>
      <c r="CP16" t="s">
        <v>267</v>
      </c>
      <c r="CQ16" t="s">
        <v>267</v>
      </c>
      <c r="CR16" t="s">
        <v>267</v>
      </c>
      <c r="CS16" t="s">
        <v>267</v>
      </c>
      <c r="CT16" t="s">
        <v>267</v>
      </c>
      <c r="CU16" t="s">
        <v>264</v>
      </c>
      <c r="CV16" t="s">
        <v>264</v>
      </c>
      <c r="CW16" t="s">
        <v>264</v>
      </c>
      <c r="CX16" t="s">
        <v>262</v>
      </c>
      <c r="DA16" t="s">
        <v>276</v>
      </c>
      <c r="DB16" t="s">
        <v>276</v>
      </c>
      <c r="DD16" t="s">
        <v>262</v>
      </c>
      <c r="DE16" t="s">
        <v>277</v>
      </c>
      <c r="DG16" t="s">
        <v>262</v>
      </c>
      <c r="DH16" t="s">
        <v>262</v>
      </c>
      <c r="DJ16" t="s">
        <v>278</v>
      </c>
      <c r="DK16" t="s">
        <v>279</v>
      </c>
      <c r="DL16" t="s">
        <v>278</v>
      </c>
      <c r="DM16" t="s">
        <v>279</v>
      </c>
      <c r="DN16" t="s">
        <v>278</v>
      </c>
      <c r="DO16" t="s">
        <v>279</v>
      </c>
      <c r="DP16" t="s">
        <v>269</v>
      </c>
      <c r="DQ16" t="s">
        <v>269</v>
      </c>
      <c r="DR16" t="s">
        <v>264</v>
      </c>
      <c r="DS16" t="s">
        <v>280</v>
      </c>
      <c r="DT16" t="s">
        <v>264</v>
      </c>
      <c r="DV16" t="s">
        <v>265</v>
      </c>
      <c r="DW16" t="s">
        <v>281</v>
      </c>
      <c r="DX16" t="s">
        <v>265</v>
      </c>
      <c r="DZ16" t="s">
        <v>274</v>
      </c>
      <c r="EA16" t="s">
        <v>282</v>
      </c>
      <c r="EB16" t="s">
        <v>274</v>
      </c>
      <c r="EG16" t="s">
        <v>269</v>
      </c>
      <c r="EH16" t="s">
        <v>269</v>
      </c>
      <c r="EI16" t="s">
        <v>278</v>
      </c>
      <c r="EJ16" t="s">
        <v>279</v>
      </c>
      <c r="EK16" t="s">
        <v>279</v>
      </c>
      <c r="EO16" t="s">
        <v>279</v>
      </c>
      <c r="ES16" t="s">
        <v>265</v>
      </c>
      <c r="ET16" t="s">
        <v>265</v>
      </c>
      <c r="EU16" t="s">
        <v>274</v>
      </c>
      <c r="EV16" t="s">
        <v>274</v>
      </c>
      <c r="EW16" t="s">
        <v>283</v>
      </c>
      <c r="EX16" t="s">
        <v>283</v>
      </c>
      <c r="EZ16" t="s">
        <v>270</v>
      </c>
      <c r="FA16" t="s">
        <v>270</v>
      </c>
      <c r="FB16" t="s">
        <v>267</v>
      </c>
      <c r="FC16" t="s">
        <v>267</v>
      </c>
      <c r="FD16" t="s">
        <v>267</v>
      </c>
      <c r="FE16" t="s">
        <v>267</v>
      </c>
      <c r="FF16" t="s">
        <v>267</v>
      </c>
      <c r="FG16" t="s">
        <v>269</v>
      </c>
      <c r="FH16" t="s">
        <v>269</v>
      </c>
      <c r="FI16" t="s">
        <v>269</v>
      </c>
      <c r="FJ16" t="s">
        <v>267</v>
      </c>
      <c r="FK16" t="s">
        <v>265</v>
      </c>
      <c r="FL16" t="s">
        <v>274</v>
      </c>
      <c r="FM16" t="s">
        <v>269</v>
      </c>
      <c r="FN16" t="s">
        <v>269</v>
      </c>
    </row>
    <row r="17" spans="1:170" x14ac:dyDescent="0.25">
      <c r="A17">
        <v>1</v>
      </c>
      <c r="B17">
        <v>1607453444.0999999</v>
      </c>
      <c r="C17">
        <v>0</v>
      </c>
      <c r="D17" t="s">
        <v>284</v>
      </c>
      <c r="E17" t="s">
        <v>285</v>
      </c>
      <c r="F17" t="s">
        <v>286</v>
      </c>
      <c r="G17" t="s">
        <v>287</v>
      </c>
      <c r="H17">
        <v>1607453436.3499999</v>
      </c>
      <c r="I17">
        <f t="shared" ref="I17:I47" si="0">BW17*AG17*(BS17-BT17)/(100*BL17*(1000-AG17*BS17))</f>
        <v>5.5759556208846142E-4</v>
      </c>
      <c r="J17">
        <f t="shared" ref="J17:J47" si="1">BW17*AG17*(BR17-BQ17*(1000-AG17*BT17)/(1000-AG17*BS17))/(100*BL17)</f>
        <v>6.816178180938893</v>
      </c>
      <c r="K17">
        <f t="shared" ref="K17:K47" si="2">BQ17 - IF(AG17&gt;1, J17*BL17*100/(AI17*CE17), 0)</f>
        <v>391.48869999999999</v>
      </c>
      <c r="L17">
        <f t="shared" ref="L17:L47" si="3">((R17-I17/2)*K17-J17)/(R17+I17/2)</f>
        <v>26.664154760352467</v>
      </c>
      <c r="M17">
        <f t="shared" ref="M17:M47" si="4">L17*(BX17+BY17)/1000</f>
        <v>2.723769168921029</v>
      </c>
      <c r="N17">
        <f t="shared" ref="N17:N47" si="5">(BQ17 - IF(AG17&gt;1, J17*BL17*100/(AI17*CE17), 0))*(BX17+BY17)/1000</f>
        <v>39.990948920927977</v>
      </c>
      <c r="O17">
        <f t="shared" ref="O17:O47" si="6">2/((1/Q17-1/P17)+SIGN(Q17)*SQRT((1/Q17-1/P17)*(1/Q17-1/P17) + 4*BM17/((BM17+1)*(BM17+1))*(2*1/Q17*1/P17-1/P17*1/P17)))</f>
        <v>3.0553897184046424E-2</v>
      </c>
      <c r="P17">
        <f t="shared" ref="P17:P47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2.9625430233417269</v>
      </c>
      <c r="Q17">
        <f t="shared" ref="Q17:Q47" si="8">I17*(1000-(1000*0.61365*EXP(17.502*U17/(240.97+U17))/(BX17+BY17)+BS17)/2)/(1000*0.61365*EXP(17.502*U17/(240.97+U17))/(BX17+BY17)-BS17)</f>
        <v>3.0379909816971133E-2</v>
      </c>
      <c r="R17">
        <f t="shared" ref="R17:R47" si="9">1/((BM17+1)/(O17/1.6)+1/(P17/1.37)) + BM17/((BM17+1)/(O17/1.6) + BM17/(P17/1.37))</f>
        <v>1.9002992971400456E-2</v>
      </c>
      <c r="S17">
        <f t="shared" ref="S17:S47" si="10">(BI17*BK17)</f>
        <v>231.29559544440426</v>
      </c>
      <c r="T17">
        <f t="shared" ref="T17:T47" si="11">(BZ17+(S17+2*0.95*0.0000000567*(((BZ17+$B$7)+273)^4-(BZ17+273)^4)-44100*I17)/(1.84*29.3*P17+8*0.95*0.0000000567*(BZ17+273)^3))</f>
        <v>33.353368380970906</v>
      </c>
      <c r="U17">
        <f t="shared" ref="U17:U47" si="12">($C$7*CA17+$D$7*CB17+$E$7*T17)</f>
        <v>32.493450000000003</v>
      </c>
      <c r="V17">
        <f t="shared" ref="V17:V47" si="13">0.61365*EXP(17.502*U17/(240.97+U17))</f>
        <v>4.9100815884171469</v>
      </c>
      <c r="W17">
        <f t="shared" ref="W17:W47" si="14">(X17/Y17*100)</f>
        <v>64.549354247151612</v>
      </c>
      <c r="X17">
        <f t="shared" ref="X17:X47" si="15">BS17*(BX17+BY17)/1000</f>
        <v>3.108783164935605</v>
      </c>
      <c r="Y17">
        <f t="shared" ref="Y17:Y47" si="16">0.61365*EXP(17.502*BZ17/(240.97+BZ17))</f>
        <v>4.8161336409849325</v>
      </c>
      <c r="Z17">
        <f t="shared" ref="Z17:Z47" si="17">(V17-BS17*(BX17+BY17)/1000)</f>
        <v>1.8012984234815419</v>
      </c>
      <c r="AA17">
        <f t="shared" ref="AA17:AA47" si="18">(-I17*44100)</f>
        <v>-24.58996428810115</v>
      </c>
      <c r="AB17">
        <f t="shared" ref="AB17:AB47" si="19">2*29.3*P17*0.92*(BZ17-U17)</f>
        <v>-54.643847020776917</v>
      </c>
      <c r="AC17">
        <f t="shared" ref="AC17:AC47" si="20">2*0.95*0.0000000567*(((BZ17+$B$7)+273)^4-(U17+273)^4)</f>
        <v>-4.1962744374341625</v>
      </c>
      <c r="AD17">
        <f t="shared" ref="AD17:AD47" si="21">S17+AC17+AA17+AB17</f>
        <v>147.86550969809201</v>
      </c>
      <c r="AE17">
        <v>0</v>
      </c>
      <c r="AF17">
        <v>0</v>
      </c>
      <c r="AG17">
        <f t="shared" ref="AG17:AG47" si="22">IF(AE17*$H$13&gt;=AI17,1,(AI17/(AI17-AE17*$H$13)))</f>
        <v>1</v>
      </c>
      <c r="AH17">
        <f t="shared" ref="AH17:AH47" si="23">(AG17-1)*100</f>
        <v>0</v>
      </c>
      <c r="AI17">
        <f t="shared" ref="AI17:AI47" si="24">MAX(0,($B$13+$C$13*CE17)/(1+$D$13*CE17)*BX17/(BZ17+273)*$E$13)</f>
        <v>52971.939513859448</v>
      </c>
      <c r="AJ17" t="s">
        <v>288</v>
      </c>
      <c r="AK17">
        <v>715.47692307692296</v>
      </c>
      <c r="AL17">
        <v>3262.08</v>
      </c>
      <c r="AM17">
        <f t="shared" ref="AM17:AM47" si="25">AL17-AK17</f>
        <v>2546.603076923077</v>
      </c>
      <c r="AN17">
        <f t="shared" ref="AN17:AN47" si="26">AM17/AL17</f>
        <v>0.78066849277855754</v>
      </c>
      <c r="AO17">
        <v>-0.57774747981622299</v>
      </c>
      <c r="AP17" t="s">
        <v>289</v>
      </c>
      <c r="AQ17">
        <v>904.37552000000005</v>
      </c>
      <c r="AR17">
        <v>1090.3900000000001</v>
      </c>
      <c r="AS17">
        <f t="shared" ref="AS17:AS47" si="27">1-AQ17/AR17</f>
        <v>0.17059444785810585</v>
      </c>
      <c r="AT17">
        <v>0.5</v>
      </c>
      <c r="AU17">
        <f t="shared" ref="AU17:AU47" si="28">BI17</f>
        <v>1180.2080998604954</v>
      </c>
      <c r="AV17">
        <f t="shared" ref="AV17:AV47" si="29">J17</f>
        <v>6.816178180938893</v>
      </c>
      <c r="AW17">
        <f t="shared" ref="AW17:AW47" si="30">AS17*AT17*AU17</f>
        <v>100.66847457668273</v>
      </c>
      <c r="AX17">
        <f t="shared" ref="AX17:AX47" si="31">BC17/AR17</f>
        <v>0.41891433340364459</v>
      </c>
      <c r="AY17">
        <f t="shared" ref="AY17:AY47" si="32">(AV17-AO17)/AU17</f>
        <v>6.2649338380486481E-3</v>
      </c>
      <c r="AZ17">
        <f t="shared" ref="AZ17:AZ47" si="33">(AL17-AR17)/AR17</f>
        <v>1.9916635332312287</v>
      </c>
      <c r="BA17" t="s">
        <v>290</v>
      </c>
      <c r="BB17">
        <v>633.61</v>
      </c>
      <c r="BC17">
        <f t="shared" ref="BC17:BC47" si="34">AR17-BB17</f>
        <v>456.78000000000009</v>
      </c>
      <c r="BD17">
        <f t="shared" ref="BD17:BD47" si="35">(AR17-AQ17)/(AR17-BB17)</f>
        <v>0.40722991374403433</v>
      </c>
      <c r="BE17">
        <f t="shared" ref="BE17:BE47" si="36">(AL17-AR17)/(AL17-BB17)</f>
        <v>0.82621829429287752</v>
      </c>
      <c r="BF17">
        <f t="shared" ref="BF17:BF47" si="37">(AR17-AQ17)/(AR17-AK17)</f>
        <v>0.4961536191978857</v>
      </c>
      <c r="BG17">
        <f t="shared" ref="BG17:BG47" si="38">(AL17-AR17)/(AL17-AK17)</f>
        <v>0.85277914712328684</v>
      </c>
      <c r="BH17">
        <f t="shared" ref="BH17:BH47" si="39">$B$11*CF17+$C$11*CG17+$F$11*CH17*(1-CK17)</f>
        <v>1400.02733333333</v>
      </c>
      <c r="BI17">
        <f t="shared" ref="BI17:BI47" si="40">BH17*BJ17</f>
        <v>1180.2080998604954</v>
      </c>
      <c r="BJ17">
        <f t="shared" ref="BJ17:BJ47" si="41">($B$11*$D$9+$C$11*$D$9+$F$11*((CU17+CM17)/MAX(CU17+CM17+CV17, 0.1)*$I$9+CV17/MAX(CU17+CM17+CV17, 0.1)*$J$9))/($B$11+$C$11+$F$11)</f>
        <v>0.84298932725158571</v>
      </c>
      <c r="BK17">
        <f t="shared" ref="BK17:BK47" si="42">($B$11*$K$9+$C$11*$K$9+$F$11*((CU17+CM17)/MAX(CU17+CM17+CV17, 0.1)*$P$9+CV17/MAX(CU17+CM17+CV17, 0.1)*$Q$9))/($B$11+$C$11+$F$11)</f>
        <v>0.19597865450317126</v>
      </c>
      <c r="BL17">
        <v>6</v>
      </c>
      <c r="BM17">
        <v>0.5</v>
      </c>
      <c r="BN17" t="s">
        <v>291</v>
      </c>
      <c r="BO17">
        <v>2</v>
      </c>
      <c r="BP17">
        <v>1607453436.3499999</v>
      </c>
      <c r="BQ17">
        <v>391.48869999999999</v>
      </c>
      <c r="BR17">
        <v>399.92970000000003</v>
      </c>
      <c r="BS17">
        <v>30.433223333333299</v>
      </c>
      <c r="BT17">
        <v>29.784500000000001</v>
      </c>
      <c r="BU17">
        <v>389.52783333333298</v>
      </c>
      <c r="BV17">
        <v>29.893429999999999</v>
      </c>
      <c r="BW17">
        <v>500.02159999999998</v>
      </c>
      <c r="BX17">
        <v>102.05093333333301</v>
      </c>
      <c r="BY17">
        <v>0.100032763333333</v>
      </c>
      <c r="BZ17">
        <v>32.151319999999998</v>
      </c>
      <c r="CA17">
        <v>32.493450000000003</v>
      </c>
      <c r="CB17">
        <v>999.9</v>
      </c>
      <c r="CC17">
        <v>0</v>
      </c>
      <c r="CD17">
        <v>0</v>
      </c>
      <c r="CE17">
        <v>9984.5226666666695</v>
      </c>
      <c r="CF17">
        <v>0</v>
      </c>
      <c r="CG17">
        <v>386.21850000000001</v>
      </c>
      <c r="CH17">
        <v>1400.02733333333</v>
      </c>
      <c r="CI17">
        <v>0.89999689999999999</v>
      </c>
      <c r="CJ17">
        <v>0.10000305333333299</v>
      </c>
      <c r="CK17">
        <v>0</v>
      </c>
      <c r="CL17">
        <v>904.53603333333297</v>
      </c>
      <c r="CM17">
        <v>4.9993800000000004</v>
      </c>
      <c r="CN17">
        <v>12533.9333333333</v>
      </c>
      <c r="CO17">
        <v>11164.5433333333</v>
      </c>
      <c r="CP17">
        <v>46.295466666666599</v>
      </c>
      <c r="CQ17">
        <v>48.182866666666598</v>
      </c>
      <c r="CR17">
        <v>46.936999999999998</v>
      </c>
      <c r="CS17">
        <v>48.337200000000003</v>
      </c>
      <c r="CT17">
        <v>48.366599999999998</v>
      </c>
      <c r="CU17">
        <v>1255.5233333333299</v>
      </c>
      <c r="CV17">
        <v>139.50466666666699</v>
      </c>
      <c r="CW17">
        <v>0</v>
      </c>
      <c r="CX17">
        <v>1607453443.9000001</v>
      </c>
      <c r="CY17">
        <v>0</v>
      </c>
      <c r="CZ17">
        <v>904.37552000000005</v>
      </c>
      <c r="DA17">
        <v>-18.055769195214001</v>
      </c>
      <c r="DB17">
        <v>-236.430768893806</v>
      </c>
      <c r="DC17">
        <v>12531.448</v>
      </c>
      <c r="DD17">
        <v>15</v>
      </c>
      <c r="DE17">
        <v>1607453314.0999999</v>
      </c>
      <c r="DF17" t="s">
        <v>292</v>
      </c>
      <c r="DG17">
        <v>1607453314.0999999</v>
      </c>
      <c r="DH17">
        <v>1607453308.0999999</v>
      </c>
      <c r="DI17">
        <v>1</v>
      </c>
      <c r="DJ17">
        <v>-0.59899999999999998</v>
      </c>
      <c r="DK17">
        <v>0.56799999999999995</v>
      </c>
      <c r="DL17">
        <v>1.9610000000000001</v>
      </c>
      <c r="DM17">
        <v>0.54</v>
      </c>
      <c r="DN17">
        <v>399</v>
      </c>
      <c r="DO17">
        <v>31</v>
      </c>
      <c r="DP17">
        <v>0.15</v>
      </c>
      <c r="DQ17">
        <v>0.04</v>
      </c>
      <c r="DR17">
        <v>6.8141894191392796</v>
      </c>
      <c r="DS17">
        <v>-6.1050670225357498E-3</v>
      </c>
      <c r="DT17">
        <v>2.6518090124832E-2</v>
      </c>
      <c r="DU17">
        <v>1</v>
      </c>
      <c r="DV17">
        <v>-8.4405577419354891</v>
      </c>
      <c r="DW17">
        <v>0.141394838709691</v>
      </c>
      <c r="DX17">
        <v>2.5828803340416501E-2</v>
      </c>
      <c r="DY17">
        <v>1</v>
      </c>
      <c r="DZ17">
        <v>0.65241238709677396</v>
      </c>
      <c r="EA17">
        <v>-0.35416495161290401</v>
      </c>
      <c r="EB17">
        <v>4.04215673872712E-2</v>
      </c>
      <c r="EC17">
        <v>0</v>
      </c>
      <c r="ED17">
        <v>2</v>
      </c>
      <c r="EE17">
        <v>3</v>
      </c>
      <c r="EF17" t="s">
        <v>293</v>
      </c>
      <c r="EG17">
        <v>100</v>
      </c>
      <c r="EH17">
        <v>100</v>
      </c>
      <c r="EI17">
        <v>1.9610000000000001</v>
      </c>
      <c r="EJ17">
        <v>0.53979999999999995</v>
      </c>
      <c r="EK17">
        <v>1.96084999999999</v>
      </c>
      <c r="EL17">
        <v>0</v>
      </c>
      <c r="EM17">
        <v>0</v>
      </c>
      <c r="EN17">
        <v>0</v>
      </c>
      <c r="EO17">
        <v>0.53979500000000502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2.2000000000000002</v>
      </c>
      <c r="EX17">
        <v>2.2999999999999998</v>
      </c>
      <c r="EY17">
        <v>2</v>
      </c>
      <c r="EZ17">
        <v>483.36099999999999</v>
      </c>
      <c r="FA17">
        <v>581.226</v>
      </c>
      <c r="FB17">
        <v>30.589300000000001</v>
      </c>
      <c r="FC17">
        <v>28.7181</v>
      </c>
      <c r="FD17">
        <v>30.000900000000001</v>
      </c>
      <c r="FE17">
        <v>28.315200000000001</v>
      </c>
      <c r="FF17">
        <v>28.340800000000002</v>
      </c>
      <c r="FG17">
        <v>20.6662</v>
      </c>
      <c r="FH17">
        <v>12.836</v>
      </c>
      <c r="FI17">
        <v>100</v>
      </c>
      <c r="FJ17">
        <v>-999.9</v>
      </c>
      <c r="FK17">
        <v>400</v>
      </c>
      <c r="FL17">
        <v>29.718399999999999</v>
      </c>
      <c r="FM17">
        <v>101.93899999999999</v>
      </c>
      <c r="FN17">
        <v>100.97799999999999</v>
      </c>
    </row>
    <row r="18" spans="1:170" x14ac:dyDescent="0.25">
      <c r="A18">
        <v>2</v>
      </c>
      <c r="B18">
        <v>1607453639.5999999</v>
      </c>
      <c r="C18">
        <v>195.5</v>
      </c>
      <c r="D18" t="s">
        <v>294</v>
      </c>
      <c r="E18" t="s">
        <v>295</v>
      </c>
      <c r="F18" t="s">
        <v>286</v>
      </c>
      <c r="G18" t="s">
        <v>287</v>
      </c>
      <c r="H18">
        <v>1607453631.8499999</v>
      </c>
      <c r="I18">
        <f t="shared" si="0"/>
        <v>2.7283329572216393E-4</v>
      </c>
      <c r="J18">
        <f t="shared" si="1"/>
        <v>4.0467624867400573</v>
      </c>
      <c r="K18">
        <f t="shared" si="2"/>
        <v>395.00799999999998</v>
      </c>
      <c r="L18">
        <f t="shared" si="3"/>
        <v>-45.811709749028459</v>
      </c>
      <c r="M18">
        <f t="shared" si="4"/>
        <v>-4.6795799188711893</v>
      </c>
      <c r="N18">
        <f t="shared" si="5"/>
        <v>40.349323671174957</v>
      </c>
      <c r="O18">
        <f t="shared" si="6"/>
        <v>1.4896534783788818E-2</v>
      </c>
      <c r="P18">
        <f t="shared" si="7"/>
        <v>2.9660229353527354</v>
      </c>
      <c r="Q18">
        <f t="shared" si="8"/>
        <v>1.4855095051319876E-2</v>
      </c>
      <c r="R18">
        <f t="shared" si="9"/>
        <v>9.288147928849827E-3</v>
      </c>
      <c r="S18">
        <f t="shared" si="10"/>
        <v>231.29550801113629</v>
      </c>
      <c r="T18">
        <f t="shared" si="11"/>
        <v>33.506270706432076</v>
      </c>
      <c r="U18">
        <f t="shared" si="12"/>
        <v>32.4904266666667</v>
      </c>
      <c r="V18">
        <f t="shared" si="13"/>
        <v>4.909244455155755</v>
      </c>
      <c r="W18">
        <f t="shared" si="14"/>
        <v>64.21173376521881</v>
      </c>
      <c r="X18">
        <f t="shared" si="15"/>
        <v>3.1067726890881882</v>
      </c>
      <c r="Y18">
        <f t="shared" si="16"/>
        <v>4.8383255005193693</v>
      </c>
      <c r="Z18">
        <f t="shared" si="17"/>
        <v>1.8024717660675669</v>
      </c>
      <c r="AA18">
        <f t="shared" si="18"/>
        <v>-12.031948341347428</v>
      </c>
      <c r="AB18">
        <f t="shared" si="19"/>
        <v>-41.218512978057305</v>
      </c>
      <c r="AC18">
        <f t="shared" si="20"/>
        <v>-3.1628028301177764</v>
      </c>
      <c r="AD18">
        <f t="shared" si="21"/>
        <v>174.88224386161377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53058.024007328735</v>
      </c>
      <c r="AJ18" t="s">
        <v>288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296</v>
      </c>
      <c r="AQ18">
        <v>658.66416000000004</v>
      </c>
      <c r="AR18">
        <v>750.22</v>
      </c>
      <c r="AS18">
        <f t="shared" si="27"/>
        <v>0.12203865532777047</v>
      </c>
      <c r="AT18">
        <v>0.5</v>
      </c>
      <c r="AU18">
        <f t="shared" si="28"/>
        <v>1180.2085568712494</v>
      </c>
      <c r="AV18">
        <f t="shared" si="29"/>
        <v>4.0467624867400573</v>
      </c>
      <c r="AW18">
        <f t="shared" si="30"/>
        <v>72.015532643447898</v>
      </c>
      <c r="AX18">
        <f t="shared" si="31"/>
        <v>0.32090586761216711</v>
      </c>
      <c r="AY18">
        <f t="shared" si="32"/>
        <v>3.9183836955189733E-3</v>
      </c>
      <c r="AZ18">
        <f t="shared" si="33"/>
        <v>3.348164538402068</v>
      </c>
      <c r="BA18" t="s">
        <v>297</v>
      </c>
      <c r="BB18">
        <v>509.47</v>
      </c>
      <c r="BC18">
        <f t="shared" si="34"/>
        <v>240.75</v>
      </c>
      <c r="BD18">
        <f t="shared" si="35"/>
        <v>0.38029424714434057</v>
      </c>
      <c r="BE18">
        <f t="shared" si="36"/>
        <v>0.91253755526572966</v>
      </c>
      <c r="BF18">
        <f t="shared" si="37"/>
        <v>2.6352254350617605</v>
      </c>
      <c r="BG18">
        <f t="shared" si="38"/>
        <v>0.98635708986692361</v>
      </c>
      <c r="BH18">
        <f t="shared" si="39"/>
        <v>1400.028</v>
      </c>
      <c r="BI18">
        <f t="shared" si="40"/>
        <v>1180.2085568712494</v>
      </c>
      <c r="BJ18">
        <f t="shared" si="41"/>
        <v>0.84298925226584709</v>
      </c>
      <c r="BK18">
        <f t="shared" si="42"/>
        <v>0.1959785045316941</v>
      </c>
      <c r="BL18">
        <v>6</v>
      </c>
      <c r="BM18">
        <v>0.5</v>
      </c>
      <c r="BN18" t="s">
        <v>291</v>
      </c>
      <c r="BO18">
        <v>2</v>
      </c>
      <c r="BP18">
        <v>1607453631.8499999</v>
      </c>
      <c r="BQ18">
        <v>395.00799999999998</v>
      </c>
      <c r="BR18">
        <v>399.99329999999998</v>
      </c>
      <c r="BS18">
        <v>30.414390000000001</v>
      </c>
      <c r="BT18">
        <v>30.096956666666699</v>
      </c>
      <c r="BU18">
        <v>393.0471</v>
      </c>
      <c r="BV18">
        <v>29.874596666666701</v>
      </c>
      <c r="BW18">
        <v>500.01409999999998</v>
      </c>
      <c r="BX18">
        <v>102.048166666667</v>
      </c>
      <c r="BY18">
        <v>9.9951020000000002E-2</v>
      </c>
      <c r="BZ18">
        <v>32.232656666666699</v>
      </c>
      <c r="CA18">
        <v>32.4904266666667</v>
      </c>
      <c r="CB18">
        <v>999.9</v>
      </c>
      <c r="CC18">
        <v>0</v>
      </c>
      <c r="CD18">
        <v>0</v>
      </c>
      <c r="CE18">
        <v>10004.5</v>
      </c>
      <c r="CF18">
        <v>0</v>
      </c>
      <c r="CG18">
        <v>330.71563333333302</v>
      </c>
      <c r="CH18">
        <v>1400.028</v>
      </c>
      <c r="CI18">
        <v>0.9000013</v>
      </c>
      <c r="CJ18">
        <v>9.9998699999999996E-2</v>
      </c>
      <c r="CK18">
        <v>0</v>
      </c>
      <c r="CL18">
        <v>658.64013333333298</v>
      </c>
      <c r="CM18">
        <v>4.9993800000000004</v>
      </c>
      <c r="CN18">
        <v>9248.3266666666696</v>
      </c>
      <c r="CO18">
        <v>11164.553333333301</v>
      </c>
      <c r="CP18">
        <v>46.561999999999998</v>
      </c>
      <c r="CQ18">
        <v>48.311999999999998</v>
      </c>
      <c r="CR18">
        <v>47.25</v>
      </c>
      <c r="CS18">
        <v>48.434933333333298</v>
      </c>
      <c r="CT18">
        <v>48.561999999999998</v>
      </c>
      <c r="CU18">
        <v>1255.52833333333</v>
      </c>
      <c r="CV18">
        <v>139.50133333333301</v>
      </c>
      <c r="CW18">
        <v>0</v>
      </c>
      <c r="CX18">
        <v>194.700000047684</v>
      </c>
      <c r="CY18">
        <v>0</v>
      </c>
      <c r="CZ18">
        <v>658.66416000000004</v>
      </c>
      <c r="DA18">
        <v>2.2263846064066999</v>
      </c>
      <c r="DB18">
        <v>-5.1369230981308904</v>
      </c>
      <c r="DC18">
        <v>9248.3876</v>
      </c>
      <c r="DD18">
        <v>15</v>
      </c>
      <c r="DE18">
        <v>1607453314.0999999</v>
      </c>
      <c r="DF18" t="s">
        <v>292</v>
      </c>
      <c r="DG18">
        <v>1607453314.0999999</v>
      </c>
      <c r="DH18">
        <v>1607453308.0999999</v>
      </c>
      <c r="DI18">
        <v>1</v>
      </c>
      <c r="DJ18">
        <v>-0.59899999999999998</v>
      </c>
      <c r="DK18">
        <v>0.56799999999999995</v>
      </c>
      <c r="DL18">
        <v>1.9610000000000001</v>
      </c>
      <c r="DM18">
        <v>0.54</v>
      </c>
      <c r="DN18">
        <v>399</v>
      </c>
      <c r="DO18">
        <v>31</v>
      </c>
      <c r="DP18">
        <v>0.15</v>
      </c>
      <c r="DQ18">
        <v>0.04</v>
      </c>
      <c r="DR18">
        <v>4.0405399239919904</v>
      </c>
      <c r="DS18">
        <v>0.215463288484113</v>
      </c>
      <c r="DT18">
        <v>2.72635352833966E-2</v>
      </c>
      <c r="DU18">
        <v>1</v>
      </c>
      <c r="DV18">
        <v>-4.9803445161290298</v>
      </c>
      <c r="DW18">
        <v>-0.32912903225805001</v>
      </c>
      <c r="DX18">
        <v>3.2526845769819297E-2</v>
      </c>
      <c r="DY18">
        <v>0</v>
      </c>
      <c r="DZ18">
        <v>0.31575932258064499</v>
      </c>
      <c r="EA18">
        <v>-1.8761129032258499E-2</v>
      </c>
      <c r="EB18">
        <v>2.76720938368476E-2</v>
      </c>
      <c r="EC18">
        <v>1</v>
      </c>
      <c r="ED18">
        <v>2</v>
      </c>
      <c r="EE18">
        <v>3</v>
      </c>
      <c r="EF18" t="s">
        <v>293</v>
      </c>
      <c r="EG18">
        <v>100</v>
      </c>
      <c r="EH18">
        <v>100</v>
      </c>
      <c r="EI18">
        <v>1.96</v>
      </c>
      <c r="EJ18">
        <v>0.53979999999999995</v>
      </c>
      <c r="EK18">
        <v>1.96084999999999</v>
      </c>
      <c r="EL18">
        <v>0</v>
      </c>
      <c r="EM18">
        <v>0</v>
      </c>
      <c r="EN18">
        <v>0</v>
      </c>
      <c r="EO18">
        <v>0.53979500000000502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5.4</v>
      </c>
      <c r="EX18">
        <v>5.5</v>
      </c>
      <c r="EY18">
        <v>2</v>
      </c>
      <c r="EZ18">
        <v>484.25799999999998</v>
      </c>
      <c r="FA18">
        <v>580.55799999999999</v>
      </c>
      <c r="FB18">
        <v>30.848500000000001</v>
      </c>
      <c r="FC18">
        <v>28.901700000000002</v>
      </c>
      <c r="FD18">
        <v>30.000699999999998</v>
      </c>
      <c r="FE18">
        <v>28.5307</v>
      </c>
      <c r="FF18">
        <v>28.557700000000001</v>
      </c>
      <c r="FG18">
        <v>20.725899999999999</v>
      </c>
      <c r="FH18">
        <v>0</v>
      </c>
      <c r="FI18">
        <v>100</v>
      </c>
      <c r="FJ18">
        <v>-999.9</v>
      </c>
      <c r="FK18">
        <v>400</v>
      </c>
      <c r="FL18">
        <v>32.9328</v>
      </c>
      <c r="FM18">
        <v>101.917</v>
      </c>
      <c r="FN18">
        <v>100.959</v>
      </c>
    </row>
    <row r="19" spans="1:170" x14ac:dyDescent="0.25">
      <c r="A19">
        <v>3</v>
      </c>
      <c r="B19">
        <v>1607453843.5999999</v>
      </c>
      <c r="C19">
        <v>399.5</v>
      </c>
      <c r="D19" t="s">
        <v>298</v>
      </c>
      <c r="E19" t="s">
        <v>299</v>
      </c>
      <c r="F19" t="s">
        <v>300</v>
      </c>
      <c r="G19" t="s">
        <v>301</v>
      </c>
      <c r="H19">
        <v>1607453835.8499999</v>
      </c>
      <c r="I19">
        <f t="shared" si="0"/>
        <v>-2.311025115627167E-4</v>
      </c>
      <c r="J19">
        <f t="shared" si="1"/>
        <v>2.5915972594321146</v>
      </c>
      <c r="K19">
        <f t="shared" si="2"/>
        <v>397.01446666666698</v>
      </c>
      <c r="L19">
        <f t="shared" si="3"/>
        <v>723.4154133047715</v>
      </c>
      <c r="M19">
        <f t="shared" si="4"/>
        <v>73.895128004401982</v>
      </c>
      <c r="N19">
        <f t="shared" si="5"/>
        <v>40.554063812258057</v>
      </c>
      <c r="O19">
        <f t="shared" si="6"/>
        <v>-1.2045911320637724E-2</v>
      </c>
      <c r="P19">
        <f t="shared" si="7"/>
        <v>2.9661951763090526</v>
      </c>
      <c r="Q19">
        <f t="shared" si="8"/>
        <v>-1.207315506095339E-2</v>
      </c>
      <c r="R19">
        <f t="shared" si="9"/>
        <v>-7.5432691147073591E-3</v>
      </c>
      <c r="S19">
        <f t="shared" si="10"/>
        <v>231.2906856074743</v>
      </c>
      <c r="T19">
        <f t="shared" si="11"/>
        <v>34.112855173859508</v>
      </c>
      <c r="U19">
        <f t="shared" si="12"/>
        <v>33.026166666666697</v>
      </c>
      <c r="V19">
        <f t="shared" si="13"/>
        <v>5.0595396313398577</v>
      </c>
      <c r="W19">
        <f t="shared" si="14"/>
        <v>64.039665809081967</v>
      </c>
      <c r="X19">
        <f t="shared" si="15"/>
        <v>3.1831362578208946</v>
      </c>
      <c r="Y19">
        <f t="shared" si="16"/>
        <v>4.9705697517388812</v>
      </c>
      <c r="Z19">
        <f t="shared" si="17"/>
        <v>1.8764033735189631</v>
      </c>
      <c r="AA19">
        <f t="shared" si="18"/>
        <v>10.191620759915807</v>
      </c>
      <c r="AB19">
        <f t="shared" si="19"/>
        <v>-50.443118965040824</v>
      </c>
      <c r="AC19">
        <f t="shared" si="20"/>
        <v>-3.8897130449180772</v>
      </c>
      <c r="AD19">
        <f t="shared" si="21"/>
        <v>187.14947435743125</v>
      </c>
      <c r="AE19">
        <v>4</v>
      </c>
      <c r="AF19">
        <v>1</v>
      </c>
      <c r="AG19">
        <f t="shared" si="22"/>
        <v>1</v>
      </c>
      <c r="AH19">
        <f t="shared" si="23"/>
        <v>0</v>
      </c>
      <c r="AI19">
        <f t="shared" si="24"/>
        <v>52979.996599860089</v>
      </c>
      <c r="AJ19" t="s">
        <v>288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302</v>
      </c>
      <c r="AQ19">
        <v>788.11188000000004</v>
      </c>
      <c r="AR19">
        <v>901.46</v>
      </c>
      <c r="AS19">
        <f t="shared" si="27"/>
        <v>0.12573837996139592</v>
      </c>
      <c r="AT19">
        <v>0.5</v>
      </c>
      <c r="AU19">
        <f t="shared" si="28"/>
        <v>1180.1866108568529</v>
      </c>
      <c r="AV19">
        <f t="shared" si="29"/>
        <v>2.5915972594321146</v>
      </c>
      <c r="AW19">
        <f t="shared" si="30"/>
        <v>74.197376250635543</v>
      </c>
      <c r="AX19">
        <f t="shared" si="31"/>
        <v>0.38440973531826156</v>
      </c>
      <c r="AY19">
        <f t="shared" si="32"/>
        <v>2.6854606806183752E-3</v>
      </c>
      <c r="AZ19">
        <f t="shared" si="33"/>
        <v>2.6186630577063874</v>
      </c>
      <c r="BA19" t="s">
        <v>303</v>
      </c>
      <c r="BB19">
        <v>554.92999999999995</v>
      </c>
      <c r="BC19">
        <f t="shared" si="34"/>
        <v>346.53000000000009</v>
      </c>
      <c r="BD19">
        <f t="shared" si="35"/>
        <v>0.32709468155715227</v>
      </c>
      <c r="BE19">
        <f t="shared" si="36"/>
        <v>0.87199453299595509</v>
      </c>
      <c r="BF19">
        <f t="shared" si="37"/>
        <v>0.60945394535482911</v>
      </c>
      <c r="BG19">
        <f t="shared" si="38"/>
        <v>0.92696817238287865</v>
      </c>
      <c r="BH19">
        <f t="shared" si="39"/>
        <v>1400.0023333333299</v>
      </c>
      <c r="BI19">
        <f t="shared" si="40"/>
        <v>1180.1866108568529</v>
      </c>
      <c r="BJ19">
        <f t="shared" si="41"/>
        <v>0.84298903134460657</v>
      </c>
      <c r="BK19">
        <f t="shared" si="42"/>
        <v>0.19597806268921314</v>
      </c>
      <c r="BL19">
        <v>6</v>
      </c>
      <c r="BM19">
        <v>0.5</v>
      </c>
      <c r="BN19" t="s">
        <v>291</v>
      </c>
      <c r="BO19">
        <v>2</v>
      </c>
      <c r="BP19">
        <v>1607453835.8499999</v>
      </c>
      <c r="BQ19">
        <v>397.01446666666698</v>
      </c>
      <c r="BR19">
        <v>400.01423333333298</v>
      </c>
      <c r="BS19">
        <v>31.162133333333301</v>
      </c>
      <c r="BT19">
        <v>31.430810000000001</v>
      </c>
      <c r="BU19">
        <v>395.01653333333297</v>
      </c>
      <c r="BV19">
        <v>30.693476666666701</v>
      </c>
      <c r="BW19">
        <v>500.00813333333298</v>
      </c>
      <c r="BX19">
        <v>102.0476</v>
      </c>
      <c r="BY19">
        <v>9.9971983333333306E-2</v>
      </c>
      <c r="BZ19">
        <v>32.710726666666702</v>
      </c>
      <c r="CA19">
        <v>33.026166666666697</v>
      </c>
      <c r="CB19">
        <v>999.9</v>
      </c>
      <c r="CC19">
        <v>0</v>
      </c>
      <c r="CD19">
        <v>0</v>
      </c>
      <c r="CE19">
        <v>10005.5316666667</v>
      </c>
      <c r="CF19">
        <v>0</v>
      </c>
      <c r="CG19">
        <v>285.49149999999997</v>
      </c>
      <c r="CH19">
        <v>1400.0023333333299</v>
      </c>
      <c r="CI19">
        <v>0.900007633333333</v>
      </c>
      <c r="CJ19">
        <v>9.9992200000000003E-2</v>
      </c>
      <c r="CK19">
        <v>0</v>
      </c>
      <c r="CL19">
        <v>788.52123333333304</v>
      </c>
      <c r="CM19">
        <v>4.9993800000000004</v>
      </c>
      <c r="CN19">
        <v>11080.676666666701</v>
      </c>
      <c r="CO19">
        <v>11164.3666666667</v>
      </c>
      <c r="CP19">
        <v>47.061999999999998</v>
      </c>
      <c r="CQ19">
        <v>48.625</v>
      </c>
      <c r="CR19">
        <v>47.670466666666599</v>
      </c>
      <c r="CS19">
        <v>48.824599999999997</v>
      </c>
      <c r="CT19">
        <v>49.037199999999999</v>
      </c>
      <c r="CU19">
        <v>1255.5143333333299</v>
      </c>
      <c r="CV19">
        <v>139.488333333333</v>
      </c>
      <c r="CW19">
        <v>0</v>
      </c>
      <c r="CX19">
        <v>202.89999985694899</v>
      </c>
      <c r="CY19">
        <v>0</v>
      </c>
      <c r="CZ19">
        <v>788.11188000000004</v>
      </c>
      <c r="DA19">
        <v>-65.956384725933205</v>
      </c>
      <c r="DB19">
        <v>-912.47692450212401</v>
      </c>
      <c r="DC19">
        <v>11074.763999999999</v>
      </c>
      <c r="DD19">
        <v>15</v>
      </c>
      <c r="DE19">
        <v>1607453693.5999999</v>
      </c>
      <c r="DF19" t="s">
        <v>304</v>
      </c>
      <c r="DG19">
        <v>1607453693.5999999</v>
      </c>
      <c r="DH19">
        <v>1607453688.5999999</v>
      </c>
      <c r="DI19">
        <v>2</v>
      </c>
      <c r="DJ19">
        <v>3.6999999999999998E-2</v>
      </c>
      <c r="DK19">
        <v>-7.0999999999999994E-2</v>
      </c>
      <c r="DL19">
        <v>1.998</v>
      </c>
      <c r="DM19">
        <v>0.46899999999999997</v>
      </c>
      <c r="DN19">
        <v>400</v>
      </c>
      <c r="DO19">
        <v>31</v>
      </c>
      <c r="DP19">
        <v>0.04</v>
      </c>
      <c r="DQ19">
        <v>0.03</v>
      </c>
      <c r="DR19">
        <v>2.6010244073168902</v>
      </c>
      <c r="DS19">
        <v>-0.70638903359011695</v>
      </c>
      <c r="DT19">
        <v>5.4394435618774398E-2</v>
      </c>
      <c r="DU19">
        <v>0</v>
      </c>
      <c r="DV19">
        <v>-3.0041877419354801</v>
      </c>
      <c r="DW19">
        <v>0.57922548387097605</v>
      </c>
      <c r="DX19">
        <v>4.8765827320532397E-2</v>
      </c>
      <c r="DY19">
        <v>0</v>
      </c>
      <c r="DZ19">
        <v>-0.27694893548387101</v>
      </c>
      <c r="EA19">
        <v>0.65307212903225997</v>
      </c>
      <c r="EB19">
        <v>4.8729466457387398E-2</v>
      </c>
      <c r="EC19">
        <v>0</v>
      </c>
      <c r="ED19">
        <v>0</v>
      </c>
      <c r="EE19">
        <v>3</v>
      </c>
      <c r="EF19" t="s">
        <v>305</v>
      </c>
      <c r="EG19">
        <v>100</v>
      </c>
      <c r="EH19">
        <v>100</v>
      </c>
      <c r="EI19">
        <v>1.998</v>
      </c>
      <c r="EJ19">
        <v>0.46860000000000002</v>
      </c>
      <c r="EK19">
        <v>1.9979999999999301</v>
      </c>
      <c r="EL19">
        <v>0</v>
      </c>
      <c r="EM19">
        <v>0</v>
      </c>
      <c r="EN19">
        <v>0</v>
      </c>
      <c r="EO19">
        <v>0.46865000000000401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2.5</v>
      </c>
      <c r="EX19">
        <v>2.6</v>
      </c>
      <c r="EY19">
        <v>2</v>
      </c>
      <c r="EZ19">
        <v>477.29</v>
      </c>
      <c r="FA19">
        <v>580.13099999999997</v>
      </c>
      <c r="FB19">
        <v>31.183199999999999</v>
      </c>
      <c r="FC19">
        <v>29.4389</v>
      </c>
      <c r="FD19">
        <v>30.0016</v>
      </c>
      <c r="FE19">
        <v>29.0427</v>
      </c>
      <c r="FF19">
        <v>29.0748</v>
      </c>
      <c r="FG19">
        <v>20.772200000000002</v>
      </c>
      <c r="FH19">
        <v>0</v>
      </c>
      <c r="FI19">
        <v>100</v>
      </c>
      <c r="FJ19">
        <v>-999.9</v>
      </c>
      <c r="FK19">
        <v>400</v>
      </c>
      <c r="FL19">
        <v>34.260800000000003</v>
      </c>
      <c r="FM19">
        <v>101.80800000000001</v>
      </c>
      <c r="FN19">
        <v>100.857</v>
      </c>
    </row>
    <row r="20" spans="1:170" x14ac:dyDescent="0.25">
      <c r="A20">
        <v>4</v>
      </c>
      <c r="B20">
        <v>1607453987.0999999</v>
      </c>
      <c r="C20">
        <v>543</v>
      </c>
      <c r="D20" t="s">
        <v>306</v>
      </c>
      <c r="E20" t="s">
        <v>307</v>
      </c>
      <c r="F20" t="s">
        <v>300</v>
      </c>
      <c r="G20" t="s">
        <v>301</v>
      </c>
      <c r="H20">
        <v>1607453979.0999999</v>
      </c>
      <c r="I20">
        <f t="shared" si="0"/>
        <v>-4.3553258377429342E-4</v>
      </c>
      <c r="J20">
        <f t="shared" si="1"/>
        <v>1.4370770139080919</v>
      </c>
      <c r="K20">
        <f t="shared" si="2"/>
        <v>398.49048387096798</v>
      </c>
      <c r="L20">
        <f t="shared" si="3"/>
        <v>497.36804896239647</v>
      </c>
      <c r="M20">
        <f t="shared" si="4"/>
        <v>50.807921417175493</v>
      </c>
      <c r="N20">
        <f t="shared" si="5"/>
        <v>40.707225227367019</v>
      </c>
      <c r="O20">
        <f t="shared" si="6"/>
        <v>-2.0032780785536136E-2</v>
      </c>
      <c r="P20">
        <f t="shared" si="7"/>
        <v>2.964193972238979</v>
      </c>
      <c r="Q20">
        <f t="shared" si="8"/>
        <v>-2.0108301889791329E-2</v>
      </c>
      <c r="R20">
        <f t="shared" si="9"/>
        <v>-1.25608799327642E-2</v>
      </c>
      <c r="S20">
        <f t="shared" si="10"/>
        <v>231.28905076423987</v>
      </c>
      <c r="T20">
        <f t="shared" si="11"/>
        <v>34.573827346662355</v>
      </c>
      <c r="U20">
        <f t="shared" si="12"/>
        <v>33.810858064516097</v>
      </c>
      <c r="V20">
        <f t="shared" si="13"/>
        <v>5.2868972357736395</v>
      </c>
      <c r="W20">
        <f t="shared" si="14"/>
        <v>62.247170668419308</v>
      </c>
      <c r="X20">
        <f t="shared" si="15"/>
        <v>3.1658587286420734</v>
      </c>
      <c r="Y20">
        <f t="shared" si="16"/>
        <v>5.0859479951403657</v>
      </c>
      <c r="Z20">
        <f t="shared" si="17"/>
        <v>2.1210385071315661</v>
      </c>
      <c r="AA20">
        <f t="shared" si="18"/>
        <v>19.206986944446339</v>
      </c>
      <c r="AB20">
        <f t="shared" si="19"/>
        <v>-110.58394629243197</v>
      </c>
      <c r="AC20">
        <f t="shared" si="20"/>
        <v>-8.5830035346258757</v>
      </c>
      <c r="AD20">
        <f t="shared" si="21"/>
        <v>131.32908788162837</v>
      </c>
      <c r="AE20">
        <v>3</v>
      </c>
      <c r="AF20">
        <v>1</v>
      </c>
      <c r="AG20">
        <f t="shared" si="22"/>
        <v>1</v>
      </c>
      <c r="AH20">
        <f t="shared" si="23"/>
        <v>0</v>
      </c>
      <c r="AI20">
        <f t="shared" si="24"/>
        <v>52851.984658336725</v>
      </c>
      <c r="AJ20" t="s">
        <v>288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308</v>
      </c>
      <c r="AQ20">
        <v>865.39419230769204</v>
      </c>
      <c r="AR20">
        <v>996.98</v>
      </c>
      <c r="AS20">
        <f t="shared" si="27"/>
        <v>0.13198440058206584</v>
      </c>
      <c r="AT20">
        <v>0.5</v>
      </c>
      <c r="AU20">
        <f t="shared" si="28"/>
        <v>1180.1776460503047</v>
      </c>
      <c r="AV20">
        <f t="shared" si="29"/>
        <v>1.4370770139080919</v>
      </c>
      <c r="AW20">
        <f t="shared" si="30"/>
        <v>77.882519597151472</v>
      </c>
      <c r="AX20">
        <f t="shared" si="31"/>
        <v>0.42205460490681856</v>
      </c>
      <c r="AY20">
        <f t="shared" si="32"/>
        <v>1.7072213666030015E-3</v>
      </c>
      <c r="AZ20">
        <f t="shared" si="33"/>
        <v>2.2719613231960518</v>
      </c>
      <c r="BA20" t="s">
        <v>309</v>
      </c>
      <c r="BB20">
        <v>576.20000000000005</v>
      </c>
      <c r="BC20">
        <f t="shared" si="34"/>
        <v>420.78</v>
      </c>
      <c r="BD20">
        <f t="shared" si="35"/>
        <v>0.31271877867842574</v>
      </c>
      <c r="BE20">
        <f t="shared" si="36"/>
        <v>0.8433362622306283</v>
      </c>
      <c r="BF20">
        <f t="shared" si="37"/>
        <v>0.46744003344682744</v>
      </c>
      <c r="BG20">
        <f t="shared" si="38"/>
        <v>0.88945938239295541</v>
      </c>
      <c r="BH20">
        <f t="shared" si="39"/>
        <v>1399.9916129032299</v>
      </c>
      <c r="BI20">
        <f t="shared" si="40"/>
        <v>1180.1776460503047</v>
      </c>
      <c r="BJ20">
        <f t="shared" si="41"/>
        <v>0.84298908305808606</v>
      </c>
      <c r="BK20">
        <f t="shared" si="42"/>
        <v>0.19597816611617236</v>
      </c>
      <c r="BL20">
        <v>6</v>
      </c>
      <c r="BM20">
        <v>0.5</v>
      </c>
      <c r="BN20" t="s">
        <v>291</v>
      </c>
      <c r="BO20">
        <v>2</v>
      </c>
      <c r="BP20">
        <v>1607453979.0999999</v>
      </c>
      <c r="BQ20">
        <v>398.49048387096798</v>
      </c>
      <c r="BR20">
        <v>400.006709677419</v>
      </c>
      <c r="BS20">
        <v>30.991170967741901</v>
      </c>
      <c r="BT20">
        <v>31.4976129032258</v>
      </c>
      <c r="BU20">
        <v>396.49248387096799</v>
      </c>
      <c r="BV20">
        <v>30.522512903225799</v>
      </c>
      <c r="BW20">
        <v>499.99996774193602</v>
      </c>
      <c r="BX20">
        <v>102.05358064516101</v>
      </c>
      <c r="BY20">
        <v>9.9988574193548396E-2</v>
      </c>
      <c r="BZ20">
        <v>33.118867741935503</v>
      </c>
      <c r="CA20">
        <v>33.810858064516097</v>
      </c>
      <c r="CB20">
        <v>999.9</v>
      </c>
      <c r="CC20">
        <v>0</v>
      </c>
      <c r="CD20">
        <v>0</v>
      </c>
      <c r="CE20">
        <v>9993.6090322580603</v>
      </c>
      <c r="CF20">
        <v>0</v>
      </c>
      <c r="CG20">
        <v>283.36358064516099</v>
      </c>
      <c r="CH20">
        <v>1399.9916129032299</v>
      </c>
      <c r="CI20">
        <v>0.90000690322580701</v>
      </c>
      <c r="CJ20">
        <v>9.9993164516128996E-2</v>
      </c>
      <c r="CK20">
        <v>0</v>
      </c>
      <c r="CL20">
        <v>866.00361290322599</v>
      </c>
      <c r="CM20">
        <v>4.9993800000000004</v>
      </c>
      <c r="CN20">
        <v>12153.393548387099</v>
      </c>
      <c r="CO20">
        <v>11164.2870967742</v>
      </c>
      <c r="CP20">
        <v>47.561999999999998</v>
      </c>
      <c r="CQ20">
        <v>49.082322580645098</v>
      </c>
      <c r="CR20">
        <v>48.125</v>
      </c>
      <c r="CS20">
        <v>49.332322580645197</v>
      </c>
      <c r="CT20">
        <v>49.527999999999999</v>
      </c>
      <c r="CU20">
        <v>1255.50225806452</v>
      </c>
      <c r="CV20">
        <v>139.48967741935499</v>
      </c>
      <c r="CW20">
        <v>0</v>
      </c>
      <c r="CX20">
        <v>142.39999985694899</v>
      </c>
      <c r="CY20">
        <v>0</v>
      </c>
      <c r="CZ20">
        <v>865.39419230769204</v>
      </c>
      <c r="DA20">
        <v>-153.553606842454</v>
      </c>
      <c r="DB20">
        <v>-2122.4649575056001</v>
      </c>
      <c r="DC20">
        <v>12144.8576923077</v>
      </c>
      <c r="DD20">
        <v>15</v>
      </c>
      <c r="DE20">
        <v>1607453693.5999999</v>
      </c>
      <c r="DF20" t="s">
        <v>304</v>
      </c>
      <c r="DG20">
        <v>1607453693.5999999</v>
      </c>
      <c r="DH20">
        <v>1607453688.5999999</v>
      </c>
      <c r="DI20">
        <v>2</v>
      </c>
      <c r="DJ20">
        <v>3.6999999999999998E-2</v>
      </c>
      <c r="DK20">
        <v>-7.0999999999999994E-2</v>
      </c>
      <c r="DL20">
        <v>1.998</v>
      </c>
      <c r="DM20">
        <v>0.46899999999999997</v>
      </c>
      <c r="DN20">
        <v>400</v>
      </c>
      <c r="DO20">
        <v>31</v>
      </c>
      <c r="DP20">
        <v>0.04</v>
      </c>
      <c r="DQ20">
        <v>0.03</v>
      </c>
      <c r="DR20">
        <v>1.43814809412251</v>
      </c>
      <c r="DS20">
        <v>-0.28938437657955501</v>
      </c>
      <c r="DT20">
        <v>2.6396089253249599E-2</v>
      </c>
      <c r="DU20">
        <v>1</v>
      </c>
      <c r="DV20">
        <v>-1.5162470967741899</v>
      </c>
      <c r="DW20">
        <v>-0.10230822580644799</v>
      </c>
      <c r="DX20">
        <v>2.0874548508704301E-2</v>
      </c>
      <c r="DY20">
        <v>1</v>
      </c>
      <c r="DZ20">
        <v>-0.50644354838709704</v>
      </c>
      <c r="EA20">
        <v>1.08792261290323</v>
      </c>
      <c r="EB20">
        <v>8.1373923152812999E-2</v>
      </c>
      <c r="EC20">
        <v>0</v>
      </c>
      <c r="ED20">
        <v>2</v>
      </c>
      <c r="EE20">
        <v>3</v>
      </c>
      <c r="EF20" t="s">
        <v>293</v>
      </c>
      <c r="EG20">
        <v>100</v>
      </c>
      <c r="EH20">
        <v>100</v>
      </c>
      <c r="EI20">
        <v>1.998</v>
      </c>
      <c r="EJ20">
        <v>0.46860000000000002</v>
      </c>
      <c r="EK20">
        <v>1.9979999999999301</v>
      </c>
      <c r="EL20">
        <v>0</v>
      </c>
      <c r="EM20">
        <v>0</v>
      </c>
      <c r="EN20">
        <v>0</v>
      </c>
      <c r="EO20">
        <v>0.46865000000000401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4.9000000000000004</v>
      </c>
      <c r="EX20">
        <v>5</v>
      </c>
      <c r="EY20">
        <v>2</v>
      </c>
      <c r="EZ20">
        <v>479.02800000000002</v>
      </c>
      <c r="FA20">
        <v>577.36500000000001</v>
      </c>
      <c r="FB20">
        <v>31.544499999999999</v>
      </c>
      <c r="FC20">
        <v>30.070699999999999</v>
      </c>
      <c r="FD20">
        <v>30.001799999999999</v>
      </c>
      <c r="FE20">
        <v>29.621400000000001</v>
      </c>
      <c r="FF20">
        <v>29.648099999999999</v>
      </c>
      <c r="FG20">
        <v>20.773800000000001</v>
      </c>
      <c r="FH20">
        <v>0</v>
      </c>
      <c r="FI20">
        <v>100</v>
      </c>
      <c r="FJ20">
        <v>-999.9</v>
      </c>
      <c r="FK20">
        <v>400</v>
      </c>
      <c r="FL20">
        <v>31.882000000000001</v>
      </c>
      <c r="FM20">
        <v>101.69499999999999</v>
      </c>
      <c r="FN20">
        <v>100.759</v>
      </c>
    </row>
    <row r="21" spans="1:170" x14ac:dyDescent="0.25">
      <c r="A21">
        <v>5</v>
      </c>
      <c r="B21">
        <v>1607454129.0999999</v>
      </c>
      <c r="C21">
        <v>685</v>
      </c>
      <c r="D21" t="s">
        <v>310</v>
      </c>
      <c r="E21" t="s">
        <v>311</v>
      </c>
      <c r="F21" t="s">
        <v>312</v>
      </c>
      <c r="G21" t="s">
        <v>313</v>
      </c>
      <c r="H21">
        <v>1607454121.0999999</v>
      </c>
      <c r="I21">
        <f t="shared" si="0"/>
        <v>1.1736637534915594E-3</v>
      </c>
      <c r="J21">
        <f t="shared" si="1"/>
        <v>10.779224651449438</v>
      </c>
      <c r="K21">
        <f t="shared" si="2"/>
        <v>386.52670967741898</v>
      </c>
      <c r="L21">
        <f t="shared" si="3"/>
        <v>97.258358916307543</v>
      </c>
      <c r="M21">
        <f t="shared" si="4"/>
        <v>9.9340685683565848</v>
      </c>
      <c r="N21">
        <f t="shared" si="5"/>
        <v>39.480234709090006</v>
      </c>
      <c r="O21">
        <f t="shared" si="6"/>
        <v>6.1799016815719497E-2</v>
      </c>
      <c r="P21">
        <f t="shared" si="7"/>
        <v>2.9627129684609788</v>
      </c>
      <c r="Q21">
        <f t="shared" si="8"/>
        <v>6.1091718344496136E-2</v>
      </c>
      <c r="R21">
        <f t="shared" si="9"/>
        <v>3.8245197312754831E-2</v>
      </c>
      <c r="S21">
        <f t="shared" si="10"/>
        <v>231.28915204843827</v>
      </c>
      <c r="T21">
        <f t="shared" si="11"/>
        <v>34.522359739944967</v>
      </c>
      <c r="U21">
        <f t="shared" si="12"/>
        <v>33.674141935483902</v>
      </c>
      <c r="V21">
        <f t="shared" si="13"/>
        <v>5.2466573779149792</v>
      </c>
      <c r="W21">
        <f t="shared" si="14"/>
        <v>64.87962464809857</v>
      </c>
      <c r="X21">
        <f t="shared" si="15"/>
        <v>3.3671164841602947</v>
      </c>
      <c r="Y21">
        <f t="shared" si="16"/>
        <v>5.1897903269681978</v>
      </c>
      <c r="Z21">
        <f t="shared" si="17"/>
        <v>1.8795408937546845</v>
      </c>
      <c r="AA21">
        <f t="shared" si="18"/>
        <v>-51.758571528977768</v>
      </c>
      <c r="AB21">
        <f t="shared" si="19"/>
        <v>-31.10994504694516</v>
      </c>
      <c r="AC21">
        <f t="shared" si="20"/>
        <v>-2.4184582384331605</v>
      </c>
      <c r="AD21">
        <f t="shared" si="21"/>
        <v>146.00217723408215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52747.065320150214</v>
      </c>
      <c r="AJ21" t="s">
        <v>288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314</v>
      </c>
      <c r="AQ21">
        <v>985.97504000000004</v>
      </c>
      <c r="AR21">
        <v>1226.99</v>
      </c>
      <c r="AS21">
        <f t="shared" si="27"/>
        <v>0.1964278111476051</v>
      </c>
      <c r="AT21">
        <v>0.5</v>
      </c>
      <c r="AU21">
        <f t="shared" si="28"/>
        <v>1180.17550734069</v>
      </c>
      <c r="AV21">
        <f t="shared" si="29"/>
        <v>10.779224651449438</v>
      </c>
      <c r="AW21">
        <f t="shared" si="30"/>
        <v>115.90964583847305</v>
      </c>
      <c r="AX21">
        <f t="shared" si="31"/>
        <v>0.43441266839990544</v>
      </c>
      <c r="AY21">
        <f t="shared" si="32"/>
        <v>9.6231213583279004E-3</v>
      </c>
      <c r="AZ21">
        <f t="shared" si="33"/>
        <v>1.65860357460126</v>
      </c>
      <c r="BA21" t="s">
        <v>315</v>
      </c>
      <c r="BB21">
        <v>693.97</v>
      </c>
      <c r="BC21">
        <f t="shared" si="34"/>
        <v>533.02</v>
      </c>
      <c r="BD21">
        <f t="shared" si="35"/>
        <v>0.45216869911072755</v>
      </c>
      <c r="BE21">
        <f t="shared" si="36"/>
        <v>0.79244658523194111</v>
      </c>
      <c r="BF21">
        <f t="shared" si="37"/>
        <v>0.47118044654847518</v>
      </c>
      <c r="BG21">
        <f t="shared" si="38"/>
        <v>0.79913906428593862</v>
      </c>
      <c r="BH21">
        <f t="shared" si="39"/>
        <v>1399.98870967742</v>
      </c>
      <c r="BI21">
        <f t="shared" si="40"/>
        <v>1180.17550734069</v>
      </c>
      <c r="BJ21">
        <f t="shared" si="41"/>
        <v>0.84298930354418466</v>
      </c>
      <c r="BK21">
        <f t="shared" si="42"/>
        <v>0.19597860708836953</v>
      </c>
      <c r="BL21">
        <v>6</v>
      </c>
      <c r="BM21">
        <v>0.5</v>
      </c>
      <c r="BN21" t="s">
        <v>291</v>
      </c>
      <c r="BO21">
        <v>2</v>
      </c>
      <c r="BP21">
        <v>1607454121.0999999</v>
      </c>
      <c r="BQ21">
        <v>386.52670967741898</v>
      </c>
      <c r="BR21">
        <v>400.00580645161301</v>
      </c>
      <c r="BS21">
        <v>32.965367741935502</v>
      </c>
      <c r="BT21">
        <v>31.603435483870999</v>
      </c>
      <c r="BU21">
        <v>384.52874193548399</v>
      </c>
      <c r="BV21">
        <v>32.496738709677402</v>
      </c>
      <c r="BW21">
        <v>500.01319354838699</v>
      </c>
      <c r="BX21">
        <v>102.041</v>
      </c>
      <c r="BY21">
        <v>0.100026016129032</v>
      </c>
      <c r="BZ21">
        <v>33.4793709677419</v>
      </c>
      <c r="CA21">
        <v>33.674141935483902</v>
      </c>
      <c r="CB21">
        <v>999.9</v>
      </c>
      <c r="CC21">
        <v>0</v>
      </c>
      <c r="CD21">
        <v>0</v>
      </c>
      <c r="CE21">
        <v>9986.4564516128994</v>
      </c>
      <c r="CF21">
        <v>0</v>
      </c>
      <c r="CG21">
        <v>338.41606451612898</v>
      </c>
      <c r="CH21">
        <v>1399.98870967742</v>
      </c>
      <c r="CI21">
        <v>0.89999880645161301</v>
      </c>
      <c r="CJ21">
        <v>0.100001151612903</v>
      </c>
      <c r="CK21">
        <v>0</v>
      </c>
      <c r="CL21">
        <v>991.24883870967801</v>
      </c>
      <c r="CM21">
        <v>4.9993800000000004</v>
      </c>
      <c r="CN21">
        <v>14068.0193548387</v>
      </c>
      <c r="CO21">
        <v>11164.235483871</v>
      </c>
      <c r="CP21">
        <v>48.061999999999998</v>
      </c>
      <c r="CQ21">
        <v>49.6148387096774</v>
      </c>
      <c r="CR21">
        <v>48.625</v>
      </c>
      <c r="CS21">
        <v>49.868903225806498</v>
      </c>
      <c r="CT21">
        <v>50.052</v>
      </c>
      <c r="CU21">
        <v>1255.4893548387099</v>
      </c>
      <c r="CV21">
        <v>139.49967741935501</v>
      </c>
      <c r="CW21">
        <v>0</v>
      </c>
      <c r="CX21">
        <v>141.200000047684</v>
      </c>
      <c r="CY21">
        <v>0</v>
      </c>
      <c r="CZ21">
        <v>985.97504000000004</v>
      </c>
      <c r="DA21">
        <v>-365.43669175361902</v>
      </c>
      <c r="DB21">
        <v>-5118.0615306589198</v>
      </c>
      <c r="DC21">
        <v>13994.468000000001</v>
      </c>
      <c r="DD21">
        <v>15</v>
      </c>
      <c r="DE21">
        <v>1607453693.5999999</v>
      </c>
      <c r="DF21" t="s">
        <v>304</v>
      </c>
      <c r="DG21">
        <v>1607453693.5999999</v>
      </c>
      <c r="DH21">
        <v>1607453688.5999999</v>
      </c>
      <c r="DI21">
        <v>2</v>
      </c>
      <c r="DJ21">
        <v>3.6999999999999998E-2</v>
      </c>
      <c r="DK21">
        <v>-7.0999999999999994E-2</v>
      </c>
      <c r="DL21">
        <v>1.998</v>
      </c>
      <c r="DM21">
        <v>0.46899999999999997</v>
      </c>
      <c r="DN21">
        <v>400</v>
      </c>
      <c r="DO21">
        <v>31</v>
      </c>
      <c r="DP21">
        <v>0.04</v>
      </c>
      <c r="DQ21">
        <v>0.03</v>
      </c>
      <c r="DR21">
        <v>10.795751300737001</v>
      </c>
      <c r="DS21">
        <v>-2.0969202597495</v>
      </c>
      <c r="DT21">
        <v>0.158088417915866</v>
      </c>
      <c r="DU21">
        <v>0</v>
      </c>
      <c r="DV21">
        <v>-13.4790516129032</v>
      </c>
      <c r="DW21">
        <v>2.1019161290322699</v>
      </c>
      <c r="DX21">
        <v>0.15892543163376699</v>
      </c>
      <c r="DY21">
        <v>0</v>
      </c>
      <c r="DZ21">
        <v>1.3619512903225801</v>
      </c>
      <c r="EA21">
        <v>0.896664193548387</v>
      </c>
      <c r="EB21">
        <v>6.7287043268993901E-2</v>
      </c>
      <c r="EC21">
        <v>0</v>
      </c>
      <c r="ED21">
        <v>0</v>
      </c>
      <c r="EE21">
        <v>3</v>
      </c>
      <c r="EF21" t="s">
        <v>305</v>
      </c>
      <c r="EG21">
        <v>100</v>
      </c>
      <c r="EH21">
        <v>100</v>
      </c>
      <c r="EI21">
        <v>1.998</v>
      </c>
      <c r="EJ21">
        <v>0.46870000000000001</v>
      </c>
      <c r="EK21">
        <v>1.9979999999999301</v>
      </c>
      <c r="EL21">
        <v>0</v>
      </c>
      <c r="EM21">
        <v>0</v>
      </c>
      <c r="EN21">
        <v>0</v>
      </c>
      <c r="EO21">
        <v>0.46865000000000401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7.3</v>
      </c>
      <c r="EX21">
        <v>7.3</v>
      </c>
      <c r="EY21">
        <v>2</v>
      </c>
      <c r="EZ21">
        <v>485.77699999999999</v>
      </c>
      <c r="FA21">
        <v>575.80399999999997</v>
      </c>
      <c r="FB21">
        <v>31.9556</v>
      </c>
      <c r="FC21">
        <v>30.7224</v>
      </c>
      <c r="FD21">
        <v>30.0017</v>
      </c>
      <c r="FE21">
        <v>30.242100000000001</v>
      </c>
      <c r="FF21">
        <v>30.261700000000001</v>
      </c>
      <c r="FG21">
        <v>20.771100000000001</v>
      </c>
      <c r="FH21">
        <v>0</v>
      </c>
      <c r="FI21">
        <v>100</v>
      </c>
      <c r="FJ21">
        <v>-999.9</v>
      </c>
      <c r="FK21">
        <v>400</v>
      </c>
      <c r="FL21">
        <v>33.218600000000002</v>
      </c>
      <c r="FM21">
        <v>101.584</v>
      </c>
      <c r="FN21">
        <v>100.676</v>
      </c>
    </row>
    <row r="22" spans="1:170" x14ac:dyDescent="0.25">
      <c r="A22">
        <v>6</v>
      </c>
      <c r="B22">
        <v>1607454276.0999999</v>
      </c>
      <c r="C22">
        <v>832</v>
      </c>
      <c r="D22" t="s">
        <v>316</v>
      </c>
      <c r="E22" t="s">
        <v>317</v>
      </c>
      <c r="F22" t="s">
        <v>312</v>
      </c>
      <c r="G22" t="s">
        <v>313</v>
      </c>
      <c r="H22">
        <v>1607454268.3499999</v>
      </c>
      <c r="I22">
        <f t="shared" si="0"/>
        <v>4.0496851680926359E-4</v>
      </c>
      <c r="J22">
        <f t="shared" si="1"/>
        <v>5.5804968938551811</v>
      </c>
      <c r="K22">
        <f t="shared" si="2"/>
        <v>393.12040000000002</v>
      </c>
      <c r="L22">
        <f t="shared" si="3"/>
        <v>-67.851368971947977</v>
      </c>
      <c r="M22">
        <f t="shared" si="4"/>
        <v>-6.9303682383276515</v>
      </c>
      <c r="N22">
        <f t="shared" si="5"/>
        <v>40.153488061899658</v>
      </c>
      <c r="O22">
        <f t="shared" si="6"/>
        <v>1.965992148158429E-2</v>
      </c>
      <c r="P22">
        <f t="shared" si="7"/>
        <v>2.9643102789487505</v>
      </c>
      <c r="Q22">
        <f t="shared" si="8"/>
        <v>1.9587770380857687E-2</v>
      </c>
      <c r="R22">
        <f t="shared" si="9"/>
        <v>1.2248816809275132E-2</v>
      </c>
      <c r="S22">
        <f t="shared" si="10"/>
        <v>231.28731147433058</v>
      </c>
      <c r="T22">
        <f t="shared" si="11"/>
        <v>35.201108978356423</v>
      </c>
      <c r="U22">
        <f t="shared" si="12"/>
        <v>33.859456666666702</v>
      </c>
      <c r="V22">
        <f t="shared" si="13"/>
        <v>5.3012658551396257</v>
      </c>
      <c r="W22">
        <f t="shared" si="14"/>
        <v>61.485201974492789</v>
      </c>
      <c r="X22">
        <f t="shared" si="15"/>
        <v>3.278246239627705</v>
      </c>
      <c r="Y22">
        <f t="shared" si="16"/>
        <v>5.3317646105931136</v>
      </c>
      <c r="Z22">
        <f t="shared" si="17"/>
        <v>2.0230196155119207</v>
      </c>
      <c r="AA22">
        <f t="shared" si="18"/>
        <v>-17.859111591288524</v>
      </c>
      <c r="AB22">
        <f t="shared" si="19"/>
        <v>16.424933939747749</v>
      </c>
      <c r="AC22">
        <f t="shared" si="20"/>
        <v>1.2803476135822798</v>
      </c>
      <c r="AD22">
        <f t="shared" si="21"/>
        <v>231.13348143637208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52709.83137324846</v>
      </c>
      <c r="AJ22" t="s">
        <v>288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318</v>
      </c>
      <c r="AQ22">
        <v>853.50257692307696</v>
      </c>
      <c r="AR22">
        <v>997.96</v>
      </c>
      <c r="AS22">
        <f t="shared" si="27"/>
        <v>0.14475271862291383</v>
      </c>
      <c r="AT22">
        <v>0.5</v>
      </c>
      <c r="AU22">
        <f t="shared" si="28"/>
        <v>1180.165937867617</v>
      </c>
      <c r="AV22">
        <f t="shared" si="29"/>
        <v>5.5804968938551811</v>
      </c>
      <c r="AW22">
        <f t="shared" si="30"/>
        <v>85.416113966249185</v>
      </c>
      <c r="AX22">
        <f t="shared" si="31"/>
        <v>0.36762996512886287</v>
      </c>
      <c r="AY22">
        <f t="shared" si="32"/>
        <v>5.218117364748239E-3</v>
      </c>
      <c r="AZ22">
        <f t="shared" si="33"/>
        <v>2.2687482464227022</v>
      </c>
      <c r="BA22" t="s">
        <v>319</v>
      </c>
      <c r="BB22">
        <v>631.08000000000004</v>
      </c>
      <c r="BC22">
        <f t="shared" si="34"/>
        <v>366.88</v>
      </c>
      <c r="BD22">
        <f t="shared" si="35"/>
        <v>0.39374570180146934</v>
      </c>
      <c r="BE22">
        <f t="shared" si="36"/>
        <v>0.86055492208285822</v>
      </c>
      <c r="BF22">
        <f t="shared" si="37"/>
        <v>0.51138434433104207</v>
      </c>
      <c r="BG22">
        <f t="shared" si="38"/>
        <v>0.88907455602999341</v>
      </c>
      <c r="BH22">
        <f t="shared" si="39"/>
        <v>1399.9773333333301</v>
      </c>
      <c r="BI22">
        <f t="shared" si="40"/>
        <v>1180.165937867617</v>
      </c>
      <c r="BJ22">
        <f t="shared" si="41"/>
        <v>0.84298931830392942</v>
      </c>
      <c r="BK22">
        <f t="shared" si="42"/>
        <v>0.1959786366078588</v>
      </c>
      <c r="BL22">
        <v>6</v>
      </c>
      <c r="BM22">
        <v>0.5</v>
      </c>
      <c r="BN22" t="s">
        <v>291</v>
      </c>
      <c r="BO22">
        <v>2</v>
      </c>
      <c r="BP22">
        <v>1607454268.3499999</v>
      </c>
      <c r="BQ22">
        <v>393.12040000000002</v>
      </c>
      <c r="BR22">
        <v>400.00786666666698</v>
      </c>
      <c r="BS22">
        <v>32.095480000000002</v>
      </c>
      <c r="BT22">
        <v>31.625126666666699</v>
      </c>
      <c r="BU22">
        <v>391.1225</v>
      </c>
      <c r="BV22">
        <v>31.626830000000002</v>
      </c>
      <c r="BW22">
        <v>500.01243333333298</v>
      </c>
      <c r="BX22">
        <v>102.040433333333</v>
      </c>
      <c r="BY22">
        <v>0.100000136666667</v>
      </c>
      <c r="BZ22">
        <v>33.962233333333302</v>
      </c>
      <c r="CA22">
        <v>33.859456666666702</v>
      </c>
      <c r="CB22">
        <v>999.9</v>
      </c>
      <c r="CC22">
        <v>0</v>
      </c>
      <c r="CD22">
        <v>0</v>
      </c>
      <c r="CE22">
        <v>9995.5553333333301</v>
      </c>
      <c r="CF22">
        <v>0</v>
      </c>
      <c r="CG22">
        <v>279.83136666666701</v>
      </c>
      <c r="CH22">
        <v>1399.9773333333301</v>
      </c>
      <c r="CI22">
        <v>0.89999850000000003</v>
      </c>
      <c r="CJ22">
        <v>0.100001353333333</v>
      </c>
      <c r="CK22">
        <v>0</v>
      </c>
      <c r="CL22">
        <v>853.78903333333301</v>
      </c>
      <c r="CM22">
        <v>4.9993800000000004</v>
      </c>
      <c r="CN22">
        <v>12280.37</v>
      </c>
      <c r="CO22">
        <v>11164.153333333301</v>
      </c>
      <c r="CP22">
        <v>48.5041333333333</v>
      </c>
      <c r="CQ22">
        <v>50.184933333333298</v>
      </c>
      <c r="CR22">
        <v>49.1145</v>
      </c>
      <c r="CS22">
        <v>50.3812</v>
      </c>
      <c r="CT22">
        <v>50.518599999999999</v>
      </c>
      <c r="CU22">
        <v>1255.47933333333</v>
      </c>
      <c r="CV22">
        <v>139.499333333333</v>
      </c>
      <c r="CW22">
        <v>0</v>
      </c>
      <c r="CX22">
        <v>145.89999985694899</v>
      </c>
      <c r="CY22">
        <v>0</v>
      </c>
      <c r="CZ22">
        <v>853.50257692307696</v>
      </c>
      <c r="DA22">
        <v>-218.344102589991</v>
      </c>
      <c r="DB22">
        <v>-3093.5555559733698</v>
      </c>
      <c r="DC22">
        <v>12276.4576923077</v>
      </c>
      <c r="DD22">
        <v>15</v>
      </c>
      <c r="DE22">
        <v>1607453693.5999999</v>
      </c>
      <c r="DF22" t="s">
        <v>304</v>
      </c>
      <c r="DG22">
        <v>1607453693.5999999</v>
      </c>
      <c r="DH22">
        <v>1607453688.5999999</v>
      </c>
      <c r="DI22">
        <v>2</v>
      </c>
      <c r="DJ22">
        <v>3.6999999999999998E-2</v>
      </c>
      <c r="DK22">
        <v>-7.0999999999999994E-2</v>
      </c>
      <c r="DL22">
        <v>1.998</v>
      </c>
      <c r="DM22">
        <v>0.46899999999999997</v>
      </c>
      <c r="DN22">
        <v>400</v>
      </c>
      <c r="DO22">
        <v>31</v>
      </c>
      <c r="DP22">
        <v>0.04</v>
      </c>
      <c r="DQ22">
        <v>0.03</v>
      </c>
      <c r="DR22">
        <v>5.5899647828094299</v>
      </c>
      <c r="DS22">
        <v>-1.1201297102521099</v>
      </c>
      <c r="DT22">
        <v>9.3194712696424195E-2</v>
      </c>
      <c r="DU22">
        <v>0</v>
      </c>
      <c r="DV22">
        <v>-6.88803129032258</v>
      </c>
      <c r="DW22">
        <v>0.95537370967743596</v>
      </c>
      <c r="DX22">
        <v>8.5835985338203205E-2</v>
      </c>
      <c r="DY22">
        <v>0</v>
      </c>
      <c r="DZ22">
        <v>0.46505280645161301</v>
      </c>
      <c r="EA22">
        <v>1.13903385483871</v>
      </c>
      <c r="EB22">
        <v>8.5211677524143797E-2</v>
      </c>
      <c r="EC22">
        <v>0</v>
      </c>
      <c r="ED22">
        <v>0</v>
      </c>
      <c r="EE22">
        <v>3</v>
      </c>
      <c r="EF22" t="s">
        <v>305</v>
      </c>
      <c r="EG22">
        <v>100</v>
      </c>
      <c r="EH22">
        <v>100</v>
      </c>
      <c r="EI22">
        <v>1.998</v>
      </c>
      <c r="EJ22">
        <v>0.46870000000000001</v>
      </c>
      <c r="EK22">
        <v>1.9979999999999301</v>
      </c>
      <c r="EL22">
        <v>0</v>
      </c>
      <c r="EM22">
        <v>0</v>
      </c>
      <c r="EN22">
        <v>0</v>
      </c>
      <c r="EO22">
        <v>0.46865000000000401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9.6999999999999993</v>
      </c>
      <c r="EX22">
        <v>9.8000000000000007</v>
      </c>
      <c r="EY22">
        <v>2</v>
      </c>
      <c r="EZ22">
        <v>494.178</v>
      </c>
      <c r="FA22">
        <v>574.20299999999997</v>
      </c>
      <c r="FB22">
        <v>32.403799999999997</v>
      </c>
      <c r="FC22">
        <v>31.296199999999999</v>
      </c>
      <c r="FD22">
        <v>30.001000000000001</v>
      </c>
      <c r="FE22">
        <v>30.802900000000001</v>
      </c>
      <c r="FF22">
        <v>30.819700000000001</v>
      </c>
      <c r="FG22">
        <v>20.775400000000001</v>
      </c>
      <c r="FH22">
        <v>0</v>
      </c>
      <c r="FI22">
        <v>100</v>
      </c>
      <c r="FJ22">
        <v>-999.9</v>
      </c>
      <c r="FK22">
        <v>400</v>
      </c>
      <c r="FL22">
        <v>32.9544</v>
      </c>
      <c r="FM22">
        <v>101.504</v>
      </c>
      <c r="FN22">
        <v>100.611</v>
      </c>
    </row>
    <row r="23" spans="1:170" x14ac:dyDescent="0.25">
      <c r="A23">
        <v>7</v>
      </c>
      <c r="B23">
        <v>1607454485.5999999</v>
      </c>
      <c r="C23">
        <v>1041.5</v>
      </c>
      <c r="D23" t="s">
        <v>320</v>
      </c>
      <c r="E23" t="s">
        <v>321</v>
      </c>
      <c r="F23" t="s">
        <v>322</v>
      </c>
      <c r="G23" t="s">
        <v>323</v>
      </c>
      <c r="H23">
        <v>1607454477.5999999</v>
      </c>
      <c r="I23">
        <f t="shared" si="0"/>
        <v>8.5333512133296211E-4</v>
      </c>
      <c r="J23">
        <f t="shared" si="1"/>
        <v>7.1697351551143793</v>
      </c>
      <c r="K23">
        <f t="shared" si="2"/>
        <v>391.00332258064498</v>
      </c>
      <c r="L23">
        <f t="shared" si="3"/>
        <v>81.531759771934261</v>
      </c>
      <c r="M23">
        <f t="shared" si="4"/>
        <v>8.3278738195331172</v>
      </c>
      <c r="N23">
        <f t="shared" si="5"/>
        <v>39.93813383371505</v>
      </c>
      <c r="O23">
        <f t="shared" si="6"/>
        <v>3.8344815146606329E-2</v>
      </c>
      <c r="P23">
        <f t="shared" si="7"/>
        <v>2.9671325091120004</v>
      </c>
      <c r="Q23">
        <f t="shared" si="8"/>
        <v>3.8071634059181216E-2</v>
      </c>
      <c r="R23">
        <f t="shared" si="9"/>
        <v>2.381915313681806E-2</v>
      </c>
      <c r="S23">
        <f t="shared" si="10"/>
        <v>231.2922006803463</v>
      </c>
      <c r="T23">
        <f t="shared" si="11"/>
        <v>35.345314281786536</v>
      </c>
      <c r="U23">
        <f t="shared" si="12"/>
        <v>34.3603290322581</v>
      </c>
      <c r="V23">
        <f t="shared" si="13"/>
        <v>5.4513435204602851</v>
      </c>
      <c r="W23">
        <f t="shared" si="14"/>
        <v>60.254332279609372</v>
      </c>
      <c r="X23">
        <f t="shared" si="15"/>
        <v>3.2595464391050517</v>
      </c>
      <c r="Y23">
        <f t="shared" si="16"/>
        <v>5.4096466026362604</v>
      </c>
      <c r="Z23">
        <f t="shared" si="17"/>
        <v>2.1917970813552334</v>
      </c>
      <c r="AA23">
        <f t="shared" si="18"/>
        <v>-37.632078850783628</v>
      </c>
      <c r="AB23">
        <f t="shared" si="19"/>
        <v>-22.066266378747066</v>
      </c>
      <c r="AC23">
        <f t="shared" si="20"/>
        <v>-1.7248612987724525</v>
      </c>
      <c r="AD23">
        <f t="shared" si="21"/>
        <v>169.86899415204317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52746.05765722401</v>
      </c>
      <c r="AJ23" t="s">
        <v>288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324</v>
      </c>
      <c r="AQ23">
        <v>1326.2164</v>
      </c>
      <c r="AR23">
        <v>1661.8</v>
      </c>
      <c r="AS23">
        <f t="shared" si="27"/>
        <v>0.20193982428691781</v>
      </c>
      <c r="AT23">
        <v>0.5</v>
      </c>
      <c r="AU23">
        <f t="shared" si="28"/>
        <v>1180.1917441218045</v>
      </c>
      <c r="AV23">
        <f t="shared" si="29"/>
        <v>7.1697351551143793</v>
      </c>
      <c r="AW23">
        <f t="shared" si="30"/>
        <v>119.16385671641413</v>
      </c>
      <c r="AX23">
        <f t="shared" si="31"/>
        <v>0.51951498375255745</v>
      </c>
      <c r="AY23">
        <f t="shared" si="32"/>
        <v>6.5645965357058154E-3</v>
      </c>
      <c r="AZ23">
        <f t="shared" si="33"/>
        <v>0.96297990131183053</v>
      </c>
      <c r="BA23" t="s">
        <v>325</v>
      </c>
      <c r="BB23">
        <v>798.47</v>
      </c>
      <c r="BC23">
        <f t="shared" si="34"/>
        <v>863.32999999999993</v>
      </c>
      <c r="BD23">
        <f t="shared" si="35"/>
        <v>0.38870837339140302</v>
      </c>
      <c r="BE23">
        <f t="shared" si="36"/>
        <v>0.64956709868851004</v>
      </c>
      <c r="BF23">
        <f t="shared" si="37"/>
        <v>0.35461842597259019</v>
      </c>
      <c r="BG23">
        <f t="shared" si="38"/>
        <v>0.62839788991911993</v>
      </c>
      <c r="BH23">
        <f t="shared" si="39"/>
        <v>1400.0080645161299</v>
      </c>
      <c r="BI23">
        <f t="shared" si="40"/>
        <v>1180.1917441218045</v>
      </c>
      <c r="BJ23">
        <f t="shared" si="41"/>
        <v>0.84298924701530331</v>
      </c>
      <c r="BK23">
        <f t="shared" si="42"/>
        <v>0.19597849403060663</v>
      </c>
      <c r="BL23">
        <v>6</v>
      </c>
      <c r="BM23">
        <v>0.5</v>
      </c>
      <c r="BN23" t="s">
        <v>291</v>
      </c>
      <c r="BO23">
        <v>2</v>
      </c>
      <c r="BP23">
        <v>1607454477.5999999</v>
      </c>
      <c r="BQ23">
        <v>391.00332258064498</v>
      </c>
      <c r="BR23">
        <v>400.007580645161</v>
      </c>
      <c r="BS23">
        <v>31.911693548387099</v>
      </c>
      <c r="BT23">
        <v>30.920348387096801</v>
      </c>
      <c r="BU23">
        <v>389.00693548387102</v>
      </c>
      <c r="BV23">
        <v>31.4923838709677</v>
      </c>
      <c r="BW23">
        <v>499.98958064516103</v>
      </c>
      <c r="BX23">
        <v>102.042838709677</v>
      </c>
      <c r="BY23">
        <v>9.9858109677419302E-2</v>
      </c>
      <c r="BZ23">
        <v>34.222383870967697</v>
      </c>
      <c r="CA23">
        <v>34.3603290322581</v>
      </c>
      <c r="CB23">
        <v>999.9</v>
      </c>
      <c r="CC23">
        <v>0</v>
      </c>
      <c r="CD23">
        <v>0</v>
      </c>
      <c r="CE23">
        <v>10011.3119354839</v>
      </c>
      <c r="CF23">
        <v>0</v>
      </c>
      <c r="CG23">
        <v>282.63835483870997</v>
      </c>
      <c r="CH23">
        <v>1400.0080645161299</v>
      </c>
      <c r="CI23">
        <v>0.90000129032258103</v>
      </c>
      <c r="CJ23">
        <v>9.9998764516129005E-2</v>
      </c>
      <c r="CK23">
        <v>0</v>
      </c>
      <c r="CL23">
        <v>1327.0058064516099</v>
      </c>
      <c r="CM23">
        <v>4.9993800000000004</v>
      </c>
      <c r="CN23">
        <v>18730.858064516098</v>
      </c>
      <c r="CO23">
        <v>11164.4032258065</v>
      </c>
      <c r="CP23">
        <v>48.75</v>
      </c>
      <c r="CQ23">
        <v>50.771999999999998</v>
      </c>
      <c r="CR23">
        <v>49.4796774193548</v>
      </c>
      <c r="CS23">
        <v>50.625</v>
      </c>
      <c r="CT23">
        <v>50.811999999999998</v>
      </c>
      <c r="CU23">
        <v>1255.51</v>
      </c>
      <c r="CV23">
        <v>139.499032258065</v>
      </c>
      <c r="CW23">
        <v>0</v>
      </c>
      <c r="CX23">
        <v>208.39999985694899</v>
      </c>
      <c r="CY23">
        <v>0</v>
      </c>
      <c r="CZ23">
        <v>1326.2164</v>
      </c>
      <c r="DA23">
        <v>-83.914615520986899</v>
      </c>
      <c r="DB23">
        <v>-1155.83846307973</v>
      </c>
      <c r="DC23">
        <v>18720.400000000001</v>
      </c>
      <c r="DD23">
        <v>15</v>
      </c>
      <c r="DE23">
        <v>1607454392.0999999</v>
      </c>
      <c r="DF23" t="s">
        <v>326</v>
      </c>
      <c r="DG23">
        <v>1607454382.5999999</v>
      </c>
      <c r="DH23">
        <v>1607454392.0999999</v>
      </c>
      <c r="DI23">
        <v>3</v>
      </c>
      <c r="DJ23">
        <v>-2E-3</v>
      </c>
      <c r="DK23">
        <v>-4.9000000000000002E-2</v>
      </c>
      <c r="DL23">
        <v>1.996</v>
      </c>
      <c r="DM23">
        <v>0.41899999999999998</v>
      </c>
      <c r="DN23">
        <v>400</v>
      </c>
      <c r="DO23">
        <v>31</v>
      </c>
      <c r="DP23">
        <v>0.51</v>
      </c>
      <c r="DQ23">
        <v>0.17</v>
      </c>
      <c r="DR23">
        <v>7.1767324351434398</v>
      </c>
      <c r="DS23">
        <v>-0.31291185310980202</v>
      </c>
      <c r="DT23">
        <v>2.6175812537318301E-2</v>
      </c>
      <c r="DU23">
        <v>1</v>
      </c>
      <c r="DV23">
        <v>-9.0053074193548408</v>
      </c>
      <c r="DW23">
        <v>5.1529838709684E-2</v>
      </c>
      <c r="DX23">
        <v>1.6800698711995202E-2</v>
      </c>
      <c r="DY23">
        <v>1</v>
      </c>
      <c r="DZ23">
        <v>0.98476522580645198</v>
      </c>
      <c r="EA23">
        <v>0.81498769354838596</v>
      </c>
      <c r="EB23">
        <v>6.1522710511049801E-2</v>
      </c>
      <c r="EC23">
        <v>0</v>
      </c>
      <c r="ED23">
        <v>2</v>
      </c>
      <c r="EE23">
        <v>3</v>
      </c>
      <c r="EF23" t="s">
        <v>293</v>
      </c>
      <c r="EG23">
        <v>100</v>
      </c>
      <c r="EH23">
        <v>100</v>
      </c>
      <c r="EI23">
        <v>1.996</v>
      </c>
      <c r="EJ23">
        <v>0.41930000000000001</v>
      </c>
      <c r="EK23">
        <v>1.9963809523810001</v>
      </c>
      <c r="EL23">
        <v>0</v>
      </c>
      <c r="EM23">
        <v>0</v>
      </c>
      <c r="EN23">
        <v>0</v>
      </c>
      <c r="EO23">
        <v>0.41930999999999602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1.7</v>
      </c>
      <c r="EX23">
        <v>1.6</v>
      </c>
      <c r="EY23">
        <v>2</v>
      </c>
      <c r="EZ23">
        <v>489.58300000000003</v>
      </c>
      <c r="FA23">
        <v>571.76</v>
      </c>
      <c r="FB23">
        <v>32.847700000000003</v>
      </c>
      <c r="FC23">
        <v>31.505800000000001</v>
      </c>
      <c r="FD23">
        <v>29.999500000000001</v>
      </c>
      <c r="FE23">
        <v>31.089600000000001</v>
      </c>
      <c r="FF23">
        <v>31.097799999999999</v>
      </c>
      <c r="FG23">
        <v>20.779199999999999</v>
      </c>
      <c r="FH23">
        <v>0</v>
      </c>
      <c r="FI23">
        <v>100</v>
      </c>
      <c r="FJ23">
        <v>-999.9</v>
      </c>
      <c r="FK23">
        <v>400</v>
      </c>
      <c r="FL23">
        <v>32.1235</v>
      </c>
      <c r="FM23">
        <v>101.502</v>
      </c>
      <c r="FN23">
        <v>100.625</v>
      </c>
    </row>
    <row r="24" spans="1:170" x14ac:dyDescent="0.25">
      <c r="A24">
        <v>8</v>
      </c>
      <c r="B24">
        <v>1607454640.5999999</v>
      </c>
      <c r="C24">
        <v>1196.5</v>
      </c>
      <c r="D24" t="s">
        <v>327</v>
      </c>
      <c r="E24" t="s">
        <v>328</v>
      </c>
      <c r="F24" t="s">
        <v>322</v>
      </c>
      <c r="G24" t="s">
        <v>323</v>
      </c>
      <c r="H24">
        <v>1607454632.5999999</v>
      </c>
      <c r="I24">
        <f t="shared" si="0"/>
        <v>9.1742557308252743E-4</v>
      </c>
      <c r="J24">
        <f t="shared" si="1"/>
        <v>3.9768103782171389</v>
      </c>
      <c r="K24">
        <f t="shared" si="2"/>
        <v>394.93506451612899</v>
      </c>
      <c r="L24">
        <f t="shared" si="3"/>
        <v>213.64466479547281</v>
      </c>
      <c r="M24">
        <f t="shared" si="4"/>
        <v>21.824004569846476</v>
      </c>
      <c r="N24">
        <f t="shared" si="5"/>
        <v>40.342990362262732</v>
      </c>
      <c r="O24">
        <f t="shared" si="6"/>
        <v>3.7789561898999909E-2</v>
      </c>
      <c r="P24">
        <f t="shared" si="7"/>
        <v>2.9605753951399865</v>
      </c>
      <c r="Q24">
        <f t="shared" si="8"/>
        <v>3.7523622349865948E-2</v>
      </c>
      <c r="R24">
        <f t="shared" si="9"/>
        <v>2.3476001422248878E-2</v>
      </c>
      <c r="S24">
        <f t="shared" si="10"/>
        <v>231.29474360479023</v>
      </c>
      <c r="T24">
        <f t="shared" si="11"/>
        <v>34.909766994134095</v>
      </c>
      <c r="U24">
        <f t="shared" si="12"/>
        <v>33.6645677419355</v>
      </c>
      <c r="V24">
        <f t="shared" si="13"/>
        <v>5.243849399388429</v>
      </c>
      <c r="W24">
        <f t="shared" si="14"/>
        <v>53.847234839029831</v>
      </c>
      <c r="X24">
        <f t="shared" si="15"/>
        <v>2.8452182012886271</v>
      </c>
      <c r="Y24">
        <f t="shared" si="16"/>
        <v>5.2838705827589525</v>
      </c>
      <c r="Z24">
        <f t="shared" si="17"/>
        <v>2.3986311980998019</v>
      </c>
      <c r="AA24">
        <f t="shared" si="18"/>
        <v>-40.458467772939457</v>
      </c>
      <c r="AB24">
        <f t="shared" si="19"/>
        <v>21.713212008119349</v>
      </c>
      <c r="AC24">
        <f t="shared" si="20"/>
        <v>1.6917606901292013</v>
      </c>
      <c r="AD24">
        <f t="shared" si="21"/>
        <v>214.24124853009931</v>
      </c>
      <c r="AE24">
        <v>13</v>
      </c>
      <c r="AF24">
        <v>3</v>
      </c>
      <c r="AG24">
        <f t="shared" si="22"/>
        <v>1</v>
      </c>
      <c r="AH24">
        <f t="shared" si="23"/>
        <v>0</v>
      </c>
      <c r="AI24">
        <f t="shared" si="24"/>
        <v>52630.80902119782</v>
      </c>
      <c r="AJ24" t="s">
        <v>288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329</v>
      </c>
      <c r="AQ24">
        <v>1118.93807692308</v>
      </c>
      <c r="AR24">
        <v>1313.68</v>
      </c>
      <c r="AS24">
        <f t="shared" si="27"/>
        <v>0.1482415223470861</v>
      </c>
      <c r="AT24">
        <v>0.5</v>
      </c>
      <c r="AU24">
        <f t="shared" si="28"/>
        <v>1180.2052760468553</v>
      </c>
      <c r="AV24">
        <f t="shared" si="29"/>
        <v>3.9768103782171389</v>
      </c>
      <c r="AW24">
        <f t="shared" si="30"/>
        <v>87.477713401624399</v>
      </c>
      <c r="AX24">
        <f t="shared" si="31"/>
        <v>0.48360331283113089</v>
      </c>
      <c r="AY24">
        <f t="shared" si="32"/>
        <v>3.8591234512092972E-3</v>
      </c>
      <c r="AZ24">
        <f t="shared" si="33"/>
        <v>1.4831618050057851</v>
      </c>
      <c r="BA24" t="s">
        <v>330</v>
      </c>
      <c r="BB24">
        <v>678.38</v>
      </c>
      <c r="BC24">
        <f t="shared" si="34"/>
        <v>635.30000000000007</v>
      </c>
      <c r="BD24">
        <f t="shared" si="35"/>
        <v>0.30653537396020791</v>
      </c>
      <c r="BE24">
        <f t="shared" si="36"/>
        <v>0.75411231954174252</v>
      </c>
      <c r="BF24">
        <f t="shared" si="37"/>
        <v>0.32554483684469909</v>
      </c>
      <c r="BG24">
        <f t="shared" si="38"/>
        <v>0.76509763836229494</v>
      </c>
      <c r="BH24">
        <f t="shared" si="39"/>
        <v>1400.02419354839</v>
      </c>
      <c r="BI24">
        <f t="shared" si="40"/>
        <v>1180.2052760468553</v>
      </c>
      <c r="BJ24">
        <f t="shared" si="41"/>
        <v>0.8429892008191664</v>
      </c>
      <c r="BK24">
        <f t="shared" si="42"/>
        <v>0.19597840163833297</v>
      </c>
      <c r="BL24">
        <v>6</v>
      </c>
      <c r="BM24">
        <v>0.5</v>
      </c>
      <c r="BN24" t="s">
        <v>291</v>
      </c>
      <c r="BO24">
        <v>2</v>
      </c>
      <c r="BP24">
        <v>1607454632.5999999</v>
      </c>
      <c r="BQ24">
        <v>394.93506451612899</v>
      </c>
      <c r="BR24">
        <v>400.14203225806398</v>
      </c>
      <c r="BS24">
        <v>27.853077419354801</v>
      </c>
      <c r="BT24">
        <v>26.7828290322581</v>
      </c>
      <c r="BU24">
        <v>392.938774193548</v>
      </c>
      <c r="BV24">
        <v>27.4337612903226</v>
      </c>
      <c r="BW24">
        <v>499.99932258064501</v>
      </c>
      <c r="BX24">
        <v>102.050806451613</v>
      </c>
      <c r="BY24">
        <v>0.100139329032258</v>
      </c>
      <c r="BZ24">
        <v>33.8006064516129</v>
      </c>
      <c r="CA24">
        <v>33.6645677419355</v>
      </c>
      <c r="CB24">
        <v>999.9</v>
      </c>
      <c r="CC24">
        <v>0</v>
      </c>
      <c r="CD24">
        <v>0</v>
      </c>
      <c r="CE24">
        <v>9973.4048387096791</v>
      </c>
      <c r="CF24">
        <v>0</v>
      </c>
      <c r="CG24">
        <v>829.77706451612903</v>
      </c>
      <c r="CH24">
        <v>1400.02419354839</v>
      </c>
      <c r="CI24">
        <v>0.90000209677419396</v>
      </c>
      <c r="CJ24">
        <v>9.9997816129032302E-2</v>
      </c>
      <c r="CK24">
        <v>0</v>
      </c>
      <c r="CL24">
        <v>1120.16935483871</v>
      </c>
      <c r="CM24">
        <v>4.9993800000000004</v>
      </c>
      <c r="CN24">
        <v>16214.706451612899</v>
      </c>
      <c r="CO24">
        <v>11164.5258064516</v>
      </c>
      <c r="CP24">
        <v>48.689032258064501</v>
      </c>
      <c r="CQ24">
        <v>50.866870967741903</v>
      </c>
      <c r="CR24">
        <v>49.5</v>
      </c>
      <c r="CS24">
        <v>50.412999999999997</v>
      </c>
      <c r="CT24">
        <v>50.76</v>
      </c>
      <c r="CU24">
        <v>1255.5258064516099</v>
      </c>
      <c r="CV24">
        <v>139.498387096774</v>
      </c>
      <c r="CW24">
        <v>0</v>
      </c>
      <c r="CX24">
        <v>154.39999985694899</v>
      </c>
      <c r="CY24">
        <v>0</v>
      </c>
      <c r="CZ24">
        <v>1118.93807692308</v>
      </c>
      <c r="DA24">
        <v>-97.788376083018704</v>
      </c>
      <c r="DB24">
        <v>-1261.71965794733</v>
      </c>
      <c r="DC24">
        <v>16198.811538461499</v>
      </c>
      <c r="DD24">
        <v>15</v>
      </c>
      <c r="DE24">
        <v>1607454392.0999999</v>
      </c>
      <c r="DF24" t="s">
        <v>326</v>
      </c>
      <c r="DG24">
        <v>1607454382.5999999</v>
      </c>
      <c r="DH24">
        <v>1607454392.0999999</v>
      </c>
      <c r="DI24">
        <v>3</v>
      </c>
      <c r="DJ24">
        <v>-2E-3</v>
      </c>
      <c r="DK24">
        <v>-4.9000000000000002E-2</v>
      </c>
      <c r="DL24">
        <v>1.996</v>
      </c>
      <c r="DM24">
        <v>0.41899999999999998</v>
      </c>
      <c r="DN24">
        <v>400</v>
      </c>
      <c r="DO24">
        <v>31</v>
      </c>
      <c r="DP24">
        <v>0.51</v>
      </c>
      <c r="DQ24">
        <v>0.17</v>
      </c>
      <c r="DR24">
        <v>3.9716551936141098</v>
      </c>
      <c r="DS24">
        <v>3.8639354604449602E-2</v>
      </c>
      <c r="DT24">
        <v>2.7330322847435001E-2</v>
      </c>
      <c r="DU24">
        <v>1</v>
      </c>
      <c r="DV24">
        <v>-5.1969416129032302</v>
      </c>
      <c r="DW24">
        <v>-0.89177612903224002</v>
      </c>
      <c r="DX24">
        <v>7.6275369088956907E-2</v>
      </c>
      <c r="DY24">
        <v>0</v>
      </c>
      <c r="DZ24">
        <v>1.0521808064516101</v>
      </c>
      <c r="EA24">
        <v>2.0694375483870999</v>
      </c>
      <c r="EB24">
        <v>0.16045560890535501</v>
      </c>
      <c r="EC24">
        <v>0</v>
      </c>
      <c r="ED24">
        <v>1</v>
      </c>
      <c r="EE24">
        <v>3</v>
      </c>
      <c r="EF24" t="s">
        <v>331</v>
      </c>
      <c r="EG24">
        <v>100</v>
      </c>
      <c r="EH24">
        <v>100</v>
      </c>
      <c r="EI24">
        <v>1.996</v>
      </c>
      <c r="EJ24">
        <v>0.41930000000000001</v>
      </c>
      <c r="EK24">
        <v>1.9963809523810001</v>
      </c>
      <c r="EL24">
        <v>0</v>
      </c>
      <c r="EM24">
        <v>0</v>
      </c>
      <c r="EN24">
        <v>0</v>
      </c>
      <c r="EO24">
        <v>0.41930999999999602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4.3</v>
      </c>
      <c r="EX24">
        <v>4.0999999999999996</v>
      </c>
      <c r="EY24">
        <v>2</v>
      </c>
      <c r="EZ24">
        <v>467.64400000000001</v>
      </c>
      <c r="FA24">
        <v>566.952</v>
      </c>
      <c r="FB24">
        <v>32.662399999999998</v>
      </c>
      <c r="FC24">
        <v>31.062799999999999</v>
      </c>
      <c r="FD24">
        <v>29.997900000000001</v>
      </c>
      <c r="FE24">
        <v>30.756499999999999</v>
      </c>
      <c r="FF24">
        <v>30.756</v>
      </c>
      <c r="FG24">
        <v>20.715800000000002</v>
      </c>
      <c r="FH24">
        <v>0</v>
      </c>
      <c r="FI24">
        <v>100</v>
      </c>
      <c r="FJ24">
        <v>-999.9</v>
      </c>
      <c r="FK24">
        <v>400</v>
      </c>
      <c r="FL24">
        <v>31.8977</v>
      </c>
      <c r="FM24">
        <v>101.61</v>
      </c>
      <c r="FN24">
        <v>100.726</v>
      </c>
    </row>
    <row r="25" spans="1:170" x14ac:dyDescent="0.25">
      <c r="A25">
        <v>9</v>
      </c>
      <c r="B25">
        <v>1607454841.0999999</v>
      </c>
      <c r="C25">
        <v>1397</v>
      </c>
      <c r="D25" t="s">
        <v>332</v>
      </c>
      <c r="E25" t="s">
        <v>333</v>
      </c>
      <c r="F25" t="s">
        <v>334</v>
      </c>
      <c r="G25" t="s">
        <v>313</v>
      </c>
      <c r="H25">
        <v>1607454833.0999999</v>
      </c>
      <c r="I25">
        <f t="shared" si="0"/>
        <v>1.0084174371623959E-3</v>
      </c>
      <c r="J25">
        <f t="shared" si="1"/>
        <v>8.8847126238287117</v>
      </c>
      <c r="K25">
        <f t="shared" si="2"/>
        <v>388.777193548387</v>
      </c>
      <c r="L25">
        <f t="shared" si="3"/>
        <v>59.535099530381387</v>
      </c>
      <c r="M25">
        <f t="shared" si="4"/>
        <v>6.081162315301528</v>
      </c>
      <c r="N25">
        <f t="shared" si="5"/>
        <v>39.711317140717206</v>
      </c>
      <c r="O25">
        <f t="shared" si="6"/>
        <v>4.4591453614313409E-2</v>
      </c>
      <c r="P25">
        <f t="shared" si="7"/>
        <v>2.9665049716001359</v>
      </c>
      <c r="Q25">
        <f t="shared" si="8"/>
        <v>4.4222401197339604E-2</v>
      </c>
      <c r="R25">
        <f t="shared" si="9"/>
        <v>2.7671903915627225E-2</v>
      </c>
      <c r="S25">
        <f t="shared" si="10"/>
        <v>231.29039202694668</v>
      </c>
      <c r="T25">
        <f t="shared" si="11"/>
        <v>34.203719361948508</v>
      </c>
      <c r="U25">
        <f t="shared" si="12"/>
        <v>32.9834483870968</v>
      </c>
      <c r="V25">
        <f t="shared" si="13"/>
        <v>5.0474104059288631</v>
      </c>
      <c r="W25">
        <f t="shared" si="14"/>
        <v>55.204316321828998</v>
      </c>
      <c r="X25">
        <f t="shared" si="15"/>
        <v>2.8077467150957052</v>
      </c>
      <c r="Y25">
        <f t="shared" si="16"/>
        <v>5.086099968573401</v>
      </c>
      <c r="Z25">
        <f t="shared" si="17"/>
        <v>2.239663690833158</v>
      </c>
      <c r="AA25">
        <f t="shared" si="18"/>
        <v>-44.471208978861661</v>
      </c>
      <c r="AB25">
        <f t="shared" si="19"/>
        <v>21.742770821086864</v>
      </c>
      <c r="AC25">
        <f t="shared" si="20"/>
        <v>1.6794390664431926</v>
      </c>
      <c r="AD25">
        <f t="shared" si="21"/>
        <v>210.24139293561507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52918.099610239711</v>
      </c>
      <c r="AJ25" t="s">
        <v>288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335</v>
      </c>
      <c r="AQ25">
        <v>1398.9276</v>
      </c>
      <c r="AR25">
        <v>1651.2</v>
      </c>
      <c r="AS25">
        <f t="shared" si="27"/>
        <v>0.15278124999999998</v>
      </c>
      <c r="AT25">
        <v>0.5</v>
      </c>
      <c r="AU25">
        <f t="shared" si="28"/>
        <v>1180.1815257312335</v>
      </c>
      <c r="AV25">
        <f t="shared" si="29"/>
        <v>8.8847126238287117</v>
      </c>
      <c r="AW25">
        <f t="shared" si="30"/>
        <v>90.1548043640625</v>
      </c>
      <c r="AX25">
        <f t="shared" si="31"/>
        <v>0.58409035852713176</v>
      </c>
      <c r="AY25">
        <f t="shared" si="32"/>
        <v>8.0178005648597582E-3</v>
      </c>
      <c r="AZ25">
        <f t="shared" si="33"/>
        <v>0.97558139534883714</v>
      </c>
      <c r="BA25" t="s">
        <v>336</v>
      </c>
      <c r="BB25">
        <v>686.75</v>
      </c>
      <c r="BC25">
        <f t="shared" si="34"/>
        <v>964.45</v>
      </c>
      <c r="BD25">
        <f t="shared" si="35"/>
        <v>0.26157125823007937</v>
      </c>
      <c r="BE25">
        <f t="shared" si="36"/>
        <v>0.6255043043027495</v>
      </c>
      <c r="BF25">
        <f t="shared" si="37"/>
        <v>0.26960155864654239</v>
      </c>
      <c r="BG25">
        <f t="shared" si="38"/>
        <v>0.63256029751850418</v>
      </c>
      <c r="BH25">
        <f t="shared" si="39"/>
        <v>1399.99580645161</v>
      </c>
      <c r="BI25">
        <f t="shared" si="40"/>
        <v>1180.1815257312335</v>
      </c>
      <c r="BJ25">
        <f t="shared" si="41"/>
        <v>0.8429893291769841</v>
      </c>
      <c r="BK25">
        <f t="shared" si="42"/>
        <v>0.19597865835396849</v>
      </c>
      <c r="BL25">
        <v>6</v>
      </c>
      <c r="BM25">
        <v>0.5</v>
      </c>
      <c r="BN25" t="s">
        <v>291</v>
      </c>
      <c r="BO25">
        <v>2</v>
      </c>
      <c r="BP25">
        <v>1607454833.0999999</v>
      </c>
      <c r="BQ25">
        <v>388.777193548387</v>
      </c>
      <c r="BR25">
        <v>399.909258064516</v>
      </c>
      <c r="BS25">
        <v>27.4880806451613</v>
      </c>
      <c r="BT25">
        <v>26.3112483870968</v>
      </c>
      <c r="BU25">
        <v>386.84987096774199</v>
      </c>
      <c r="BV25">
        <v>27.2189451612903</v>
      </c>
      <c r="BW25">
        <v>500.00225806451601</v>
      </c>
      <c r="BX25">
        <v>102.044225806452</v>
      </c>
      <c r="BY25">
        <v>9.9927193548387097E-2</v>
      </c>
      <c r="BZ25">
        <v>33.119399999999999</v>
      </c>
      <c r="CA25">
        <v>32.9834483870968</v>
      </c>
      <c r="CB25">
        <v>999.9</v>
      </c>
      <c r="CC25">
        <v>0</v>
      </c>
      <c r="CD25">
        <v>0</v>
      </c>
      <c r="CE25">
        <v>10007.6183870968</v>
      </c>
      <c r="CF25">
        <v>0</v>
      </c>
      <c r="CG25">
        <v>338.322967741936</v>
      </c>
      <c r="CH25">
        <v>1399.99580645161</v>
      </c>
      <c r="CI25">
        <v>0.89999851612903203</v>
      </c>
      <c r="CJ25">
        <v>0.10000148387096799</v>
      </c>
      <c r="CK25">
        <v>0</v>
      </c>
      <c r="CL25">
        <v>1404.82290322581</v>
      </c>
      <c r="CM25">
        <v>4.9993800000000004</v>
      </c>
      <c r="CN25">
        <v>19863.651612903199</v>
      </c>
      <c r="CO25">
        <v>11164.2806451613</v>
      </c>
      <c r="CP25">
        <v>48.003999999999998</v>
      </c>
      <c r="CQ25">
        <v>49.634935483870997</v>
      </c>
      <c r="CR25">
        <v>48.783999999999999</v>
      </c>
      <c r="CS25">
        <v>49.28</v>
      </c>
      <c r="CT25">
        <v>49.963419354838699</v>
      </c>
      <c r="CU25">
        <v>1255.4948387096799</v>
      </c>
      <c r="CV25">
        <v>139.501612903226</v>
      </c>
      <c r="CW25">
        <v>0</v>
      </c>
      <c r="CX25">
        <v>199.799999952316</v>
      </c>
      <c r="CY25">
        <v>0</v>
      </c>
      <c r="CZ25">
        <v>1398.9276</v>
      </c>
      <c r="DA25">
        <v>-370.42076866584102</v>
      </c>
      <c r="DB25">
        <v>-5080.2153768729204</v>
      </c>
      <c r="DC25">
        <v>19782.088</v>
      </c>
      <c r="DD25">
        <v>15</v>
      </c>
      <c r="DE25">
        <v>1607454722.5999999</v>
      </c>
      <c r="DF25" t="s">
        <v>337</v>
      </c>
      <c r="DG25">
        <v>1607454720.5999999</v>
      </c>
      <c r="DH25">
        <v>1607454722.5999999</v>
      </c>
      <c r="DI25">
        <v>4</v>
      </c>
      <c r="DJ25">
        <v>-6.9000000000000006E-2</v>
      </c>
      <c r="DK25">
        <v>-0.15</v>
      </c>
      <c r="DL25">
        <v>1.927</v>
      </c>
      <c r="DM25">
        <v>0.26900000000000002</v>
      </c>
      <c r="DN25">
        <v>400</v>
      </c>
      <c r="DO25">
        <v>26</v>
      </c>
      <c r="DP25">
        <v>0.26</v>
      </c>
      <c r="DQ25">
        <v>0.19</v>
      </c>
      <c r="DR25">
        <v>8.8844875075652592</v>
      </c>
      <c r="DS25">
        <v>0.72895091832334602</v>
      </c>
      <c r="DT25">
        <v>5.8578382268193799E-2</v>
      </c>
      <c r="DU25">
        <v>0</v>
      </c>
      <c r="DV25">
        <v>-11.1320774193548</v>
      </c>
      <c r="DW25">
        <v>-0.755133870967726</v>
      </c>
      <c r="DX25">
        <v>6.3982949894571498E-2</v>
      </c>
      <c r="DY25">
        <v>0</v>
      </c>
      <c r="DZ25">
        <v>1.1768216129032301</v>
      </c>
      <c r="EA25">
        <v>-0.117660000000005</v>
      </c>
      <c r="EB25">
        <v>2.5150811966213601E-2</v>
      </c>
      <c r="EC25">
        <v>1</v>
      </c>
      <c r="ED25">
        <v>1</v>
      </c>
      <c r="EE25">
        <v>3</v>
      </c>
      <c r="EF25" t="s">
        <v>331</v>
      </c>
      <c r="EG25">
        <v>100</v>
      </c>
      <c r="EH25">
        <v>100</v>
      </c>
      <c r="EI25">
        <v>1.927</v>
      </c>
      <c r="EJ25">
        <v>0.26919999999999999</v>
      </c>
      <c r="EK25">
        <v>1.9274499999999599</v>
      </c>
      <c r="EL25">
        <v>0</v>
      </c>
      <c r="EM25">
        <v>0</v>
      </c>
      <c r="EN25">
        <v>0</v>
      </c>
      <c r="EO25">
        <v>0.269125000000003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2</v>
      </c>
      <c r="EX25">
        <v>2</v>
      </c>
      <c r="EY25">
        <v>2</v>
      </c>
      <c r="EZ25">
        <v>487.1</v>
      </c>
      <c r="FA25">
        <v>568.14200000000005</v>
      </c>
      <c r="FB25">
        <v>31.971900000000002</v>
      </c>
      <c r="FC25">
        <v>29.917999999999999</v>
      </c>
      <c r="FD25">
        <v>29.9986</v>
      </c>
      <c r="FE25">
        <v>29.794699999999999</v>
      </c>
      <c r="FF25">
        <v>29.822600000000001</v>
      </c>
      <c r="FG25">
        <v>20.732099999999999</v>
      </c>
      <c r="FH25">
        <v>0</v>
      </c>
      <c r="FI25">
        <v>100</v>
      </c>
      <c r="FJ25">
        <v>-999.9</v>
      </c>
      <c r="FK25">
        <v>400</v>
      </c>
      <c r="FL25">
        <v>31.8977</v>
      </c>
      <c r="FM25">
        <v>101.79600000000001</v>
      </c>
      <c r="FN25">
        <v>100.895</v>
      </c>
    </row>
    <row r="26" spans="1:170" x14ac:dyDescent="0.25">
      <c r="A26">
        <v>10</v>
      </c>
      <c r="B26">
        <v>1607454979.5</v>
      </c>
      <c r="C26">
        <v>1535.4000000953699</v>
      </c>
      <c r="D26" t="s">
        <v>338</v>
      </c>
      <c r="E26" t="s">
        <v>339</v>
      </c>
      <c r="F26" t="s">
        <v>334</v>
      </c>
      <c r="G26" t="s">
        <v>313</v>
      </c>
      <c r="H26">
        <v>1607454971.75</v>
      </c>
      <c r="I26">
        <f t="shared" si="0"/>
        <v>8.6849952438543992E-4</v>
      </c>
      <c r="J26">
        <f t="shared" si="1"/>
        <v>9.0888044127963354</v>
      </c>
      <c r="K26">
        <f t="shared" si="2"/>
        <v>388.62846666666701</v>
      </c>
      <c r="L26">
        <f t="shared" si="3"/>
        <v>5.1894822072123841</v>
      </c>
      <c r="M26">
        <f t="shared" si="4"/>
        <v>0.53005506082025722</v>
      </c>
      <c r="N26">
        <f t="shared" si="5"/>
        <v>39.694612547122851</v>
      </c>
      <c r="O26">
        <f t="shared" si="6"/>
        <v>3.8879786085813689E-2</v>
      </c>
      <c r="P26">
        <f t="shared" si="7"/>
        <v>2.9668185827537901</v>
      </c>
      <c r="Q26">
        <f t="shared" si="8"/>
        <v>3.8598929846001002E-2</v>
      </c>
      <c r="R26">
        <f t="shared" si="9"/>
        <v>2.4149395702411133E-2</v>
      </c>
      <c r="S26">
        <f t="shared" si="10"/>
        <v>231.28789681187652</v>
      </c>
      <c r="T26">
        <f t="shared" si="11"/>
        <v>34.415856096673657</v>
      </c>
      <c r="U26">
        <f t="shared" si="12"/>
        <v>33.401613333333302</v>
      </c>
      <c r="V26">
        <f t="shared" si="13"/>
        <v>5.1672377200479316</v>
      </c>
      <c r="W26">
        <f t="shared" si="14"/>
        <v>57.63303702875325</v>
      </c>
      <c r="X26">
        <f t="shared" si="15"/>
        <v>2.960458484350788</v>
      </c>
      <c r="Y26">
        <f t="shared" si="16"/>
        <v>5.136738643278175</v>
      </c>
      <c r="Z26">
        <f t="shared" si="17"/>
        <v>2.2067792356971436</v>
      </c>
      <c r="AA26">
        <f t="shared" si="18"/>
        <v>-38.300829025397903</v>
      </c>
      <c r="AB26">
        <f t="shared" si="19"/>
        <v>-16.894681491183935</v>
      </c>
      <c r="AC26">
        <f t="shared" si="20"/>
        <v>-1.3086357766143091</v>
      </c>
      <c r="AD26">
        <f t="shared" si="21"/>
        <v>174.78375051868036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52896.517748008046</v>
      </c>
      <c r="AJ26" t="s">
        <v>288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340</v>
      </c>
      <c r="AQ26">
        <v>1049.3826923076899</v>
      </c>
      <c r="AR26">
        <v>1306.8800000000001</v>
      </c>
      <c r="AS26">
        <f t="shared" si="27"/>
        <v>0.19703209758532547</v>
      </c>
      <c r="AT26">
        <v>0.5</v>
      </c>
      <c r="AU26">
        <f t="shared" si="28"/>
        <v>1180.1710318532716</v>
      </c>
      <c r="AV26">
        <f t="shared" si="29"/>
        <v>9.0888044127963354</v>
      </c>
      <c r="AW26">
        <f t="shared" si="30"/>
        <v>116.26578695774404</v>
      </c>
      <c r="AX26">
        <f t="shared" si="31"/>
        <v>0.49648781831537714</v>
      </c>
      <c r="AY26">
        <f t="shared" si="32"/>
        <v>8.190805935503068E-3</v>
      </c>
      <c r="AZ26">
        <f t="shared" si="33"/>
        <v>1.4960822722820761</v>
      </c>
      <c r="BA26" t="s">
        <v>341</v>
      </c>
      <c r="BB26">
        <v>658.03</v>
      </c>
      <c r="BC26">
        <f t="shared" si="34"/>
        <v>648.85000000000014</v>
      </c>
      <c r="BD26">
        <f t="shared" si="35"/>
        <v>0.39685182660446966</v>
      </c>
      <c r="BE26">
        <f t="shared" si="36"/>
        <v>0.75083043720358655</v>
      </c>
      <c r="BF26">
        <f t="shared" si="37"/>
        <v>0.43540068988481512</v>
      </c>
      <c r="BG26">
        <f t="shared" si="38"/>
        <v>0.76776786210529613</v>
      </c>
      <c r="BH26">
        <f t="shared" si="39"/>
        <v>1399.9836666666699</v>
      </c>
      <c r="BI26">
        <f t="shared" si="40"/>
        <v>1180.1710318532716</v>
      </c>
      <c r="BJ26">
        <f t="shared" si="41"/>
        <v>0.84298914333995956</v>
      </c>
      <c r="BK26">
        <f t="shared" si="42"/>
        <v>0.19597828667991921</v>
      </c>
      <c r="BL26">
        <v>6</v>
      </c>
      <c r="BM26">
        <v>0.5</v>
      </c>
      <c r="BN26" t="s">
        <v>291</v>
      </c>
      <c r="BO26">
        <v>2</v>
      </c>
      <c r="BP26">
        <v>1607454971.75</v>
      </c>
      <c r="BQ26">
        <v>388.62846666666701</v>
      </c>
      <c r="BR26">
        <v>399.94</v>
      </c>
      <c r="BS26">
        <v>28.984246666666699</v>
      </c>
      <c r="BT26">
        <v>27.972259999999999</v>
      </c>
      <c r="BU26">
        <v>386.7011</v>
      </c>
      <c r="BV26">
        <v>28.715109999999999</v>
      </c>
      <c r="BW26">
        <v>500.00266666666698</v>
      </c>
      <c r="BX26">
        <v>102.040366666667</v>
      </c>
      <c r="BY26">
        <v>9.9893123333333306E-2</v>
      </c>
      <c r="BZ26">
        <v>33.2959866666667</v>
      </c>
      <c r="CA26">
        <v>33.401613333333302</v>
      </c>
      <c r="CB26">
        <v>999.9</v>
      </c>
      <c r="CC26">
        <v>0</v>
      </c>
      <c r="CD26">
        <v>0</v>
      </c>
      <c r="CE26">
        <v>10009.774666666701</v>
      </c>
      <c r="CF26">
        <v>0</v>
      </c>
      <c r="CG26">
        <v>783.01406666666696</v>
      </c>
      <c r="CH26">
        <v>1399.9836666666699</v>
      </c>
      <c r="CI26">
        <v>0.90000500000000005</v>
      </c>
      <c r="CJ26">
        <v>9.9994830000000007E-2</v>
      </c>
      <c r="CK26">
        <v>0</v>
      </c>
      <c r="CL26">
        <v>1051.9263333333299</v>
      </c>
      <c r="CM26">
        <v>4.9993800000000004</v>
      </c>
      <c r="CN26">
        <v>14819.333333333299</v>
      </c>
      <c r="CO26">
        <v>11164.21</v>
      </c>
      <c r="CP26">
        <v>47.8915333333333</v>
      </c>
      <c r="CQ26">
        <v>49.436999999999998</v>
      </c>
      <c r="CR26">
        <v>48.561999999999998</v>
      </c>
      <c r="CS26">
        <v>49.186999999999998</v>
      </c>
      <c r="CT26">
        <v>49.811999999999998</v>
      </c>
      <c r="CU26">
        <v>1255.492</v>
      </c>
      <c r="CV26">
        <v>139.49166666666699</v>
      </c>
      <c r="CW26">
        <v>0</v>
      </c>
      <c r="CX26">
        <v>138</v>
      </c>
      <c r="CY26">
        <v>0</v>
      </c>
      <c r="CZ26">
        <v>1049.3826923076899</v>
      </c>
      <c r="DA26">
        <v>-309.06905983647698</v>
      </c>
      <c r="DB26">
        <v>-4276.4547009554899</v>
      </c>
      <c r="DC26">
        <v>14783.9269230769</v>
      </c>
      <c r="DD26">
        <v>15</v>
      </c>
      <c r="DE26">
        <v>1607454722.5999999</v>
      </c>
      <c r="DF26" t="s">
        <v>337</v>
      </c>
      <c r="DG26">
        <v>1607454720.5999999</v>
      </c>
      <c r="DH26">
        <v>1607454722.5999999</v>
      </c>
      <c r="DI26">
        <v>4</v>
      </c>
      <c r="DJ26">
        <v>-6.9000000000000006E-2</v>
      </c>
      <c r="DK26">
        <v>-0.15</v>
      </c>
      <c r="DL26">
        <v>1.927</v>
      </c>
      <c r="DM26">
        <v>0.26900000000000002</v>
      </c>
      <c r="DN26">
        <v>400</v>
      </c>
      <c r="DO26">
        <v>26</v>
      </c>
      <c r="DP26">
        <v>0.26</v>
      </c>
      <c r="DQ26">
        <v>0.19</v>
      </c>
      <c r="DR26">
        <v>9.0981596961100895</v>
      </c>
      <c r="DS26">
        <v>-0.88886230957179402</v>
      </c>
      <c r="DT26">
        <v>7.0515189730307598E-2</v>
      </c>
      <c r="DU26">
        <v>0</v>
      </c>
      <c r="DV26">
        <v>-11.3115466666667</v>
      </c>
      <c r="DW26">
        <v>1.27219221357065</v>
      </c>
      <c r="DX26">
        <v>9.5951726520277905E-2</v>
      </c>
      <c r="DY26">
        <v>0</v>
      </c>
      <c r="DZ26">
        <v>1.01197933333333</v>
      </c>
      <c r="EA26">
        <v>-0.37989645383759801</v>
      </c>
      <c r="EB26">
        <v>2.7536628764046001E-2</v>
      </c>
      <c r="EC26">
        <v>0</v>
      </c>
      <c r="ED26">
        <v>0</v>
      </c>
      <c r="EE26">
        <v>3</v>
      </c>
      <c r="EF26" t="s">
        <v>305</v>
      </c>
      <c r="EG26">
        <v>100</v>
      </c>
      <c r="EH26">
        <v>100</v>
      </c>
      <c r="EI26">
        <v>1.9279999999999999</v>
      </c>
      <c r="EJ26">
        <v>0.26919999999999999</v>
      </c>
      <c r="EK26">
        <v>1.9274499999999599</v>
      </c>
      <c r="EL26">
        <v>0</v>
      </c>
      <c r="EM26">
        <v>0</v>
      </c>
      <c r="EN26">
        <v>0</v>
      </c>
      <c r="EO26">
        <v>0.269125000000003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4.3</v>
      </c>
      <c r="EX26">
        <v>4.3</v>
      </c>
      <c r="EY26">
        <v>2</v>
      </c>
      <c r="EZ26">
        <v>493.416</v>
      </c>
      <c r="FA26">
        <v>569.07799999999997</v>
      </c>
      <c r="FB26">
        <v>31.889600000000002</v>
      </c>
      <c r="FC26">
        <v>29.603000000000002</v>
      </c>
      <c r="FD26">
        <v>30.000499999999999</v>
      </c>
      <c r="FE26">
        <v>29.471</v>
      </c>
      <c r="FF26">
        <v>29.520800000000001</v>
      </c>
      <c r="FG26">
        <v>20.7652</v>
      </c>
      <c r="FH26">
        <v>0</v>
      </c>
      <c r="FI26">
        <v>100</v>
      </c>
      <c r="FJ26">
        <v>-999.9</v>
      </c>
      <c r="FK26">
        <v>400</v>
      </c>
      <c r="FL26">
        <v>33.043900000000001</v>
      </c>
      <c r="FM26">
        <v>101.806</v>
      </c>
      <c r="FN26">
        <v>100.89700000000001</v>
      </c>
    </row>
    <row r="27" spans="1:170" x14ac:dyDescent="0.25">
      <c r="A27">
        <v>11</v>
      </c>
      <c r="B27">
        <v>1607455135.5</v>
      </c>
      <c r="C27">
        <v>1691.4000000953699</v>
      </c>
      <c r="D27" t="s">
        <v>342</v>
      </c>
      <c r="E27" t="s">
        <v>343</v>
      </c>
      <c r="F27" t="s">
        <v>344</v>
      </c>
      <c r="G27" t="s">
        <v>345</v>
      </c>
      <c r="H27">
        <v>1607455127.5</v>
      </c>
      <c r="I27">
        <f t="shared" si="0"/>
        <v>1.2842626666458852E-3</v>
      </c>
      <c r="J27">
        <f t="shared" si="1"/>
        <v>15.570397675626261</v>
      </c>
      <c r="K27">
        <f t="shared" si="2"/>
        <v>381.31532258064499</v>
      </c>
      <c r="L27">
        <f t="shared" si="3"/>
        <v>49.579096307398842</v>
      </c>
      <c r="M27">
        <f t="shared" si="4"/>
        <v>5.0632942384741826</v>
      </c>
      <c r="N27">
        <f t="shared" si="5"/>
        <v>38.942050574979483</v>
      </c>
      <c r="O27">
        <f t="shared" si="6"/>
        <v>7.7380636160343325E-2</v>
      </c>
      <c r="P27">
        <f t="shared" si="7"/>
        <v>2.963588309034499</v>
      </c>
      <c r="Q27">
        <f t="shared" si="8"/>
        <v>7.6275468134346103E-2</v>
      </c>
      <c r="R27">
        <f t="shared" si="9"/>
        <v>4.7770147569880558E-2</v>
      </c>
      <c r="S27">
        <f t="shared" si="10"/>
        <v>231.29000204414965</v>
      </c>
      <c r="T27">
        <f t="shared" si="11"/>
        <v>34.583583539160713</v>
      </c>
      <c r="U27">
        <f t="shared" si="12"/>
        <v>33.350593548387103</v>
      </c>
      <c r="V27">
        <f t="shared" si="13"/>
        <v>5.1524864474066963</v>
      </c>
      <c r="W27">
        <f t="shared" si="14"/>
        <v>67.214188642469352</v>
      </c>
      <c r="X27">
        <f t="shared" si="15"/>
        <v>3.5058721892336302</v>
      </c>
      <c r="Y27">
        <f t="shared" si="16"/>
        <v>5.2159704075017892</v>
      </c>
      <c r="Z27">
        <f t="shared" si="17"/>
        <v>1.6466142581730661</v>
      </c>
      <c r="AA27">
        <f t="shared" si="18"/>
        <v>-56.635983599083538</v>
      </c>
      <c r="AB27">
        <f t="shared" si="19"/>
        <v>34.938226003381935</v>
      </c>
      <c r="AC27">
        <f t="shared" si="20"/>
        <v>2.7121601896273222</v>
      </c>
      <c r="AD27">
        <f t="shared" si="21"/>
        <v>212.30440463807537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52756.375655021075</v>
      </c>
      <c r="AJ27" t="s">
        <v>288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346</v>
      </c>
      <c r="AQ27">
        <v>1120.6753846153799</v>
      </c>
      <c r="AR27">
        <v>1457.72</v>
      </c>
      <c r="AS27">
        <f t="shared" si="27"/>
        <v>0.2312135495051314</v>
      </c>
      <c r="AT27">
        <v>0.5</v>
      </c>
      <c r="AU27">
        <f t="shared" si="28"/>
        <v>1180.1793695953268</v>
      </c>
      <c r="AV27">
        <f t="shared" si="29"/>
        <v>15.570397675626261</v>
      </c>
      <c r="AW27">
        <f t="shared" si="30"/>
        <v>136.43673054843194</v>
      </c>
      <c r="AX27">
        <f t="shared" si="31"/>
        <v>0.57176275279203137</v>
      </c>
      <c r="AY27">
        <f t="shared" si="32"/>
        <v>1.3682788880625445E-2</v>
      </c>
      <c r="AZ27">
        <f t="shared" si="33"/>
        <v>1.2377960102077215</v>
      </c>
      <c r="BA27" t="s">
        <v>347</v>
      </c>
      <c r="BB27">
        <v>624.25</v>
      </c>
      <c r="BC27">
        <f t="shared" si="34"/>
        <v>833.47</v>
      </c>
      <c r="BD27">
        <f t="shared" si="35"/>
        <v>0.40438721895763508</v>
      </c>
      <c r="BE27">
        <f t="shared" si="36"/>
        <v>0.68403195050477095</v>
      </c>
      <c r="BF27">
        <f t="shared" si="37"/>
        <v>0.45408926787410103</v>
      </c>
      <c r="BG27">
        <f t="shared" si="38"/>
        <v>0.70853601660613352</v>
      </c>
      <c r="BH27">
        <f t="shared" si="39"/>
        <v>1399.99322580645</v>
      </c>
      <c r="BI27">
        <f t="shared" si="40"/>
        <v>1180.1793695953268</v>
      </c>
      <c r="BJ27">
        <f t="shared" si="41"/>
        <v>0.84298934297735473</v>
      </c>
      <c r="BK27">
        <f t="shared" si="42"/>
        <v>0.19597868595470955</v>
      </c>
      <c r="BL27">
        <v>6</v>
      </c>
      <c r="BM27">
        <v>0.5</v>
      </c>
      <c r="BN27" t="s">
        <v>291</v>
      </c>
      <c r="BO27">
        <v>2</v>
      </c>
      <c r="BP27">
        <v>1607455127.5</v>
      </c>
      <c r="BQ27">
        <v>381.31532258064499</v>
      </c>
      <c r="BR27">
        <v>400.58790322580597</v>
      </c>
      <c r="BS27">
        <v>34.329029032258099</v>
      </c>
      <c r="BT27">
        <v>32.840783870967698</v>
      </c>
      <c r="BU27">
        <v>379.38790322580599</v>
      </c>
      <c r="BV27">
        <v>34.059906451612903</v>
      </c>
      <c r="BW27">
        <v>499.988258064516</v>
      </c>
      <c r="BX27">
        <v>102.025580645161</v>
      </c>
      <c r="BY27">
        <v>0.10000484516129</v>
      </c>
      <c r="BZ27">
        <v>33.569267741935498</v>
      </c>
      <c r="CA27">
        <v>33.350593548387103</v>
      </c>
      <c r="CB27">
        <v>999.9</v>
      </c>
      <c r="CC27">
        <v>0</v>
      </c>
      <c r="CD27">
        <v>0</v>
      </c>
      <c r="CE27">
        <v>9992.9216129032302</v>
      </c>
      <c r="CF27">
        <v>0</v>
      </c>
      <c r="CG27">
        <v>772.189161290323</v>
      </c>
      <c r="CH27">
        <v>1399.99322580645</v>
      </c>
      <c r="CI27">
        <v>0.89999835483871005</v>
      </c>
      <c r="CJ27">
        <v>0.100001667741936</v>
      </c>
      <c r="CK27">
        <v>0</v>
      </c>
      <c r="CL27">
        <v>1122.71580645161</v>
      </c>
      <c r="CM27">
        <v>4.9993800000000004</v>
      </c>
      <c r="CN27">
        <v>15906.583870967699</v>
      </c>
      <c r="CO27">
        <v>11164.274193548399</v>
      </c>
      <c r="CP27">
        <v>48.253999999999998</v>
      </c>
      <c r="CQ27">
        <v>49.872967741935497</v>
      </c>
      <c r="CR27">
        <v>48.828258064516099</v>
      </c>
      <c r="CS27">
        <v>49.820129032258102</v>
      </c>
      <c r="CT27">
        <v>50.191064516129003</v>
      </c>
      <c r="CU27">
        <v>1255.49129032258</v>
      </c>
      <c r="CV27">
        <v>139.50193548387099</v>
      </c>
      <c r="CW27">
        <v>0</v>
      </c>
      <c r="CX27">
        <v>155</v>
      </c>
      <c r="CY27">
        <v>0</v>
      </c>
      <c r="CZ27">
        <v>1120.6753846153799</v>
      </c>
      <c r="DA27">
        <v>-342.11418825211302</v>
      </c>
      <c r="DB27">
        <v>-4686.9504304312904</v>
      </c>
      <c r="DC27">
        <v>15878.419230769199</v>
      </c>
      <c r="DD27">
        <v>15</v>
      </c>
      <c r="DE27">
        <v>1607454722.5999999</v>
      </c>
      <c r="DF27" t="s">
        <v>337</v>
      </c>
      <c r="DG27">
        <v>1607454720.5999999</v>
      </c>
      <c r="DH27">
        <v>1607454722.5999999</v>
      </c>
      <c r="DI27">
        <v>4</v>
      </c>
      <c r="DJ27">
        <v>-6.9000000000000006E-2</v>
      </c>
      <c r="DK27">
        <v>-0.15</v>
      </c>
      <c r="DL27">
        <v>1.927</v>
      </c>
      <c r="DM27">
        <v>0.26900000000000002</v>
      </c>
      <c r="DN27">
        <v>400</v>
      </c>
      <c r="DO27">
        <v>26</v>
      </c>
      <c r="DP27">
        <v>0.26</v>
      </c>
      <c r="DQ27">
        <v>0.19</v>
      </c>
      <c r="DR27">
        <v>15.587189733659001</v>
      </c>
      <c r="DS27">
        <v>-1.02271868351267</v>
      </c>
      <c r="DT27">
        <v>0.107914416964853</v>
      </c>
      <c r="DU27">
        <v>0</v>
      </c>
      <c r="DV27">
        <v>-19.271976666666699</v>
      </c>
      <c r="DW27">
        <v>1.36065050055618</v>
      </c>
      <c r="DX27">
        <v>0.15130051703664299</v>
      </c>
      <c r="DY27">
        <v>0</v>
      </c>
      <c r="DZ27">
        <v>1.492961</v>
      </c>
      <c r="EA27">
        <v>1.0064865850945499</v>
      </c>
      <c r="EB27">
        <v>7.2836170471819797E-2</v>
      </c>
      <c r="EC27">
        <v>0</v>
      </c>
      <c r="ED27">
        <v>0</v>
      </c>
      <c r="EE27">
        <v>3</v>
      </c>
      <c r="EF27" t="s">
        <v>305</v>
      </c>
      <c r="EG27">
        <v>100</v>
      </c>
      <c r="EH27">
        <v>100</v>
      </c>
      <c r="EI27">
        <v>1.927</v>
      </c>
      <c r="EJ27">
        <v>0.26919999999999999</v>
      </c>
      <c r="EK27">
        <v>1.9274499999999599</v>
      </c>
      <c r="EL27">
        <v>0</v>
      </c>
      <c r="EM27">
        <v>0</v>
      </c>
      <c r="EN27">
        <v>0</v>
      </c>
      <c r="EO27">
        <v>0.269125000000003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6.9</v>
      </c>
      <c r="EX27">
        <v>6.9</v>
      </c>
      <c r="EY27">
        <v>2</v>
      </c>
      <c r="EZ27">
        <v>490.25900000000001</v>
      </c>
      <c r="FA27">
        <v>569.005</v>
      </c>
      <c r="FB27">
        <v>32.1053</v>
      </c>
      <c r="FC27">
        <v>29.930299999999999</v>
      </c>
      <c r="FD27">
        <v>30.0015</v>
      </c>
      <c r="FE27">
        <v>29.675000000000001</v>
      </c>
      <c r="FF27">
        <v>29.7105</v>
      </c>
      <c r="FG27">
        <v>20.746300000000002</v>
      </c>
      <c r="FH27">
        <v>71.448099999999997</v>
      </c>
      <c r="FI27">
        <v>100</v>
      </c>
      <c r="FJ27">
        <v>-999.9</v>
      </c>
      <c r="FK27">
        <v>400</v>
      </c>
      <c r="FL27">
        <v>27.553799999999999</v>
      </c>
      <c r="FM27">
        <v>101.691</v>
      </c>
      <c r="FN27">
        <v>100.79600000000001</v>
      </c>
    </row>
    <row r="28" spans="1:170" x14ac:dyDescent="0.25">
      <c r="A28">
        <v>12</v>
      </c>
      <c r="B28">
        <v>1607455280</v>
      </c>
      <c r="C28">
        <v>1835.9000000953699</v>
      </c>
      <c r="D28" t="s">
        <v>348</v>
      </c>
      <c r="E28" t="s">
        <v>349</v>
      </c>
      <c r="F28" t="s">
        <v>344</v>
      </c>
      <c r="G28" t="s">
        <v>345</v>
      </c>
      <c r="H28">
        <v>1607455272.25</v>
      </c>
      <c r="I28">
        <f t="shared" si="0"/>
        <v>1.4155727481235509E-3</v>
      </c>
      <c r="J28">
        <f t="shared" si="1"/>
        <v>13.39290256975662</v>
      </c>
      <c r="K28">
        <f t="shared" si="2"/>
        <v>383.2353</v>
      </c>
      <c r="L28">
        <f t="shared" si="3"/>
        <v>55.72072650673028</v>
      </c>
      <c r="M28">
        <f t="shared" si="4"/>
        <v>5.6909036012572454</v>
      </c>
      <c r="N28">
        <f t="shared" si="5"/>
        <v>39.140823991867229</v>
      </c>
      <c r="O28">
        <f t="shared" si="6"/>
        <v>6.7673007285723313E-2</v>
      </c>
      <c r="P28">
        <f t="shared" si="7"/>
        <v>2.9612007310798147</v>
      </c>
      <c r="Q28">
        <f t="shared" si="8"/>
        <v>6.6825428691788188E-2</v>
      </c>
      <c r="R28">
        <f t="shared" si="9"/>
        <v>4.1841159976388001E-2</v>
      </c>
      <c r="S28">
        <f t="shared" si="10"/>
        <v>231.29170713933607</v>
      </c>
      <c r="T28">
        <f t="shared" si="11"/>
        <v>35.064955240919531</v>
      </c>
      <c r="U28">
        <f t="shared" si="12"/>
        <v>33.901143333333302</v>
      </c>
      <c r="V28">
        <f t="shared" si="13"/>
        <v>5.3136179452512193</v>
      </c>
      <c r="W28">
        <f t="shared" si="14"/>
        <v>60.370623258046699</v>
      </c>
      <c r="X28">
        <f t="shared" si="15"/>
        <v>3.2407319302570774</v>
      </c>
      <c r="Y28">
        <f t="shared" si="16"/>
        <v>5.3680610789869982</v>
      </c>
      <c r="Z28">
        <f t="shared" si="17"/>
        <v>2.0728860149941419</v>
      </c>
      <c r="AA28">
        <f t="shared" si="18"/>
        <v>-62.426758192248592</v>
      </c>
      <c r="AB28">
        <f t="shared" si="19"/>
        <v>29.173390941965064</v>
      </c>
      <c r="AC28">
        <f t="shared" si="20"/>
        <v>2.2783144437583367</v>
      </c>
      <c r="AD28">
        <f t="shared" si="21"/>
        <v>200.31665433281088</v>
      </c>
      <c r="AE28">
        <v>3</v>
      </c>
      <c r="AF28">
        <v>1</v>
      </c>
      <c r="AG28">
        <f t="shared" si="22"/>
        <v>1</v>
      </c>
      <c r="AH28">
        <f t="shared" si="23"/>
        <v>0</v>
      </c>
      <c r="AI28">
        <f t="shared" si="24"/>
        <v>52599.772157392472</v>
      </c>
      <c r="AJ28" t="s">
        <v>288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350</v>
      </c>
      <c r="AQ28">
        <v>1100.13461538462</v>
      </c>
      <c r="AR28">
        <v>1388.25</v>
      </c>
      <c r="AS28">
        <f t="shared" si="27"/>
        <v>0.20753854465361421</v>
      </c>
      <c r="AT28">
        <v>0.5</v>
      </c>
      <c r="AU28">
        <f t="shared" si="28"/>
        <v>1180.1879088640417</v>
      </c>
      <c r="AV28">
        <f t="shared" si="29"/>
        <v>13.39290256975662</v>
      </c>
      <c r="AW28">
        <f t="shared" si="30"/>
        <v>122.46724051171775</v>
      </c>
      <c r="AX28">
        <f t="shared" si="31"/>
        <v>0.55746443363947418</v>
      </c>
      <c r="AY28">
        <f t="shared" si="32"/>
        <v>1.1837648856290959E-2</v>
      </c>
      <c r="AZ28">
        <f t="shared" si="33"/>
        <v>1.3497784981091301</v>
      </c>
      <c r="BA28" t="s">
        <v>351</v>
      </c>
      <c r="BB28">
        <v>614.35</v>
      </c>
      <c r="BC28">
        <f t="shared" si="34"/>
        <v>773.9</v>
      </c>
      <c r="BD28">
        <f t="shared" si="35"/>
        <v>0.37229019849512857</v>
      </c>
      <c r="BE28">
        <f t="shared" si="36"/>
        <v>0.70771188905213145</v>
      </c>
      <c r="BF28">
        <f t="shared" si="37"/>
        <v>0.42825046735382705</v>
      </c>
      <c r="BG28">
        <f t="shared" si="38"/>
        <v>0.73581549358058873</v>
      </c>
      <c r="BH28">
        <f t="shared" si="39"/>
        <v>1400.0033333333299</v>
      </c>
      <c r="BI28">
        <f t="shared" si="40"/>
        <v>1180.1879088640417</v>
      </c>
      <c r="BJ28">
        <f t="shared" si="41"/>
        <v>0.84298935635680239</v>
      </c>
      <c r="BK28">
        <f t="shared" si="42"/>
        <v>0.19597871271360484</v>
      </c>
      <c r="BL28">
        <v>6</v>
      </c>
      <c r="BM28">
        <v>0.5</v>
      </c>
      <c r="BN28" t="s">
        <v>291</v>
      </c>
      <c r="BO28">
        <v>2</v>
      </c>
      <c r="BP28">
        <v>1607455272.25</v>
      </c>
      <c r="BQ28">
        <v>383.2353</v>
      </c>
      <c r="BR28">
        <v>399.95710000000003</v>
      </c>
      <c r="BS28">
        <v>31.730626666666701</v>
      </c>
      <c r="BT28">
        <v>30.085906666666698</v>
      </c>
      <c r="BU28">
        <v>381.30783333333301</v>
      </c>
      <c r="BV28">
        <v>31.4615066666667</v>
      </c>
      <c r="BW28">
        <v>500.02033333333299</v>
      </c>
      <c r="BX28">
        <v>102.03253333333301</v>
      </c>
      <c r="BY28">
        <v>0.10008334333333301</v>
      </c>
      <c r="BZ28">
        <v>34.083883333333297</v>
      </c>
      <c r="CA28">
        <v>33.901143333333302</v>
      </c>
      <c r="CB28">
        <v>999.9</v>
      </c>
      <c r="CC28">
        <v>0</v>
      </c>
      <c r="CD28">
        <v>0</v>
      </c>
      <c r="CE28">
        <v>9978.7279999999992</v>
      </c>
      <c r="CF28">
        <v>0</v>
      </c>
      <c r="CG28">
        <v>346.374666666667</v>
      </c>
      <c r="CH28">
        <v>1400.0033333333299</v>
      </c>
      <c r="CI28">
        <v>0.89999813333333301</v>
      </c>
      <c r="CJ28">
        <v>0.100002063333333</v>
      </c>
      <c r="CK28">
        <v>0</v>
      </c>
      <c r="CL28">
        <v>1100.7343333333299</v>
      </c>
      <c r="CM28">
        <v>4.9993800000000004</v>
      </c>
      <c r="CN28">
        <v>15609.6133333333</v>
      </c>
      <c r="CO28">
        <v>11164.336666666701</v>
      </c>
      <c r="CP28">
        <v>48.686999999999998</v>
      </c>
      <c r="CQ28">
        <v>50.557866666666598</v>
      </c>
      <c r="CR28">
        <v>49.287199999999999</v>
      </c>
      <c r="CS28">
        <v>50.5124</v>
      </c>
      <c r="CT28">
        <v>50.686999999999998</v>
      </c>
      <c r="CU28">
        <v>1255.50066666667</v>
      </c>
      <c r="CV28">
        <v>139.50366666666699</v>
      </c>
      <c r="CW28">
        <v>0</v>
      </c>
      <c r="CX28">
        <v>143.5</v>
      </c>
      <c r="CY28">
        <v>0</v>
      </c>
      <c r="CZ28">
        <v>1100.13461538462</v>
      </c>
      <c r="DA28">
        <v>-395.67726522214201</v>
      </c>
      <c r="DB28">
        <v>-5482.0239352913004</v>
      </c>
      <c r="DC28">
        <v>15601.0769230769</v>
      </c>
      <c r="DD28">
        <v>15</v>
      </c>
      <c r="DE28">
        <v>1607454722.5999999</v>
      </c>
      <c r="DF28" t="s">
        <v>337</v>
      </c>
      <c r="DG28">
        <v>1607454720.5999999</v>
      </c>
      <c r="DH28">
        <v>1607454722.5999999</v>
      </c>
      <c r="DI28">
        <v>4</v>
      </c>
      <c r="DJ28">
        <v>-6.9000000000000006E-2</v>
      </c>
      <c r="DK28">
        <v>-0.15</v>
      </c>
      <c r="DL28">
        <v>1.927</v>
      </c>
      <c r="DM28">
        <v>0.26900000000000002</v>
      </c>
      <c r="DN28">
        <v>400</v>
      </c>
      <c r="DO28">
        <v>26</v>
      </c>
      <c r="DP28">
        <v>0.26</v>
      </c>
      <c r="DQ28">
        <v>0.19</v>
      </c>
      <c r="DR28">
        <v>13.413201646468901</v>
      </c>
      <c r="DS28">
        <v>-1.39839820117806</v>
      </c>
      <c r="DT28">
        <v>0.103172331931123</v>
      </c>
      <c r="DU28">
        <v>0</v>
      </c>
      <c r="DV28">
        <v>-16.716640000000002</v>
      </c>
      <c r="DW28">
        <v>-0.45809833147941398</v>
      </c>
      <c r="DX28">
        <v>3.7273516961331299E-2</v>
      </c>
      <c r="DY28">
        <v>0</v>
      </c>
      <c r="DZ28">
        <v>1.6017157666666699</v>
      </c>
      <c r="EA28">
        <v>5.1589209610678504</v>
      </c>
      <c r="EB28">
        <v>0.37395279308933099</v>
      </c>
      <c r="EC28">
        <v>0</v>
      </c>
      <c r="ED28">
        <v>0</v>
      </c>
      <c r="EE28">
        <v>3</v>
      </c>
      <c r="EF28" t="s">
        <v>305</v>
      </c>
      <c r="EG28">
        <v>100</v>
      </c>
      <c r="EH28">
        <v>100</v>
      </c>
      <c r="EI28">
        <v>1.9279999999999999</v>
      </c>
      <c r="EJ28">
        <v>0.26919999999999999</v>
      </c>
      <c r="EK28">
        <v>1.9274499999999599</v>
      </c>
      <c r="EL28">
        <v>0</v>
      </c>
      <c r="EM28">
        <v>0</v>
      </c>
      <c r="EN28">
        <v>0</v>
      </c>
      <c r="EO28">
        <v>0.269125000000003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9.3000000000000007</v>
      </c>
      <c r="EX28">
        <v>9.3000000000000007</v>
      </c>
      <c r="EY28">
        <v>2</v>
      </c>
      <c r="EZ28">
        <v>479.34899999999999</v>
      </c>
      <c r="FA28">
        <v>564.721</v>
      </c>
      <c r="FB28">
        <v>32.524299999999997</v>
      </c>
      <c r="FC28">
        <v>30.493500000000001</v>
      </c>
      <c r="FD28">
        <v>30.0014</v>
      </c>
      <c r="FE28">
        <v>30.100200000000001</v>
      </c>
      <c r="FF28">
        <v>30.125</v>
      </c>
      <c r="FG28">
        <v>20.8111</v>
      </c>
      <c r="FH28">
        <v>0</v>
      </c>
      <c r="FI28">
        <v>100</v>
      </c>
      <c r="FJ28">
        <v>-999.9</v>
      </c>
      <c r="FK28">
        <v>400</v>
      </c>
      <c r="FL28">
        <v>31.422000000000001</v>
      </c>
      <c r="FM28">
        <v>101.61</v>
      </c>
      <c r="FN28">
        <v>100.73099999999999</v>
      </c>
    </row>
    <row r="29" spans="1:170" x14ac:dyDescent="0.25">
      <c r="A29">
        <v>13</v>
      </c>
      <c r="B29">
        <v>1607455508.5</v>
      </c>
      <c r="C29">
        <v>2064.4000000953702</v>
      </c>
      <c r="D29" t="s">
        <v>352</v>
      </c>
      <c r="E29" t="s">
        <v>353</v>
      </c>
      <c r="F29" t="s">
        <v>354</v>
      </c>
      <c r="G29" t="s">
        <v>355</v>
      </c>
      <c r="H29">
        <v>1607455500.5</v>
      </c>
      <c r="I29">
        <f t="shared" si="0"/>
        <v>2.3808016678496043E-3</v>
      </c>
      <c r="J29">
        <f t="shared" si="1"/>
        <v>11.602317704295308</v>
      </c>
      <c r="K29">
        <f t="shared" si="2"/>
        <v>384.98377419354802</v>
      </c>
      <c r="L29">
        <f t="shared" si="3"/>
        <v>198.5536557598567</v>
      </c>
      <c r="M29">
        <f t="shared" si="4"/>
        <v>20.278157664798886</v>
      </c>
      <c r="N29">
        <f t="shared" si="5"/>
        <v>39.318146229088271</v>
      </c>
      <c r="O29">
        <f t="shared" si="6"/>
        <v>0.10734923887467322</v>
      </c>
      <c r="P29">
        <f t="shared" si="7"/>
        <v>2.968564982709637</v>
      </c>
      <c r="Q29">
        <f t="shared" si="8"/>
        <v>0.10523834493754282</v>
      </c>
      <c r="R29">
        <f t="shared" si="9"/>
        <v>6.5960163791409621E-2</v>
      </c>
      <c r="S29">
        <f t="shared" si="10"/>
        <v>231.28959600127499</v>
      </c>
      <c r="T29">
        <f t="shared" si="11"/>
        <v>35.307870697257272</v>
      </c>
      <c r="U29">
        <f t="shared" si="12"/>
        <v>34.513525806451597</v>
      </c>
      <c r="V29">
        <f t="shared" si="13"/>
        <v>5.4979777890809487</v>
      </c>
      <c r="W29">
        <f t="shared" si="14"/>
        <v>59.576095652382833</v>
      </c>
      <c r="X29">
        <f t="shared" si="15"/>
        <v>3.2868802375231878</v>
      </c>
      <c r="Y29">
        <f t="shared" si="16"/>
        <v>5.5171125289942093</v>
      </c>
      <c r="Z29">
        <f t="shared" si="17"/>
        <v>2.2110975515577609</v>
      </c>
      <c r="AA29">
        <f t="shared" si="18"/>
        <v>-104.99335355216755</v>
      </c>
      <c r="AB29">
        <f t="shared" si="19"/>
        <v>10.007742331023032</v>
      </c>
      <c r="AC29">
        <f t="shared" si="20"/>
        <v>0.78383724916390574</v>
      </c>
      <c r="AD29">
        <f t="shared" si="21"/>
        <v>137.08782202929436</v>
      </c>
      <c r="AE29">
        <v>15</v>
      </c>
      <c r="AF29">
        <v>3</v>
      </c>
      <c r="AG29">
        <f t="shared" si="22"/>
        <v>1</v>
      </c>
      <c r="AH29">
        <f t="shared" si="23"/>
        <v>0</v>
      </c>
      <c r="AI29">
        <f t="shared" si="24"/>
        <v>52726.106261904206</v>
      </c>
      <c r="AJ29" t="s">
        <v>288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356</v>
      </c>
      <c r="AQ29">
        <v>983.52283999999997</v>
      </c>
      <c r="AR29">
        <v>1278.46</v>
      </c>
      <c r="AS29">
        <f t="shared" si="27"/>
        <v>0.23069721383539576</v>
      </c>
      <c r="AT29">
        <v>0.5</v>
      </c>
      <c r="AU29">
        <f t="shared" si="28"/>
        <v>1180.1754996259235</v>
      </c>
      <c r="AV29">
        <f t="shared" si="29"/>
        <v>11.602317704295308</v>
      </c>
      <c r="AW29">
        <f t="shared" si="30"/>
        <v>136.13159980024835</v>
      </c>
      <c r="AX29">
        <f t="shared" si="31"/>
        <v>0.50836162257716322</v>
      </c>
      <c r="AY29">
        <f t="shared" si="32"/>
        <v>1.0320554178571074E-2</v>
      </c>
      <c r="AZ29">
        <f t="shared" si="33"/>
        <v>1.5515698574847863</v>
      </c>
      <c r="BA29" t="s">
        <v>357</v>
      </c>
      <c r="BB29">
        <v>628.54</v>
      </c>
      <c r="BC29">
        <f t="shared" si="34"/>
        <v>649.92000000000007</v>
      </c>
      <c r="BD29">
        <f t="shared" si="35"/>
        <v>0.45380532988675532</v>
      </c>
      <c r="BE29">
        <f t="shared" si="36"/>
        <v>0.75321430470013739</v>
      </c>
      <c r="BF29">
        <f t="shared" si="37"/>
        <v>0.52388281653499624</v>
      </c>
      <c r="BG29">
        <f t="shared" si="38"/>
        <v>0.77892782663119253</v>
      </c>
      <c r="BH29">
        <f t="shared" si="39"/>
        <v>1399.9883870967701</v>
      </c>
      <c r="BI29">
        <f t="shared" si="40"/>
        <v>1180.1754996259235</v>
      </c>
      <c r="BJ29">
        <f t="shared" si="41"/>
        <v>0.84298949227237219</v>
      </c>
      <c r="BK29">
        <f t="shared" si="42"/>
        <v>0.19597898454474449</v>
      </c>
      <c r="BL29">
        <v>6</v>
      </c>
      <c r="BM29">
        <v>0.5</v>
      </c>
      <c r="BN29" t="s">
        <v>291</v>
      </c>
      <c r="BO29">
        <v>2</v>
      </c>
      <c r="BP29">
        <v>1607455500.5</v>
      </c>
      <c r="BQ29">
        <v>384.98377419354802</v>
      </c>
      <c r="BR29">
        <v>400.00570967741902</v>
      </c>
      <c r="BS29">
        <v>32.183500000000002</v>
      </c>
      <c r="BT29">
        <v>29.4186193548387</v>
      </c>
      <c r="BU29">
        <v>382.90332258064501</v>
      </c>
      <c r="BV29">
        <v>31.784190322580599</v>
      </c>
      <c r="BW29">
        <v>500.02429032258101</v>
      </c>
      <c r="BX29">
        <v>102.02929032258101</v>
      </c>
      <c r="BY29">
        <v>0.10006905483870999</v>
      </c>
      <c r="BZ29">
        <v>34.576058064516097</v>
      </c>
      <c r="CA29">
        <v>34.513525806451597</v>
      </c>
      <c r="CB29">
        <v>999.9</v>
      </c>
      <c r="CC29">
        <v>0</v>
      </c>
      <c r="CD29">
        <v>0</v>
      </c>
      <c r="CE29">
        <v>10020.766451612901</v>
      </c>
      <c r="CF29">
        <v>0</v>
      </c>
      <c r="CG29">
        <v>831.47761290322603</v>
      </c>
      <c r="CH29">
        <v>1399.9883870967701</v>
      </c>
      <c r="CI29">
        <v>0.89999403225806496</v>
      </c>
      <c r="CJ29">
        <v>0.100005948387097</v>
      </c>
      <c r="CK29">
        <v>0</v>
      </c>
      <c r="CL29">
        <v>985.98870967741902</v>
      </c>
      <c r="CM29">
        <v>4.9993800000000004</v>
      </c>
      <c r="CN29">
        <v>14103.2193548387</v>
      </c>
      <c r="CO29">
        <v>11164.225806451601</v>
      </c>
      <c r="CP29">
        <v>49</v>
      </c>
      <c r="CQ29">
        <v>51.25</v>
      </c>
      <c r="CR29">
        <v>49.781999999999996</v>
      </c>
      <c r="CS29">
        <v>51.128999999999998</v>
      </c>
      <c r="CT29">
        <v>51.125</v>
      </c>
      <c r="CU29">
        <v>1255.4825806451599</v>
      </c>
      <c r="CV29">
        <v>139.50870967741901</v>
      </c>
      <c r="CW29">
        <v>0</v>
      </c>
      <c r="CX29">
        <v>227.5</v>
      </c>
      <c r="CY29">
        <v>0</v>
      </c>
      <c r="CZ29">
        <v>983.52283999999997</v>
      </c>
      <c r="DA29">
        <v>-191.88346181541399</v>
      </c>
      <c r="DB29">
        <v>-2639.1461579357601</v>
      </c>
      <c r="DC29">
        <v>14069.904</v>
      </c>
      <c r="DD29">
        <v>15</v>
      </c>
      <c r="DE29">
        <v>1607455345</v>
      </c>
      <c r="DF29" t="s">
        <v>358</v>
      </c>
      <c r="DG29">
        <v>1607455344.5</v>
      </c>
      <c r="DH29">
        <v>1607455345</v>
      </c>
      <c r="DI29">
        <v>5</v>
      </c>
      <c r="DJ29">
        <v>0.153</v>
      </c>
      <c r="DK29">
        <v>0.13</v>
      </c>
      <c r="DL29">
        <v>2.08</v>
      </c>
      <c r="DM29">
        <v>0.39900000000000002</v>
      </c>
      <c r="DN29">
        <v>400</v>
      </c>
      <c r="DO29">
        <v>30</v>
      </c>
      <c r="DP29">
        <v>0.14000000000000001</v>
      </c>
      <c r="DQ29">
        <v>0.04</v>
      </c>
      <c r="DR29">
        <v>11.605409773161499</v>
      </c>
      <c r="DS29">
        <v>-0.19792652526292601</v>
      </c>
      <c r="DT29">
        <v>2.9327113267543399E-2</v>
      </c>
      <c r="DU29">
        <v>1</v>
      </c>
      <c r="DV29">
        <v>-15.018603333333299</v>
      </c>
      <c r="DW29">
        <v>0.43778509454944398</v>
      </c>
      <c r="DX29">
        <v>3.6291004241945202E-2</v>
      </c>
      <c r="DY29">
        <v>0</v>
      </c>
      <c r="DZ29">
        <v>2.76368866666667</v>
      </c>
      <c r="EA29">
        <v>-0.786236262513897</v>
      </c>
      <c r="EB29">
        <v>6.2709160879589401E-2</v>
      </c>
      <c r="EC29">
        <v>0</v>
      </c>
      <c r="ED29">
        <v>1</v>
      </c>
      <c r="EE29">
        <v>3</v>
      </c>
      <c r="EF29" t="s">
        <v>331</v>
      </c>
      <c r="EG29">
        <v>100</v>
      </c>
      <c r="EH29">
        <v>100</v>
      </c>
      <c r="EI29">
        <v>2.08</v>
      </c>
      <c r="EJ29">
        <v>0.39929999999999999</v>
      </c>
      <c r="EK29">
        <v>2.0804499999999799</v>
      </c>
      <c r="EL29">
        <v>0</v>
      </c>
      <c r="EM29">
        <v>0</v>
      </c>
      <c r="EN29">
        <v>0</v>
      </c>
      <c r="EO29">
        <v>0.39930952380951701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2.7</v>
      </c>
      <c r="EX29">
        <v>2.7</v>
      </c>
      <c r="EY29">
        <v>2</v>
      </c>
      <c r="EZ29">
        <v>465.74299999999999</v>
      </c>
      <c r="FA29">
        <v>563.01300000000003</v>
      </c>
      <c r="FB29">
        <v>33.257300000000001</v>
      </c>
      <c r="FC29">
        <v>31.003299999999999</v>
      </c>
      <c r="FD29">
        <v>29.998999999999999</v>
      </c>
      <c r="FE29">
        <v>30.514299999999999</v>
      </c>
      <c r="FF29">
        <v>30.506699999999999</v>
      </c>
      <c r="FG29">
        <v>20.818300000000001</v>
      </c>
      <c r="FH29">
        <v>0</v>
      </c>
      <c r="FI29">
        <v>100</v>
      </c>
      <c r="FJ29">
        <v>-999.9</v>
      </c>
      <c r="FK29">
        <v>400</v>
      </c>
      <c r="FL29">
        <v>31.788799999999998</v>
      </c>
      <c r="FM29">
        <v>101.57899999999999</v>
      </c>
      <c r="FN29">
        <v>100.71</v>
      </c>
    </row>
    <row r="30" spans="1:170" x14ac:dyDescent="0.25">
      <c r="A30">
        <v>14</v>
      </c>
      <c r="B30">
        <v>1607455619.5</v>
      </c>
      <c r="C30">
        <v>2175.4000000953702</v>
      </c>
      <c r="D30" t="s">
        <v>359</v>
      </c>
      <c r="E30" t="s">
        <v>360</v>
      </c>
      <c r="F30" t="s">
        <v>354</v>
      </c>
      <c r="G30" t="s">
        <v>355</v>
      </c>
      <c r="H30">
        <v>1607455611.75</v>
      </c>
      <c r="I30">
        <f t="shared" si="0"/>
        <v>1.1508918459766039E-3</v>
      </c>
      <c r="J30">
        <f t="shared" si="1"/>
        <v>8.347633220364548</v>
      </c>
      <c r="K30">
        <f t="shared" si="2"/>
        <v>389.44920000000002</v>
      </c>
      <c r="L30">
        <f t="shared" si="3"/>
        <v>102.66096030353762</v>
      </c>
      <c r="M30">
        <f t="shared" si="4"/>
        <v>10.484911037549233</v>
      </c>
      <c r="N30">
        <f t="shared" si="5"/>
        <v>39.775005061042762</v>
      </c>
      <c r="O30">
        <f t="shared" si="6"/>
        <v>4.8525776172679239E-2</v>
      </c>
      <c r="P30">
        <f t="shared" si="7"/>
        <v>2.9685068799794578</v>
      </c>
      <c r="Q30">
        <f t="shared" si="8"/>
        <v>4.808936326355176E-2</v>
      </c>
      <c r="R30">
        <f t="shared" si="9"/>
        <v>3.0094734759372355E-2</v>
      </c>
      <c r="S30">
        <f t="shared" si="10"/>
        <v>231.28762501283788</v>
      </c>
      <c r="T30">
        <f t="shared" si="11"/>
        <v>35.116751326425351</v>
      </c>
      <c r="U30">
        <f t="shared" si="12"/>
        <v>33.6240733333333</v>
      </c>
      <c r="V30">
        <f t="shared" si="13"/>
        <v>5.2319873998991016</v>
      </c>
      <c r="W30">
        <f t="shared" si="14"/>
        <v>53.782153660264633</v>
      </c>
      <c r="X30">
        <f t="shared" si="15"/>
        <v>2.8848691531289608</v>
      </c>
      <c r="Y30">
        <f t="shared" si="16"/>
        <v>5.3639896448779849</v>
      </c>
      <c r="Z30">
        <f t="shared" si="17"/>
        <v>2.3471182467701408</v>
      </c>
      <c r="AA30">
        <f t="shared" si="18"/>
        <v>-50.754330407568233</v>
      </c>
      <c r="AB30">
        <f t="shared" si="19"/>
        <v>71.409019367982111</v>
      </c>
      <c r="AC30">
        <f t="shared" si="20"/>
        <v>5.5551121030497868</v>
      </c>
      <c r="AD30">
        <f t="shared" si="21"/>
        <v>257.49742607630156</v>
      </c>
      <c r="AE30">
        <v>11</v>
      </c>
      <c r="AF30">
        <v>2</v>
      </c>
      <c r="AG30">
        <f t="shared" si="22"/>
        <v>1</v>
      </c>
      <c r="AH30">
        <f t="shared" si="23"/>
        <v>0</v>
      </c>
      <c r="AI30">
        <f t="shared" si="24"/>
        <v>52811.333381262004</v>
      </c>
      <c r="AJ30" t="s">
        <v>288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361</v>
      </c>
      <c r="AQ30">
        <v>1025.6892307692301</v>
      </c>
      <c r="AR30">
        <v>1255.6099999999999</v>
      </c>
      <c r="AS30">
        <f t="shared" si="27"/>
        <v>0.18311479617936288</v>
      </c>
      <c r="AT30">
        <v>0.5</v>
      </c>
      <c r="AU30">
        <f t="shared" si="28"/>
        <v>1180.1676148783095</v>
      </c>
      <c r="AV30">
        <f t="shared" si="29"/>
        <v>8.347633220364548</v>
      </c>
      <c r="AW30">
        <f t="shared" si="30"/>
        <v>108.05307612796324</v>
      </c>
      <c r="AX30">
        <f t="shared" si="31"/>
        <v>0.48151894298388825</v>
      </c>
      <c r="AY30">
        <f t="shared" si="32"/>
        <v>7.5628076788915215E-3</v>
      </c>
      <c r="AZ30">
        <f t="shared" si="33"/>
        <v>1.59800415734185</v>
      </c>
      <c r="BA30" t="s">
        <v>362</v>
      </c>
      <c r="BB30">
        <v>651.01</v>
      </c>
      <c r="BC30">
        <f t="shared" si="34"/>
        <v>604.59999999999991</v>
      </c>
      <c r="BD30">
        <f t="shared" si="35"/>
        <v>0.38028575790732688</v>
      </c>
      <c r="BE30">
        <f t="shared" si="36"/>
        <v>0.76844741810828521</v>
      </c>
      <c r="BF30">
        <f t="shared" si="37"/>
        <v>0.42567429963840925</v>
      </c>
      <c r="BG30">
        <f t="shared" si="38"/>
        <v>0.78790056376760109</v>
      </c>
      <c r="BH30">
        <f t="shared" si="39"/>
        <v>1399.97933333333</v>
      </c>
      <c r="BI30">
        <f t="shared" si="40"/>
        <v>1180.1676148783095</v>
      </c>
      <c r="BJ30">
        <f t="shared" si="41"/>
        <v>0.84298931189816051</v>
      </c>
      <c r="BK30">
        <f t="shared" si="42"/>
        <v>0.19597862379632119</v>
      </c>
      <c r="BL30">
        <v>6</v>
      </c>
      <c r="BM30">
        <v>0.5</v>
      </c>
      <c r="BN30" t="s">
        <v>291</v>
      </c>
      <c r="BO30">
        <v>2</v>
      </c>
      <c r="BP30">
        <v>1607455611.75</v>
      </c>
      <c r="BQ30">
        <v>389.44920000000002</v>
      </c>
      <c r="BR30">
        <v>400.00380000000001</v>
      </c>
      <c r="BS30">
        <v>28.2466333333333</v>
      </c>
      <c r="BT30">
        <v>26.904626666666701</v>
      </c>
      <c r="BU30">
        <v>387.36869999999999</v>
      </c>
      <c r="BV30">
        <v>27.847329999999999</v>
      </c>
      <c r="BW30">
        <v>500.01973333333302</v>
      </c>
      <c r="BX30">
        <v>102.031433333333</v>
      </c>
      <c r="BY30">
        <v>0.10000014</v>
      </c>
      <c r="BZ30">
        <v>34.070273333333297</v>
      </c>
      <c r="CA30">
        <v>33.6240733333333</v>
      </c>
      <c r="CB30">
        <v>999.9</v>
      </c>
      <c r="CC30">
        <v>0</v>
      </c>
      <c r="CD30">
        <v>0</v>
      </c>
      <c r="CE30">
        <v>10020.226333333299</v>
      </c>
      <c r="CF30">
        <v>0</v>
      </c>
      <c r="CG30">
        <v>434.726333333333</v>
      </c>
      <c r="CH30">
        <v>1399.97933333333</v>
      </c>
      <c r="CI30">
        <v>0.8999994</v>
      </c>
      <c r="CJ30">
        <v>0.10000067999999999</v>
      </c>
      <c r="CK30">
        <v>0</v>
      </c>
      <c r="CL30">
        <v>1025.9766666666701</v>
      </c>
      <c r="CM30">
        <v>4.9993800000000004</v>
      </c>
      <c r="CN30">
        <v>14721.936666666699</v>
      </c>
      <c r="CO30">
        <v>11164.15</v>
      </c>
      <c r="CP30">
        <v>48.712200000000003</v>
      </c>
      <c r="CQ30">
        <v>50.816400000000002</v>
      </c>
      <c r="CR30">
        <v>49.578800000000001</v>
      </c>
      <c r="CS30">
        <v>50.603933333333302</v>
      </c>
      <c r="CT30">
        <v>50.8414</v>
      </c>
      <c r="CU30">
        <v>1255.48233333333</v>
      </c>
      <c r="CV30">
        <v>139.499333333333</v>
      </c>
      <c r="CW30">
        <v>0</v>
      </c>
      <c r="CX30">
        <v>110</v>
      </c>
      <c r="CY30">
        <v>0</v>
      </c>
      <c r="CZ30">
        <v>1025.6892307692301</v>
      </c>
      <c r="DA30">
        <v>-201.219829177717</v>
      </c>
      <c r="DB30">
        <v>-2810.8854718802099</v>
      </c>
      <c r="DC30">
        <v>14718.561538461499</v>
      </c>
      <c r="DD30">
        <v>15</v>
      </c>
      <c r="DE30">
        <v>1607455345</v>
      </c>
      <c r="DF30" t="s">
        <v>358</v>
      </c>
      <c r="DG30">
        <v>1607455344.5</v>
      </c>
      <c r="DH30">
        <v>1607455345</v>
      </c>
      <c r="DI30">
        <v>5</v>
      </c>
      <c r="DJ30">
        <v>0.153</v>
      </c>
      <c r="DK30">
        <v>0.13</v>
      </c>
      <c r="DL30">
        <v>2.08</v>
      </c>
      <c r="DM30">
        <v>0.39900000000000002</v>
      </c>
      <c r="DN30">
        <v>400</v>
      </c>
      <c r="DO30">
        <v>30</v>
      </c>
      <c r="DP30">
        <v>0.14000000000000001</v>
      </c>
      <c r="DQ30">
        <v>0.04</v>
      </c>
      <c r="DR30">
        <v>8.3393268986992499</v>
      </c>
      <c r="DS30">
        <v>0.67601746484069003</v>
      </c>
      <c r="DT30">
        <v>5.2579371879544298E-2</v>
      </c>
      <c r="DU30">
        <v>0</v>
      </c>
      <c r="DV30">
        <v>-10.554686666666701</v>
      </c>
      <c r="DW30">
        <v>-1.7291532814238399</v>
      </c>
      <c r="DX30">
        <v>0.127520358461785</v>
      </c>
      <c r="DY30">
        <v>0</v>
      </c>
      <c r="DZ30">
        <v>1.3420046000000001</v>
      </c>
      <c r="EA30">
        <v>2.48698123248053</v>
      </c>
      <c r="EB30">
        <v>0.18293381916558399</v>
      </c>
      <c r="EC30">
        <v>0</v>
      </c>
      <c r="ED30">
        <v>0</v>
      </c>
      <c r="EE30">
        <v>3</v>
      </c>
      <c r="EF30" t="s">
        <v>305</v>
      </c>
      <c r="EG30">
        <v>100</v>
      </c>
      <c r="EH30">
        <v>100</v>
      </c>
      <c r="EI30">
        <v>2.081</v>
      </c>
      <c r="EJ30">
        <v>0.39929999999999999</v>
      </c>
      <c r="EK30">
        <v>2.0804499999999799</v>
      </c>
      <c r="EL30">
        <v>0</v>
      </c>
      <c r="EM30">
        <v>0</v>
      </c>
      <c r="EN30">
        <v>0</v>
      </c>
      <c r="EO30">
        <v>0.39930952380951701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4.5999999999999996</v>
      </c>
      <c r="EX30">
        <v>4.5999999999999996</v>
      </c>
      <c r="EY30">
        <v>2</v>
      </c>
      <c r="EZ30">
        <v>469.53</v>
      </c>
      <c r="FA30">
        <v>559.78</v>
      </c>
      <c r="FB30">
        <v>33.102800000000002</v>
      </c>
      <c r="FC30">
        <v>30.641300000000001</v>
      </c>
      <c r="FD30">
        <v>29.998200000000001</v>
      </c>
      <c r="FE30">
        <v>30.2408</v>
      </c>
      <c r="FF30">
        <v>30.231300000000001</v>
      </c>
      <c r="FG30">
        <v>20.797000000000001</v>
      </c>
      <c r="FH30">
        <v>0</v>
      </c>
      <c r="FI30">
        <v>100</v>
      </c>
      <c r="FJ30">
        <v>-999.9</v>
      </c>
      <c r="FK30">
        <v>400</v>
      </c>
      <c r="FL30">
        <v>32.057899999999997</v>
      </c>
      <c r="FM30">
        <v>101.669</v>
      </c>
      <c r="FN30">
        <v>100.794</v>
      </c>
    </row>
    <row r="31" spans="1:170" x14ac:dyDescent="0.25">
      <c r="A31">
        <v>15</v>
      </c>
      <c r="B31">
        <v>1607455839</v>
      </c>
      <c r="C31">
        <v>2394.9000000953702</v>
      </c>
      <c r="D31" t="s">
        <v>363</v>
      </c>
      <c r="E31" t="s">
        <v>364</v>
      </c>
      <c r="F31" t="s">
        <v>365</v>
      </c>
      <c r="G31" t="s">
        <v>323</v>
      </c>
      <c r="H31">
        <v>1607455831.25</v>
      </c>
      <c r="I31">
        <f t="shared" si="0"/>
        <v>-2.3786186861602084E-4</v>
      </c>
      <c r="J31">
        <f t="shared" si="1"/>
        <v>7.2286060433205099</v>
      </c>
      <c r="K31">
        <f t="shared" si="2"/>
        <v>391.38220000000001</v>
      </c>
      <c r="L31">
        <f t="shared" si="3"/>
        <v>1429.1806496317383</v>
      </c>
      <c r="M31">
        <f t="shared" si="4"/>
        <v>145.94387764719551</v>
      </c>
      <c r="N31">
        <f t="shared" si="5"/>
        <v>39.966841088149678</v>
      </c>
      <c r="O31">
        <f t="shared" si="6"/>
        <v>-1.0791996078015065E-2</v>
      </c>
      <c r="P31">
        <f t="shared" si="7"/>
        <v>2.9664217308671996</v>
      </c>
      <c r="Q31">
        <f t="shared" si="8"/>
        <v>-1.0813855933617377E-2</v>
      </c>
      <c r="R31">
        <f t="shared" si="9"/>
        <v>-6.7566923087383542E-3</v>
      </c>
      <c r="S31">
        <f t="shared" si="10"/>
        <v>231.28536072489786</v>
      </c>
      <c r="T31">
        <f t="shared" si="11"/>
        <v>35.353849999110771</v>
      </c>
      <c r="U31">
        <f t="shared" si="12"/>
        <v>34.091000000000001</v>
      </c>
      <c r="V31">
        <f t="shared" si="13"/>
        <v>5.3701911009464833</v>
      </c>
      <c r="W31">
        <f t="shared" si="14"/>
        <v>60.400886695661015</v>
      </c>
      <c r="X31">
        <f t="shared" si="15"/>
        <v>3.2184774391194977</v>
      </c>
      <c r="Y31">
        <f t="shared" si="16"/>
        <v>5.3285268067938834</v>
      </c>
      <c r="Z31">
        <f t="shared" si="17"/>
        <v>2.1517136618269856</v>
      </c>
      <c r="AA31">
        <f t="shared" si="18"/>
        <v>10.489708405966519</v>
      </c>
      <c r="AB31">
        <f t="shared" si="19"/>
        <v>-22.334161050463461</v>
      </c>
      <c r="AC31">
        <f t="shared" si="20"/>
        <v>-1.7416182265524789</v>
      </c>
      <c r="AD31">
        <f t="shared" si="21"/>
        <v>217.69928985384846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52771.713408241034</v>
      </c>
      <c r="AJ31" t="s">
        <v>288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366</v>
      </c>
      <c r="AQ31">
        <v>1147.02</v>
      </c>
      <c r="AR31">
        <v>1407</v>
      </c>
      <c r="AS31">
        <f t="shared" si="27"/>
        <v>0.18477611940298511</v>
      </c>
      <c r="AT31">
        <v>0.5</v>
      </c>
      <c r="AU31">
        <f t="shared" si="28"/>
        <v>1180.1558388640515</v>
      </c>
      <c r="AV31">
        <f t="shared" si="29"/>
        <v>7.2286060433205099</v>
      </c>
      <c r="AW31">
        <f t="shared" si="30"/>
        <v>109.03230809803701</v>
      </c>
      <c r="AX31">
        <f t="shared" si="31"/>
        <v>0.54630419331911872</v>
      </c>
      <c r="AY31">
        <f t="shared" si="32"/>
        <v>6.614680253288133E-3</v>
      </c>
      <c r="AZ31">
        <f t="shared" si="33"/>
        <v>1.3184648187633261</v>
      </c>
      <c r="BA31" t="s">
        <v>367</v>
      </c>
      <c r="BB31">
        <v>638.35</v>
      </c>
      <c r="BC31">
        <f t="shared" si="34"/>
        <v>768.65</v>
      </c>
      <c r="BD31">
        <f t="shared" si="35"/>
        <v>0.33822936316919278</v>
      </c>
      <c r="BE31">
        <f t="shared" si="36"/>
        <v>0.70703921516314561</v>
      </c>
      <c r="BF31">
        <f t="shared" si="37"/>
        <v>0.37595274644597204</v>
      </c>
      <c r="BG31">
        <f t="shared" si="38"/>
        <v>0.72845274428922502</v>
      </c>
      <c r="BH31">
        <f t="shared" si="39"/>
        <v>1399.9653333333299</v>
      </c>
      <c r="BI31">
        <f t="shared" si="40"/>
        <v>1180.1558388640515</v>
      </c>
      <c r="BJ31">
        <f t="shared" si="41"/>
        <v>0.84298933035298096</v>
      </c>
      <c r="BK31">
        <f t="shared" si="42"/>
        <v>0.19597866070596195</v>
      </c>
      <c r="BL31">
        <v>6</v>
      </c>
      <c r="BM31">
        <v>0.5</v>
      </c>
      <c r="BN31" t="s">
        <v>291</v>
      </c>
      <c r="BO31">
        <v>2</v>
      </c>
      <c r="BP31">
        <v>1607455831.25</v>
      </c>
      <c r="BQ31">
        <v>391.38220000000001</v>
      </c>
      <c r="BR31">
        <v>399.94466666666699</v>
      </c>
      <c r="BS31">
        <v>31.517496666666698</v>
      </c>
      <c r="BT31">
        <v>31.79393</v>
      </c>
      <c r="BU31">
        <v>389.40796666666699</v>
      </c>
      <c r="BV31">
        <v>31.253589999999999</v>
      </c>
      <c r="BW31">
        <v>500.00856666666698</v>
      </c>
      <c r="BX31">
        <v>102.017233333333</v>
      </c>
      <c r="BY31">
        <v>9.9932670000000001E-2</v>
      </c>
      <c r="BZ31">
        <v>33.951346666666701</v>
      </c>
      <c r="CA31">
        <v>34.091000000000001</v>
      </c>
      <c r="CB31">
        <v>999.9</v>
      </c>
      <c r="CC31">
        <v>0</v>
      </c>
      <c r="CD31">
        <v>0</v>
      </c>
      <c r="CE31">
        <v>10009.794333333301</v>
      </c>
      <c r="CF31">
        <v>0</v>
      </c>
      <c r="CG31">
        <v>541.07606666666697</v>
      </c>
      <c r="CH31">
        <v>1399.9653333333299</v>
      </c>
      <c r="CI31">
        <v>0.89999850000000003</v>
      </c>
      <c r="CJ31">
        <v>0.10000149999999999</v>
      </c>
      <c r="CK31">
        <v>0</v>
      </c>
      <c r="CL31">
        <v>1150.4059999999999</v>
      </c>
      <c r="CM31">
        <v>4.9993800000000004</v>
      </c>
      <c r="CN31">
        <v>16278.553333333301</v>
      </c>
      <c r="CO31">
        <v>11164.0466666667</v>
      </c>
      <c r="CP31">
        <v>48.125</v>
      </c>
      <c r="CQ31">
        <v>49.737400000000001</v>
      </c>
      <c r="CR31">
        <v>48.837200000000003</v>
      </c>
      <c r="CS31">
        <v>49.561999999999998</v>
      </c>
      <c r="CT31">
        <v>50.186999999999998</v>
      </c>
      <c r="CU31">
        <v>1255.4676666666701</v>
      </c>
      <c r="CV31">
        <v>139.49866666666699</v>
      </c>
      <c r="CW31">
        <v>0</v>
      </c>
      <c r="CX31">
        <v>218.700000047684</v>
      </c>
      <c r="CY31">
        <v>0</v>
      </c>
      <c r="CZ31">
        <v>1147.02</v>
      </c>
      <c r="DA31">
        <v>-340.59076868542797</v>
      </c>
      <c r="DB31">
        <v>-4688.3846081354504</v>
      </c>
      <c r="DC31">
        <v>16231.564</v>
      </c>
      <c r="DD31">
        <v>15</v>
      </c>
      <c r="DE31">
        <v>1607455659</v>
      </c>
      <c r="DF31" t="s">
        <v>368</v>
      </c>
      <c r="DG31">
        <v>1607455659</v>
      </c>
      <c r="DH31">
        <v>1607455659</v>
      </c>
      <c r="DI31">
        <v>6</v>
      </c>
      <c r="DJ31">
        <v>-0.106</v>
      </c>
      <c r="DK31">
        <v>-0.13500000000000001</v>
      </c>
      <c r="DL31">
        <v>1.974</v>
      </c>
      <c r="DM31">
        <v>0.26400000000000001</v>
      </c>
      <c r="DN31">
        <v>400</v>
      </c>
      <c r="DO31">
        <v>26</v>
      </c>
      <c r="DP31">
        <v>0.34</v>
      </c>
      <c r="DQ31">
        <v>7.0000000000000007E-2</v>
      </c>
      <c r="DR31">
        <v>7.2122377387846504</v>
      </c>
      <c r="DS31">
        <v>0.78144397487000605</v>
      </c>
      <c r="DT31">
        <v>6.04036571179489E-2</v>
      </c>
      <c r="DU31">
        <v>0</v>
      </c>
      <c r="DV31">
        <v>-8.5524093333333404</v>
      </c>
      <c r="DW31">
        <v>-1.1701903448275599</v>
      </c>
      <c r="DX31">
        <v>8.7683106162032398E-2</v>
      </c>
      <c r="DY31">
        <v>0</v>
      </c>
      <c r="DZ31">
        <v>-0.28172849999999999</v>
      </c>
      <c r="EA31">
        <v>0.51925361512791901</v>
      </c>
      <c r="EB31">
        <v>4.4367097597769502E-2</v>
      </c>
      <c r="EC31">
        <v>0</v>
      </c>
      <c r="ED31">
        <v>0</v>
      </c>
      <c r="EE31">
        <v>3</v>
      </c>
      <c r="EF31" t="s">
        <v>305</v>
      </c>
      <c r="EG31">
        <v>100</v>
      </c>
      <c r="EH31">
        <v>100</v>
      </c>
      <c r="EI31">
        <v>1.9750000000000001</v>
      </c>
      <c r="EJ31">
        <v>0.26390000000000002</v>
      </c>
      <c r="EK31">
        <v>1.97415000000007</v>
      </c>
      <c r="EL31">
        <v>0</v>
      </c>
      <c r="EM31">
        <v>0</v>
      </c>
      <c r="EN31">
        <v>0</v>
      </c>
      <c r="EO31">
        <v>0.263904999999998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3</v>
      </c>
      <c r="EX31">
        <v>3</v>
      </c>
      <c r="EY31">
        <v>2</v>
      </c>
      <c r="EZ31">
        <v>491.57900000000001</v>
      </c>
      <c r="FA31">
        <v>569.58500000000004</v>
      </c>
      <c r="FB31">
        <v>32.660600000000002</v>
      </c>
      <c r="FC31">
        <v>29.8902</v>
      </c>
      <c r="FD31">
        <v>30.0002</v>
      </c>
      <c r="FE31">
        <v>29.641999999999999</v>
      </c>
      <c r="FF31">
        <v>29.6753</v>
      </c>
      <c r="FG31">
        <v>20.905100000000001</v>
      </c>
      <c r="FH31">
        <v>0</v>
      </c>
      <c r="FI31">
        <v>100</v>
      </c>
      <c r="FJ31">
        <v>-999.9</v>
      </c>
      <c r="FK31">
        <v>400</v>
      </c>
      <c r="FL31">
        <v>34.014299999999999</v>
      </c>
      <c r="FM31">
        <v>101.761</v>
      </c>
      <c r="FN31">
        <v>100.854</v>
      </c>
    </row>
    <row r="32" spans="1:170" x14ac:dyDescent="0.25">
      <c r="A32">
        <v>16</v>
      </c>
      <c r="B32">
        <v>1607455996</v>
      </c>
      <c r="C32">
        <v>2551.9000000953702</v>
      </c>
      <c r="D32" t="s">
        <v>369</v>
      </c>
      <c r="E32" t="s">
        <v>370</v>
      </c>
      <c r="F32" t="s">
        <v>365</v>
      </c>
      <c r="G32" t="s">
        <v>323</v>
      </c>
      <c r="H32">
        <v>1607455988</v>
      </c>
      <c r="I32">
        <f t="shared" si="0"/>
        <v>7.6892511376646581E-4</v>
      </c>
      <c r="J32">
        <f t="shared" si="1"/>
        <v>7.5586998968249901</v>
      </c>
      <c r="K32">
        <f t="shared" si="2"/>
        <v>390.63741935483898</v>
      </c>
      <c r="L32">
        <f t="shared" si="3"/>
        <v>42.896964214231971</v>
      </c>
      <c r="M32">
        <f t="shared" si="4"/>
        <v>4.3807887546872193</v>
      </c>
      <c r="N32">
        <f t="shared" si="5"/>
        <v>39.89326623029315</v>
      </c>
      <c r="O32">
        <f t="shared" si="6"/>
        <v>3.5749512855617976E-2</v>
      </c>
      <c r="P32">
        <f t="shared" si="7"/>
        <v>2.9614282037113817</v>
      </c>
      <c r="Q32">
        <f t="shared" si="8"/>
        <v>3.5511481930313255E-2</v>
      </c>
      <c r="R32">
        <f t="shared" si="9"/>
        <v>2.2215930071481142E-2</v>
      </c>
      <c r="S32">
        <f t="shared" si="10"/>
        <v>231.28747645761857</v>
      </c>
      <c r="T32">
        <f t="shared" si="11"/>
        <v>35.455410201414452</v>
      </c>
      <c r="U32">
        <f t="shared" si="12"/>
        <v>34.604225806451602</v>
      </c>
      <c r="V32">
        <f t="shared" si="13"/>
        <v>5.5257506941007799</v>
      </c>
      <c r="W32">
        <f t="shared" si="14"/>
        <v>62.755304391745824</v>
      </c>
      <c r="X32">
        <f t="shared" si="15"/>
        <v>3.4112403260755837</v>
      </c>
      <c r="Y32">
        <f t="shared" si="16"/>
        <v>5.4357800653489656</v>
      </c>
      <c r="Z32">
        <f t="shared" si="17"/>
        <v>2.1145103680251962</v>
      </c>
      <c r="AA32">
        <f t="shared" si="18"/>
        <v>-33.90959751710114</v>
      </c>
      <c r="AB32">
        <f t="shared" si="19"/>
        <v>-47.142964416978685</v>
      </c>
      <c r="AC32">
        <f t="shared" si="20"/>
        <v>-3.6980978136427041</v>
      </c>
      <c r="AD32">
        <f t="shared" si="21"/>
        <v>146.53681670989604</v>
      </c>
      <c r="AE32">
        <v>0</v>
      </c>
      <c r="AF32">
        <v>0</v>
      </c>
      <c r="AG32">
        <f t="shared" si="22"/>
        <v>1</v>
      </c>
      <c r="AH32">
        <f t="shared" si="23"/>
        <v>0</v>
      </c>
      <c r="AI32">
        <f t="shared" si="24"/>
        <v>52567.564955800241</v>
      </c>
      <c r="AJ32" t="s">
        <v>288</v>
      </c>
      <c r="AK32">
        <v>715.47692307692296</v>
      </c>
      <c r="AL32">
        <v>3262.08</v>
      </c>
      <c r="AM32">
        <f t="shared" si="25"/>
        <v>2546.603076923077</v>
      </c>
      <c r="AN32">
        <f t="shared" si="26"/>
        <v>0.78066849277855754</v>
      </c>
      <c r="AO32">
        <v>-0.57774747981622299</v>
      </c>
      <c r="AP32" t="s">
        <v>371</v>
      </c>
      <c r="AQ32">
        <v>834.28075999999999</v>
      </c>
      <c r="AR32">
        <v>1076.18</v>
      </c>
      <c r="AS32">
        <f t="shared" si="27"/>
        <v>0.22477581817168135</v>
      </c>
      <c r="AT32">
        <v>0.5</v>
      </c>
      <c r="AU32">
        <f t="shared" si="28"/>
        <v>1180.1663341114615</v>
      </c>
      <c r="AV32">
        <f t="shared" si="29"/>
        <v>7.5586998968249901</v>
      </c>
      <c r="AW32">
        <f t="shared" si="30"/>
        <v>132.63642666428882</v>
      </c>
      <c r="AX32">
        <f t="shared" si="31"/>
        <v>0.46285008084149493</v>
      </c>
      <c r="AY32">
        <f t="shared" si="32"/>
        <v>6.8943225556142339E-3</v>
      </c>
      <c r="AZ32">
        <f t="shared" si="33"/>
        <v>2.0311657901094606</v>
      </c>
      <c r="BA32" t="s">
        <v>372</v>
      </c>
      <c r="BB32">
        <v>578.07000000000005</v>
      </c>
      <c r="BC32">
        <f t="shared" si="34"/>
        <v>498.11</v>
      </c>
      <c r="BD32">
        <f t="shared" si="35"/>
        <v>0.48563417718977753</v>
      </c>
      <c r="BE32">
        <f t="shared" si="36"/>
        <v>0.81441574360751257</v>
      </c>
      <c r="BF32">
        <f t="shared" si="37"/>
        <v>0.67063259360991556</v>
      </c>
      <c r="BG32">
        <f t="shared" si="38"/>
        <v>0.85835912938623504</v>
      </c>
      <c r="BH32">
        <f t="shared" si="39"/>
        <v>1399.97774193548</v>
      </c>
      <c r="BI32">
        <f t="shared" si="40"/>
        <v>1180.1663341114615</v>
      </c>
      <c r="BJ32">
        <f t="shared" si="41"/>
        <v>0.84298935530208685</v>
      </c>
      <c r="BK32">
        <f t="shared" si="42"/>
        <v>0.1959787106041736</v>
      </c>
      <c r="BL32">
        <v>6</v>
      </c>
      <c r="BM32">
        <v>0.5</v>
      </c>
      <c r="BN32" t="s">
        <v>291</v>
      </c>
      <c r="BO32">
        <v>2</v>
      </c>
      <c r="BP32">
        <v>1607455988</v>
      </c>
      <c r="BQ32">
        <v>390.63741935483898</v>
      </c>
      <c r="BR32">
        <v>400.06835483870998</v>
      </c>
      <c r="BS32">
        <v>33.403083870967698</v>
      </c>
      <c r="BT32">
        <v>32.511190322580603</v>
      </c>
      <c r="BU32">
        <v>388.66329032258102</v>
      </c>
      <c r="BV32">
        <v>33.139183870967699</v>
      </c>
      <c r="BW32">
        <v>499.997322580645</v>
      </c>
      <c r="BX32">
        <v>102.023451612903</v>
      </c>
      <c r="BY32">
        <v>0.10006306774193501</v>
      </c>
      <c r="BZ32">
        <v>34.308948387096798</v>
      </c>
      <c r="CA32">
        <v>34.604225806451602</v>
      </c>
      <c r="CB32">
        <v>999.9</v>
      </c>
      <c r="CC32">
        <v>0</v>
      </c>
      <c r="CD32">
        <v>0</v>
      </c>
      <c r="CE32">
        <v>9980.9032258064508</v>
      </c>
      <c r="CF32">
        <v>0</v>
      </c>
      <c r="CG32">
        <v>776.49003225806405</v>
      </c>
      <c r="CH32">
        <v>1399.97774193548</v>
      </c>
      <c r="CI32">
        <v>0.89999783870967698</v>
      </c>
      <c r="CJ32">
        <v>0.100002212903226</v>
      </c>
      <c r="CK32">
        <v>0</v>
      </c>
      <c r="CL32">
        <v>836.214612903226</v>
      </c>
      <c r="CM32">
        <v>4.9993800000000004</v>
      </c>
      <c r="CN32">
        <v>11805.058064516101</v>
      </c>
      <c r="CO32">
        <v>11164.1419354839</v>
      </c>
      <c r="CP32">
        <v>48.375</v>
      </c>
      <c r="CQ32">
        <v>50</v>
      </c>
      <c r="CR32">
        <v>48.9593548387097</v>
      </c>
      <c r="CS32">
        <v>49.933</v>
      </c>
      <c r="CT32">
        <v>50.375</v>
      </c>
      <c r="CU32">
        <v>1255.47677419355</v>
      </c>
      <c r="CV32">
        <v>139.500967741935</v>
      </c>
      <c r="CW32">
        <v>0</v>
      </c>
      <c r="CX32">
        <v>156.30000019073501</v>
      </c>
      <c r="CY32">
        <v>0</v>
      </c>
      <c r="CZ32">
        <v>834.28075999999999</v>
      </c>
      <c r="DA32">
        <v>-135.35761516679199</v>
      </c>
      <c r="DB32">
        <v>-1846.1461509656799</v>
      </c>
      <c r="DC32">
        <v>11778.652</v>
      </c>
      <c r="DD32">
        <v>15</v>
      </c>
      <c r="DE32">
        <v>1607455659</v>
      </c>
      <c r="DF32" t="s">
        <v>368</v>
      </c>
      <c r="DG32">
        <v>1607455659</v>
      </c>
      <c r="DH32">
        <v>1607455659</v>
      </c>
      <c r="DI32">
        <v>6</v>
      </c>
      <c r="DJ32">
        <v>-0.106</v>
      </c>
      <c r="DK32">
        <v>-0.13500000000000001</v>
      </c>
      <c r="DL32">
        <v>1.974</v>
      </c>
      <c r="DM32">
        <v>0.26400000000000001</v>
      </c>
      <c r="DN32">
        <v>400</v>
      </c>
      <c r="DO32">
        <v>26</v>
      </c>
      <c r="DP32">
        <v>0.34</v>
      </c>
      <c r="DQ32">
        <v>7.0000000000000007E-2</v>
      </c>
      <c r="DR32">
        <v>7.56512686117311</v>
      </c>
      <c r="DS32">
        <v>-0.56145600019965503</v>
      </c>
      <c r="DT32">
        <v>4.7551718357642797E-2</v>
      </c>
      <c r="DU32">
        <v>0</v>
      </c>
      <c r="DV32">
        <v>-9.4303436666666691</v>
      </c>
      <c r="DW32">
        <v>-3.5361156840953603E-2</v>
      </c>
      <c r="DX32">
        <v>2.7072378972344002E-2</v>
      </c>
      <c r="DY32">
        <v>1</v>
      </c>
      <c r="DZ32">
        <v>0.88556663333333296</v>
      </c>
      <c r="EA32">
        <v>1.7079317552836499</v>
      </c>
      <c r="EB32">
        <v>0.123799136251021</v>
      </c>
      <c r="EC32">
        <v>0</v>
      </c>
      <c r="ED32">
        <v>1</v>
      </c>
      <c r="EE32">
        <v>3</v>
      </c>
      <c r="EF32" t="s">
        <v>331</v>
      </c>
      <c r="EG32">
        <v>100</v>
      </c>
      <c r="EH32">
        <v>100</v>
      </c>
      <c r="EI32">
        <v>1.974</v>
      </c>
      <c r="EJ32">
        <v>0.26390000000000002</v>
      </c>
      <c r="EK32">
        <v>1.97415000000007</v>
      </c>
      <c r="EL32">
        <v>0</v>
      </c>
      <c r="EM32">
        <v>0</v>
      </c>
      <c r="EN32">
        <v>0</v>
      </c>
      <c r="EO32">
        <v>0.263904999999998</v>
      </c>
      <c r="EP32">
        <v>0</v>
      </c>
      <c r="EQ32">
        <v>0</v>
      </c>
      <c r="ER32">
        <v>0</v>
      </c>
      <c r="ES32">
        <v>-1</v>
      </c>
      <c r="ET32">
        <v>-1</v>
      </c>
      <c r="EU32">
        <v>-1</v>
      </c>
      <c r="EV32">
        <v>-1</v>
      </c>
      <c r="EW32">
        <v>5.6</v>
      </c>
      <c r="EX32">
        <v>5.6</v>
      </c>
      <c r="EY32">
        <v>2</v>
      </c>
      <c r="EZ32">
        <v>485.95600000000002</v>
      </c>
      <c r="FA32">
        <v>567.17100000000005</v>
      </c>
      <c r="FB32">
        <v>32.861600000000003</v>
      </c>
      <c r="FC32">
        <v>30.225899999999999</v>
      </c>
      <c r="FD32">
        <v>30.0017</v>
      </c>
      <c r="FE32">
        <v>29.867599999999999</v>
      </c>
      <c r="FF32">
        <v>29.901800000000001</v>
      </c>
      <c r="FG32">
        <v>20.924199999999999</v>
      </c>
      <c r="FH32">
        <v>0</v>
      </c>
      <c r="FI32">
        <v>100</v>
      </c>
      <c r="FJ32">
        <v>-999.9</v>
      </c>
      <c r="FK32">
        <v>400</v>
      </c>
      <c r="FL32">
        <v>38.563800000000001</v>
      </c>
      <c r="FM32">
        <v>101.664</v>
      </c>
      <c r="FN32">
        <v>100.76900000000001</v>
      </c>
    </row>
    <row r="33" spans="1:170" x14ac:dyDescent="0.25">
      <c r="A33">
        <v>17</v>
      </c>
      <c r="B33">
        <v>1607456177.5</v>
      </c>
      <c r="C33">
        <v>2733.4000000953702</v>
      </c>
      <c r="D33" t="s">
        <v>373</v>
      </c>
      <c r="E33" t="s">
        <v>374</v>
      </c>
      <c r="F33" t="s">
        <v>375</v>
      </c>
      <c r="G33" t="s">
        <v>345</v>
      </c>
      <c r="H33">
        <v>1607456169.75</v>
      </c>
      <c r="I33">
        <f t="shared" si="0"/>
        <v>1.3931616950325874E-3</v>
      </c>
      <c r="J33">
        <f t="shared" si="1"/>
        <v>10.974314612477286</v>
      </c>
      <c r="K33">
        <f t="shared" si="2"/>
        <v>386.17023333333299</v>
      </c>
      <c r="L33">
        <f t="shared" si="3"/>
        <v>91.691373082572539</v>
      </c>
      <c r="M33">
        <f t="shared" si="4"/>
        <v>9.3628686074709577</v>
      </c>
      <c r="N33">
        <f t="shared" si="5"/>
        <v>39.432948087278831</v>
      </c>
      <c r="O33">
        <f t="shared" si="6"/>
        <v>6.2046189763320138E-2</v>
      </c>
      <c r="P33">
        <f t="shared" si="7"/>
        <v>2.9675089608253398</v>
      </c>
      <c r="Q33">
        <f t="shared" si="8"/>
        <v>6.1334395282200083E-2</v>
      </c>
      <c r="R33">
        <f t="shared" si="9"/>
        <v>3.8397268468240674E-2</v>
      </c>
      <c r="S33">
        <f t="shared" si="10"/>
        <v>231.29271442651495</v>
      </c>
      <c r="T33">
        <f t="shared" si="11"/>
        <v>35.291698380188144</v>
      </c>
      <c r="U33">
        <f t="shared" si="12"/>
        <v>34.438683333333302</v>
      </c>
      <c r="V33">
        <f t="shared" si="13"/>
        <v>5.4751520199535273</v>
      </c>
      <c r="W33">
        <f t="shared" si="14"/>
        <v>59.885509853159405</v>
      </c>
      <c r="X33">
        <f t="shared" si="15"/>
        <v>3.2548880092814589</v>
      </c>
      <c r="Y33">
        <f t="shared" si="16"/>
        <v>5.4351846001854476</v>
      </c>
      <c r="Z33">
        <f t="shared" si="17"/>
        <v>2.2202640106720684</v>
      </c>
      <c r="AA33">
        <f t="shared" si="18"/>
        <v>-61.438430750937108</v>
      </c>
      <c r="AB33">
        <f t="shared" si="19"/>
        <v>-21.070471266883377</v>
      </c>
      <c r="AC33">
        <f t="shared" si="20"/>
        <v>-1.6481239564201486</v>
      </c>
      <c r="AD33">
        <f t="shared" si="21"/>
        <v>147.13568845227434</v>
      </c>
      <c r="AE33">
        <v>9</v>
      </c>
      <c r="AF33">
        <v>2</v>
      </c>
      <c r="AG33">
        <f t="shared" si="22"/>
        <v>1</v>
      </c>
      <c r="AH33">
        <f t="shared" si="23"/>
        <v>0</v>
      </c>
      <c r="AI33">
        <f t="shared" si="24"/>
        <v>52741.680995149865</v>
      </c>
      <c r="AJ33" t="s">
        <v>288</v>
      </c>
      <c r="AK33">
        <v>715.47692307692296</v>
      </c>
      <c r="AL33">
        <v>3262.08</v>
      </c>
      <c r="AM33">
        <f t="shared" si="25"/>
        <v>2546.603076923077</v>
      </c>
      <c r="AN33">
        <f t="shared" si="26"/>
        <v>0.78066849277855754</v>
      </c>
      <c r="AO33">
        <v>-0.57774747981622299</v>
      </c>
      <c r="AP33" t="s">
        <v>376</v>
      </c>
      <c r="AQ33">
        <v>891.67765384615404</v>
      </c>
      <c r="AR33">
        <v>1179.96</v>
      </c>
      <c r="AS33">
        <f t="shared" si="27"/>
        <v>0.2443153548881708</v>
      </c>
      <c r="AT33">
        <v>0.5</v>
      </c>
      <c r="AU33">
        <f t="shared" si="28"/>
        <v>1180.1924718534335</v>
      </c>
      <c r="AV33">
        <f t="shared" si="29"/>
        <v>10.974314612477286</v>
      </c>
      <c r="AW33">
        <f t="shared" si="30"/>
        <v>144.16957129860955</v>
      </c>
      <c r="AX33">
        <f t="shared" si="31"/>
        <v>0.40009830841723448</v>
      </c>
      <c r="AY33">
        <f t="shared" si="32"/>
        <v>9.788286544610449E-3</v>
      </c>
      <c r="AZ33">
        <f t="shared" si="33"/>
        <v>1.7645682904505235</v>
      </c>
      <c r="BA33" t="s">
        <v>377</v>
      </c>
      <c r="BB33">
        <v>707.86</v>
      </c>
      <c r="BC33">
        <f t="shared" si="34"/>
        <v>472.1</v>
      </c>
      <c r="BD33">
        <f t="shared" si="35"/>
        <v>0.61063831000602831</v>
      </c>
      <c r="BE33">
        <f t="shared" si="36"/>
        <v>0.8151686229064059</v>
      </c>
      <c r="BF33">
        <f t="shared" si="37"/>
        <v>0.62065199030187346</v>
      </c>
      <c r="BG33">
        <f t="shared" si="38"/>
        <v>0.81760680290848975</v>
      </c>
      <c r="BH33">
        <f t="shared" si="39"/>
        <v>1400.00866666667</v>
      </c>
      <c r="BI33">
        <f t="shared" si="40"/>
        <v>1180.1924718534335</v>
      </c>
      <c r="BJ33">
        <f t="shared" si="41"/>
        <v>0.84298940424661462</v>
      </c>
      <c r="BK33">
        <f t="shared" si="42"/>
        <v>0.1959788084932293</v>
      </c>
      <c r="BL33">
        <v>6</v>
      </c>
      <c r="BM33">
        <v>0.5</v>
      </c>
      <c r="BN33" t="s">
        <v>291</v>
      </c>
      <c r="BO33">
        <v>2</v>
      </c>
      <c r="BP33">
        <v>1607456169.75</v>
      </c>
      <c r="BQ33">
        <v>386.17023333333299</v>
      </c>
      <c r="BR33">
        <v>399.98476666666699</v>
      </c>
      <c r="BS33">
        <v>31.875396666666699</v>
      </c>
      <c r="BT33">
        <v>30.256920000000001</v>
      </c>
      <c r="BU33">
        <v>384.19606666666698</v>
      </c>
      <c r="BV33">
        <v>31.611496666666699</v>
      </c>
      <c r="BW33">
        <v>500.008733333333</v>
      </c>
      <c r="BX33">
        <v>102.012966666667</v>
      </c>
      <c r="BY33">
        <v>9.9896219999999994E-2</v>
      </c>
      <c r="BZ33">
        <v>34.306980000000003</v>
      </c>
      <c r="CA33">
        <v>34.438683333333302</v>
      </c>
      <c r="CB33">
        <v>999.9</v>
      </c>
      <c r="CC33">
        <v>0</v>
      </c>
      <c r="CD33">
        <v>0</v>
      </c>
      <c r="CE33">
        <v>10016.3786666667</v>
      </c>
      <c r="CF33">
        <v>0</v>
      </c>
      <c r="CG33">
        <v>546.54643333333297</v>
      </c>
      <c r="CH33">
        <v>1400.00866666667</v>
      </c>
      <c r="CI33">
        <v>0.89999569999999995</v>
      </c>
      <c r="CJ33">
        <v>0.10000421</v>
      </c>
      <c r="CK33">
        <v>0</v>
      </c>
      <c r="CL33">
        <v>891.62390000000005</v>
      </c>
      <c r="CM33">
        <v>4.9993800000000004</v>
      </c>
      <c r="CN33">
        <v>12537.98</v>
      </c>
      <c r="CO33">
        <v>11164.39</v>
      </c>
      <c r="CP33">
        <v>48.697499999999998</v>
      </c>
      <c r="CQ33">
        <v>50.436999999999998</v>
      </c>
      <c r="CR33">
        <v>49.428733333333298</v>
      </c>
      <c r="CS33">
        <v>50.375</v>
      </c>
      <c r="CT33">
        <v>50.75</v>
      </c>
      <c r="CU33">
        <v>1255.5023333333299</v>
      </c>
      <c r="CV33">
        <v>139.506333333333</v>
      </c>
      <c r="CW33">
        <v>0</v>
      </c>
      <c r="CX33">
        <v>180.39999985694899</v>
      </c>
      <c r="CY33">
        <v>0</v>
      </c>
      <c r="CZ33">
        <v>891.67765384615404</v>
      </c>
      <c r="DA33">
        <v>-175.79415386261201</v>
      </c>
      <c r="DB33">
        <v>-2416.6905985900698</v>
      </c>
      <c r="DC33">
        <v>12538.5461538462</v>
      </c>
      <c r="DD33">
        <v>15</v>
      </c>
      <c r="DE33">
        <v>1607455659</v>
      </c>
      <c r="DF33" t="s">
        <v>368</v>
      </c>
      <c r="DG33">
        <v>1607455659</v>
      </c>
      <c r="DH33">
        <v>1607455659</v>
      </c>
      <c r="DI33">
        <v>6</v>
      </c>
      <c r="DJ33">
        <v>-0.106</v>
      </c>
      <c r="DK33">
        <v>-0.13500000000000001</v>
      </c>
      <c r="DL33">
        <v>1.974</v>
      </c>
      <c r="DM33">
        <v>0.26400000000000001</v>
      </c>
      <c r="DN33">
        <v>400</v>
      </c>
      <c r="DO33">
        <v>26</v>
      </c>
      <c r="DP33">
        <v>0.34</v>
      </c>
      <c r="DQ33">
        <v>7.0000000000000007E-2</v>
      </c>
      <c r="DR33">
        <v>10.9811548209069</v>
      </c>
      <c r="DS33">
        <v>-0.49198955906139302</v>
      </c>
      <c r="DT33">
        <v>4.23635346372686E-2</v>
      </c>
      <c r="DU33">
        <v>1</v>
      </c>
      <c r="DV33">
        <v>-13.8144733333333</v>
      </c>
      <c r="DW33">
        <v>0.33910745272527798</v>
      </c>
      <c r="DX33">
        <v>3.4032013686462102E-2</v>
      </c>
      <c r="DY33">
        <v>0</v>
      </c>
      <c r="DZ33">
        <v>1.61848366666667</v>
      </c>
      <c r="EA33">
        <v>0.49144231368186803</v>
      </c>
      <c r="EB33">
        <v>3.5887185687311203E-2</v>
      </c>
      <c r="EC33">
        <v>0</v>
      </c>
      <c r="ED33">
        <v>1</v>
      </c>
      <c r="EE33">
        <v>3</v>
      </c>
      <c r="EF33" t="s">
        <v>331</v>
      </c>
      <c r="EG33">
        <v>100</v>
      </c>
      <c r="EH33">
        <v>100</v>
      </c>
      <c r="EI33">
        <v>1.974</v>
      </c>
      <c r="EJ33">
        <v>0.26390000000000002</v>
      </c>
      <c r="EK33">
        <v>1.97415000000007</v>
      </c>
      <c r="EL33">
        <v>0</v>
      </c>
      <c r="EM33">
        <v>0</v>
      </c>
      <c r="EN33">
        <v>0</v>
      </c>
      <c r="EO33">
        <v>0.263904999999998</v>
      </c>
      <c r="EP33">
        <v>0</v>
      </c>
      <c r="EQ33">
        <v>0</v>
      </c>
      <c r="ER33">
        <v>0</v>
      </c>
      <c r="ES33">
        <v>-1</v>
      </c>
      <c r="ET33">
        <v>-1</v>
      </c>
      <c r="EU33">
        <v>-1</v>
      </c>
      <c r="EV33">
        <v>-1</v>
      </c>
      <c r="EW33">
        <v>8.6</v>
      </c>
      <c r="EX33">
        <v>8.6</v>
      </c>
      <c r="EY33">
        <v>2</v>
      </c>
      <c r="EZ33">
        <v>472.50400000000002</v>
      </c>
      <c r="FA33">
        <v>561.35599999999999</v>
      </c>
      <c r="FB33">
        <v>33.1128</v>
      </c>
      <c r="FC33">
        <v>30.886500000000002</v>
      </c>
      <c r="FD33">
        <v>30.000299999999999</v>
      </c>
      <c r="FE33">
        <v>30.388200000000001</v>
      </c>
      <c r="FF33">
        <v>30.391200000000001</v>
      </c>
      <c r="FG33">
        <v>20.900700000000001</v>
      </c>
      <c r="FH33">
        <v>0</v>
      </c>
      <c r="FI33">
        <v>100</v>
      </c>
      <c r="FJ33">
        <v>-999.9</v>
      </c>
      <c r="FK33">
        <v>400</v>
      </c>
      <c r="FL33">
        <v>33.245100000000001</v>
      </c>
      <c r="FM33">
        <v>101.57</v>
      </c>
      <c r="FN33">
        <v>100.699</v>
      </c>
    </row>
    <row r="34" spans="1:170" x14ac:dyDescent="0.25">
      <c r="A34">
        <v>18</v>
      </c>
      <c r="B34">
        <v>1607456323.5</v>
      </c>
      <c r="C34">
        <v>2879.4000000953702</v>
      </c>
      <c r="D34" t="s">
        <v>378</v>
      </c>
      <c r="E34" t="s">
        <v>379</v>
      </c>
      <c r="F34" t="s">
        <v>375</v>
      </c>
      <c r="G34" t="s">
        <v>345</v>
      </c>
      <c r="H34">
        <v>1607456315.75</v>
      </c>
      <c r="I34">
        <f t="shared" si="0"/>
        <v>2.2246510563406472E-3</v>
      </c>
      <c r="J34">
        <f t="shared" si="1"/>
        <v>12.738754480852577</v>
      </c>
      <c r="K34">
        <f t="shared" si="2"/>
        <v>383.65326666666698</v>
      </c>
      <c r="L34">
        <f t="shared" si="3"/>
        <v>188.6668777767747</v>
      </c>
      <c r="M34">
        <f t="shared" si="4"/>
        <v>19.266888850583008</v>
      </c>
      <c r="N34">
        <f t="shared" si="5"/>
        <v>39.179133789321142</v>
      </c>
      <c r="O34">
        <f t="shared" si="6"/>
        <v>0.11171799541806987</v>
      </c>
      <c r="P34">
        <f t="shared" si="7"/>
        <v>2.9659540559258288</v>
      </c>
      <c r="Q34">
        <f t="shared" si="8"/>
        <v>0.1094317961805932</v>
      </c>
      <c r="R34">
        <f t="shared" si="9"/>
        <v>6.8596381849792262E-2</v>
      </c>
      <c r="S34">
        <f t="shared" si="10"/>
        <v>231.28690494464286</v>
      </c>
      <c r="T34">
        <f t="shared" si="11"/>
        <v>34.528563741359363</v>
      </c>
      <c r="U34">
        <f t="shared" si="12"/>
        <v>33.452120000000001</v>
      </c>
      <c r="V34">
        <f t="shared" si="13"/>
        <v>5.1818768066417631</v>
      </c>
      <c r="W34">
        <f t="shared" si="14"/>
        <v>60.541794671822501</v>
      </c>
      <c r="X34">
        <f t="shared" si="15"/>
        <v>3.190949626520688</v>
      </c>
      <c r="Y34">
        <f t="shared" si="16"/>
        <v>5.2706558234981218</v>
      </c>
      <c r="Z34">
        <f t="shared" si="17"/>
        <v>1.9909271801210751</v>
      </c>
      <c r="AA34">
        <f t="shared" si="18"/>
        <v>-98.107111584622544</v>
      </c>
      <c r="AB34">
        <f t="shared" si="19"/>
        <v>48.556456407491964</v>
      </c>
      <c r="AC34">
        <f t="shared" si="20"/>
        <v>3.7716130599382938</v>
      </c>
      <c r="AD34">
        <f t="shared" si="21"/>
        <v>185.50786282745057</v>
      </c>
      <c r="AE34">
        <v>6</v>
      </c>
      <c r="AF34">
        <v>1</v>
      </c>
      <c r="AG34">
        <f t="shared" si="22"/>
        <v>1</v>
      </c>
      <c r="AH34">
        <f t="shared" si="23"/>
        <v>0</v>
      </c>
      <c r="AI34">
        <f t="shared" si="24"/>
        <v>52792.028291310104</v>
      </c>
      <c r="AJ34" t="s">
        <v>288</v>
      </c>
      <c r="AK34">
        <v>715.47692307692296</v>
      </c>
      <c r="AL34">
        <v>3262.08</v>
      </c>
      <c r="AM34">
        <f t="shared" si="25"/>
        <v>2546.603076923077</v>
      </c>
      <c r="AN34">
        <f t="shared" si="26"/>
        <v>0.78066849277855754</v>
      </c>
      <c r="AO34">
        <v>-0.57774747981622299</v>
      </c>
      <c r="AP34" t="s">
        <v>380</v>
      </c>
      <c r="AQ34">
        <v>921.34273076923103</v>
      </c>
      <c r="AR34">
        <v>1244.0899999999999</v>
      </c>
      <c r="AS34">
        <f t="shared" si="27"/>
        <v>0.25942437382405525</v>
      </c>
      <c r="AT34">
        <v>0.5</v>
      </c>
      <c r="AU34">
        <f t="shared" si="28"/>
        <v>1180.1657218532789</v>
      </c>
      <c r="AV34">
        <f t="shared" si="29"/>
        <v>12.738754480852577</v>
      </c>
      <c r="AW34">
        <f t="shared" si="30"/>
        <v>153.08187670020052</v>
      </c>
      <c r="AX34">
        <f t="shared" si="31"/>
        <v>0.4503050422397093</v>
      </c>
      <c r="AY34">
        <f t="shared" si="32"/>
        <v>1.1283586460854979E-2</v>
      </c>
      <c r="AZ34">
        <f t="shared" si="33"/>
        <v>1.6220611049039861</v>
      </c>
      <c r="BA34" t="s">
        <v>381</v>
      </c>
      <c r="BB34">
        <v>683.87</v>
      </c>
      <c r="BC34">
        <f t="shared" si="34"/>
        <v>560.21999999999991</v>
      </c>
      <c r="BD34">
        <f t="shared" si="35"/>
        <v>0.57610808116591505</v>
      </c>
      <c r="BE34">
        <f t="shared" si="36"/>
        <v>0.7827097094495794</v>
      </c>
      <c r="BF34">
        <f t="shared" si="37"/>
        <v>0.6105548336212171</v>
      </c>
      <c r="BG34">
        <f t="shared" si="38"/>
        <v>0.79242423693221498</v>
      </c>
      <c r="BH34">
        <f t="shared" si="39"/>
        <v>1399.9773333333301</v>
      </c>
      <c r="BI34">
        <f t="shared" si="40"/>
        <v>1180.1657218532789</v>
      </c>
      <c r="BJ34">
        <f t="shared" si="41"/>
        <v>0.84298916400547552</v>
      </c>
      <c r="BK34">
        <f t="shared" si="42"/>
        <v>0.19597832801095116</v>
      </c>
      <c r="BL34">
        <v>6</v>
      </c>
      <c r="BM34">
        <v>0.5</v>
      </c>
      <c r="BN34" t="s">
        <v>291</v>
      </c>
      <c r="BO34">
        <v>2</v>
      </c>
      <c r="BP34">
        <v>1607456315.75</v>
      </c>
      <c r="BQ34">
        <v>383.65326666666698</v>
      </c>
      <c r="BR34">
        <v>399.963866666667</v>
      </c>
      <c r="BS34">
        <v>31.246690000000001</v>
      </c>
      <c r="BT34">
        <v>28.660540000000001</v>
      </c>
      <c r="BU34">
        <v>381.592266666667</v>
      </c>
      <c r="BV34">
        <v>30.982690000000002</v>
      </c>
      <c r="BW34">
        <v>500.00303333333301</v>
      </c>
      <c r="BX34">
        <v>102.02119999999999</v>
      </c>
      <c r="BY34">
        <v>0.100004726666667</v>
      </c>
      <c r="BZ34">
        <v>33.755786666666701</v>
      </c>
      <c r="CA34">
        <v>33.452120000000001</v>
      </c>
      <c r="CB34">
        <v>999.9</v>
      </c>
      <c r="CC34">
        <v>0</v>
      </c>
      <c r="CD34">
        <v>0</v>
      </c>
      <c r="CE34">
        <v>10006.754000000001</v>
      </c>
      <c r="CF34">
        <v>0</v>
      </c>
      <c r="CG34">
        <v>837.00229999999999</v>
      </c>
      <c r="CH34">
        <v>1399.9773333333301</v>
      </c>
      <c r="CI34">
        <v>0.900003</v>
      </c>
      <c r="CJ34">
        <v>9.9996733333333296E-2</v>
      </c>
      <c r="CK34">
        <v>0</v>
      </c>
      <c r="CL34">
        <v>921.93026666666697</v>
      </c>
      <c r="CM34">
        <v>4.9993800000000004</v>
      </c>
      <c r="CN34">
        <v>13412.5666666667</v>
      </c>
      <c r="CO34">
        <v>11164.1566666667</v>
      </c>
      <c r="CP34">
        <v>48.5062</v>
      </c>
      <c r="CQ34">
        <v>50.184933333333298</v>
      </c>
      <c r="CR34">
        <v>49.311999999999998</v>
      </c>
      <c r="CS34">
        <v>49.985300000000002</v>
      </c>
      <c r="CT34">
        <v>50.5062</v>
      </c>
      <c r="CU34">
        <v>1255.4853333333299</v>
      </c>
      <c r="CV34">
        <v>139.49199999999999</v>
      </c>
      <c r="CW34">
        <v>0</v>
      </c>
      <c r="CX34">
        <v>145.200000047684</v>
      </c>
      <c r="CY34">
        <v>0</v>
      </c>
      <c r="CZ34">
        <v>921.34273076923103</v>
      </c>
      <c r="DA34">
        <v>-120.25774358172499</v>
      </c>
      <c r="DB34">
        <v>-1642.0649572234499</v>
      </c>
      <c r="DC34">
        <v>13404.484615384599</v>
      </c>
      <c r="DD34">
        <v>15</v>
      </c>
      <c r="DE34">
        <v>1607456354</v>
      </c>
      <c r="DF34" t="s">
        <v>382</v>
      </c>
      <c r="DG34">
        <v>1607456344</v>
      </c>
      <c r="DH34">
        <v>1607455659</v>
      </c>
      <c r="DI34">
        <v>7</v>
      </c>
      <c r="DJ34">
        <v>8.5999999999999993E-2</v>
      </c>
      <c r="DK34">
        <v>-0.13500000000000001</v>
      </c>
      <c r="DL34">
        <v>2.0609999999999999</v>
      </c>
      <c r="DM34">
        <v>0.26400000000000001</v>
      </c>
      <c r="DN34">
        <v>400</v>
      </c>
      <c r="DO34">
        <v>26</v>
      </c>
      <c r="DP34">
        <v>0.08</v>
      </c>
      <c r="DQ34">
        <v>7.0000000000000007E-2</v>
      </c>
      <c r="DR34">
        <v>12.807692890846701</v>
      </c>
      <c r="DS34">
        <v>0.28113001252276199</v>
      </c>
      <c r="DT34">
        <v>3.14519341598739E-2</v>
      </c>
      <c r="DU34">
        <v>1</v>
      </c>
      <c r="DV34">
        <v>-16.3974166666667</v>
      </c>
      <c r="DW34">
        <v>-0.15941713014460099</v>
      </c>
      <c r="DX34">
        <v>4.0733377659549999E-2</v>
      </c>
      <c r="DY34">
        <v>1</v>
      </c>
      <c r="DZ34">
        <v>2.58605333333333</v>
      </c>
      <c r="EA34">
        <v>-0.239456996662963</v>
      </c>
      <c r="EB34">
        <v>3.6396049449844897E-2</v>
      </c>
      <c r="EC34">
        <v>0</v>
      </c>
      <c r="ED34">
        <v>2</v>
      </c>
      <c r="EE34">
        <v>3</v>
      </c>
      <c r="EF34" t="s">
        <v>293</v>
      </c>
      <c r="EG34">
        <v>100</v>
      </c>
      <c r="EH34">
        <v>100</v>
      </c>
      <c r="EI34">
        <v>2.0609999999999999</v>
      </c>
      <c r="EJ34">
        <v>0.26400000000000001</v>
      </c>
      <c r="EK34">
        <v>1.97415000000007</v>
      </c>
      <c r="EL34">
        <v>0</v>
      </c>
      <c r="EM34">
        <v>0</v>
      </c>
      <c r="EN34">
        <v>0</v>
      </c>
      <c r="EO34">
        <v>0.263904999999998</v>
      </c>
      <c r="EP34">
        <v>0</v>
      </c>
      <c r="EQ34">
        <v>0</v>
      </c>
      <c r="ER34">
        <v>0</v>
      </c>
      <c r="ES34">
        <v>-1</v>
      </c>
      <c r="ET34">
        <v>-1</v>
      </c>
      <c r="EU34">
        <v>-1</v>
      </c>
      <c r="EV34">
        <v>-1</v>
      </c>
      <c r="EW34">
        <v>11.1</v>
      </c>
      <c r="EX34">
        <v>11.1</v>
      </c>
      <c r="EY34">
        <v>2</v>
      </c>
      <c r="EZ34">
        <v>475.41</v>
      </c>
      <c r="FA34">
        <v>560.12800000000004</v>
      </c>
      <c r="FB34">
        <v>32.7836</v>
      </c>
      <c r="FC34">
        <v>30.741800000000001</v>
      </c>
      <c r="FD34">
        <v>29.998699999999999</v>
      </c>
      <c r="FE34">
        <v>30.303999999999998</v>
      </c>
      <c r="FF34">
        <v>30.2974</v>
      </c>
      <c r="FG34">
        <v>20.893000000000001</v>
      </c>
      <c r="FH34">
        <v>0</v>
      </c>
      <c r="FI34">
        <v>100</v>
      </c>
      <c r="FJ34">
        <v>-999.9</v>
      </c>
      <c r="FK34">
        <v>400</v>
      </c>
      <c r="FL34">
        <v>31.718399999999999</v>
      </c>
      <c r="FM34">
        <v>101.622</v>
      </c>
      <c r="FN34">
        <v>100.759</v>
      </c>
    </row>
    <row r="35" spans="1:170" x14ac:dyDescent="0.25">
      <c r="A35">
        <v>19</v>
      </c>
      <c r="B35">
        <v>1607456480</v>
      </c>
      <c r="C35">
        <v>3035.9000000953702</v>
      </c>
      <c r="D35" t="s">
        <v>383</v>
      </c>
      <c r="E35" t="s">
        <v>384</v>
      </c>
      <c r="F35" t="s">
        <v>385</v>
      </c>
      <c r="G35" t="s">
        <v>313</v>
      </c>
      <c r="H35">
        <v>1607456472.25</v>
      </c>
      <c r="I35">
        <f t="shared" si="0"/>
        <v>1.3730267964512976E-3</v>
      </c>
      <c r="J35">
        <f t="shared" si="1"/>
        <v>11.911766561614865</v>
      </c>
      <c r="K35">
        <f t="shared" si="2"/>
        <v>385.13543333333303</v>
      </c>
      <c r="L35">
        <f t="shared" si="3"/>
        <v>90.347867744248106</v>
      </c>
      <c r="M35">
        <f t="shared" si="4"/>
        <v>9.2255164317724372</v>
      </c>
      <c r="N35">
        <f t="shared" si="5"/>
        <v>39.326586862374121</v>
      </c>
      <c r="O35">
        <f t="shared" si="6"/>
        <v>6.7139463423013815E-2</v>
      </c>
      <c r="P35">
        <f t="shared" si="7"/>
        <v>2.9645596962769036</v>
      </c>
      <c r="Q35">
        <f t="shared" si="8"/>
        <v>6.6306040849489448E-2</v>
      </c>
      <c r="R35">
        <f t="shared" si="9"/>
        <v>4.151529320438313E-2</v>
      </c>
      <c r="S35">
        <f t="shared" si="10"/>
        <v>231.28633251853174</v>
      </c>
      <c r="T35">
        <f t="shared" si="11"/>
        <v>35.018731614504716</v>
      </c>
      <c r="U35">
        <f t="shared" si="12"/>
        <v>33.893196666666697</v>
      </c>
      <c r="V35">
        <f t="shared" si="13"/>
        <v>5.3112613558835413</v>
      </c>
      <c r="W35">
        <f t="shared" si="14"/>
        <v>61.402227331400802</v>
      </c>
      <c r="X35">
        <f t="shared" si="15"/>
        <v>3.285816783442145</v>
      </c>
      <c r="Y35">
        <f t="shared" si="16"/>
        <v>5.3512990102262856</v>
      </c>
      <c r="Z35">
        <f t="shared" si="17"/>
        <v>2.0254445724413963</v>
      </c>
      <c r="AA35">
        <f t="shared" si="18"/>
        <v>-60.550481723502223</v>
      </c>
      <c r="AB35">
        <f t="shared" si="19"/>
        <v>21.511958328577254</v>
      </c>
      <c r="AC35">
        <f t="shared" si="20"/>
        <v>1.6775614446708471</v>
      </c>
      <c r="AD35">
        <f t="shared" si="21"/>
        <v>193.92537056827763</v>
      </c>
      <c r="AE35">
        <v>0</v>
      </c>
      <c r="AF35">
        <v>0</v>
      </c>
      <c r="AG35">
        <f t="shared" si="22"/>
        <v>1</v>
      </c>
      <c r="AH35">
        <f t="shared" si="23"/>
        <v>0</v>
      </c>
      <c r="AI35">
        <f t="shared" si="24"/>
        <v>52705.102051601854</v>
      </c>
      <c r="AJ35" t="s">
        <v>288</v>
      </c>
      <c r="AK35">
        <v>715.47692307692296</v>
      </c>
      <c r="AL35">
        <v>3262.08</v>
      </c>
      <c r="AM35">
        <f t="shared" si="25"/>
        <v>2546.603076923077</v>
      </c>
      <c r="AN35">
        <f t="shared" si="26"/>
        <v>0.78066849277855754</v>
      </c>
      <c r="AO35">
        <v>-0.57774747981622299</v>
      </c>
      <c r="AP35" t="s">
        <v>386</v>
      </c>
      <c r="AQ35">
        <v>1010.94688461538</v>
      </c>
      <c r="AR35">
        <v>1314.5</v>
      </c>
      <c r="AS35">
        <f t="shared" si="27"/>
        <v>0.23092667583462911</v>
      </c>
      <c r="AT35">
        <v>0.5</v>
      </c>
      <c r="AU35">
        <f t="shared" si="28"/>
        <v>1180.1623968713036</v>
      </c>
      <c r="AV35">
        <f t="shared" si="29"/>
        <v>11.911766561614865</v>
      </c>
      <c r="AW35">
        <f t="shared" si="30"/>
        <v>136.26548962725923</v>
      </c>
      <c r="AX35">
        <f t="shared" si="31"/>
        <v>0.46820083682008373</v>
      </c>
      <c r="AY35">
        <f t="shared" si="32"/>
        <v>1.0582877470542781E-2</v>
      </c>
      <c r="AZ35">
        <f t="shared" si="33"/>
        <v>1.4816127805249144</v>
      </c>
      <c r="BA35" t="s">
        <v>387</v>
      </c>
      <c r="BB35">
        <v>699.05</v>
      </c>
      <c r="BC35">
        <f t="shared" si="34"/>
        <v>615.45000000000005</v>
      </c>
      <c r="BD35">
        <f t="shared" si="35"/>
        <v>0.49322140772543666</v>
      </c>
      <c r="BE35">
        <f t="shared" si="36"/>
        <v>0.75987405531733931</v>
      </c>
      <c r="BF35">
        <f t="shared" si="37"/>
        <v>0.50674694695209632</v>
      </c>
      <c r="BG35">
        <f t="shared" si="38"/>
        <v>0.76477564079328597</v>
      </c>
      <c r="BH35">
        <f t="shared" si="39"/>
        <v>1399.9733333333299</v>
      </c>
      <c r="BI35">
        <f t="shared" si="40"/>
        <v>1180.1623968713036</v>
      </c>
      <c r="BJ35">
        <f t="shared" si="41"/>
        <v>0.84298919755945811</v>
      </c>
      <c r="BK35">
        <f t="shared" si="42"/>
        <v>0.19597839511891638</v>
      </c>
      <c r="BL35">
        <v>6</v>
      </c>
      <c r="BM35">
        <v>0.5</v>
      </c>
      <c r="BN35" t="s">
        <v>291</v>
      </c>
      <c r="BO35">
        <v>2</v>
      </c>
      <c r="BP35">
        <v>1607456472.25</v>
      </c>
      <c r="BQ35">
        <v>385.13543333333303</v>
      </c>
      <c r="BR35">
        <v>400.06483333333301</v>
      </c>
      <c r="BS35">
        <v>32.178853333333301</v>
      </c>
      <c r="BT35">
        <v>30.584163333333301</v>
      </c>
      <c r="BU35">
        <v>383.1429</v>
      </c>
      <c r="BV35">
        <v>31.768983333333299</v>
      </c>
      <c r="BW35">
        <v>499.97593333333299</v>
      </c>
      <c r="BX35">
        <v>102.01113333333301</v>
      </c>
      <c r="BY35">
        <v>9.9925423333333305E-2</v>
      </c>
      <c r="BZ35">
        <v>34.0277933333333</v>
      </c>
      <c r="CA35">
        <v>33.893196666666697</v>
      </c>
      <c r="CB35">
        <v>999.9</v>
      </c>
      <c r="CC35">
        <v>0</v>
      </c>
      <c r="CD35">
        <v>0</v>
      </c>
      <c r="CE35">
        <v>9999.8393333333297</v>
      </c>
      <c r="CF35">
        <v>0</v>
      </c>
      <c r="CG35">
        <v>737.822133333333</v>
      </c>
      <c r="CH35">
        <v>1399.9733333333299</v>
      </c>
      <c r="CI35">
        <v>0.90000276666666701</v>
      </c>
      <c r="CJ35">
        <v>9.9997286666666699E-2</v>
      </c>
      <c r="CK35">
        <v>0</v>
      </c>
      <c r="CL35">
        <v>1011.917</v>
      </c>
      <c r="CM35">
        <v>4.9993800000000004</v>
      </c>
      <c r="CN35">
        <v>14298.496666666701</v>
      </c>
      <c r="CO35">
        <v>11164.1233333333</v>
      </c>
      <c r="CP35">
        <v>48.5</v>
      </c>
      <c r="CQ35">
        <v>50.125</v>
      </c>
      <c r="CR35">
        <v>49.224800000000002</v>
      </c>
      <c r="CS35">
        <v>50</v>
      </c>
      <c r="CT35">
        <v>50.549599999999998</v>
      </c>
      <c r="CU35">
        <v>1255.48166666667</v>
      </c>
      <c r="CV35">
        <v>139.493333333333</v>
      </c>
      <c r="CW35">
        <v>0</v>
      </c>
      <c r="CX35">
        <v>155.700000047684</v>
      </c>
      <c r="CY35">
        <v>0</v>
      </c>
      <c r="CZ35">
        <v>1010.94688461538</v>
      </c>
      <c r="DA35">
        <v>-201.43271793110401</v>
      </c>
      <c r="DB35">
        <v>-2790.3282050871298</v>
      </c>
      <c r="DC35">
        <v>14284.6192307692</v>
      </c>
      <c r="DD35">
        <v>15</v>
      </c>
      <c r="DE35">
        <v>1607456402</v>
      </c>
      <c r="DF35" t="s">
        <v>388</v>
      </c>
      <c r="DG35">
        <v>1607456393</v>
      </c>
      <c r="DH35">
        <v>1607456402</v>
      </c>
      <c r="DI35">
        <v>8</v>
      </c>
      <c r="DJ35">
        <v>-6.8000000000000005E-2</v>
      </c>
      <c r="DK35">
        <v>0.14599999999999999</v>
      </c>
      <c r="DL35">
        <v>1.992</v>
      </c>
      <c r="DM35">
        <v>0.41</v>
      </c>
      <c r="DN35">
        <v>400</v>
      </c>
      <c r="DO35">
        <v>31</v>
      </c>
      <c r="DP35">
        <v>0.84</v>
      </c>
      <c r="DQ35">
        <v>0.04</v>
      </c>
      <c r="DR35">
        <v>11.8939517444653</v>
      </c>
      <c r="DS35">
        <v>0.83469086115401103</v>
      </c>
      <c r="DT35">
        <v>6.4184326678347794E-2</v>
      </c>
      <c r="DU35">
        <v>0</v>
      </c>
      <c r="DV35">
        <v>-14.9077</v>
      </c>
      <c r="DW35">
        <v>-2.2932734149054301</v>
      </c>
      <c r="DX35">
        <v>0.174221058811308</v>
      </c>
      <c r="DY35">
        <v>0</v>
      </c>
      <c r="DZ35">
        <v>1.5653007999999999</v>
      </c>
      <c r="EA35">
        <v>3.5066324182424902</v>
      </c>
      <c r="EB35">
        <v>0.27533717654606699</v>
      </c>
      <c r="EC35">
        <v>0</v>
      </c>
      <c r="ED35">
        <v>0</v>
      </c>
      <c r="EE35">
        <v>3</v>
      </c>
      <c r="EF35" t="s">
        <v>305</v>
      </c>
      <c r="EG35">
        <v>100</v>
      </c>
      <c r="EH35">
        <v>100</v>
      </c>
      <c r="EI35">
        <v>1.992</v>
      </c>
      <c r="EJ35">
        <v>0.40989999999999999</v>
      </c>
      <c r="EK35">
        <v>1.9924499999999601</v>
      </c>
      <c r="EL35">
        <v>0</v>
      </c>
      <c r="EM35">
        <v>0</v>
      </c>
      <c r="EN35">
        <v>0</v>
      </c>
      <c r="EO35">
        <v>0.40985999999999101</v>
      </c>
      <c r="EP35">
        <v>0</v>
      </c>
      <c r="EQ35">
        <v>0</v>
      </c>
      <c r="ER35">
        <v>0</v>
      </c>
      <c r="ES35">
        <v>-1</v>
      </c>
      <c r="ET35">
        <v>-1</v>
      </c>
      <c r="EU35">
        <v>-1</v>
      </c>
      <c r="EV35">
        <v>-1</v>
      </c>
      <c r="EW35">
        <v>1.4</v>
      </c>
      <c r="EX35">
        <v>1.3</v>
      </c>
      <c r="EY35">
        <v>2</v>
      </c>
      <c r="EZ35">
        <v>495.55200000000002</v>
      </c>
      <c r="FA35">
        <v>564.47299999999996</v>
      </c>
      <c r="FB35">
        <v>32.853200000000001</v>
      </c>
      <c r="FC35">
        <v>30.4557</v>
      </c>
      <c r="FD35">
        <v>30</v>
      </c>
      <c r="FE35">
        <v>30.124700000000001</v>
      </c>
      <c r="FF35">
        <v>30.140999999999998</v>
      </c>
      <c r="FG35">
        <v>20.928100000000001</v>
      </c>
      <c r="FH35">
        <v>0</v>
      </c>
      <c r="FI35">
        <v>100</v>
      </c>
      <c r="FJ35">
        <v>-999.9</v>
      </c>
      <c r="FK35">
        <v>400</v>
      </c>
      <c r="FL35">
        <v>31.718399999999999</v>
      </c>
      <c r="FM35">
        <v>101.667</v>
      </c>
      <c r="FN35">
        <v>100.791</v>
      </c>
    </row>
    <row r="36" spans="1:170" x14ac:dyDescent="0.25">
      <c r="A36">
        <v>20</v>
      </c>
      <c r="B36">
        <v>1607456575</v>
      </c>
      <c r="C36">
        <v>3130.9000000953702</v>
      </c>
      <c r="D36" t="s">
        <v>389</v>
      </c>
      <c r="E36" t="s">
        <v>390</v>
      </c>
      <c r="F36" t="s">
        <v>385</v>
      </c>
      <c r="G36" t="s">
        <v>313</v>
      </c>
      <c r="H36">
        <v>1607456567</v>
      </c>
      <c r="I36">
        <f t="shared" si="0"/>
        <v>8.6592565978430643E-4</v>
      </c>
      <c r="J36">
        <f t="shared" si="1"/>
        <v>8.9462305718689876</v>
      </c>
      <c r="K36">
        <f t="shared" si="2"/>
        <v>388.85974193548401</v>
      </c>
      <c r="L36">
        <f t="shared" si="3"/>
        <v>15.892134896940318</v>
      </c>
      <c r="M36">
        <f t="shared" si="4"/>
        <v>1.6227806386859276</v>
      </c>
      <c r="N36">
        <f t="shared" si="5"/>
        <v>39.707318398033578</v>
      </c>
      <c r="O36">
        <f t="shared" si="6"/>
        <v>3.9377410396660345E-2</v>
      </c>
      <c r="P36">
        <f t="shared" si="7"/>
        <v>2.9654192974257865</v>
      </c>
      <c r="Q36">
        <f t="shared" si="8"/>
        <v>3.9089212650013284E-2</v>
      </c>
      <c r="R36">
        <f t="shared" si="9"/>
        <v>2.4456475355308462E-2</v>
      </c>
      <c r="S36">
        <f t="shared" si="10"/>
        <v>231.28402621062943</v>
      </c>
      <c r="T36">
        <f t="shared" si="11"/>
        <v>35.268270833844049</v>
      </c>
      <c r="U36">
        <f t="shared" si="12"/>
        <v>33.940445161290299</v>
      </c>
      <c r="V36">
        <f t="shared" si="13"/>
        <v>5.3252863033163536</v>
      </c>
      <c r="W36">
        <f t="shared" si="14"/>
        <v>58.604822441273463</v>
      </c>
      <c r="X36">
        <f t="shared" si="15"/>
        <v>3.1571954876117689</v>
      </c>
      <c r="Y36">
        <f t="shared" si="16"/>
        <v>5.3872622697142738</v>
      </c>
      <c r="Z36">
        <f t="shared" si="17"/>
        <v>2.1680908157045846</v>
      </c>
      <c r="AA36">
        <f t="shared" si="18"/>
        <v>-38.187321596487912</v>
      </c>
      <c r="AB36">
        <f t="shared" si="19"/>
        <v>33.17389038640578</v>
      </c>
      <c r="AC36">
        <f t="shared" si="20"/>
        <v>2.5883573426371087</v>
      </c>
      <c r="AD36">
        <f t="shared" si="21"/>
        <v>228.8589523431844</v>
      </c>
      <c r="AE36">
        <v>0</v>
      </c>
      <c r="AF36">
        <v>0</v>
      </c>
      <c r="AG36">
        <f t="shared" si="22"/>
        <v>1</v>
      </c>
      <c r="AH36">
        <f t="shared" si="23"/>
        <v>0</v>
      </c>
      <c r="AI36">
        <f t="shared" si="24"/>
        <v>52709.119795305392</v>
      </c>
      <c r="AJ36" t="s">
        <v>288</v>
      </c>
      <c r="AK36">
        <v>715.47692307692296</v>
      </c>
      <c r="AL36">
        <v>3262.08</v>
      </c>
      <c r="AM36">
        <f t="shared" si="25"/>
        <v>2546.603076923077</v>
      </c>
      <c r="AN36">
        <f t="shared" si="26"/>
        <v>0.78066849277855754</v>
      </c>
      <c r="AO36">
        <v>-0.57774747981622299</v>
      </c>
      <c r="AP36" t="s">
        <v>391</v>
      </c>
      <c r="AQ36">
        <v>970.97111538461502</v>
      </c>
      <c r="AR36">
        <v>1147.3399999999999</v>
      </c>
      <c r="AS36">
        <f t="shared" si="27"/>
        <v>0.15371980809122399</v>
      </c>
      <c r="AT36">
        <v>0.5</v>
      </c>
      <c r="AU36">
        <f t="shared" si="28"/>
        <v>1180.1493966989758</v>
      </c>
      <c r="AV36">
        <f t="shared" si="29"/>
        <v>8.9462305718689876</v>
      </c>
      <c r="AW36">
        <f t="shared" si="30"/>
        <v>90.706169389770167</v>
      </c>
      <c r="AX36">
        <f t="shared" si="31"/>
        <v>0.34367319190475359</v>
      </c>
      <c r="AY36">
        <f t="shared" si="32"/>
        <v>8.0701461004216574E-3</v>
      </c>
      <c r="AZ36">
        <f t="shared" si="33"/>
        <v>1.8431676747956141</v>
      </c>
      <c r="BA36" t="s">
        <v>392</v>
      </c>
      <c r="BB36">
        <v>753.03</v>
      </c>
      <c r="BC36">
        <f t="shared" si="34"/>
        <v>394.30999999999995</v>
      </c>
      <c r="BD36">
        <f t="shared" si="35"/>
        <v>0.44728483836419297</v>
      </c>
      <c r="BE36">
        <f t="shared" si="36"/>
        <v>0.84284490145672653</v>
      </c>
      <c r="BF36">
        <f t="shared" si="37"/>
        <v>0.40839074706726908</v>
      </c>
      <c r="BG36">
        <f t="shared" si="38"/>
        <v>0.83041602327565156</v>
      </c>
      <c r="BH36">
        <f t="shared" si="39"/>
        <v>1399.95774193548</v>
      </c>
      <c r="BI36">
        <f t="shared" si="40"/>
        <v>1180.1493966989758</v>
      </c>
      <c r="BJ36">
        <f t="shared" si="41"/>
        <v>0.84298929985371329</v>
      </c>
      <c r="BK36">
        <f t="shared" si="42"/>
        <v>0.19597859970742648</v>
      </c>
      <c r="BL36">
        <v>6</v>
      </c>
      <c r="BM36">
        <v>0.5</v>
      </c>
      <c r="BN36" t="s">
        <v>291</v>
      </c>
      <c r="BO36">
        <v>2</v>
      </c>
      <c r="BP36">
        <v>1607456567</v>
      </c>
      <c r="BQ36">
        <v>388.85974193548401</v>
      </c>
      <c r="BR36">
        <v>399.99919354838698</v>
      </c>
      <c r="BS36">
        <v>30.918890322580602</v>
      </c>
      <c r="BT36">
        <v>29.911916129032299</v>
      </c>
      <c r="BU36">
        <v>386.86722580645198</v>
      </c>
      <c r="BV36">
        <v>30.509035483870999</v>
      </c>
      <c r="BW36">
        <v>500.00419354838698</v>
      </c>
      <c r="BX36">
        <v>102.01222580645199</v>
      </c>
      <c r="BY36">
        <v>9.9960454838709703E-2</v>
      </c>
      <c r="BZ36">
        <v>34.147948387096797</v>
      </c>
      <c r="CA36">
        <v>33.940445161290299</v>
      </c>
      <c r="CB36">
        <v>999.9</v>
      </c>
      <c r="CC36">
        <v>0</v>
      </c>
      <c r="CD36">
        <v>0</v>
      </c>
      <c r="CE36">
        <v>10004.603225806501</v>
      </c>
      <c r="CF36">
        <v>0</v>
      </c>
      <c r="CG36">
        <v>340.61135483870999</v>
      </c>
      <c r="CH36">
        <v>1399.95774193548</v>
      </c>
      <c r="CI36">
        <v>0.89999961290322605</v>
      </c>
      <c r="CJ36">
        <v>0.100000387096774</v>
      </c>
      <c r="CK36">
        <v>0</v>
      </c>
      <c r="CL36">
        <v>976.49867741935498</v>
      </c>
      <c r="CM36">
        <v>4.9993800000000004</v>
      </c>
      <c r="CN36">
        <v>14050.3387096774</v>
      </c>
      <c r="CO36">
        <v>11163.9935483871</v>
      </c>
      <c r="CP36">
        <v>48.625</v>
      </c>
      <c r="CQ36">
        <v>50</v>
      </c>
      <c r="CR36">
        <v>49.25</v>
      </c>
      <c r="CS36">
        <v>50.026000000000003</v>
      </c>
      <c r="CT36">
        <v>50.566064516129003</v>
      </c>
      <c r="CU36">
        <v>1255.4619354838701</v>
      </c>
      <c r="CV36">
        <v>139.496451612903</v>
      </c>
      <c r="CW36">
        <v>0</v>
      </c>
      <c r="CX36">
        <v>94.399999856948895</v>
      </c>
      <c r="CY36">
        <v>0</v>
      </c>
      <c r="CZ36">
        <v>970.97111538461502</v>
      </c>
      <c r="DA36">
        <v>-435.89329921967499</v>
      </c>
      <c r="DB36">
        <v>-6105.1145308110499</v>
      </c>
      <c r="DC36">
        <v>13973.3615384615</v>
      </c>
      <c r="DD36">
        <v>15</v>
      </c>
      <c r="DE36">
        <v>1607456402</v>
      </c>
      <c r="DF36" t="s">
        <v>388</v>
      </c>
      <c r="DG36">
        <v>1607456393</v>
      </c>
      <c r="DH36">
        <v>1607456402</v>
      </c>
      <c r="DI36">
        <v>8</v>
      </c>
      <c r="DJ36">
        <v>-6.8000000000000005E-2</v>
      </c>
      <c r="DK36">
        <v>0.14599999999999999</v>
      </c>
      <c r="DL36">
        <v>1.992</v>
      </c>
      <c r="DM36">
        <v>0.41</v>
      </c>
      <c r="DN36">
        <v>400</v>
      </c>
      <c r="DO36">
        <v>31</v>
      </c>
      <c r="DP36">
        <v>0.84</v>
      </c>
      <c r="DQ36">
        <v>0.04</v>
      </c>
      <c r="DR36">
        <v>8.8914125880256698</v>
      </c>
      <c r="DS36">
        <v>3.2626118236694701</v>
      </c>
      <c r="DT36">
        <v>0.24672445488011599</v>
      </c>
      <c r="DU36">
        <v>0</v>
      </c>
      <c r="DV36">
        <v>-11.12227</v>
      </c>
      <c r="DW36">
        <v>-5.0107862068965199</v>
      </c>
      <c r="DX36">
        <v>0.36477228344086998</v>
      </c>
      <c r="DY36">
        <v>0</v>
      </c>
      <c r="DZ36">
        <v>0.99461576666666696</v>
      </c>
      <c r="EA36">
        <v>3.4289131301446099</v>
      </c>
      <c r="EB36">
        <v>0.24881471543897701</v>
      </c>
      <c r="EC36">
        <v>0</v>
      </c>
      <c r="ED36">
        <v>0</v>
      </c>
      <c r="EE36">
        <v>3</v>
      </c>
      <c r="EF36" t="s">
        <v>305</v>
      </c>
      <c r="EG36">
        <v>100</v>
      </c>
      <c r="EH36">
        <v>100</v>
      </c>
      <c r="EI36">
        <v>1.992</v>
      </c>
      <c r="EJ36">
        <v>0.40989999999999999</v>
      </c>
      <c r="EK36">
        <v>1.9924499999999601</v>
      </c>
      <c r="EL36">
        <v>0</v>
      </c>
      <c r="EM36">
        <v>0</v>
      </c>
      <c r="EN36">
        <v>0</v>
      </c>
      <c r="EO36">
        <v>0.40985999999999101</v>
      </c>
      <c r="EP36">
        <v>0</v>
      </c>
      <c r="EQ36">
        <v>0</v>
      </c>
      <c r="ER36">
        <v>0</v>
      </c>
      <c r="ES36">
        <v>-1</v>
      </c>
      <c r="ET36">
        <v>-1</v>
      </c>
      <c r="EU36">
        <v>-1</v>
      </c>
      <c r="EV36">
        <v>-1</v>
      </c>
      <c r="EW36">
        <v>3</v>
      </c>
      <c r="EX36">
        <v>2.9</v>
      </c>
      <c r="EY36">
        <v>2</v>
      </c>
      <c r="EZ36">
        <v>490.17700000000002</v>
      </c>
      <c r="FA36">
        <v>562.29</v>
      </c>
      <c r="FB36">
        <v>32.869100000000003</v>
      </c>
      <c r="FC36">
        <v>30.463200000000001</v>
      </c>
      <c r="FD36">
        <v>30.000800000000002</v>
      </c>
      <c r="FE36">
        <v>30.131699999999999</v>
      </c>
      <c r="FF36">
        <v>30.157699999999998</v>
      </c>
      <c r="FG36">
        <v>20.921800000000001</v>
      </c>
      <c r="FH36">
        <v>0</v>
      </c>
      <c r="FI36">
        <v>100</v>
      </c>
      <c r="FJ36">
        <v>-999.9</v>
      </c>
      <c r="FK36">
        <v>400</v>
      </c>
      <c r="FL36">
        <v>32.173499999999997</v>
      </c>
      <c r="FM36">
        <v>101.65300000000001</v>
      </c>
      <c r="FN36">
        <v>100.777</v>
      </c>
    </row>
    <row r="37" spans="1:170" x14ac:dyDescent="0.25">
      <c r="A37">
        <v>21</v>
      </c>
      <c r="B37">
        <v>1607456860.0999999</v>
      </c>
      <c r="C37">
        <v>3416</v>
      </c>
      <c r="D37" t="s">
        <v>393</v>
      </c>
      <c r="E37" t="s">
        <v>394</v>
      </c>
      <c r="F37" t="s">
        <v>395</v>
      </c>
      <c r="G37" t="s">
        <v>313</v>
      </c>
      <c r="H37">
        <v>1607456852.0999999</v>
      </c>
      <c r="I37">
        <f t="shared" si="0"/>
        <v>1.0328772579295156E-3</v>
      </c>
      <c r="J37">
        <f t="shared" si="1"/>
        <v>9.3797273561877308</v>
      </c>
      <c r="K37">
        <f t="shared" si="2"/>
        <v>388.23851612903201</v>
      </c>
      <c r="L37">
        <f t="shared" si="3"/>
        <v>21.241323118128459</v>
      </c>
      <c r="M37">
        <f t="shared" si="4"/>
        <v>2.1686470865847198</v>
      </c>
      <c r="N37">
        <f t="shared" si="5"/>
        <v>39.637470896746251</v>
      </c>
      <c r="O37">
        <f t="shared" si="6"/>
        <v>4.2097282317453522E-2</v>
      </c>
      <c r="P37">
        <f t="shared" si="7"/>
        <v>2.9627971547154091</v>
      </c>
      <c r="Q37">
        <f t="shared" si="8"/>
        <v>4.1767787575748096E-2</v>
      </c>
      <c r="R37">
        <f t="shared" si="9"/>
        <v>2.6134255916971789E-2</v>
      </c>
      <c r="S37">
        <f t="shared" si="10"/>
        <v>231.29190989342271</v>
      </c>
      <c r="T37">
        <f t="shared" si="11"/>
        <v>35.928095639634755</v>
      </c>
      <c r="U37">
        <f t="shared" si="12"/>
        <v>34.935332258064498</v>
      </c>
      <c r="V37">
        <f t="shared" si="13"/>
        <v>5.6281755056601543</v>
      </c>
      <c r="W37">
        <f t="shared" si="14"/>
        <v>57.353822162981373</v>
      </c>
      <c r="X37">
        <f t="shared" si="15"/>
        <v>3.2127616505042815</v>
      </c>
      <c r="Y37">
        <f t="shared" si="16"/>
        <v>5.6016522166118792</v>
      </c>
      <c r="Z37">
        <f t="shared" si="17"/>
        <v>2.4154138551558728</v>
      </c>
      <c r="AA37">
        <f t="shared" si="18"/>
        <v>-45.54988707469164</v>
      </c>
      <c r="AB37">
        <f t="shared" si="19"/>
        <v>-13.614691131527822</v>
      </c>
      <c r="AC37">
        <f t="shared" si="20"/>
        <v>-1.0720507084047399</v>
      </c>
      <c r="AD37">
        <f t="shared" si="21"/>
        <v>171.05528097879852</v>
      </c>
      <c r="AE37">
        <v>7</v>
      </c>
      <c r="AF37">
        <v>1</v>
      </c>
      <c r="AG37">
        <f t="shared" si="22"/>
        <v>1</v>
      </c>
      <c r="AH37">
        <f t="shared" si="23"/>
        <v>0</v>
      </c>
      <c r="AI37">
        <f t="shared" si="24"/>
        <v>52513.660820980527</v>
      </c>
      <c r="AJ37" t="s">
        <v>288</v>
      </c>
      <c r="AK37">
        <v>715.47692307692296</v>
      </c>
      <c r="AL37">
        <v>3262.08</v>
      </c>
      <c r="AM37">
        <f t="shared" si="25"/>
        <v>2546.603076923077</v>
      </c>
      <c r="AN37">
        <f t="shared" si="26"/>
        <v>0.78066849277855754</v>
      </c>
      <c r="AO37">
        <v>-0.57774747981622299</v>
      </c>
      <c r="AP37" t="s">
        <v>396</v>
      </c>
      <c r="AQ37">
        <v>770.34249999999997</v>
      </c>
      <c r="AR37">
        <v>1018.38</v>
      </c>
      <c r="AS37">
        <f t="shared" si="27"/>
        <v>0.2435608515485379</v>
      </c>
      <c r="AT37">
        <v>0.5</v>
      </c>
      <c r="AU37">
        <f t="shared" si="28"/>
        <v>1180.1891534662952</v>
      </c>
      <c r="AV37">
        <f t="shared" si="29"/>
        <v>9.3797273561877308</v>
      </c>
      <c r="AW37">
        <f t="shared" si="30"/>
        <v>143.72393760329948</v>
      </c>
      <c r="AX37">
        <f t="shared" si="31"/>
        <v>0.37669632160882971</v>
      </c>
      <c r="AY37">
        <f t="shared" si="32"/>
        <v>8.4371855195908025E-3</v>
      </c>
      <c r="AZ37">
        <f t="shared" si="33"/>
        <v>2.2032050904377538</v>
      </c>
      <c r="BA37" t="s">
        <v>397</v>
      </c>
      <c r="BB37">
        <v>634.76</v>
      </c>
      <c r="BC37">
        <f t="shared" si="34"/>
        <v>383.62</v>
      </c>
      <c r="BD37">
        <f t="shared" si="35"/>
        <v>0.64657082529586574</v>
      </c>
      <c r="BE37">
        <f t="shared" si="36"/>
        <v>0.85398809433186673</v>
      </c>
      <c r="BF37">
        <f t="shared" si="37"/>
        <v>0.81886754839070108</v>
      </c>
      <c r="BG37">
        <f t="shared" si="38"/>
        <v>0.88105603120174558</v>
      </c>
      <c r="BH37">
        <f t="shared" si="39"/>
        <v>1400.0048387096799</v>
      </c>
      <c r="BI37">
        <f t="shared" si="40"/>
        <v>1180.1891534662952</v>
      </c>
      <c r="BJ37">
        <f t="shared" si="41"/>
        <v>0.84298933891830075</v>
      </c>
      <c r="BK37">
        <f t="shared" si="42"/>
        <v>0.19597867783660167</v>
      </c>
      <c r="BL37">
        <v>6</v>
      </c>
      <c r="BM37">
        <v>0.5</v>
      </c>
      <c r="BN37" t="s">
        <v>291</v>
      </c>
      <c r="BO37">
        <v>2</v>
      </c>
      <c r="BP37">
        <v>1607456852.0999999</v>
      </c>
      <c r="BQ37">
        <v>388.23851612903201</v>
      </c>
      <c r="BR37">
        <v>399.975161290323</v>
      </c>
      <c r="BS37">
        <v>31.4681483870968</v>
      </c>
      <c r="BT37">
        <v>30.267722580645199</v>
      </c>
      <c r="BU37">
        <v>386.119483870968</v>
      </c>
      <c r="BV37">
        <v>31.078938709677399</v>
      </c>
      <c r="BW37">
        <v>500.00983870967701</v>
      </c>
      <c r="BX37">
        <v>101.99564516129</v>
      </c>
      <c r="BY37">
        <v>0.10002348064516101</v>
      </c>
      <c r="BZ37">
        <v>34.850096774193602</v>
      </c>
      <c r="CA37">
        <v>34.935332258064498</v>
      </c>
      <c r="CB37">
        <v>999.9</v>
      </c>
      <c r="CC37">
        <v>0</v>
      </c>
      <c r="CD37">
        <v>0</v>
      </c>
      <c r="CE37">
        <v>9991.37387096774</v>
      </c>
      <c r="CF37">
        <v>0</v>
      </c>
      <c r="CG37">
        <v>186.934387096774</v>
      </c>
      <c r="CH37">
        <v>1400.0048387096799</v>
      </c>
      <c r="CI37">
        <v>0.89999722580645103</v>
      </c>
      <c r="CJ37">
        <v>0.100002638709677</v>
      </c>
      <c r="CK37">
        <v>0</v>
      </c>
      <c r="CL37">
        <v>771.45167741935495</v>
      </c>
      <c r="CM37">
        <v>4.9993800000000004</v>
      </c>
      <c r="CN37">
        <v>10871.5258064516</v>
      </c>
      <c r="CO37">
        <v>11164.3548387097</v>
      </c>
      <c r="CP37">
        <v>49.227645161290297</v>
      </c>
      <c r="CQ37">
        <v>50.683</v>
      </c>
      <c r="CR37">
        <v>49.808</v>
      </c>
      <c r="CS37">
        <v>50.936999999999998</v>
      </c>
      <c r="CT37">
        <v>51.25</v>
      </c>
      <c r="CU37">
        <v>1255.5019354838701</v>
      </c>
      <c r="CV37">
        <v>139.50290322580599</v>
      </c>
      <c r="CW37">
        <v>0</v>
      </c>
      <c r="CX37">
        <v>284.200000047684</v>
      </c>
      <c r="CY37">
        <v>0</v>
      </c>
      <c r="CZ37">
        <v>770.34249999999997</v>
      </c>
      <c r="DA37">
        <v>-146.78964100799499</v>
      </c>
      <c r="DB37">
        <v>-1997.0222219913901</v>
      </c>
      <c r="DC37">
        <v>10856.311538461499</v>
      </c>
      <c r="DD37">
        <v>15</v>
      </c>
      <c r="DE37">
        <v>1607456645</v>
      </c>
      <c r="DF37" t="s">
        <v>398</v>
      </c>
      <c r="DG37">
        <v>1607456642</v>
      </c>
      <c r="DH37">
        <v>1607456645</v>
      </c>
      <c r="DI37">
        <v>9</v>
      </c>
      <c r="DJ37">
        <v>0.127</v>
      </c>
      <c r="DK37">
        <v>-2.1000000000000001E-2</v>
      </c>
      <c r="DL37">
        <v>2.1190000000000002</v>
      </c>
      <c r="DM37">
        <v>0.38900000000000001</v>
      </c>
      <c r="DN37">
        <v>400</v>
      </c>
      <c r="DO37">
        <v>30</v>
      </c>
      <c r="DP37">
        <v>0.17</v>
      </c>
      <c r="DQ37">
        <v>0.09</v>
      </c>
      <c r="DR37">
        <v>9.41229590975035</v>
      </c>
      <c r="DS37">
        <v>-2.4532427685037002</v>
      </c>
      <c r="DT37">
        <v>0.179455831985328</v>
      </c>
      <c r="DU37">
        <v>0</v>
      </c>
      <c r="DV37">
        <v>-11.748556666666699</v>
      </c>
      <c r="DW37">
        <v>2.5015288097886699</v>
      </c>
      <c r="DX37">
        <v>0.18424168671129301</v>
      </c>
      <c r="DY37">
        <v>0</v>
      </c>
      <c r="DZ37">
        <v>1.19653266666667</v>
      </c>
      <c r="EA37">
        <v>1.1780203781980001</v>
      </c>
      <c r="EB37">
        <v>8.58861305424546E-2</v>
      </c>
      <c r="EC37">
        <v>0</v>
      </c>
      <c r="ED37">
        <v>0</v>
      </c>
      <c r="EE37">
        <v>3</v>
      </c>
      <c r="EF37" t="s">
        <v>305</v>
      </c>
      <c r="EG37">
        <v>100</v>
      </c>
      <c r="EH37">
        <v>100</v>
      </c>
      <c r="EI37">
        <v>2.1190000000000002</v>
      </c>
      <c r="EJ37">
        <v>0.38919999999999999</v>
      </c>
      <c r="EK37">
        <v>2.1191499999999901</v>
      </c>
      <c r="EL37">
        <v>0</v>
      </c>
      <c r="EM37">
        <v>0</v>
      </c>
      <c r="EN37">
        <v>0</v>
      </c>
      <c r="EO37">
        <v>0.38920499999999297</v>
      </c>
      <c r="EP37">
        <v>0</v>
      </c>
      <c r="EQ37">
        <v>0</v>
      </c>
      <c r="ER37">
        <v>0</v>
      </c>
      <c r="ES37">
        <v>-1</v>
      </c>
      <c r="ET37">
        <v>-1</v>
      </c>
      <c r="EU37">
        <v>-1</v>
      </c>
      <c r="EV37">
        <v>-1</v>
      </c>
      <c r="EW37">
        <v>3.6</v>
      </c>
      <c r="EX37">
        <v>3.6</v>
      </c>
      <c r="EY37">
        <v>2</v>
      </c>
      <c r="EZ37">
        <v>473.976</v>
      </c>
      <c r="FA37">
        <v>557.28899999999999</v>
      </c>
      <c r="FB37">
        <v>33.515300000000003</v>
      </c>
      <c r="FC37">
        <v>31.428899999999999</v>
      </c>
      <c r="FD37">
        <v>30</v>
      </c>
      <c r="FE37">
        <v>30.933</v>
      </c>
      <c r="FF37">
        <v>30.9316</v>
      </c>
      <c r="FG37">
        <v>20.929300000000001</v>
      </c>
      <c r="FH37">
        <v>0</v>
      </c>
      <c r="FI37">
        <v>100</v>
      </c>
      <c r="FJ37">
        <v>-999.9</v>
      </c>
      <c r="FK37">
        <v>400</v>
      </c>
      <c r="FL37">
        <v>30.960799999999999</v>
      </c>
      <c r="FM37">
        <v>101.45699999999999</v>
      </c>
      <c r="FN37">
        <v>100.611</v>
      </c>
    </row>
    <row r="38" spans="1:170" x14ac:dyDescent="0.25">
      <c r="A38">
        <v>22</v>
      </c>
      <c r="B38">
        <v>1607457020.0999999</v>
      </c>
      <c r="C38">
        <v>3576</v>
      </c>
      <c r="D38" t="s">
        <v>399</v>
      </c>
      <c r="E38" t="s">
        <v>400</v>
      </c>
      <c r="F38" t="s">
        <v>395</v>
      </c>
      <c r="G38" t="s">
        <v>313</v>
      </c>
      <c r="H38">
        <v>1607457012.3499999</v>
      </c>
      <c r="I38">
        <f t="shared" si="0"/>
        <v>1.1008082950600706E-3</v>
      </c>
      <c r="J38">
        <f t="shared" si="1"/>
        <v>5.4956319406755929</v>
      </c>
      <c r="K38">
        <f t="shared" si="2"/>
        <v>392.951433333333</v>
      </c>
      <c r="L38">
        <f t="shared" si="3"/>
        <v>193.09424512188227</v>
      </c>
      <c r="M38">
        <f t="shared" si="4"/>
        <v>19.715621399147384</v>
      </c>
      <c r="N38">
        <f t="shared" si="5"/>
        <v>40.12176376857925</v>
      </c>
      <c r="O38">
        <f t="shared" si="6"/>
        <v>4.6929697552972993E-2</v>
      </c>
      <c r="P38">
        <f t="shared" si="7"/>
        <v>2.9616757598326515</v>
      </c>
      <c r="Q38">
        <f t="shared" si="8"/>
        <v>4.6520457720031459E-2</v>
      </c>
      <c r="R38">
        <f t="shared" si="9"/>
        <v>2.9111757074174856E-2</v>
      </c>
      <c r="S38">
        <f t="shared" si="10"/>
        <v>231.29051561018903</v>
      </c>
      <c r="T38">
        <f t="shared" si="11"/>
        <v>35.387627903844681</v>
      </c>
      <c r="U38">
        <f t="shared" si="12"/>
        <v>34.139783333333298</v>
      </c>
      <c r="V38">
        <f t="shared" si="13"/>
        <v>5.3848117732873533</v>
      </c>
      <c r="W38">
        <f t="shared" si="14"/>
        <v>56.400532896891029</v>
      </c>
      <c r="X38">
        <f t="shared" si="15"/>
        <v>3.0687634343126891</v>
      </c>
      <c r="Y38">
        <f t="shared" si="16"/>
        <v>5.4410185093869003</v>
      </c>
      <c r="Z38">
        <f t="shared" si="17"/>
        <v>2.3160483389746642</v>
      </c>
      <c r="AA38">
        <f t="shared" si="18"/>
        <v>-48.545645812149111</v>
      </c>
      <c r="AB38">
        <f t="shared" si="19"/>
        <v>29.774171691687005</v>
      </c>
      <c r="AC38">
        <f t="shared" si="20"/>
        <v>2.3303282224832262</v>
      </c>
      <c r="AD38">
        <f t="shared" si="21"/>
        <v>214.84936971221015</v>
      </c>
      <c r="AE38">
        <v>0</v>
      </c>
      <c r="AF38">
        <v>0</v>
      </c>
      <c r="AG38">
        <f t="shared" si="22"/>
        <v>1</v>
      </c>
      <c r="AH38">
        <f t="shared" si="23"/>
        <v>0</v>
      </c>
      <c r="AI38">
        <f t="shared" si="24"/>
        <v>52571.269029618052</v>
      </c>
      <c r="AJ38" t="s">
        <v>288</v>
      </c>
      <c r="AK38">
        <v>715.47692307692296</v>
      </c>
      <c r="AL38">
        <v>3262.08</v>
      </c>
      <c r="AM38">
        <f t="shared" si="25"/>
        <v>2546.603076923077</v>
      </c>
      <c r="AN38">
        <f t="shared" si="26"/>
        <v>0.78066849277855754</v>
      </c>
      <c r="AO38">
        <v>-0.57774747981622299</v>
      </c>
      <c r="AP38" t="s">
        <v>401</v>
      </c>
      <c r="AQ38">
        <v>788.32876923076901</v>
      </c>
      <c r="AR38">
        <v>988.51</v>
      </c>
      <c r="AS38">
        <f t="shared" si="27"/>
        <v>0.2025080482435494</v>
      </c>
      <c r="AT38">
        <v>0.5</v>
      </c>
      <c r="AU38">
        <f t="shared" si="28"/>
        <v>1180.1852618532268</v>
      </c>
      <c r="AV38">
        <f t="shared" si="29"/>
        <v>5.4956319406755929</v>
      </c>
      <c r="AW38">
        <f t="shared" si="30"/>
        <v>119.49850697184962</v>
      </c>
      <c r="AX38">
        <f t="shared" si="31"/>
        <v>0.35920729178258193</v>
      </c>
      <c r="AY38">
        <f t="shared" si="32"/>
        <v>5.1461237627682972E-3</v>
      </c>
      <c r="AZ38">
        <f t="shared" si="33"/>
        <v>2.2999969651293357</v>
      </c>
      <c r="BA38" t="s">
        <v>402</v>
      </c>
      <c r="BB38">
        <v>633.42999999999995</v>
      </c>
      <c r="BC38">
        <f t="shared" si="34"/>
        <v>355.08000000000004</v>
      </c>
      <c r="BD38">
        <f t="shared" si="35"/>
        <v>0.56376374554813269</v>
      </c>
      <c r="BE38">
        <f t="shared" si="36"/>
        <v>0.86491925513096057</v>
      </c>
      <c r="BF38">
        <f t="shared" si="37"/>
        <v>0.73317574934567009</v>
      </c>
      <c r="BG38">
        <f t="shared" si="38"/>
        <v>0.89278538167284072</v>
      </c>
      <c r="BH38">
        <f t="shared" si="39"/>
        <v>1400.00066666667</v>
      </c>
      <c r="BI38">
        <f t="shared" si="40"/>
        <v>1180.1852618532268</v>
      </c>
      <c r="BJ38">
        <f t="shared" si="41"/>
        <v>0.84298907132893564</v>
      </c>
      <c r="BK38">
        <f t="shared" si="42"/>
        <v>0.19597814265787142</v>
      </c>
      <c r="BL38">
        <v>6</v>
      </c>
      <c r="BM38">
        <v>0.5</v>
      </c>
      <c r="BN38" t="s">
        <v>291</v>
      </c>
      <c r="BO38">
        <v>2</v>
      </c>
      <c r="BP38">
        <v>1607457012.3499999</v>
      </c>
      <c r="BQ38">
        <v>392.951433333333</v>
      </c>
      <c r="BR38">
        <v>400.06529999999998</v>
      </c>
      <c r="BS38">
        <v>30.0553833333333</v>
      </c>
      <c r="BT38">
        <v>28.77411</v>
      </c>
      <c r="BU38">
        <v>390.8322</v>
      </c>
      <c r="BV38">
        <v>29.666180000000001</v>
      </c>
      <c r="BW38">
        <v>499.99779999999998</v>
      </c>
      <c r="BX38">
        <v>102.00360000000001</v>
      </c>
      <c r="BY38">
        <v>0.10001984999999999</v>
      </c>
      <c r="BZ38">
        <v>34.326256666666701</v>
      </c>
      <c r="CA38">
        <v>34.139783333333298</v>
      </c>
      <c r="CB38">
        <v>999.9</v>
      </c>
      <c r="CC38">
        <v>0</v>
      </c>
      <c r="CD38">
        <v>0</v>
      </c>
      <c r="CE38">
        <v>9984.2466666666696</v>
      </c>
      <c r="CF38">
        <v>0</v>
      </c>
      <c r="CG38">
        <v>183.426966666667</v>
      </c>
      <c r="CH38">
        <v>1400.00066666667</v>
      </c>
      <c r="CI38">
        <v>0.90000599999999997</v>
      </c>
      <c r="CJ38">
        <v>9.9993700000000005E-2</v>
      </c>
      <c r="CK38">
        <v>0</v>
      </c>
      <c r="CL38">
        <v>789.01173333333304</v>
      </c>
      <c r="CM38">
        <v>4.9993800000000004</v>
      </c>
      <c r="CN38">
        <v>11134.0333333333</v>
      </c>
      <c r="CO38">
        <v>11164.356666666699</v>
      </c>
      <c r="CP38">
        <v>48.737400000000001</v>
      </c>
      <c r="CQ38">
        <v>50.070533333333302</v>
      </c>
      <c r="CR38">
        <v>49.4412666666666</v>
      </c>
      <c r="CS38">
        <v>50.1871333333333</v>
      </c>
      <c r="CT38">
        <v>50.7665333333333</v>
      </c>
      <c r="CU38">
        <v>1255.51066666667</v>
      </c>
      <c r="CV38">
        <v>139.49</v>
      </c>
      <c r="CW38">
        <v>0</v>
      </c>
      <c r="CX38">
        <v>159.200000047684</v>
      </c>
      <c r="CY38">
        <v>0</v>
      </c>
      <c r="CZ38">
        <v>788.32876923076901</v>
      </c>
      <c r="DA38">
        <v>-147.13422200633701</v>
      </c>
      <c r="DB38">
        <v>-2023.12136479693</v>
      </c>
      <c r="DC38">
        <v>11124.634615384601</v>
      </c>
      <c r="DD38">
        <v>15</v>
      </c>
      <c r="DE38">
        <v>1607456645</v>
      </c>
      <c r="DF38" t="s">
        <v>398</v>
      </c>
      <c r="DG38">
        <v>1607456642</v>
      </c>
      <c r="DH38">
        <v>1607456645</v>
      </c>
      <c r="DI38">
        <v>9</v>
      </c>
      <c r="DJ38">
        <v>0.127</v>
      </c>
      <c r="DK38">
        <v>-2.1000000000000001E-2</v>
      </c>
      <c r="DL38">
        <v>2.1190000000000002</v>
      </c>
      <c r="DM38">
        <v>0.38900000000000001</v>
      </c>
      <c r="DN38">
        <v>400</v>
      </c>
      <c r="DO38">
        <v>30</v>
      </c>
      <c r="DP38">
        <v>0.17</v>
      </c>
      <c r="DQ38">
        <v>0.09</v>
      </c>
      <c r="DR38">
        <v>5.5020727169634203</v>
      </c>
      <c r="DS38">
        <v>-0.49012833844938403</v>
      </c>
      <c r="DT38">
        <v>3.8388892254609397E-2</v>
      </c>
      <c r="DU38">
        <v>1</v>
      </c>
      <c r="DV38">
        <v>-7.1157599999999999</v>
      </c>
      <c r="DW38">
        <v>0.37771087875415799</v>
      </c>
      <c r="DX38">
        <v>3.3745848436017599E-2</v>
      </c>
      <c r="DY38">
        <v>0</v>
      </c>
      <c r="DZ38">
        <v>1.27515633333333</v>
      </c>
      <c r="EA38">
        <v>0.65901410456062604</v>
      </c>
      <c r="EB38">
        <v>5.0157304518440401E-2</v>
      </c>
      <c r="EC38">
        <v>0</v>
      </c>
      <c r="ED38">
        <v>1</v>
      </c>
      <c r="EE38">
        <v>3</v>
      </c>
      <c r="EF38" t="s">
        <v>331</v>
      </c>
      <c r="EG38">
        <v>100</v>
      </c>
      <c r="EH38">
        <v>100</v>
      </c>
      <c r="EI38">
        <v>2.1190000000000002</v>
      </c>
      <c r="EJ38">
        <v>0.38929999999999998</v>
      </c>
      <c r="EK38">
        <v>2.1191499999999901</v>
      </c>
      <c r="EL38">
        <v>0</v>
      </c>
      <c r="EM38">
        <v>0</v>
      </c>
      <c r="EN38">
        <v>0</v>
      </c>
      <c r="EO38">
        <v>0.38920499999999297</v>
      </c>
      <c r="EP38">
        <v>0</v>
      </c>
      <c r="EQ38">
        <v>0</v>
      </c>
      <c r="ER38">
        <v>0</v>
      </c>
      <c r="ES38">
        <v>-1</v>
      </c>
      <c r="ET38">
        <v>-1</v>
      </c>
      <c r="EU38">
        <v>-1</v>
      </c>
      <c r="EV38">
        <v>-1</v>
      </c>
      <c r="EW38">
        <v>6.3</v>
      </c>
      <c r="EX38">
        <v>6.3</v>
      </c>
      <c r="EY38">
        <v>2</v>
      </c>
      <c r="EZ38">
        <v>489.29599999999999</v>
      </c>
      <c r="FA38">
        <v>556.89400000000001</v>
      </c>
      <c r="FB38">
        <v>33.255600000000001</v>
      </c>
      <c r="FC38">
        <v>31.108699999999999</v>
      </c>
      <c r="FD38">
        <v>29.998000000000001</v>
      </c>
      <c r="FE38">
        <v>30.700800000000001</v>
      </c>
      <c r="FF38">
        <v>30.688700000000001</v>
      </c>
      <c r="FG38">
        <v>20.915500000000002</v>
      </c>
      <c r="FH38">
        <v>0</v>
      </c>
      <c r="FI38">
        <v>100</v>
      </c>
      <c r="FJ38">
        <v>-999.9</v>
      </c>
      <c r="FK38">
        <v>400</v>
      </c>
      <c r="FL38">
        <v>31.4847</v>
      </c>
      <c r="FM38">
        <v>101.55200000000001</v>
      </c>
      <c r="FN38">
        <v>100.7</v>
      </c>
    </row>
    <row r="39" spans="1:170" x14ac:dyDescent="0.25">
      <c r="A39">
        <v>23</v>
      </c>
      <c r="B39">
        <v>1607457256.0999999</v>
      </c>
      <c r="C39">
        <v>3812</v>
      </c>
      <c r="D39" t="s">
        <v>403</v>
      </c>
      <c r="E39" t="s">
        <v>404</v>
      </c>
      <c r="F39" t="s">
        <v>405</v>
      </c>
      <c r="G39" t="s">
        <v>323</v>
      </c>
      <c r="H39">
        <v>1607457248.3499999</v>
      </c>
      <c r="I39">
        <f t="shared" si="0"/>
        <v>2.2514981743480719E-4</v>
      </c>
      <c r="J39">
        <f t="shared" si="1"/>
        <v>2.4169001037370936</v>
      </c>
      <c r="K39">
        <f t="shared" si="2"/>
        <v>396.98536666666701</v>
      </c>
      <c r="L39">
        <f t="shared" si="3"/>
        <v>-50.405711828056312</v>
      </c>
      <c r="M39">
        <f t="shared" si="4"/>
        <v>-5.1462921147288663</v>
      </c>
      <c r="N39">
        <f t="shared" si="5"/>
        <v>40.531173711195571</v>
      </c>
      <c r="O39">
        <f t="shared" si="6"/>
        <v>8.795459954778248E-3</v>
      </c>
      <c r="P39">
        <f t="shared" si="7"/>
        <v>2.9650133551388125</v>
      </c>
      <c r="Q39">
        <f t="shared" si="8"/>
        <v>8.780990714504805E-3</v>
      </c>
      <c r="R39">
        <f t="shared" si="9"/>
        <v>5.4894171895580731E-3</v>
      </c>
      <c r="S39">
        <f t="shared" si="10"/>
        <v>231.29227101360314</v>
      </c>
      <c r="T39">
        <f t="shared" si="11"/>
        <v>35.858106224199446</v>
      </c>
      <c r="U39">
        <f t="shared" si="12"/>
        <v>34.828310000000002</v>
      </c>
      <c r="V39">
        <f t="shared" si="13"/>
        <v>5.5948901419559229</v>
      </c>
      <c r="W39">
        <f t="shared" si="14"/>
        <v>55.984458343621988</v>
      </c>
      <c r="X39">
        <f t="shared" si="15"/>
        <v>3.0883741963307663</v>
      </c>
      <c r="Y39">
        <f t="shared" si="16"/>
        <v>5.5164849097492574</v>
      </c>
      <c r="Z39">
        <f t="shared" si="17"/>
        <v>2.5065159456251567</v>
      </c>
      <c r="AA39">
        <f t="shared" si="18"/>
        <v>-9.9291069488749972</v>
      </c>
      <c r="AB39">
        <f t="shared" si="19"/>
        <v>-40.649804140570666</v>
      </c>
      <c r="AC39">
        <f t="shared" si="20"/>
        <v>-3.1924969129698462</v>
      </c>
      <c r="AD39">
        <f t="shared" si="21"/>
        <v>177.52086301118763</v>
      </c>
      <c r="AE39">
        <v>1</v>
      </c>
      <c r="AF39">
        <v>0</v>
      </c>
      <c r="AG39">
        <f t="shared" si="22"/>
        <v>1</v>
      </c>
      <c r="AH39">
        <f t="shared" si="23"/>
        <v>0</v>
      </c>
      <c r="AI39">
        <f t="shared" si="24"/>
        <v>52624.185175565668</v>
      </c>
      <c r="AJ39" t="s">
        <v>288</v>
      </c>
      <c r="AK39">
        <v>715.47692307692296</v>
      </c>
      <c r="AL39">
        <v>3262.08</v>
      </c>
      <c r="AM39">
        <f t="shared" si="25"/>
        <v>2546.603076923077</v>
      </c>
      <c r="AN39">
        <f t="shared" si="26"/>
        <v>0.78066849277855754</v>
      </c>
      <c r="AO39">
        <v>-0.57774747981622299</v>
      </c>
      <c r="AP39" t="s">
        <v>406</v>
      </c>
      <c r="AQ39">
        <v>746.73328000000004</v>
      </c>
      <c r="AR39">
        <v>849.71</v>
      </c>
      <c r="AS39">
        <f t="shared" si="27"/>
        <v>0.12119042967600713</v>
      </c>
      <c r="AT39">
        <v>0.5</v>
      </c>
      <c r="AU39">
        <f t="shared" si="28"/>
        <v>1180.1945018532124</v>
      </c>
      <c r="AV39">
        <f t="shared" si="29"/>
        <v>2.4169001037370936</v>
      </c>
      <c r="AW39">
        <f t="shared" si="30"/>
        <v>71.514139390425996</v>
      </c>
      <c r="AX39">
        <f t="shared" si="31"/>
        <v>0.36071130150286568</v>
      </c>
      <c r="AY39">
        <f t="shared" si="32"/>
        <v>2.5374186872171838E-3</v>
      </c>
      <c r="AZ39">
        <f t="shared" si="33"/>
        <v>2.839050970331054</v>
      </c>
      <c r="BA39" t="s">
        <v>407</v>
      </c>
      <c r="BB39">
        <v>543.21</v>
      </c>
      <c r="BC39">
        <f t="shared" si="34"/>
        <v>306.5</v>
      </c>
      <c r="BD39">
        <f t="shared" si="35"/>
        <v>0.3359762479608483</v>
      </c>
      <c r="BE39">
        <f t="shared" si="36"/>
        <v>0.88726934351403342</v>
      </c>
      <c r="BF39">
        <f t="shared" si="37"/>
        <v>0.76714862208672541</v>
      </c>
      <c r="BG39">
        <f t="shared" si="38"/>
        <v>0.94728936042704237</v>
      </c>
      <c r="BH39">
        <f t="shared" si="39"/>
        <v>1400.01166666667</v>
      </c>
      <c r="BI39">
        <f t="shared" si="40"/>
        <v>1180.1945018532124</v>
      </c>
      <c r="BJ39">
        <f t="shared" si="41"/>
        <v>0.84298904784356055</v>
      </c>
      <c r="BK39">
        <f t="shared" si="42"/>
        <v>0.19597809568712116</v>
      </c>
      <c r="BL39">
        <v>6</v>
      </c>
      <c r="BM39">
        <v>0.5</v>
      </c>
      <c r="BN39" t="s">
        <v>291</v>
      </c>
      <c r="BO39">
        <v>2</v>
      </c>
      <c r="BP39">
        <v>1607457248.3499999</v>
      </c>
      <c r="BQ39">
        <v>396.98536666666701</v>
      </c>
      <c r="BR39">
        <v>399.99290000000002</v>
      </c>
      <c r="BS39">
        <v>30.249293333333299</v>
      </c>
      <c r="BT39">
        <v>29.987286666666702</v>
      </c>
      <c r="BU39">
        <v>394.92323333333297</v>
      </c>
      <c r="BV39">
        <v>29.844416666666699</v>
      </c>
      <c r="BW39">
        <v>500.00069999999999</v>
      </c>
      <c r="BX39">
        <v>101.99743333333301</v>
      </c>
      <c r="BY39">
        <v>9.9966506666666705E-2</v>
      </c>
      <c r="BZ39">
        <v>34.574010000000001</v>
      </c>
      <c r="CA39">
        <v>34.828310000000002</v>
      </c>
      <c r="CB39">
        <v>999.9</v>
      </c>
      <c r="CC39">
        <v>0</v>
      </c>
      <c r="CD39">
        <v>0</v>
      </c>
      <c r="CE39">
        <v>10003.753333333299</v>
      </c>
      <c r="CF39">
        <v>0</v>
      </c>
      <c r="CG39">
        <v>432.35430000000002</v>
      </c>
      <c r="CH39">
        <v>1400.01166666667</v>
      </c>
      <c r="CI39">
        <v>0.90000729999999995</v>
      </c>
      <c r="CJ39">
        <v>9.9992410000000004E-2</v>
      </c>
      <c r="CK39">
        <v>0</v>
      </c>
      <c r="CL39">
        <v>747.25953333333405</v>
      </c>
      <c r="CM39">
        <v>4.9993800000000004</v>
      </c>
      <c r="CN39">
        <v>10910.6933333333</v>
      </c>
      <c r="CO39">
        <v>11164.4433333333</v>
      </c>
      <c r="CP39">
        <v>48.576700000000002</v>
      </c>
      <c r="CQ39">
        <v>50.026866666666699</v>
      </c>
      <c r="CR39">
        <v>49.125</v>
      </c>
      <c r="CS39">
        <v>50.089300000000001</v>
      </c>
      <c r="CT39">
        <v>50.561999999999998</v>
      </c>
      <c r="CU39">
        <v>1255.5216666666699</v>
      </c>
      <c r="CV39">
        <v>139.49</v>
      </c>
      <c r="CW39">
        <v>0</v>
      </c>
      <c r="CX39">
        <v>235.39999985694899</v>
      </c>
      <c r="CY39">
        <v>0</v>
      </c>
      <c r="CZ39">
        <v>746.73328000000004</v>
      </c>
      <c r="DA39">
        <v>-45.921692393846499</v>
      </c>
      <c r="DB39">
        <v>-617.561539363728</v>
      </c>
      <c r="DC39">
        <v>10903.332</v>
      </c>
      <c r="DD39">
        <v>15</v>
      </c>
      <c r="DE39">
        <v>1607457116.0999999</v>
      </c>
      <c r="DF39" t="s">
        <v>408</v>
      </c>
      <c r="DG39">
        <v>1607457105.0999999</v>
      </c>
      <c r="DH39">
        <v>1607457116.0999999</v>
      </c>
      <c r="DI39">
        <v>10</v>
      </c>
      <c r="DJ39">
        <v>-5.7000000000000002E-2</v>
      </c>
      <c r="DK39">
        <v>1.6E-2</v>
      </c>
      <c r="DL39">
        <v>2.0619999999999998</v>
      </c>
      <c r="DM39">
        <v>0.40500000000000003</v>
      </c>
      <c r="DN39">
        <v>400</v>
      </c>
      <c r="DO39">
        <v>31</v>
      </c>
      <c r="DP39">
        <v>0.03</v>
      </c>
      <c r="DQ39">
        <v>0.02</v>
      </c>
      <c r="DR39">
        <v>2.41485679918901</v>
      </c>
      <c r="DS39">
        <v>0.15346854018005701</v>
      </c>
      <c r="DT39">
        <v>1.4844238233694801E-2</v>
      </c>
      <c r="DU39">
        <v>1</v>
      </c>
      <c r="DV39">
        <v>-3.0051886666666698</v>
      </c>
      <c r="DW39">
        <v>-0.35827808676307699</v>
      </c>
      <c r="DX39">
        <v>2.8621732504437201E-2</v>
      </c>
      <c r="DY39">
        <v>0</v>
      </c>
      <c r="DZ39">
        <v>0.25834236666666699</v>
      </c>
      <c r="EA39">
        <v>0.45241118576195699</v>
      </c>
      <c r="EB39">
        <v>3.2738251976837301E-2</v>
      </c>
      <c r="EC39">
        <v>0</v>
      </c>
      <c r="ED39">
        <v>1</v>
      </c>
      <c r="EE39">
        <v>3</v>
      </c>
      <c r="EF39" t="s">
        <v>331</v>
      </c>
      <c r="EG39">
        <v>100</v>
      </c>
      <c r="EH39">
        <v>100</v>
      </c>
      <c r="EI39">
        <v>2.0619999999999998</v>
      </c>
      <c r="EJ39">
        <v>0.40489999999999998</v>
      </c>
      <c r="EK39">
        <v>2.06214999999992</v>
      </c>
      <c r="EL39">
        <v>0</v>
      </c>
      <c r="EM39">
        <v>0</v>
      </c>
      <c r="EN39">
        <v>0</v>
      </c>
      <c r="EO39">
        <v>0.40488000000000202</v>
      </c>
      <c r="EP39">
        <v>0</v>
      </c>
      <c r="EQ39">
        <v>0</v>
      </c>
      <c r="ER39">
        <v>0</v>
      </c>
      <c r="ES39">
        <v>-1</v>
      </c>
      <c r="ET39">
        <v>-1</v>
      </c>
      <c r="EU39">
        <v>-1</v>
      </c>
      <c r="EV39">
        <v>-1</v>
      </c>
      <c r="EW39">
        <v>2.5</v>
      </c>
      <c r="EX39">
        <v>2.2999999999999998</v>
      </c>
      <c r="EY39">
        <v>2</v>
      </c>
      <c r="EZ39">
        <v>480.90699999999998</v>
      </c>
      <c r="FA39">
        <v>560.92200000000003</v>
      </c>
      <c r="FB39">
        <v>33.088299999999997</v>
      </c>
      <c r="FC39">
        <v>30.622</v>
      </c>
      <c r="FD39">
        <v>30.001200000000001</v>
      </c>
      <c r="FE39">
        <v>30.328700000000001</v>
      </c>
      <c r="FF39">
        <v>30.368600000000001</v>
      </c>
      <c r="FG39">
        <v>20.940100000000001</v>
      </c>
      <c r="FH39">
        <v>0</v>
      </c>
      <c r="FI39">
        <v>100</v>
      </c>
      <c r="FJ39">
        <v>-999.9</v>
      </c>
      <c r="FK39">
        <v>400</v>
      </c>
      <c r="FL39">
        <v>31.4847</v>
      </c>
      <c r="FM39">
        <v>101.613</v>
      </c>
      <c r="FN39">
        <v>100.742</v>
      </c>
    </row>
    <row r="40" spans="1:170" x14ac:dyDescent="0.25">
      <c r="A40">
        <v>24</v>
      </c>
      <c r="B40">
        <v>1607457403.0999999</v>
      </c>
      <c r="C40">
        <v>3959</v>
      </c>
      <c r="D40" t="s">
        <v>409</v>
      </c>
      <c r="E40" t="s">
        <v>410</v>
      </c>
      <c r="F40" t="s">
        <v>405</v>
      </c>
      <c r="G40" t="s">
        <v>323</v>
      </c>
      <c r="H40">
        <v>1607457395.0999999</v>
      </c>
      <c r="I40">
        <f t="shared" si="0"/>
        <v>4.8132314492785761E-4</v>
      </c>
      <c r="J40">
        <f t="shared" si="1"/>
        <v>3.9955954102457394</v>
      </c>
      <c r="K40">
        <f t="shared" si="2"/>
        <v>394.983967741936</v>
      </c>
      <c r="L40">
        <f t="shared" si="3"/>
        <v>32.875352918936954</v>
      </c>
      <c r="M40">
        <f t="shared" si="4"/>
        <v>3.3560513033761805</v>
      </c>
      <c r="N40">
        <f t="shared" si="5"/>
        <v>40.321588730062011</v>
      </c>
      <c r="O40">
        <f t="shared" si="6"/>
        <v>1.8162524355636492E-2</v>
      </c>
      <c r="P40">
        <f t="shared" si="7"/>
        <v>2.9651957970351992</v>
      </c>
      <c r="Q40">
        <f t="shared" si="8"/>
        <v>1.8100945210108993E-2</v>
      </c>
      <c r="R40">
        <f t="shared" si="9"/>
        <v>1.1318605908209992E-2</v>
      </c>
      <c r="S40">
        <f t="shared" si="10"/>
        <v>231.2888949851845</v>
      </c>
      <c r="T40">
        <f t="shared" si="11"/>
        <v>36.200723097648414</v>
      </c>
      <c r="U40">
        <f t="shared" si="12"/>
        <v>35.281116129032299</v>
      </c>
      <c r="V40">
        <f t="shared" si="13"/>
        <v>5.736898215012979</v>
      </c>
      <c r="W40">
        <f t="shared" si="14"/>
        <v>55.651967594814302</v>
      </c>
      <c r="X40">
        <f t="shared" si="15"/>
        <v>3.1404027583599738</v>
      </c>
      <c r="Y40">
        <f t="shared" si="16"/>
        <v>5.6429321263613312</v>
      </c>
      <c r="Z40">
        <f t="shared" si="17"/>
        <v>2.5964954566530052</v>
      </c>
      <c r="AA40">
        <f t="shared" si="18"/>
        <v>-21.226350691318519</v>
      </c>
      <c r="AB40">
        <f t="shared" si="19"/>
        <v>-47.720163994190813</v>
      </c>
      <c r="AC40">
        <f t="shared" si="20"/>
        <v>-3.7633072445155999</v>
      </c>
      <c r="AD40">
        <f t="shared" si="21"/>
        <v>158.57907305515957</v>
      </c>
      <c r="AE40">
        <v>0</v>
      </c>
      <c r="AF40">
        <v>0</v>
      </c>
      <c r="AG40">
        <f t="shared" si="22"/>
        <v>1</v>
      </c>
      <c r="AH40">
        <f t="shared" si="23"/>
        <v>0</v>
      </c>
      <c r="AI40">
        <f t="shared" si="24"/>
        <v>52559.299037881661</v>
      </c>
      <c r="AJ40" t="s">
        <v>288</v>
      </c>
      <c r="AK40">
        <v>715.47692307692296</v>
      </c>
      <c r="AL40">
        <v>3262.08</v>
      </c>
      <c r="AM40">
        <f t="shared" si="25"/>
        <v>2546.603076923077</v>
      </c>
      <c r="AN40">
        <f t="shared" si="26"/>
        <v>0.78066849277855754</v>
      </c>
      <c r="AO40">
        <v>-0.57774747981622299</v>
      </c>
      <c r="AP40" t="s">
        <v>411</v>
      </c>
      <c r="AQ40">
        <v>775.56711538461502</v>
      </c>
      <c r="AR40">
        <v>894.86</v>
      </c>
      <c r="AS40">
        <f t="shared" si="27"/>
        <v>0.13330899203829094</v>
      </c>
      <c r="AT40">
        <v>0.5</v>
      </c>
      <c r="AU40">
        <f t="shared" si="28"/>
        <v>1180.1770760467723</v>
      </c>
      <c r="AV40">
        <f t="shared" si="29"/>
        <v>3.9955954102457394</v>
      </c>
      <c r="AW40">
        <f t="shared" si="30"/>
        <v>78.664108217246323</v>
      </c>
      <c r="AX40">
        <f t="shared" si="31"/>
        <v>0.3679458239277652</v>
      </c>
      <c r="AY40">
        <f t="shared" si="32"/>
        <v>3.8751327939543145E-3</v>
      </c>
      <c r="AZ40">
        <f t="shared" si="33"/>
        <v>2.6453523456183086</v>
      </c>
      <c r="BA40" t="s">
        <v>412</v>
      </c>
      <c r="BB40">
        <v>565.6</v>
      </c>
      <c r="BC40">
        <f t="shared" si="34"/>
        <v>329.26</v>
      </c>
      <c r="BD40">
        <f t="shared" si="35"/>
        <v>0.3623060335764593</v>
      </c>
      <c r="BE40">
        <f t="shared" si="36"/>
        <v>0.87789266006052324</v>
      </c>
      <c r="BF40">
        <f t="shared" si="37"/>
        <v>0.66501749586188719</v>
      </c>
      <c r="BG40">
        <f t="shared" si="38"/>
        <v>0.92955986013343861</v>
      </c>
      <c r="BH40">
        <f t="shared" si="39"/>
        <v>1399.99096774194</v>
      </c>
      <c r="BI40">
        <f t="shared" si="40"/>
        <v>1180.1770760467723</v>
      </c>
      <c r="BJ40">
        <f t="shared" si="41"/>
        <v>0.84298906438681676</v>
      </c>
      <c r="BK40">
        <f t="shared" si="42"/>
        <v>0.19597812877363341</v>
      </c>
      <c r="BL40">
        <v>6</v>
      </c>
      <c r="BM40">
        <v>0.5</v>
      </c>
      <c r="BN40" t="s">
        <v>291</v>
      </c>
      <c r="BO40">
        <v>2</v>
      </c>
      <c r="BP40">
        <v>1607457395.0999999</v>
      </c>
      <c r="BQ40">
        <v>394.983967741936</v>
      </c>
      <c r="BR40">
        <v>400.00664516129001</v>
      </c>
      <c r="BS40">
        <v>30.762893548387101</v>
      </c>
      <c r="BT40">
        <v>30.203093548387098</v>
      </c>
      <c r="BU40">
        <v>392.92190322580598</v>
      </c>
      <c r="BV40">
        <v>30.358022580645201</v>
      </c>
      <c r="BW40">
        <v>500.01741935483898</v>
      </c>
      <c r="BX40">
        <v>101.984161290323</v>
      </c>
      <c r="BY40">
        <v>9.9953567741935506E-2</v>
      </c>
      <c r="BZ40">
        <v>34.9826032258065</v>
      </c>
      <c r="CA40">
        <v>35.281116129032299</v>
      </c>
      <c r="CB40">
        <v>999.9</v>
      </c>
      <c r="CC40">
        <v>0</v>
      </c>
      <c r="CD40">
        <v>0</v>
      </c>
      <c r="CE40">
        <v>10006.089354838699</v>
      </c>
      <c r="CF40">
        <v>0</v>
      </c>
      <c r="CG40">
        <v>751.80629032258105</v>
      </c>
      <c r="CH40">
        <v>1399.99096774194</v>
      </c>
      <c r="CI40">
        <v>0.90000761290322595</v>
      </c>
      <c r="CJ40">
        <v>9.9992303225806503E-2</v>
      </c>
      <c r="CK40">
        <v>0</v>
      </c>
      <c r="CL40">
        <v>776.91464516128997</v>
      </c>
      <c r="CM40">
        <v>4.9993800000000004</v>
      </c>
      <c r="CN40">
        <v>11336.9</v>
      </c>
      <c r="CO40">
        <v>11164.264516129</v>
      </c>
      <c r="CP40">
        <v>49.225612903225802</v>
      </c>
      <c r="CQ40">
        <v>50.7398064516129</v>
      </c>
      <c r="CR40">
        <v>49.631</v>
      </c>
      <c r="CS40">
        <v>50.9593548387097</v>
      </c>
      <c r="CT40">
        <v>51.245935483871001</v>
      </c>
      <c r="CU40">
        <v>1255.50225806452</v>
      </c>
      <c r="CV40">
        <v>139.488709677419</v>
      </c>
      <c r="CW40">
        <v>0</v>
      </c>
      <c r="CX40">
        <v>146.200000047684</v>
      </c>
      <c r="CY40">
        <v>0</v>
      </c>
      <c r="CZ40">
        <v>775.56711538461502</v>
      </c>
      <c r="DA40">
        <v>-145.12208527230001</v>
      </c>
      <c r="DB40">
        <v>-2064.78290318277</v>
      </c>
      <c r="DC40">
        <v>11317.865384615399</v>
      </c>
      <c r="DD40">
        <v>15</v>
      </c>
      <c r="DE40">
        <v>1607457116.0999999</v>
      </c>
      <c r="DF40" t="s">
        <v>408</v>
      </c>
      <c r="DG40">
        <v>1607457105.0999999</v>
      </c>
      <c r="DH40">
        <v>1607457116.0999999</v>
      </c>
      <c r="DI40">
        <v>10</v>
      </c>
      <c r="DJ40">
        <v>-5.7000000000000002E-2</v>
      </c>
      <c r="DK40">
        <v>1.6E-2</v>
      </c>
      <c r="DL40">
        <v>2.0619999999999998</v>
      </c>
      <c r="DM40">
        <v>0.40500000000000003</v>
      </c>
      <c r="DN40">
        <v>400</v>
      </c>
      <c r="DO40">
        <v>31</v>
      </c>
      <c r="DP40">
        <v>0.03</v>
      </c>
      <c r="DQ40">
        <v>0.02</v>
      </c>
      <c r="DR40">
        <v>4.0003642426305897</v>
      </c>
      <c r="DS40">
        <v>-0.47219755681828801</v>
      </c>
      <c r="DT40">
        <v>3.7667172317585103E-2</v>
      </c>
      <c r="DU40">
        <v>1</v>
      </c>
      <c r="DV40">
        <v>-5.0230256666666699</v>
      </c>
      <c r="DW40">
        <v>0.348891390433821</v>
      </c>
      <c r="DX40">
        <v>3.1069744520281401E-2</v>
      </c>
      <c r="DY40">
        <v>0</v>
      </c>
      <c r="DZ40">
        <v>0.55812853333333301</v>
      </c>
      <c r="EA40">
        <v>0.47727441156841</v>
      </c>
      <c r="EB40">
        <v>3.4677239905287899E-2</v>
      </c>
      <c r="EC40">
        <v>0</v>
      </c>
      <c r="ED40">
        <v>1</v>
      </c>
      <c r="EE40">
        <v>3</v>
      </c>
      <c r="EF40" t="s">
        <v>331</v>
      </c>
      <c r="EG40">
        <v>100</v>
      </c>
      <c r="EH40">
        <v>100</v>
      </c>
      <c r="EI40">
        <v>2.0619999999999998</v>
      </c>
      <c r="EJ40">
        <v>0.40479999999999999</v>
      </c>
      <c r="EK40">
        <v>2.06214999999992</v>
      </c>
      <c r="EL40">
        <v>0</v>
      </c>
      <c r="EM40">
        <v>0</v>
      </c>
      <c r="EN40">
        <v>0</v>
      </c>
      <c r="EO40">
        <v>0.40488000000000202</v>
      </c>
      <c r="EP40">
        <v>0</v>
      </c>
      <c r="EQ40">
        <v>0</v>
      </c>
      <c r="ER40">
        <v>0</v>
      </c>
      <c r="ES40">
        <v>-1</v>
      </c>
      <c r="ET40">
        <v>-1</v>
      </c>
      <c r="EU40">
        <v>-1</v>
      </c>
      <c r="EV40">
        <v>-1</v>
      </c>
      <c r="EW40">
        <v>5</v>
      </c>
      <c r="EX40">
        <v>4.8</v>
      </c>
      <c r="EY40">
        <v>2</v>
      </c>
      <c r="EZ40">
        <v>490.286</v>
      </c>
      <c r="FA40">
        <v>558.20100000000002</v>
      </c>
      <c r="FB40">
        <v>33.363100000000003</v>
      </c>
      <c r="FC40">
        <v>31.112400000000001</v>
      </c>
      <c r="FD40">
        <v>30.0017</v>
      </c>
      <c r="FE40">
        <v>30.720700000000001</v>
      </c>
      <c r="FF40">
        <v>30.755600000000001</v>
      </c>
      <c r="FG40">
        <v>20.939900000000002</v>
      </c>
      <c r="FH40">
        <v>0</v>
      </c>
      <c r="FI40">
        <v>100</v>
      </c>
      <c r="FJ40">
        <v>-999.9</v>
      </c>
      <c r="FK40">
        <v>400</v>
      </c>
      <c r="FL40">
        <v>30.2532</v>
      </c>
      <c r="FM40">
        <v>101.509</v>
      </c>
      <c r="FN40">
        <v>100.651</v>
      </c>
    </row>
    <row r="41" spans="1:170" x14ac:dyDescent="0.25">
      <c r="A41">
        <v>25</v>
      </c>
      <c r="B41">
        <v>1607457534.5999999</v>
      </c>
      <c r="C41">
        <v>4090.5</v>
      </c>
      <c r="D41" t="s">
        <v>413</v>
      </c>
      <c r="E41" t="s">
        <v>414</v>
      </c>
      <c r="F41" t="s">
        <v>415</v>
      </c>
      <c r="G41" t="s">
        <v>416</v>
      </c>
      <c r="H41">
        <v>1607457526.8499999</v>
      </c>
      <c r="I41">
        <f t="shared" si="0"/>
        <v>3.7465409111678131E-4</v>
      </c>
      <c r="J41">
        <f t="shared" si="1"/>
        <v>3.8546551760507932</v>
      </c>
      <c r="K41">
        <f t="shared" si="2"/>
        <v>395.19683333333302</v>
      </c>
      <c r="L41">
        <f t="shared" si="3"/>
        <v>-75.299053644089454</v>
      </c>
      <c r="M41">
        <f t="shared" si="4"/>
        <v>-7.6860334326907402</v>
      </c>
      <c r="N41">
        <f t="shared" si="5"/>
        <v>40.339100247535903</v>
      </c>
      <c r="O41">
        <f t="shared" si="6"/>
        <v>1.3340674917958806E-2</v>
      </c>
      <c r="P41">
        <f t="shared" si="7"/>
        <v>2.9649394219421632</v>
      </c>
      <c r="Q41">
        <f t="shared" si="8"/>
        <v>1.3307416885704134E-2</v>
      </c>
      <c r="R41">
        <f t="shared" si="9"/>
        <v>8.3201166903899334E-3</v>
      </c>
      <c r="S41">
        <f t="shared" si="10"/>
        <v>231.28769598777723</v>
      </c>
      <c r="T41">
        <f t="shared" si="11"/>
        <v>36.58537743579862</v>
      </c>
      <c r="U41">
        <f t="shared" si="12"/>
        <v>35.771056666666702</v>
      </c>
      <c r="V41">
        <f t="shared" si="13"/>
        <v>5.8940704570503168</v>
      </c>
      <c r="W41">
        <f t="shared" si="14"/>
        <v>54.686983860376714</v>
      </c>
      <c r="X41">
        <f t="shared" si="15"/>
        <v>3.1475957978184588</v>
      </c>
      <c r="Y41">
        <f t="shared" si="16"/>
        <v>5.7556580663777286</v>
      </c>
      <c r="Z41">
        <f t="shared" si="17"/>
        <v>2.7464746592318581</v>
      </c>
      <c r="AA41">
        <f t="shared" si="18"/>
        <v>-16.522245418250055</v>
      </c>
      <c r="AB41">
        <f t="shared" si="19"/>
        <v>-68.870101831160582</v>
      </c>
      <c r="AC41">
        <f t="shared" si="20"/>
        <v>-5.454145826316557</v>
      </c>
      <c r="AD41">
        <f t="shared" si="21"/>
        <v>140.44120291205002</v>
      </c>
      <c r="AE41">
        <v>0</v>
      </c>
      <c r="AF41">
        <v>0</v>
      </c>
      <c r="AG41">
        <f t="shared" si="22"/>
        <v>1</v>
      </c>
      <c r="AH41">
        <f t="shared" si="23"/>
        <v>0</v>
      </c>
      <c r="AI41">
        <f t="shared" si="24"/>
        <v>52490.804696570849</v>
      </c>
      <c r="AJ41" t="s">
        <v>288</v>
      </c>
      <c r="AK41">
        <v>715.47692307692296</v>
      </c>
      <c r="AL41">
        <v>3262.08</v>
      </c>
      <c r="AM41">
        <f t="shared" si="25"/>
        <v>2546.603076923077</v>
      </c>
      <c r="AN41">
        <f t="shared" si="26"/>
        <v>0.78066849277855754</v>
      </c>
      <c r="AO41">
        <v>-0.57774747981622299</v>
      </c>
      <c r="AP41" t="s">
        <v>417</v>
      </c>
      <c r="AQ41">
        <v>781.31438461538505</v>
      </c>
      <c r="AR41">
        <v>938.3</v>
      </c>
      <c r="AS41">
        <f t="shared" si="27"/>
        <v>0.16730855311160064</v>
      </c>
      <c r="AT41">
        <v>0.5</v>
      </c>
      <c r="AU41">
        <f t="shared" si="28"/>
        <v>1180.1674008569498</v>
      </c>
      <c r="AV41">
        <f t="shared" si="29"/>
        <v>3.8546551760507932</v>
      </c>
      <c r="AW41">
        <f t="shared" si="30"/>
        <v>98.726050133427336</v>
      </c>
      <c r="AX41">
        <f t="shared" si="31"/>
        <v>0.44992006820846209</v>
      </c>
      <c r="AY41">
        <f t="shared" si="32"/>
        <v>3.7557406285316261E-3</v>
      </c>
      <c r="AZ41">
        <f t="shared" si="33"/>
        <v>2.4765853138655012</v>
      </c>
      <c r="BA41" t="s">
        <v>418</v>
      </c>
      <c r="BB41">
        <v>516.14</v>
      </c>
      <c r="BC41">
        <f t="shared" si="34"/>
        <v>422.15999999999997</v>
      </c>
      <c r="BD41">
        <f t="shared" si="35"/>
        <v>0.37186283727642344</v>
      </c>
      <c r="BE41">
        <f t="shared" si="36"/>
        <v>0.84626029702032812</v>
      </c>
      <c r="BF41">
        <f t="shared" si="37"/>
        <v>0.70453032761417922</v>
      </c>
      <c r="BG41">
        <f t="shared" si="38"/>
        <v>0.91250184257520717</v>
      </c>
      <c r="BH41">
        <f t="shared" si="39"/>
        <v>1399.979</v>
      </c>
      <c r="BI41">
        <f t="shared" si="40"/>
        <v>1180.1674008569498</v>
      </c>
      <c r="BJ41">
        <f t="shared" si="41"/>
        <v>0.84298935973821731</v>
      </c>
      <c r="BK41">
        <f t="shared" si="42"/>
        <v>0.19597871947643469</v>
      </c>
      <c r="BL41">
        <v>6</v>
      </c>
      <c r="BM41">
        <v>0.5</v>
      </c>
      <c r="BN41" t="s">
        <v>291</v>
      </c>
      <c r="BO41">
        <v>2</v>
      </c>
      <c r="BP41">
        <v>1607457526.8499999</v>
      </c>
      <c r="BQ41">
        <v>395.19683333333302</v>
      </c>
      <c r="BR41">
        <v>399.99993333333299</v>
      </c>
      <c r="BS41">
        <v>30.836580000000001</v>
      </c>
      <c r="BT41">
        <v>30.400873333333301</v>
      </c>
      <c r="BU41">
        <v>393.13466666666699</v>
      </c>
      <c r="BV41">
        <v>30.431699999999999</v>
      </c>
      <c r="BW41">
        <v>500.01673333333298</v>
      </c>
      <c r="BX41">
        <v>101.97343333333301</v>
      </c>
      <c r="BY41">
        <v>0.100006646666667</v>
      </c>
      <c r="BZ41">
        <v>35.340203333333299</v>
      </c>
      <c r="CA41">
        <v>35.771056666666702</v>
      </c>
      <c r="CB41">
        <v>999.9</v>
      </c>
      <c r="CC41">
        <v>0</v>
      </c>
      <c r="CD41">
        <v>0</v>
      </c>
      <c r="CE41">
        <v>10005.6886666667</v>
      </c>
      <c r="CF41">
        <v>0</v>
      </c>
      <c r="CG41">
        <v>308.44693333333299</v>
      </c>
      <c r="CH41">
        <v>1399.979</v>
      </c>
      <c r="CI41">
        <v>0.89999736666666696</v>
      </c>
      <c r="CJ41">
        <v>0.10000250333333301</v>
      </c>
      <c r="CK41">
        <v>0</v>
      </c>
      <c r="CL41">
        <v>781.47209999999995</v>
      </c>
      <c r="CM41">
        <v>4.9993800000000004</v>
      </c>
      <c r="CN41">
        <v>11223.186666666699</v>
      </c>
      <c r="CO41">
        <v>11164.16</v>
      </c>
      <c r="CP41">
        <v>49.625</v>
      </c>
      <c r="CQ41">
        <v>51.25</v>
      </c>
      <c r="CR41">
        <v>50.160066666666701</v>
      </c>
      <c r="CS41">
        <v>51.5</v>
      </c>
      <c r="CT41">
        <v>51.75</v>
      </c>
      <c r="CU41">
        <v>1255.4780000000001</v>
      </c>
      <c r="CV41">
        <v>139.50133333333301</v>
      </c>
      <c r="CW41">
        <v>0</v>
      </c>
      <c r="CX41">
        <v>130.5</v>
      </c>
      <c r="CY41">
        <v>0</v>
      </c>
      <c r="CZ41">
        <v>781.31438461538505</v>
      </c>
      <c r="DA41">
        <v>-101.456410328895</v>
      </c>
      <c r="DB41">
        <v>-2189.38119871359</v>
      </c>
      <c r="DC41">
        <v>11218.938461538501</v>
      </c>
      <c r="DD41">
        <v>15</v>
      </c>
      <c r="DE41">
        <v>1607457116.0999999</v>
      </c>
      <c r="DF41" t="s">
        <v>408</v>
      </c>
      <c r="DG41">
        <v>1607457105.0999999</v>
      </c>
      <c r="DH41">
        <v>1607457116.0999999</v>
      </c>
      <c r="DI41">
        <v>10</v>
      </c>
      <c r="DJ41">
        <v>-5.7000000000000002E-2</v>
      </c>
      <c r="DK41">
        <v>1.6E-2</v>
      </c>
      <c r="DL41">
        <v>2.0619999999999998</v>
      </c>
      <c r="DM41">
        <v>0.40500000000000003</v>
      </c>
      <c r="DN41">
        <v>400</v>
      </c>
      <c r="DO41">
        <v>31</v>
      </c>
      <c r="DP41">
        <v>0.03</v>
      </c>
      <c r="DQ41">
        <v>0.02</v>
      </c>
      <c r="DR41">
        <v>3.8558487481649202</v>
      </c>
      <c r="DS41">
        <v>-0.20699882638143099</v>
      </c>
      <c r="DT41">
        <v>2.4148541056377301E-2</v>
      </c>
      <c r="DU41">
        <v>1</v>
      </c>
      <c r="DV41">
        <v>-4.8030723333333301</v>
      </c>
      <c r="DW41">
        <v>-8.7987096774203299E-2</v>
      </c>
      <c r="DX41">
        <v>2.4037791590650701E-2</v>
      </c>
      <c r="DY41">
        <v>1</v>
      </c>
      <c r="DZ41">
        <v>0.43571043333333298</v>
      </c>
      <c r="EA41">
        <v>0.97840949499443697</v>
      </c>
      <c r="EB41">
        <v>7.1130078586433595E-2</v>
      </c>
      <c r="EC41">
        <v>0</v>
      </c>
      <c r="ED41">
        <v>2</v>
      </c>
      <c r="EE41">
        <v>3</v>
      </c>
      <c r="EF41" t="s">
        <v>293</v>
      </c>
      <c r="EG41">
        <v>100</v>
      </c>
      <c r="EH41">
        <v>100</v>
      </c>
      <c r="EI41">
        <v>2.0619999999999998</v>
      </c>
      <c r="EJ41">
        <v>0.40489999999999998</v>
      </c>
      <c r="EK41">
        <v>2.06214999999992</v>
      </c>
      <c r="EL41">
        <v>0</v>
      </c>
      <c r="EM41">
        <v>0</v>
      </c>
      <c r="EN41">
        <v>0</v>
      </c>
      <c r="EO41">
        <v>0.40488000000000202</v>
      </c>
      <c r="EP41">
        <v>0</v>
      </c>
      <c r="EQ41">
        <v>0</v>
      </c>
      <c r="ER41">
        <v>0</v>
      </c>
      <c r="ES41">
        <v>-1</v>
      </c>
      <c r="ET41">
        <v>-1</v>
      </c>
      <c r="EU41">
        <v>-1</v>
      </c>
      <c r="EV41">
        <v>-1</v>
      </c>
      <c r="EW41">
        <v>7.2</v>
      </c>
      <c r="EX41">
        <v>7</v>
      </c>
      <c r="EY41">
        <v>2</v>
      </c>
      <c r="EZ41">
        <v>494.38299999999998</v>
      </c>
      <c r="FA41">
        <v>556.23400000000004</v>
      </c>
      <c r="FB41">
        <v>33.746299999999998</v>
      </c>
      <c r="FC41">
        <v>31.618200000000002</v>
      </c>
      <c r="FD41">
        <v>30.000499999999999</v>
      </c>
      <c r="FE41">
        <v>31.141999999999999</v>
      </c>
      <c r="FF41">
        <v>31.154499999999999</v>
      </c>
      <c r="FG41">
        <v>20.940100000000001</v>
      </c>
      <c r="FH41">
        <v>0</v>
      </c>
      <c r="FI41">
        <v>100</v>
      </c>
      <c r="FJ41">
        <v>-999.9</v>
      </c>
      <c r="FK41">
        <v>400</v>
      </c>
      <c r="FL41">
        <v>30.746500000000001</v>
      </c>
      <c r="FM41">
        <v>101.429</v>
      </c>
      <c r="FN41">
        <v>100.583</v>
      </c>
    </row>
    <row r="42" spans="1:170" x14ac:dyDescent="0.25">
      <c r="A42">
        <v>26</v>
      </c>
      <c r="B42">
        <v>1607457654.5999999</v>
      </c>
      <c r="C42">
        <v>4210.5</v>
      </c>
      <c r="D42" t="s">
        <v>419</v>
      </c>
      <c r="E42" t="s">
        <v>420</v>
      </c>
      <c r="F42" t="s">
        <v>415</v>
      </c>
      <c r="G42" t="s">
        <v>416</v>
      </c>
      <c r="H42">
        <v>1607457646.5999999</v>
      </c>
      <c r="I42">
        <f t="shared" si="0"/>
        <v>8.694539749232133E-4</v>
      </c>
      <c r="J42">
        <f t="shared" si="1"/>
        <v>7.0622040284934879</v>
      </c>
      <c r="K42">
        <f t="shared" si="2"/>
        <v>391.11348387096803</v>
      </c>
      <c r="L42">
        <f t="shared" si="3"/>
        <v>34.06022815026877</v>
      </c>
      <c r="M42">
        <f t="shared" si="4"/>
        <v>3.4764879104115445</v>
      </c>
      <c r="N42">
        <f t="shared" si="5"/>
        <v>39.920498837458062</v>
      </c>
      <c r="O42">
        <f t="shared" si="6"/>
        <v>3.2645160515264643E-2</v>
      </c>
      <c r="P42">
        <f t="shared" si="7"/>
        <v>2.9603829759726406</v>
      </c>
      <c r="Q42">
        <f t="shared" si="8"/>
        <v>3.2446480521489025E-2</v>
      </c>
      <c r="R42">
        <f t="shared" si="9"/>
        <v>2.0296799985314404E-2</v>
      </c>
      <c r="S42">
        <f t="shared" si="10"/>
        <v>231.28964404712394</v>
      </c>
      <c r="T42">
        <f t="shared" si="11"/>
        <v>36.675286649433772</v>
      </c>
      <c r="U42">
        <f t="shared" si="12"/>
        <v>35.5644548387097</v>
      </c>
      <c r="V42">
        <f t="shared" si="13"/>
        <v>5.8273425881601426</v>
      </c>
      <c r="W42">
        <f t="shared" si="14"/>
        <v>55.171315549928792</v>
      </c>
      <c r="X42">
        <f t="shared" si="15"/>
        <v>3.2133792300617192</v>
      </c>
      <c r="Y42">
        <f t="shared" si="16"/>
        <v>5.8243657923177201</v>
      </c>
      <c r="Z42">
        <f t="shared" si="17"/>
        <v>2.6139633580984234</v>
      </c>
      <c r="AA42">
        <f t="shared" si="18"/>
        <v>-38.342920294113704</v>
      </c>
      <c r="AB42">
        <f t="shared" si="19"/>
        <v>-1.478618321384501</v>
      </c>
      <c r="AC42">
        <f t="shared" si="20"/>
        <v>-0.11728366301504933</v>
      </c>
      <c r="AD42">
        <f t="shared" si="21"/>
        <v>191.3508217686107</v>
      </c>
      <c r="AE42">
        <v>1</v>
      </c>
      <c r="AF42">
        <v>0</v>
      </c>
      <c r="AG42">
        <f t="shared" si="22"/>
        <v>1</v>
      </c>
      <c r="AH42">
        <f t="shared" si="23"/>
        <v>0</v>
      </c>
      <c r="AI42">
        <f t="shared" si="24"/>
        <v>52324.350841040214</v>
      </c>
      <c r="AJ42" t="s">
        <v>288</v>
      </c>
      <c r="AK42">
        <v>715.47692307692296</v>
      </c>
      <c r="AL42">
        <v>3262.08</v>
      </c>
      <c r="AM42">
        <f t="shared" si="25"/>
        <v>2546.603076923077</v>
      </c>
      <c r="AN42">
        <f t="shared" si="26"/>
        <v>0.78066849277855754</v>
      </c>
      <c r="AO42">
        <v>-0.57774747981622299</v>
      </c>
      <c r="AP42" t="s">
        <v>421</v>
      </c>
      <c r="AQ42">
        <v>1013.53952</v>
      </c>
      <c r="AR42">
        <v>1271.1300000000001</v>
      </c>
      <c r="AS42">
        <f t="shared" si="27"/>
        <v>0.20264684178644199</v>
      </c>
      <c r="AT42">
        <v>0.5</v>
      </c>
      <c r="AU42">
        <f t="shared" si="28"/>
        <v>1180.1777176839316</v>
      </c>
      <c r="AV42">
        <f t="shared" si="29"/>
        <v>7.0622040284934879</v>
      </c>
      <c r="AW42">
        <f t="shared" si="30"/>
        <v>119.57964361768995</v>
      </c>
      <c r="AX42">
        <f t="shared" si="31"/>
        <v>0.51813740530079544</v>
      </c>
      <c r="AY42">
        <f t="shared" si="32"/>
        <v>6.4735602052400365E-3</v>
      </c>
      <c r="AZ42">
        <f t="shared" si="33"/>
        <v>1.5662835429893085</v>
      </c>
      <c r="BA42" t="s">
        <v>422</v>
      </c>
      <c r="BB42">
        <v>612.51</v>
      </c>
      <c r="BC42">
        <f t="shared" si="34"/>
        <v>658.62000000000012</v>
      </c>
      <c r="BD42">
        <f t="shared" si="35"/>
        <v>0.39110637393337588</v>
      </c>
      <c r="BE42">
        <f t="shared" si="36"/>
        <v>0.75142381593994501</v>
      </c>
      <c r="BF42">
        <f t="shared" si="37"/>
        <v>0.46358148761886558</v>
      </c>
      <c r="BG42">
        <f t="shared" si="38"/>
        <v>0.78180617075416292</v>
      </c>
      <c r="BH42">
        <f t="shared" si="39"/>
        <v>1399.99129032258</v>
      </c>
      <c r="BI42">
        <f t="shared" si="40"/>
        <v>1180.1777176839316</v>
      </c>
      <c r="BJ42">
        <f t="shared" si="41"/>
        <v>0.84298932846360797</v>
      </c>
      <c r="BK42">
        <f t="shared" si="42"/>
        <v>0.19597865692721594</v>
      </c>
      <c r="BL42">
        <v>6</v>
      </c>
      <c r="BM42">
        <v>0.5</v>
      </c>
      <c r="BN42" t="s">
        <v>291</v>
      </c>
      <c r="BO42">
        <v>2</v>
      </c>
      <c r="BP42">
        <v>1607457646.5999999</v>
      </c>
      <c r="BQ42">
        <v>391.11348387096803</v>
      </c>
      <c r="BR42">
        <v>399.99590322580701</v>
      </c>
      <c r="BS42">
        <v>31.4824709677419</v>
      </c>
      <c r="BT42">
        <v>30.472006451612899</v>
      </c>
      <c r="BU42">
        <v>389.05132258064498</v>
      </c>
      <c r="BV42">
        <v>31.077574193548401</v>
      </c>
      <c r="BW42">
        <v>500.016419354839</v>
      </c>
      <c r="BX42">
        <v>101.968741935484</v>
      </c>
      <c r="BY42">
        <v>0.100096096774194</v>
      </c>
      <c r="BZ42">
        <v>35.5551903225806</v>
      </c>
      <c r="CA42">
        <v>35.5644548387097</v>
      </c>
      <c r="CB42">
        <v>999.9</v>
      </c>
      <c r="CC42">
        <v>0</v>
      </c>
      <c r="CD42">
        <v>0</v>
      </c>
      <c r="CE42">
        <v>9980.3425806451596</v>
      </c>
      <c r="CF42">
        <v>0</v>
      </c>
      <c r="CG42">
        <v>317.26187096774203</v>
      </c>
      <c r="CH42">
        <v>1399.99129032258</v>
      </c>
      <c r="CI42">
        <v>0.89999961290322605</v>
      </c>
      <c r="CJ42">
        <v>0.10000055483871</v>
      </c>
      <c r="CK42">
        <v>0</v>
      </c>
      <c r="CL42">
        <v>1018.60641935484</v>
      </c>
      <c r="CM42">
        <v>4.9993800000000004</v>
      </c>
      <c r="CN42">
        <v>14609.222580645201</v>
      </c>
      <c r="CO42">
        <v>11164.2677419355</v>
      </c>
      <c r="CP42">
        <v>49.811999999999998</v>
      </c>
      <c r="CQ42">
        <v>51.311999999999998</v>
      </c>
      <c r="CR42">
        <v>50.342483870967698</v>
      </c>
      <c r="CS42">
        <v>51.561999999999998</v>
      </c>
      <c r="CT42">
        <v>51.875</v>
      </c>
      <c r="CU42">
        <v>1255.49225806452</v>
      </c>
      <c r="CV42">
        <v>139.50129032258101</v>
      </c>
      <c r="CW42">
        <v>0</v>
      </c>
      <c r="CX42">
        <v>119</v>
      </c>
      <c r="CY42">
        <v>0</v>
      </c>
      <c r="CZ42">
        <v>1013.53952</v>
      </c>
      <c r="DA42">
        <v>-438.56607758221901</v>
      </c>
      <c r="DB42">
        <v>-6862.8307810772203</v>
      </c>
      <c r="DC42">
        <v>14533.5</v>
      </c>
      <c r="DD42">
        <v>15</v>
      </c>
      <c r="DE42">
        <v>1607457116.0999999</v>
      </c>
      <c r="DF42" t="s">
        <v>408</v>
      </c>
      <c r="DG42">
        <v>1607457105.0999999</v>
      </c>
      <c r="DH42">
        <v>1607457116.0999999</v>
      </c>
      <c r="DI42">
        <v>10</v>
      </c>
      <c r="DJ42">
        <v>-5.7000000000000002E-2</v>
      </c>
      <c r="DK42">
        <v>1.6E-2</v>
      </c>
      <c r="DL42">
        <v>2.0619999999999998</v>
      </c>
      <c r="DM42">
        <v>0.40500000000000003</v>
      </c>
      <c r="DN42">
        <v>400</v>
      </c>
      <c r="DO42">
        <v>31</v>
      </c>
      <c r="DP42">
        <v>0.03</v>
      </c>
      <c r="DQ42">
        <v>0.02</v>
      </c>
      <c r="DR42">
        <v>7.0617694567691602</v>
      </c>
      <c r="DS42">
        <v>0.22297884044913599</v>
      </c>
      <c r="DT42">
        <v>1.86675691702161E-2</v>
      </c>
      <c r="DU42">
        <v>1</v>
      </c>
      <c r="DV42">
        <v>-8.8864496666666692</v>
      </c>
      <c r="DW42">
        <v>-0.86111866518353697</v>
      </c>
      <c r="DX42">
        <v>6.3342591436480605E-2</v>
      </c>
      <c r="DY42">
        <v>0</v>
      </c>
      <c r="DZ42">
        <v>1.0176959999999999</v>
      </c>
      <c r="EA42">
        <v>1.49324209121246</v>
      </c>
      <c r="EB42">
        <v>0.108443742886654</v>
      </c>
      <c r="EC42">
        <v>0</v>
      </c>
      <c r="ED42">
        <v>1</v>
      </c>
      <c r="EE42">
        <v>3</v>
      </c>
      <c r="EF42" t="s">
        <v>331</v>
      </c>
      <c r="EG42">
        <v>100</v>
      </c>
      <c r="EH42">
        <v>100</v>
      </c>
      <c r="EI42">
        <v>2.0630000000000002</v>
      </c>
      <c r="EJ42">
        <v>0.40489999999999998</v>
      </c>
      <c r="EK42">
        <v>2.06214999999992</v>
      </c>
      <c r="EL42">
        <v>0</v>
      </c>
      <c r="EM42">
        <v>0</v>
      </c>
      <c r="EN42">
        <v>0</v>
      </c>
      <c r="EO42">
        <v>0.40488000000000202</v>
      </c>
      <c r="EP42">
        <v>0</v>
      </c>
      <c r="EQ42">
        <v>0</v>
      </c>
      <c r="ER42">
        <v>0</v>
      </c>
      <c r="ES42">
        <v>-1</v>
      </c>
      <c r="ET42">
        <v>-1</v>
      </c>
      <c r="EU42">
        <v>-1</v>
      </c>
      <c r="EV42">
        <v>-1</v>
      </c>
      <c r="EW42">
        <v>9.1999999999999993</v>
      </c>
      <c r="EX42">
        <v>9</v>
      </c>
      <c r="EY42">
        <v>2</v>
      </c>
      <c r="EZ42">
        <v>480.51499999999999</v>
      </c>
      <c r="FA42">
        <v>556.40899999999999</v>
      </c>
      <c r="FB42">
        <v>34.0077</v>
      </c>
      <c r="FC42">
        <v>31.810199999999998</v>
      </c>
      <c r="FD42">
        <v>30.000399999999999</v>
      </c>
      <c r="FE42">
        <v>31.345500000000001</v>
      </c>
      <c r="FF42">
        <v>31.3537</v>
      </c>
      <c r="FG42">
        <v>20.945900000000002</v>
      </c>
      <c r="FH42">
        <v>0</v>
      </c>
      <c r="FI42">
        <v>100</v>
      </c>
      <c r="FJ42">
        <v>-999.9</v>
      </c>
      <c r="FK42">
        <v>400</v>
      </c>
      <c r="FL42">
        <v>30.832999999999998</v>
      </c>
      <c r="FM42">
        <v>101.41200000000001</v>
      </c>
      <c r="FN42">
        <v>100.57299999999999</v>
      </c>
    </row>
    <row r="43" spans="1:170" x14ac:dyDescent="0.25">
      <c r="A43">
        <v>27</v>
      </c>
      <c r="B43">
        <v>1607457783.0999999</v>
      </c>
      <c r="C43">
        <v>4339</v>
      </c>
      <c r="D43" t="s">
        <v>423</v>
      </c>
      <c r="E43" t="s">
        <v>424</v>
      </c>
      <c r="F43" t="s">
        <v>415</v>
      </c>
      <c r="G43" t="s">
        <v>345</v>
      </c>
      <c r="H43">
        <v>1607457775.0999999</v>
      </c>
      <c r="I43">
        <f t="shared" si="0"/>
        <v>3.1605000997053591E-3</v>
      </c>
      <c r="J43">
        <f t="shared" si="1"/>
        <v>12.911312122267844</v>
      </c>
      <c r="K43">
        <f t="shared" si="2"/>
        <v>383.04525806451602</v>
      </c>
      <c r="L43">
        <f t="shared" si="3"/>
        <v>216.00151871127017</v>
      </c>
      <c r="M43">
        <f t="shared" si="4"/>
        <v>22.047173492751941</v>
      </c>
      <c r="N43">
        <f t="shared" si="5"/>
        <v>39.097249456902517</v>
      </c>
      <c r="O43">
        <f t="shared" si="6"/>
        <v>0.13562249005666324</v>
      </c>
      <c r="P43">
        <f t="shared" si="7"/>
        <v>2.9617239145045184</v>
      </c>
      <c r="Q43">
        <f t="shared" si="8"/>
        <v>0.13226441389379656</v>
      </c>
      <c r="R43">
        <f t="shared" si="9"/>
        <v>8.2960043128743541E-2</v>
      </c>
      <c r="S43">
        <f t="shared" si="10"/>
        <v>231.28505141179826</v>
      </c>
      <c r="T43">
        <f t="shared" si="11"/>
        <v>36.266786383144257</v>
      </c>
      <c r="U43">
        <f t="shared" si="12"/>
        <v>35.5554870967742</v>
      </c>
      <c r="V43">
        <f t="shared" si="13"/>
        <v>5.8244611287996486</v>
      </c>
      <c r="W43">
        <f t="shared" si="14"/>
        <v>59.450905770275938</v>
      </c>
      <c r="X43">
        <f t="shared" si="15"/>
        <v>3.4968451361960957</v>
      </c>
      <c r="Y43">
        <f t="shared" si="16"/>
        <v>5.8819038850446521</v>
      </c>
      <c r="Z43">
        <f t="shared" si="17"/>
        <v>2.3276159926035529</v>
      </c>
      <c r="AA43">
        <f t="shared" si="18"/>
        <v>-139.37805439700634</v>
      </c>
      <c r="AB43">
        <f t="shared" si="19"/>
        <v>28.429938982025199</v>
      </c>
      <c r="AC43">
        <f t="shared" si="20"/>
        <v>2.2558918790624523</v>
      </c>
      <c r="AD43">
        <f t="shared" si="21"/>
        <v>122.59282787587958</v>
      </c>
      <c r="AE43">
        <v>0</v>
      </c>
      <c r="AF43">
        <v>0</v>
      </c>
      <c r="AG43">
        <f t="shared" si="22"/>
        <v>1</v>
      </c>
      <c r="AH43">
        <f t="shared" si="23"/>
        <v>0</v>
      </c>
      <c r="AI43">
        <f t="shared" si="24"/>
        <v>52332.296750354682</v>
      </c>
      <c r="AJ43" t="s">
        <v>288</v>
      </c>
      <c r="AK43">
        <v>715.47692307692296</v>
      </c>
      <c r="AL43">
        <v>3262.08</v>
      </c>
      <c r="AM43">
        <f t="shared" si="25"/>
        <v>2546.603076923077</v>
      </c>
      <c r="AN43">
        <f t="shared" si="26"/>
        <v>0.78066849277855754</v>
      </c>
      <c r="AO43">
        <v>-0.57774747981622299</v>
      </c>
      <c r="AP43" t="s">
        <v>425</v>
      </c>
      <c r="AQ43">
        <v>1351.2292</v>
      </c>
      <c r="AR43">
        <v>1730.5</v>
      </c>
      <c r="AS43">
        <f t="shared" si="27"/>
        <v>0.21916833285177695</v>
      </c>
      <c r="AT43">
        <v>0.5</v>
      </c>
      <c r="AU43">
        <f t="shared" si="28"/>
        <v>1180.1526212083074</v>
      </c>
      <c r="AV43">
        <f t="shared" si="29"/>
        <v>12.911312122267844</v>
      </c>
      <c r="AW43">
        <f t="shared" si="30"/>
        <v>129.32604125043969</v>
      </c>
      <c r="AX43">
        <f t="shared" si="31"/>
        <v>0.56633342964461131</v>
      </c>
      <c r="AY43">
        <f t="shared" si="32"/>
        <v>1.1429928095463789E-2</v>
      </c>
      <c r="AZ43">
        <f t="shared" si="33"/>
        <v>0.88505056342097654</v>
      </c>
      <c r="BA43" t="s">
        <v>426</v>
      </c>
      <c r="BB43">
        <v>750.46</v>
      </c>
      <c r="BC43">
        <f t="shared" si="34"/>
        <v>980.04</v>
      </c>
      <c r="BD43">
        <f t="shared" si="35"/>
        <v>0.38699522468470676</v>
      </c>
      <c r="BE43">
        <f t="shared" si="36"/>
        <v>0.60979766047411632</v>
      </c>
      <c r="BF43">
        <f t="shared" si="37"/>
        <v>0.37365731737815733</v>
      </c>
      <c r="BG43">
        <f t="shared" si="38"/>
        <v>0.60142077651556336</v>
      </c>
      <c r="BH43">
        <f t="shared" si="39"/>
        <v>1399.96129032258</v>
      </c>
      <c r="BI43">
        <f t="shared" si="40"/>
        <v>1180.1526212083074</v>
      </c>
      <c r="BJ43">
        <f t="shared" si="41"/>
        <v>0.84298946647044493</v>
      </c>
      <c r="BK43">
        <f t="shared" si="42"/>
        <v>0.19597893294088986</v>
      </c>
      <c r="BL43">
        <v>6</v>
      </c>
      <c r="BM43">
        <v>0.5</v>
      </c>
      <c r="BN43" t="s">
        <v>291</v>
      </c>
      <c r="BO43">
        <v>2</v>
      </c>
      <c r="BP43">
        <v>1607457775.0999999</v>
      </c>
      <c r="BQ43">
        <v>383.04525806451602</v>
      </c>
      <c r="BR43">
        <v>399.99083870967701</v>
      </c>
      <c r="BS43">
        <v>34.259441935483899</v>
      </c>
      <c r="BT43">
        <v>30.596932258064498</v>
      </c>
      <c r="BU43">
        <v>380.92867741935498</v>
      </c>
      <c r="BV43">
        <v>33.879058064516101</v>
      </c>
      <c r="BW43">
        <v>500.02158064516101</v>
      </c>
      <c r="BX43">
        <v>101.969451612903</v>
      </c>
      <c r="BY43">
        <v>0.100078380645161</v>
      </c>
      <c r="BZ43">
        <v>35.733538709677397</v>
      </c>
      <c r="CA43">
        <v>35.5554870967742</v>
      </c>
      <c r="CB43">
        <v>999.9</v>
      </c>
      <c r="CC43">
        <v>0</v>
      </c>
      <c r="CD43">
        <v>0</v>
      </c>
      <c r="CE43">
        <v>9987.8629032258104</v>
      </c>
      <c r="CF43">
        <v>0</v>
      </c>
      <c r="CG43">
        <v>323.253193548387</v>
      </c>
      <c r="CH43">
        <v>1399.96129032258</v>
      </c>
      <c r="CI43">
        <v>0.89999364516129099</v>
      </c>
      <c r="CJ43">
        <v>0.10000613548387099</v>
      </c>
      <c r="CK43">
        <v>0</v>
      </c>
      <c r="CL43">
        <v>1357.4164516128999</v>
      </c>
      <c r="CM43">
        <v>4.9993800000000004</v>
      </c>
      <c r="CN43">
        <v>19355.138709677401</v>
      </c>
      <c r="CO43">
        <v>11164.016129032299</v>
      </c>
      <c r="CP43">
        <v>49.481580645161301</v>
      </c>
      <c r="CQ43">
        <v>51.134903225806397</v>
      </c>
      <c r="CR43">
        <v>49.993709677419297</v>
      </c>
      <c r="CS43">
        <v>51.044129032258098</v>
      </c>
      <c r="CT43">
        <v>51.477645161290297</v>
      </c>
      <c r="CU43">
        <v>1255.45677419355</v>
      </c>
      <c r="CV43">
        <v>139.504516129032</v>
      </c>
      <c r="CW43">
        <v>0</v>
      </c>
      <c r="CX43">
        <v>127.40000009536701</v>
      </c>
      <c r="CY43">
        <v>0</v>
      </c>
      <c r="CZ43">
        <v>1351.2292</v>
      </c>
      <c r="DA43">
        <v>-659.97076923143902</v>
      </c>
      <c r="DB43">
        <v>-9395.1461537801206</v>
      </c>
      <c r="DC43">
        <v>19267.328000000001</v>
      </c>
      <c r="DD43">
        <v>15</v>
      </c>
      <c r="DE43">
        <v>1607457699.5999999</v>
      </c>
      <c r="DF43" t="s">
        <v>427</v>
      </c>
      <c r="DG43">
        <v>1607457698.5999999</v>
      </c>
      <c r="DH43">
        <v>1607457699.5999999</v>
      </c>
      <c r="DI43">
        <v>11</v>
      </c>
      <c r="DJ43">
        <v>5.5E-2</v>
      </c>
      <c r="DK43">
        <v>-2.5000000000000001E-2</v>
      </c>
      <c r="DL43">
        <v>2.117</v>
      </c>
      <c r="DM43">
        <v>0.38</v>
      </c>
      <c r="DN43">
        <v>400</v>
      </c>
      <c r="DO43">
        <v>31</v>
      </c>
      <c r="DP43">
        <v>0.23</v>
      </c>
      <c r="DQ43">
        <v>0.19</v>
      </c>
      <c r="DR43">
        <v>12.901609366467</v>
      </c>
      <c r="DS43">
        <v>0.89722738649771405</v>
      </c>
      <c r="DT43">
        <v>6.7057358335992495E-2</v>
      </c>
      <c r="DU43">
        <v>0</v>
      </c>
      <c r="DV43">
        <v>-16.941213333333302</v>
      </c>
      <c r="DW43">
        <v>-1.4807279199109999</v>
      </c>
      <c r="DX43">
        <v>0.109341391166485</v>
      </c>
      <c r="DY43">
        <v>0</v>
      </c>
      <c r="DZ43">
        <v>3.6583610000000002</v>
      </c>
      <c r="EA43">
        <v>1.1063014905450601</v>
      </c>
      <c r="EB43">
        <v>8.0147701333226004E-2</v>
      </c>
      <c r="EC43">
        <v>0</v>
      </c>
      <c r="ED43">
        <v>0</v>
      </c>
      <c r="EE43">
        <v>3</v>
      </c>
      <c r="EF43" t="s">
        <v>305</v>
      </c>
      <c r="EG43">
        <v>100</v>
      </c>
      <c r="EH43">
        <v>100</v>
      </c>
      <c r="EI43">
        <v>2.117</v>
      </c>
      <c r="EJ43">
        <v>0.38040000000000002</v>
      </c>
      <c r="EK43">
        <v>2.1166999999999798</v>
      </c>
      <c r="EL43">
        <v>0</v>
      </c>
      <c r="EM43">
        <v>0</v>
      </c>
      <c r="EN43">
        <v>0</v>
      </c>
      <c r="EO43">
        <v>0.38038499999999997</v>
      </c>
      <c r="EP43">
        <v>0</v>
      </c>
      <c r="EQ43">
        <v>0</v>
      </c>
      <c r="ER43">
        <v>0</v>
      </c>
      <c r="ES43">
        <v>-1</v>
      </c>
      <c r="ET43">
        <v>-1</v>
      </c>
      <c r="EU43">
        <v>-1</v>
      </c>
      <c r="EV43">
        <v>-1</v>
      </c>
      <c r="EW43">
        <v>1.4</v>
      </c>
      <c r="EX43">
        <v>1.4</v>
      </c>
      <c r="EY43">
        <v>2</v>
      </c>
      <c r="EZ43">
        <v>494.18</v>
      </c>
      <c r="FA43">
        <v>556.35299999999995</v>
      </c>
      <c r="FB43">
        <v>34.293700000000001</v>
      </c>
      <c r="FC43">
        <v>32.011699999999998</v>
      </c>
      <c r="FD43">
        <v>30.000699999999998</v>
      </c>
      <c r="FE43">
        <v>31.561599999999999</v>
      </c>
      <c r="FF43">
        <v>31.572500000000002</v>
      </c>
      <c r="FG43">
        <v>20.946000000000002</v>
      </c>
      <c r="FH43">
        <v>0</v>
      </c>
      <c r="FI43">
        <v>100</v>
      </c>
      <c r="FJ43">
        <v>-999.9</v>
      </c>
      <c r="FK43">
        <v>400</v>
      </c>
      <c r="FL43">
        <v>31.488600000000002</v>
      </c>
      <c r="FM43">
        <v>101.373</v>
      </c>
      <c r="FN43">
        <v>100.548</v>
      </c>
    </row>
    <row r="44" spans="1:170" x14ac:dyDescent="0.25">
      <c r="A44">
        <v>28</v>
      </c>
      <c r="B44">
        <v>1607457946.0999999</v>
      </c>
      <c r="C44">
        <v>4502</v>
      </c>
      <c r="D44" t="s">
        <v>428</v>
      </c>
      <c r="E44" t="s">
        <v>429</v>
      </c>
      <c r="F44" t="s">
        <v>415</v>
      </c>
      <c r="G44" t="s">
        <v>345</v>
      </c>
      <c r="H44">
        <v>1607457938.0999999</v>
      </c>
      <c r="I44">
        <f t="shared" si="0"/>
        <v>2.1510821040069041E-3</v>
      </c>
      <c r="J44">
        <f t="shared" si="1"/>
        <v>9.5303965717482786</v>
      </c>
      <c r="K44">
        <f t="shared" si="2"/>
        <v>387.56254838709702</v>
      </c>
      <c r="L44">
        <f t="shared" si="3"/>
        <v>212.6536110427333</v>
      </c>
      <c r="M44">
        <f t="shared" si="4"/>
        <v>21.705157576870274</v>
      </c>
      <c r="N44">
        <f t="shared" si="5"/>
        <v>39.557786685996682</v>
      </c>
      <c r="O44">
        <f t="shared" si="6"/>
        <v>9.4495341147208173E-2</v>
      </c>
      <c r="P44">
        <f t="shared" si="7"/>
        <v>2.964839077333798</v>
      </c>
      <c r="Q44">
        <f t="shared" si="8"/>
        <v>9.2853511571047806E-2</v>
      </c>
      <c r="R44">
        <f t="shared" si="9"/>
        <v>5.8178580499041718E-2</v>
      </c>
      <c r="S44">
        <f t="shared" si="10"/>
        <v>231.29052327466115</v>
      </c>
      <c r="T44">
        <f t="shared" si="11"/>
        <v>36.279742679039074</v>
      </c>
      <c r="U44">
        <f t="shared" si="12"/>
        <v>34.950474193548402</v>
      </c>
      <c r="V44">
        <f t="shared" si="13"/>
        <v>5.632898721877277</v>
      </c>
      <c r="W44">
        <f t="shared" si="14"/>
        <v>58.118473390650195</v>
      </c>
      <c r="X44">
        <f t="shared" si="15"/>
        <v>3.3726601182256779</v>
      </c>
      <c r="Y44">
        <f t="shared" si="16"/>
        <v>5.8030776127857724</v>
      </c>
      <c r="Z44">
        <f t="shared" si="17"/>
        <v>2.2602386036515991</v>
      </c>
      <c r="AA44">
        <f t="shared" si="18"/>
        <v>-94.862720786704472</v>
      </c>
      <c r="AB44">
        <f t="shared" si="19"/>
        <v>86.048792639427901</v>
      </c>
      <c r="AC44">
        <f t="shared" si="20"/>
        <v>6.7926015887158027</v>
      </c>
      <c r="AD44">
        <f t="shared" si="21"/>
        <v>229.2691967161004</v>
      </c>
      <c r="AE44">
        <v>0</v>
      </c>
      <c r="AF44">
        <v>0</v>
      </c>
      <c r="AG44">
        <f t="shared" si="22"/>
        <v>1</v>
      </c>
      <c r="AH44">
        <f t="shared" si="23"/>
        <v>0</v>
      </c>
      <c r="AI44">
        <f t="shared" si="24"/>
        <v>52462.545379327887</v>
      </c>
      <c r="AJ44" t="s">
        <v>288</v>
      </c>
      <c r="AK44">
        <v>715.47692307692296</v>
      </c>
      <c r="AL44">
        <v>3262.08</v>
      </c>
      <c r="AM44">
        <f t="shared" si="25"/>
        <v>2546.603076923077</v>
      </c>
      <c r="AN44">
        <f t="shared" si="26"/>
        <v>0.78066849277855754</v>
      </c>
      <c r="AO44">
        <v>-0.57774747981622299</v>
      </c>
      <c r="AP44" t="s">
        <v>430</v>
      </c>
      <c r="AQ44">
        <v>1178.164</v>
      </c>
      <c r="AR44">
        <v>1425.01</v>
      </c>
      <c r="AS44">
        <f t="shared" si="27"/>
        <v>0.17322404755054355</v>
      </c>
      <c r="AT44">
        <v>0.5</v>
      </c>
      <c r="AU44">
        <f t="shared" si="28"/>
        <v>1180.1825699282347</v>
      </c>
      <c r="AV44">
        <f t="shared" si="29"/>
        <v>9.5303965717482786</v>
      </c>
      <c r="AW44">
        <f t="shared" si="30"/>
        <v>102.21800080578561</v>
      </c>
      <c r="AX44">
        <f t="shared" si="31"/>
        <v>0.51278236643953379</v>
      </c>
      <c r="AY44">
        <f t="shared" si="32"/>
        <v>8.5648986090170482E-3</v>
      </c>
      <c r="AZ44">
        <f t="shared" si="33"/>
        <v>1.2891628830674873</v>
      </c>
      <c r="BA44" t="s">
        <v>431</v>
      </c>
      <c r="BB44">
        <v>694.29</v>
      </c>
      <c r="BC44">
        <f t="shared" si="34"/>
        <v>730.72</v>
      </c>
      <c r="BD44">
        <f t="shared" si="35"/>
        <v>0.33781202102036345</v>
      </c>
      <c r="BE44">
        <f t="shared" si="36"/>
        <v>0.71542844235704628</v>
      </c>
      <c r="BF44">
        <f t="shared" si="37"/>
        <v>0.34789921432621446</v>
      </c>
      <c r="BG44">
        <f t="shared" si="38"/>
        <v>0.72138057816989387</v>
      </c>
      <c r="BH44">
        <f t="shared" si="39"/>
        <v>1399.9970967741899</v>
      </c>
      <c r="BI44">
        <f t="shared" si="40"/>
        <v>1180.1825699282347</v>
      </c>
      <c r="BJ44">
        <f t="shared" si="41"/>
        <v>0.84298929808323031</v>
      </c>
      <c r="BK44">
        <f t="shared" si="42"/>
        <v>0.1959785961664606</v>
      </c>
      <c r="BL44">
        <v>6</v>
      </c>
      <c r="BM44">
        <v>0.5</v>
      </c>
      <c r="BN44" t="s">
        <v>291</v>
      </c>
      <c r="BO44">
        <v>2</v>
      </c>
      <c r="BP44">
        <v>1607457938.0999999</v>
      </c>
      <c r="BQ44">
        <v>387.56254838709702</v>
      </c>
      <c r="BR44">
        <v>399.999161290323</v>
      </c>
      <c r="BS44">
        <v>33.0432225806452</v>
      </c>
      <c r="BT44">
        <v>30.5472741935484</v>
      </c>
      <c r="BU44">
        <v>385.44570967741902</v>
      </c>
      <c r="BV44">
        <v>32.662845161290299</v>
      </c>
      <c r="BW44">
        <v>500.01116129032198</v>
      </c>
      <c r="BX44">
        <v>101.96812903225801</v>
      </c>
      <c r="BY44">
        <v>0.100006422580645</v>
      </c>
      <c r="BZ44">
        <v>35.488816129032301</v>
      </c>
      <c r="CA44">
        <v>34.950474193548402</v>
      </c>
      <c r="CB44">
        <v>999.9</v>
      </c>
      <c r="CC44">
        <v>0</v>
      </c>
      <c r="CD44">
        <v>0</v>
      </c>
      <c r="CE44">
        <v>10005.640322580601</v>
      </c>
      <c r="CF44">
        <v>0</v>
      </c>
      <c r="CG44">
        <v>481.72312903225799</v>
      </c>
      <c r="CH44">
        <v>1399.9970967741899</v>
      </c>
      <c r="CI44">
        <v>0.89999954838709695</v>
      </c>
      <c r="CJ44">
        <v>0.100000451612903</v>
      </c>
      <c r="CK44">
        <v>0</v>
      </c>
      <c r="CL44">
        <v>1185.2629032258101</v>
      </c>
      <c r="CM44">
        <v>4.9993800000000004</v>
      </c>
      <c r="CN44">
        <v>16784.248387096799</v>
      </c>
      <c r="CO44">
        <v>11164.3096774194</v>
      </c>
      <c r="CP44">
        <v>48.064225806451603</v>
      </c>
      <c r="CQ44">
        <v>50.098548387096798</v>
      </c>
      <c r="CR44">
        <v>48.685290322580599</v>
      </c>
      <c r="CS44">
        <v>49.747806451612902</v>
      </c>
      <c r="CT44">
        <v>50.209419354838701</v>
      </c>
      <c r="CU44">
        <v>1255.49774193548</v>
      </c>
      <c r="CV44">
        <v>139.50032258064499</v>
      </c>
      <c r="CW44">
        <v>0</v>
      </c>
      <c r="CX44">
        <v>162.09999990463299</v>
      </c>
      <c r="CY44">
        <v>0</v>
      </c>
      <c r="CZ44">
        <v>1178.164</v>
      </c>
      <c r="DA44">
        <v>-434.315383942881</v>
      </c>
      <c r="DB44">
        <v>-6114.5384521426404</v>
      </c>
      <c r="DC44">
        <v>16684.312000000002</v>
      </c>
      <c r="DD44">
        <v>15</v>
      </c>
      <c r="DE44">
        <v>1607457699.5999999</v>
      </c>
      <c r="DF44" t="s">
        <v>427</v>
      </c>
      <c r="DG44">
        <v>1607457698.5999999</v>
      </c>
      <c r="DH44">
        <v>1607457699.5999999</v>
      </c>
      <c r="DI44">
        <v>11</v>
      </c>
      <c r="DJ44">
        <v>5.5E-2</v>
      </c>
      <c r="DK44">
        <v>-2.5000000000000001E-2</v>
      </c>
      <c r="DL44">
        <v>2.117</v>
      </c>
      <c r="DM44">
        <v>0.38</v>
      </c>
      <c r="DN44">
        <v>400</v>
      </c>
      <c r="DO44">
        <v>31</v>
      </c>
      <c r="DP44">
        <v>0.23</v>
      </c>
      <c r="DQ44">
        <v>0.19</v>
      </c>
      <c r="DR44">
        <v>9.5192605362838396</v>
      </c>
      <c r="DS44">
        <v>0.655456797355493</v>
      </c>
      <c r="DT44">
        <v>5.43105965006353E-2</v>
      </c>
      <c r="DU44">
        <v>0</v>
      </c>
      <c r="DV44">
        <v>-12.4322766666667</v>
      </c>
      <c r="DW44">
        <v>-1.0947123470522599</v>
      </c>
      <c r="DX44">
        <v>8.3619976414464101E-2</v>
      </c>
      <c r="DY44">
        <v>0</v>
      </c>
      <c r="DZ44">
        <v>2.4930386666666702</v>
      </c>
      <c r="EA44">
        <v>0.76077757508343002</v>
      </c>
      <c r="EB44">
        <v>5.5051322523219703E-2</v>
      </c>
      <c r="EC44">
        <v>0</v>
      </c>
      <c r="ED44">
        <v>0</v>
      </c>
      <c r="EE44">
        <v>3</v>
      </c>
      <c r="EF44" t="s">
        <v>305</v>
      </c>
      <c r="EG44">
        <v>100</v>
      </c>
      <c r="EH44">
        <v>100</v>
      </c>
      <c r="EI44">
        <v>2.117</v>
      </c>
      <c r="EJ44">
        <v>0.38040000000000002</v>
      </c>
      <c r="EK44">
        <v>2.1166999999999798</v>
      </c>
      <c r="EL44">
        <v>0</v>
      </c>
      <c r="EM44">
        <v>0</v>
      </c>
      <c r="EN44">
        <v>0</v>
      </c>
      <c r="EO44">
        <v>0.38038499999999997</v>
      </c>
      <c r="EP44">
        <v>0</v>
      </c>
      <c r="EQ44">
        <v>0</v>
      </c>
      <c r="ER44">
        <v>0</v>
      </c>
      <c r="ES44">
        <v>-1</v>
      </c>
      <c r="ET44">
        <v>-1</v>
      </c>
      <c r="EU44">
        <v>-1</v>
      </c>
      <c r="EV44">
        <v>-1</v>
      </c>
      <c r="EW44">
        <v>4.0999999999999996</v>
      </c>
      <c r="EX44">
        <v>4.0999999999999996</v>
      </c>
      <c r="EY44">
        <v>2</v>
      </c>
      <c r="EZ44">
        <v>488.20400000000001</v>
      </c>
      <c r="FA44">
        <v>556.51900000000001</v>
      </c>
      <c r="FB44">
        <v>34.331200000000003</v>
      </c>
      <c r="FC44">
        <v>32.110500000000002</v>
      </c>
      <c r="FD44">
        <v>29.999700000000001</v>
      </c>
      <c r="FE44">
        <v>31.6663</v>
      </c>
      <c r="FF44">
        <v>31.670400000000001</v>
      </c>
      <c r="FG44">
        <v>20.948899999999998</v>
      </c>
      <c r="FH44">
        <v>0</v>
      </c>
      <c r="FI44">
        <v>100</v>
      </c>
      <c r="FJ44">
        <v>-999.9</v>
      </c>
      <c r="FK44">
        <v>400</v>
      </c>
      <c r="FL44">
        <v>34.103700000000003</v>
      </c>
      <c r="FM44">
        <v>101.379</v>
      </c>
      <c r="FN44">
        <v>100.554</v>
      </c>
    </row>
    <row r="45" spans="1:170" x14ac:dyDescent="0.25">
      <c r="A45">
        <v>30</v>
      </c>
      <c r="B45">
        <v>1607458325.0999999</v>
      </c>
      <c r="C45">
        <v>4881</v>
      </c>
      <c r="D45" t="s">
        <v>434</v>
      </c>
      <c r="E45" t="s">
        <v>435</v>
      </c>
      <c r="F45" t="s">
        <v>432</v>
      </c>
      <c r="G45" t="s">
        <v>416</v>
      </c>
      <c r="H45">
        <v>1607458317.3499999</v>
      </c>
      <c r="I45">
        <f t="shared" si="0"/>
        <v>5.8417700549629456E-5</v>
      </c>
      <c r="J45">
        <f t="shared" si="1"/>
        <v>0.34079225703882465</v>
      </c>
      <c r="K45">
        <f t="shared" si="2"/>
        <v>399.54233333333298</v>
      </c>
      <c r="L45">
        <f t="shared" si="3"/>
        <v>99.392856790972587</v>
      </c>
      <c r="M45">
        <f t="shared" si="4"/>
        <v>10.142732855376476</v>
      </c>
      <c r="N45">
        <f t="shared" si="5"/>
        <v>40.772056285053296</v>
      </c>
      <c r="O45">
        <f t="shared" si="6"/>
        <v>1.8949147294753698E-3</v>
      </c>
      <c r="P45">
        <f t="shared" si="7"/>
        <v>2.9670204728046281</v>
      </c>
      <c r="Q45">
        <f t="shared" si="8"/>
        <v>1.8942426511175943E-3</v>
      </c>
      <c r="R45">
        <f t="shared" si="9"/>
        <v>1.1839620191836271E-3</v>
      </c>
      <c r="S45">
        <f t="shared" si="10"/>
        <v>231.28979048167088</v>
      </c>
      <c r="T45">
        <f t="shared" si="11"/>
        <v>37.618501803718004</v>
      </c>
      <c r="U45">
        <f t="shared" si="12"/>
        <v>36.409493333333302</v>
      </c>
      <c r="V45">
        <f t="shared" si="13"/>
        <v>6.1044846161791639</v>
      </c>
      <c r="W45">
        <f t="shared" si="14"/>
        <v>51.093134534229556</v>
      </c>
      <c r="X45">
        <f t="shared" si="15"/>
        <v>3.0993191050988425</v>
      </c>
      <c r="Y45">
        <f t="shared" si="16"/>
        <v>6.0660187192517441</v>
      </c>
      <c r="Z45">
        <f t="shared" si="17"/>
        <v>3.0051655110803215</v>
      </c>
      <c r="AA45">
        <f t="shared" si="18"/>
        <v>-2.5762205942386589</v>
      </c>
      <c r="AB45">
        <f t="shared" si="19"/>
        <v>-18.438359551019406</v>
      </c>
      <c r="AC45">
        <f t="shared" si="20"/>
        <v>-1.4705207164686145</v>
      </c>
      <c r="AD45">
        <f t="shared" si="21"/>
        <v>208.80468961994418</v>
      </c>
      <c r="AE45">
        <v>17</v>
      </c>
      <c r="AF45">
        <v>3</v>
      </c>
      <c r="AG45">
        <f t="shared" si="22"/>
        <v>1</v>
      </c>
      <c r="AH45">
        <f t="shared" si="23"/>
        <v>0</v>
      </c>
      <c r="AI45">
        <f t="shared" si="24"/>
        <v>52387.515711109008</v>
      </c>
      <c r="AJ45" t="s">
        <v>288</v>
      </c>
      <c r="AK45">
        <v>715.47692307692296</v>
      </c>
      <c r="AL45">
        <v>3262.08</v>
      </c>
      <c r="AM45">
        <f t="shared" si="25"/>
        <v>2546.603076923077</v>
      </c>
      <c r="AN45">
        <f t="shared" si="26"/>
        <v>0.78066849277855754</v>
      </c>
      <c r="AO45">
        <v>-0.57774747981622299</v>
      </c>
      <c r="AP45" t="s">
        <v>436</v>
      </c>
      <c r="AQ45">
        <v>575.91569230769198</v>
      </c>
      <c r="AR45">
        <v>653.41</v>
      </c>
      <c r="AS45">
        <f t="shared" si="27"/>
        <v>0.11859981893804505</v>
      </c>
      <c r="AT45">
        <v>0.5</v>
      </c>
      <c r="AU45">
        <f t="shared" si="28"/>
        <v>1180.1798418533126</v>
      </c>
      <c r="AV45">
        <f t="shared" si="29"/>
        <v>0.34079225703882465</v>
      </c>
      <c r="AW45">
        <f t="shared" si="30"/>
        <v>69.984557779066762</v>
      </c>
      <c r="AX45">
        <f t="shared" si="31"/>
        <v>0.28741525229182285</v>
      </c>
      <c r="AY45">
        <f t="shared" si="32"/>
        <v>7.7830488564573802E-4</v>
      </c>
      <c r="AZ45">
        <f t="shared" si="33"/>
        <v>3.9923937497130444</v>
      </c>
      <c r="BA45" t="s">
        <v>437</v>
      </c>
      <c r="BB45">
        <v>465.61</v>
      </c>
      <c r="BC45">
        <f t="shared" si="34"/>
        <v>187.79999999999995</v>
      </c>
      <c r="BD45">
        <f t="shared" si="35"/>
        <v>0.41264274596543132</v>
      </c>
      <c r="BE45">
        <f t="shared" si="36"/>
        <v>0.93284390678247942</v>
      </c>
      <c r="BF45">
        <f t="shared" si="37"/>
        <v>-1.2485604868194444</v>
      </c>
      <c r="BG45">
        <f t="shared" si="38"/>
        <v>1.0243724370080929</v>
      </c>
      <c r="BH45">
        <f t="shared" si="39"/>
        <v>1399.9939999999999</v>
      </c>
      <c r="BI45">
        <f t="shared" si="40"/>
        <v>1180.1798418533126</v>
      </c>
      <c r="BJ45">
        <f t="shared" si="41"/>
        <v>0.84298921413471251</v>
      </c>
      <c r="BK45">
        <f t="shared" si="42"/>
        <v>0.1959784282694251</v>
      </c>
      <c r="BL45">
        <v>6</v>
      </c>
      <c r="BM45">
        <v>0.5</v>
      </c>
      <c r="BN45" t="s">
        <v>291</v>
      </c>
      <c r="BO45">
        <v>2</v>
      </c>
      <c r="BP45">
        <v>1607458317.3499999</v>
      </c>
      <c r="BQ45">
        <v>399.54233333333298</v>
      </c>
      <c r="BR45">
        <v>399.97930000000002</v>
      </c>
      <c r="BS45">
        <v>30.3715166666667</v>
      </c>
      <c r="BT45">
        <v>30.303543333333302</v>
      </c>
      <c r="BU45">
        <v>397.39333333333298</v>
      </c>
      <c r="BV45">
        <v>29.99616</v>
      </c>
      <c r="BW45">
        <v>499.99136666666698</v>
      </c>
      <c r="BX45">
        <v>101.947033333333</v>
      </c>
      <c r="BY45">
        <v>9.9866040000000003E-2</v>
      </c>
      <c r="BZ45">
        <v>36.294223333333299</v>
      </c>
      <c r="CA45">
        <v>36.409493333333302</v>
      </c>
      <c r="CB45">
        <v>999.9</v>
      </c>
      <c r="CC45">
        <v>0</v>
      </c>
      <c r="CD45">
        <v>0</v>
      </c>
      <c r="CE45">
        <v>10020.0843333333</v>
      </c>
      <c r="CF45">
        <v>0</v>
      </c>
      <c r="CG45">
        <v>315.11880000000002</v>
      </c>
      <c r="CH45">
        <v>1399.9939999999999</v>
      </c>
      <c r="CI45">
        <v>0.900001933333334</v>
      </c>
      <c r="CJ45">
        <v>9.9998093333333302E-2</v>
      </c>
      <c r="CK45">
        <v>0</v>
      </c>
      <c r="CL45">
        <v>575.90413333333299</v>
      </c>
      <c r="CM45">
        <v>4.9993800000000004</v>
      </c>
      <c r="CN45">
        <v>8506.2070000000003</v>
      </c>
      <c r="CO45">
        <v>11164.3066666667</v>
      </c>
      <c r="CP45">
        <v>46.432866666666598</v>
      </c>
      <c r="CQ45">
        <v>48.311999999999998</v>
      </c>
      <c r="CR45">
        <v>46.822499999999998</v>
      </c>
      <c r="CS45">
        <v>48.555799999999998</v>
      </c>
      <c r="CT45">
        <v>48.718499999999999</v>
      </c>
      <c r="CU45">
        <v>1255.498</v>
      </c>
      <c r="CV45">
        <v>139.49600000000001</v>
      </c>
      <c r="CW45">
        <v>0</v>
      </c>
      <c r="CX45">
        <v>236.10000014305101</v>
      </c>
      <c r="CY45">
        <v>0</v>
      </c>
      <c r="CZ45">
        <v>575.91569230769198</v>
      </c>
      <c r="DA45">
        <v>-4.8525811818409101</v>
      </c>
      <c r="DB45">
        <v>-91.731282047362598</v>
      </c>
      <c r="DC45">
        <v>8505.8676923076891</v>
      </c>
      <c r="DD45">
        <v>15</v>
      </c>
      <c r="DE45">
        <v>1607458003.0999999</v>
      </c>
      <c r="DF45" t="s">
        <v>433</v>
      </c>
      <c r="DG45">
        <v>1607458003.0999999</v>
      </c>
      <c r="DH45">
        <v>1607457995.5999999</v>
      </c>
      <c r="DI45">
        <v>12</v>
      </c>
      <c r="DJ45">
        <v>3.2000000000000001E-2</v>
      </c>
      <c r="DK45">
        <v>-5.0000000000000001E-3</v>
      </c>
      <c r="DL45">
        <v>2.149</v>
      </c>
      <c r="DM45">
        <v>0.375</v>
      </c>
      <c r="DN45">
        <v>400</v>
      </c>
      <c r="DO45">
        <v>31</v>
      </c>
      <c r="DP45">
        <v>0.14000000000000001</v>
      </c>
      <c r="DQ45">
        <v>0.05</v>
      </c>
      <c r="DR45">
        <v>0.34353506426231201</v>
      </c>
      <c r="DS45">
        <v>-0.13989624970417999</v>
      </c>
      <c r="DT45">
        <v>2.0113241059760201E-2</v>
      </c>
      <c r="DU45">
        <v>1</v>
      </c>
      <c r="DV45">
        <v>-0.43713580000000002</v>
      </c>
      <c r="DW45">
        <v>-4.1317481646273302E-2</v>
      </c>
      <c r="DX45">
        <v>1.9155798736327001E-2</v>
      </c>
      <c r="DY45">
        <v>1</v>
      </c>
      <c r="DZ45">
        <v>6.5045229999999996E-2</v>
      </c>
      <c r="EA45">
        <v>0.35476965250278097</v>
      </c>
      <c r="EB45">
        <v>2.5668119456570399E-2</v>
      </c>
      <c r="EC45">
        <v>0</v>
      </c>
      <c r="ED45">
        <v>2</v>
      </c>
      <c r="EE45">
        <v>3</v>
      </c>
      <c r="EF45" t="s">
        <v>293</v>
      </c>
      <c r="EG45">
        <v>100</v>
      </c>
      <c r="EH45">
        <v>100</v>
      </c>
      <c r="EI45">
        <v>2.149</v>
      </c>
      <c r="EJ45">
        <v>0.37530000000000002</v>
      </c>
      <c r="EK45">
        <v>2.1490499999999302</v>
      </c>
      <c r="EL45">
        <v>0</v>
      </c>
      <c r="EM45">
        <v>0</v>
      </c>
      <c r="EN45">
        <v>0</v>
      </c>
      <c r="EO45">
        <v>0.37534761904761998</v>
      </c>
      <c r="EP45">
        <v>0</v>
      </c>
      <c r="EQ45">
        <v>0</v>
      </c>
      <c r="ER45">
        <v>0</v>
      </c>
      <c r="ES45">
        <v>-1</v>
      </c>
      <c r="ET45">
        <v>-1</v>
      </c>
      <c r="EU45">
        <v>-1</v>
      </c>
      <c r="EV45">
        <v>-1</v>
      </c>
      <c r="EW45">
        <v>5.4</v>
      </c>
      <c r="EX45">
        <v>5.5</v>
      </c>
      <c r="EY45">
        <v>2</v>
      </c>
      <c r="EZ45">
        <v>462.73</v>
      </c>
      <c r="FA45">
        <v>558.173</v>
      </c>
      <c r="FB45">
        <v>34.834899999999998</v>
      </c>
      <c r="FC45">
        <v>31.7042</v>
      </c>
      <c r="FD45">
        <v>30.000499999999999</v>
      </c>
      <c r="FE45">
        <v>31.325199999999999</v>
      </c>
      <c r="FF45">
        <v>31.351199999999999</v>
      </c>
      <c r="FG45">
        <v>20.9648</v>
      </c>
      <c r="FH45">
        <v>0</v>
      </c>
      <c r="FI45">
        <v>100</v>
      </c>
      <c r="FJ45">
        <v>-999.9</v>
      </c>
      <c r="FK45">
        <v>400</v>
      </c>
      <c r="FL45">
        <v>37.398099999999999</v>
      </c>
      <c r="FM45">
        <v>101.486</v>
      </c>
      <c r="FN45">
        <v>100.64400000000001</v>
      </c>
    </row>
    <row r="46" spans="1:170" x14ac:dyDescent="0.25">
      <c r="A46">
        <v>31</v>
      </c>
      <c r="B46">
        <v>1607458694</v>
      </c>
      <c r="C46">
        <v>5249.9000000953702</v>
      </c>
      <c r="D46" t="s">
        <v>441</v>
      </c>
      <c r="E46" t="s">
        <v>442</v>
      </c>
      <c r="F46" t="s">
        <v>432</v>
      </c>
      <c r="G46" t="s">
        <v>416</v>
      </c>
      <c r="H46">
        <v>1607458686</v>
      </c>
      <c r="I46">
        <f t="shared" si="0"/>
        <v>2.0421420573166903E-5</v>
      </c>
      <c r="J46">
        <f t="shared" si="1"/>
        <v>0.26000979678539465</v>
      </c>
      <c r="K46">
        <f t="shared" si="2"/>
        <v>399.68364516128997</v>
      </c>
      <c r="L46">
        <f t="shared" si="3"/>
        <v>-299.33316913739117</v>
      </c>
      <c r="M46">
        <f t="shared" si="4"/>
        <v>-30.545684409975841</v>
      </c>
      <c r="N46">
        <f t="shared" si="5"/>
        <v>40.786026233270171</v>
      </c>
      <c r="O46">
        <f t="shared" si="6"/>
        <v>5.9754661312985213E-4</v>
      </c>
      <c r="P46">
        <f t="shared" si="7"/>
        <v>2.9667756648800139</v>
      </c>
      <c r="Q46">
        <f t="shared" si="8"/>
        <v>5.9747975813107153E-4</v>
      </c>
      <c r="R46">
        <f t="shared" si="9"/>
        <v>3.7343085471425966E-4</v>
      </c>
      <c r="S46">
        <f t="shared" si="10"/>
        <v>231.29254308796192</v>
      </c>
      <c r="T46">
        <f t="shared" si="11"/>
        <v>38.038657298526637</v>
      </c>
      <c r="U46">
        <f t="shared" si="12"/>
        <v>37.346161290322598</v>
      </c>
      <c r="V46">
        <f t="shared" si="13"/>
        <v>6.42498721984252</v>
      </c>
      <c r="W46">
        <f t="shared" si="14"/>
        <v>49.965993188031625</v>
      </c>
      <c r="X46">
        <f t="shared" si="15"/>
        <v>3.0999145394981573</v>
      </c>
      <c r="Y46">
        <f t="shared" si="16"/>
        <v>6.204048677332568</v>
      </c>
      <c r="Z46">
        <f t="shared" si="17"/>
        <v>3.3250726803443627</v>
      </c>
      <c r="AA46">
        <f t="shared" si="18"/>
        <v>-0.90058464727666043</v>
      </c>
      <c r="AB46">
        <f t="shared" si="19"/>
        <v>-102.55815979738455</v>
      </c>
      <c r="AC46">
        <f t="shared" si="20"/>
        <v>-8.2335982251440409</v>
      </c>
      <c r="AD46">
        <f t="shared" si="21"/>
        <v>119.60020041815665</v>
      </c>
      <c r="AE46">
        <v>13</v>
      </c>
      <c r="AF46">
        <v>3</v>
      </c>
      <c r="AG46">
        <f t="shared" si="22"/>
        <v>1</v>
      </c>
      <c r="AH46">
        <f t="shared" si="23"/>
        <v>0</v>
      </c>
      <c r="AI46">
        <f t="shared" si="24"/>
        <v>52311.065122956395</v>
      </c>
      <c r="AJ46" t="s">
        <v>288</v>
      </c>
      <c r="AK46">
        <v>715.47692307692296</v>
      </c>
      <c r="AL46">
        <v>3262.08</v>
      </c>
      <c r="AM46">
        <f t="shared" si="25"/>
        <v>2546.603076923077</v>
      </c>
      <c r="AN46">
        <f t="shared" si="26"/>
        <v>0.78066849277855754</v>
      </c>
      <c r="AO46">
        <v>-0.57774747981622299</v>
      </c>
      <c r="AP46" t="s">
        <v>443</v>
      </c>
      <c r="AQ46">
        <v>592.51242307692303</v>
      </c>
      <c r="AR46">
        <v>654.17999999999995</v>
      </c>
      <c r="AS46">
        <f t="shared" si="27"/>
        <v>9.4266986033013755E-2</v>
      </c>
      <c r="AT46">
        <v>0.5</v>
      </c>
      <c r="AU46">
        <f t="shared" si="28"/>
        <v>1180.1919260640968</v>
      </c>
      <c r="AV46">
        <f t="shared" si="29"/>
        <v>0.26000979678539465</v>
      </c>
      <c r="AW46">
        <f t="shared" si="30"/>
        <v>55.626567905279913</v>
      </c>
      <c r="AX46">
        <f t="shared" si="31"/>
        <v>0.29323733528998125</v>
      </c>
      <c r="AY46">
        <f t="shared" si="32"/>
        <v>7.0984833746110432E-4</v>
      </c>
      <c r="AZ46">
        <f t="shared" si="33"/>
        <v>3.9865174722553429</v>
      </c>
      <c r="BA46" t="s">
        <v>444</v>
      </c>
      <c r="BB46">
        <v>462.35</v>
      </c>
      <c r="BC46">
        <f t="shared" si="34"/>
        <v>191.82999999999993</v>
      </c>
      <c r="BD46">
        <f t="shared" si="35"/>
        <v>0.32146993130937257</v>
      </c>
      <c r="BE46">
        <f t="shared" si="36"/>
        <v>0.9314826786868734</v>
      </c>
      <c r="BF46">
        <f t="shared" si="37"/>
        <v>-1.006046858921267</v>
      </c>
      <c r="BG46">
        <f t="shared" si="38"/>
        <v>1.0240700734371941</v>
      </c>
      <c r="BH46">
        <f t="shared" si="39"/>
        <v>1400.0080645161299</v>
      </c>
      <c r="BI46">
        <f t="shared" si="40"/>
        <v>1180.1919260640968</v>
      </c>
      <c r="BJ46">
        <f t="shared" si="41"/>
        <v>0.84298937697333487</v>
      </c>
      <c r="BK46">
        <f t="shared" si="42"/>
        <v>0.19597875394666978</v>
      </c>
      <c r="BL46">
        <v>6</v>
      </c>
      <c r="BM46">
        <v>0.5</v>
      </c>
      <c r="BN46" t="s">
        <v>291</v>
      </c>
      <c r="BO46">
        <v>2</v>
      </c>
      <c r="BP46">
        <v>1607458686</v>
      </c>
      <c r="BQ46">
        <v>399.68364516128997</v>
      </c>
      <c r="BR46">
        <v>400.00545161290302</v>
      </c>
      <c r="BS46">
        <v>30.377687096774199</v>
      </c>
      <c r="BT46">
        <v>30.353925806451599</v>
      </c>
      <c r="BU46">
        <v>397.53461290322599</v>
      </c>
      <c r="BV46">
        <v>30.0023290322581</v>
      </c>
      <c r="BW46">
        <v>499.999741935484</v>
      </c>
      <c r="BX46">
        <v>101.946032258065</v>
      </c>
      <c r="BY46">
        <v>9.9740009677419403E-2</v>
      </c>
      <c r="BZ46">
        <v>36.704951612903201</v>
      </c>
      <c r="CA46">
        <v>37.346161290322598</v>
      </c>
      <c r="CB46">
        <v>999.9</v>
      </c>
      <c r="CC46">
        <v>0</v>
      </c>
      <c r="CD46">
        <v>0</v>
      </c>
      <c r="CE46">
        <v>10018.793548387101</v>
      </c>
      <c r="CF46">
        <v>0</v>
      </c>
      <c r="CG46">
        <v>243.130741935484</v>
      </c>
      <c r="CH46">
        <v>1400.0080645161299</v>
      </c>
      <c r="CI46">
        <v>0.89999738709677402</v>
      </c>
      <c r="CJ46">
        <v>0.100002564516129</v>
      </c>
      <c r="CK46">
        <v>0</v>
      </c>
      <c r="CL46">
        <v>592.53619354838702</v>
      </c>
      <c r="CM46">
        <v>4.9993800000000004</v>
      </c>
      <c r="CN46">
        <v>8374.5454838709702</v>
      </c>
      <c r="CO46">
        <v>11164.3838709677</v>
      </c>
      <c r="CP46">
        <v>46.076225806451603</v>
      </c>
      <c r="CQ46">
        <v>47.800064516128998</v>
      </c>
      <c r="CR46">
        <v>46.566064516129003</v>
      </c>
      <c r="CS46">
        <v>47.997677419354801</v>
      </c>
      <c r="CT46">
        <v>48.502000000000002</v>
      </c>
      <c r="CU46">
        <v>1255.50451612903</v>
      </c>
      <c r="CV46">
        <v>139.505161290323</v>
      </c>
      <c r="CW46">
        <v>0</v>
      </c>
      <c r="CX46">
        <v>367.89999985694902</v>
      </c>
      <c r="CY46">
        <v>0</v>
      </c>
      <c r="CZ46">
        <v>592.51242307692303</v>
      </c>
      <c r="DA46">
        <v>-0.559350445634752</v>
      </c>
      <c r="DB46">
        <v>-29.374359054200799</v>
      </c>
      <c r="DC46">
        <v>8374.4876923076899</v>
      </c>
      <c r="DD46">
        <v>15</v>
      </c>
      <c r="DE46">
        <v>1607458003.0999999</v>
      </c>
      <c r="DF46" t="s">
        <v>433</v>
      </c>
      <c r="DG46">
        <v>1607458003.0999999</v>
      </c>
      <c r="DH46">
        <v>1607457995.5999999</v>
      </c>
      <c r="DI46">
        <v>12</v>
      </c>
      <c r="DJ46">
        <v>3.2000000000000001E-2</v>
      </c>
      <c r="DK46">
        <v>-5.0000000000000001E-3</v>
      </c>
      <c r="DL46">
        <v>2.149</v>
      </c>
      <c r="DM46">
        <v>0.375</v>
      </c>
      <c r="DN46">
        <v>400</v>
      </c>
      <c r="DO46">
        <v>31</v>
      </c>
      <c r="DP46">
        <v>0.14000000000000001</v>
      </c>
      <c r="DQ46">
        <v>0.05</v>
      </c>
      <c r="DR46">
        <v>0.26096261885137401</v>
      </c>
      <c r="DS46">
        <v>-8.4806618359896002E-2</v>
      </c>
      <c r="DT46">
        <v>1.9338131345029201E-2</v>
      </c>
      <c r="DU46">
        <v>1</v>
      </c>
      <c r="DV46">
        <v>-0.32185509677419399</v>
      </c>
      <c r="DW46">
        <v>0.11297177419354899</v>
      </c>
      <c r="DX46">
        <v>2.3586320480934401E-2</v>
      </c>
      <c r="DY46">
        <v>1</v>
      </c>
      <c r="DZ46">
        <v>2.3755725806451598E-2</v>
      </c>
      <c r="EA46">
        <v>1.3299817741935401E-2</v>
      </c>
      <c r="EB46">
        <v>2.1758107607121502E-3</v>
      </c>
      <c r="EC46">
        <v>1</v>
      </c>
      <c r="ED46">
        <v>3</v>
      </c>
      <c r="EE46">
        <v>3</v>
      </c>
      <c r="EF46" t="s">
        <v>445</v>
      </c>
      <c r="EG46">
        <v>100</v>
      </c>
      <c r="EH46">
        <v>100</v>
      </c>
      <c r="EI46">
        <v>2.149</v>
      </c>
      <c r="EJ46">
        <v>0.37540000000000001</v>
      </c>
      <c r="EK46">
        <v>2.1490499999999302</v>
      </c>
      <c r="EL46">
        <v>0</v>
      </c>
      <c r="EM46">
        <v>0</v>
      </c>
      <c r="EN46">
        <v>0</v>
      </c>
      <c r="EO46">
        <v>0.37534761904761998</v>
      </c>
      <c r="EP46">
        <v>0</v>
      </c>
      <c r="EQ46">
        <v>0</v>
      </c>
      <c r="ER46">
        <v>0</v>
      </c>
      <c r="ES46">
        <v>-1</v>
      </c>
      <c r="ET46">
        <v>-1</v>
      </c>
      <c r="EU46">
        <v>-1</v>
      </c>
      <c r="EV46">
        <v>-1</v>
      </c>
      <c r="EW46">
        <v>11.5</v>
      </c>
      <c r="EX46">
        <v>11.6</v>
      </c>
      <c r="EY46">
        <v>2</v>
      </c>
      <c r="EZ46">
        <v>467.48599999999999</v>
      </c>
      <c r="FA46">
        <v>555.88599999999997</v>
      </c>
      <c r="FB46">
        <v>35.580399999999997</v>
      </c>
      <c r="FC46">
        <v>32.085999999999999</v>
      </c>
      <c r="FD46">
        <v>29.999300000000002</v>
      </c>
      <c r="FE46">
        <v>31.585000000000001</v>
      </c>
      <c r="FF46">
        <v>31.587</v>
      </c>
      <c r="FG46">
        <v>20.9895</v>
      </c>
      <c r="FH46">
        <v>0</v>
      </c>
      <c r="FI46">
        <v>100</v>
      </c>
      <c r="FJ46">
        <v>-999.9</v>
      </c>
      <c r="FK46">
        <v>400</v>
      </c>
      <c r="FL46">
        <v>30.386600000000001</v>
      </c>
      <c r="FM46">
        <v>101.44199999999999</v>
      </c>
      <c r="FN46">
        <v>100.616</v>
      </c>
    </row>
    <row r="47" spans="1:170" x14ac:dyDescent="0.25">
      <c r="A47">
        <v>32</v>
      </c>
      <c r="B47">
        <v>1607458913</v>
      </c>
      <c r="C47">
        <v>5468.9000000953702</v>
      </c>
      <c r="D47" t="s">
        <v>446</v>
      </c>
      <c r="E47" t="s">
        <v>447</v>
      </c>
      <c r="F47" t="s">
        <v>286</v>
      </c>
      <c r="G47" t="s">
        <v>313</v>
      </c>
      <c r="H47">
        <v>1607458905</v>
      </c>
      <c r="I47">
        <f t="shared" si="0"/>
        <v>2.9376778146376491E-3</v>
      </c>
      <c r="J47">
        <f t="shared" si="1"/>
        <v>12.260136230800095</v>
      </c>
      <c r="K47">
        <f t="shared" si="2"/>
        <v>383.91622580645202</v>
      </c>
      <c r="L47">
        <f t="shared" si="3"/>
        <v>197.8493231494592</v>
      </c>
      <c r="M47">
        <f t="shared" si="4"/>
        <v>20.186699707137638</v>
      </c>
      <c r="N47">
        <f t="shared" si="5"/>
        <v>39.171231115094557</v>
      </c>
      <c r="O47">
        <f t="shared" si="6"/>
        <v>0.11484907588065725</v>
      </c>
      <c r="P47">
        <f t="shared" si="7"/>
        <v>2.964363103085347</v>
      </c>
      <c r="Q47">
        <f t="shared" si="8"/>
        <v>0.11243315769191885</v>
      </c>
      <c r="R47">
        <f t="shared" si="9"/>
        <v>7.0483551436445413E-2</v>
      </c>
      <c r="S47">
        <f t="shared" si="10"/>
        <v>231.29172744133194</v>
      </c>
      <c r="T47">
        <f t="shared" si="11"/>
        <v>36.768612188430843</v>
      </c>
      <c r="U47">
        <f t="shared" si="12"/>
        <v>35.993580645161302</v>
      </c>
      <c r="V47">
        <f t="shared" si="13"/>
        <v>5.9666823984099295</v>
      </c>
      <c r="W47">
        <f t="shared" si="14"/>
        <v>56.795039112541865</v>
      </c>
      <c r="X47">
        <f t="shared" si="15"/>
        <v>3.4234769900979711</v>
      </c>
      <c r="Y47">
        <f t="shared" si="16"/>
        <v>6.0277746852400274</v>
      </c>
      <c r="Z47">
        <f t="shared" si="17"/>
        <v>2.5432054083119584</v>
      </c>
      <c r="AA47">
        <f t="shared" si="18"/>
        <v>-129.55159162552033</v>
      </c>
      <c r="AB47">
        <f t="shared" si="19"/>
        <v>29.630684528811088</v>
      </c>
      <c r="AC47">
        <f t="shared" si="20"/>
        <v>2.3591781200452084</v>
      </c>
      <c r="AD47">
        <f t="shared" si="21"/>
        <v>133.72999846466791</v>
      </c>
      <c r="AE47">
        <v>0</v>
      </c>
      <c r="AF47">
        <v>0</v>
      </c>
      <c r="AG47">
        <f t="shared" si="22"/>
        <v>1</v>
      </c>
      <c r="AH47">
        <f t="shared" si="23"/>
        <v>0</v>
      </c>
      <c r="AI47">
        <f t="shared" si="24"/>
        <v>52331.110887878342</v>
      </c>
      <c r="AJ47" t="s">
        <v>288</v>
      </c>
      <c r="AK47">
        <v>715.47692307692296</v>
      </c>
      <c r="AL47">
        <v>3262.08</v>
      </c>
      <c r="AM47">
        <f t="shared" si="25"/>
        <v>2546.603076923077</v>
      </c>
      <c r="AN47">
        <f t="shared" si="26"/>
        <v>0.78066849277855754</v>
      </c>
      <c r="AO47">
        <v>-0.57774747981622299</v>
      </c>
      <c r="AP47" t="s">
        <v>448</v>
      </c>
      <c r="AQ47">
        <v>976.25667999999996</v>
      </c>
      <c r="AR47">
        <v>1263.44</v>
      </c>
      <c r="AS47">
        <f t="shared" si="27"/>
        <v>0.22730269739758124</v>
      </c>
      <c r="AT47">
        <v>0.5</v>
      </c>
      <c r="AU47">
        <f t="shared" si="28"/>
        <v>1180.1861331472071</v>
      </c>
      <c r="AV47">
        <f t="shared" si="29"/>
        <v>12.260136230800095</v>
      </c>
      <c r="AW47">
        <f t="shared" si="30"/>
        <v>134.12974574779057</v>
      </c>
      <c r="AX47">
        <f t="shared" si="31"/>
        <v>0.40635882986133104</v>
      </c>
      <c r="AY47">
        <f t="shared" si="32"/>
        <v>1.0877846595588683E-2</v>
      </c>
      <c r="AZ47">
        <f t="shared" si="33"/>
        <v>1.5819033749129359</v>
      </c>
      <c r="BA47" t="s">
        <v>449</v>
      </c>
      <c r="BB47">
        <v>750.03</v>
      </c>
      <c r="BC47">
        <f t="shared" si="34"/>
        <v>513.41000000000008</v>
      </c>
      <c r="BD47">
        <f t="shared" si="35"/>
        <v>0.55936448452503851</v>
      </c>
      <c r="BE47">
        <f t="shared" si="36"/>
        <v>0.79562110626778915</v>
      </c>
      <c r="BF47">
        <f t="shared" si="37"/>
        <v>0.52409246552266298</v>
      </c>
      <c r="BG47">
        <f t="shared" si="38"/>
        <v>0.78482587966352757</v>
      </c>
      <c r="BH47">
        <f t="shared" si="39"/>
        <v>1400.00096774194</v>
      </c>
      <c r="BI47">
        <f t="shared" si="40"/>
        <v>1180.1861331472071</v>
      </c>
      <c r="BJ47">
        <f t="shared" si="41"/>
        <v>0.84298951239350062</v>
      </c>
      <c r="BK47">
        <f t="shared" si="42"/>
        <v>0.19597902478700149</v>
      </c>
      <c r="BL47">
        <v>6</v>
      </c>
      <c r="BM47">
        <v>0.5</v>
      </c>
      <c r="BN47" t="s">
        <v>291</v>
      </c>
      <c r="BO47">
        <v>2</v>
      </c>
      <c r="BP47">
        <v>1607458905</v>
      </c>
      <c r="BQ47">
        <v>383.91622580645202</v>
      </c>
      <c r="BR47">
        <v>399.98141935483898</v>
      </c>
      <c r="BS47">
        <v>33.553409677419403</v>
      </c>
      <c r="BT47">
        <v>30.146554838709701</v>
      </c>
      <c r="BU47">
        <v>381.67719354838698</v>
      </c>
      <c r="BV47">
        <v>33.180574193548402</v>
      </c>
      <c r="BW47">
        <v>500.01109677419402</v>
      </c>
      <c r="BX47">
        <v>101.93067741935501</v>
      </c>
      <c r="BY47">
        <v>9.9996154838709703E-2</v>
      </c>
      <c r="BZ47">
        <v>36.1789870967742</v>
      </c>
      <c r="CA47">
        <v>35.993580645161302</v>
      </c>
      <c r="CB47">
        <v>999.9</v>
      </c>
      <c r="CC47">
        <v>0</v>
      </c>
      <c r="CD47">
        <v>0</v>
      </c>
      <c r="CE47">
        <v>10006.617741935501</v>
      </c>
      <c r="CF47">
        <v>0</v>
      </c>
      <c r="CG47">
        <v>329.43570967741903</v>
      </c>
      <c r="CH47">
        <v>1400.00096774194</v>
      </c>
      <c r="CI47">
        <v>0.89999183870967703</v>
      </c>
      <c r="CJ47">
        <v>0.100008112903226</v>
      </c>
      <c r="CK47">
        <v>0</v>
      </c>
      <c r="CL47">
        <v>978.09606451612899</v>
      </c>
      <c r="CM47">
        <v>4.9993800000000004</v>
      </c>
      <c r="CN47">
        <v>13894.061290322599</v>
      </c>
      <c r="CO47">
        <v>11164.3129032258</v>
      </c>
      <c r="CP47">
        <v>45.989741935483899</v>
      </c>
      <c r="CQ47">
        <v>47.802161290322601</v>
      </c>
      <c r="CR47">
        <v>46.467483870967698</v>
      </c>
      <c r="CS47">
        <v>47.919096774193498</v>
      </c>
      <c r="CT47">
        <v>48.411032258064502</v>
      </c>
      <c r="CU47">
        <v>1255.4906451612901</v>
      </c>
      <c r="CV47">
        <v>139.51064516129</v>
      </c>
      <c r="CW47">
        <v>0</v>
      </c>
      <c r="CX47">
        <v>218.09999990463299</v>
      </c>
      <c r="CY47">
        <v>0</v>
      </c>
      <c r="CZ47">
        <v>976.25667999999996</v>
      </c>
      <c r="DA47">
        <v>-159.38038485407199</v>
      </c>
      <c r="DB47">
        <v>-2239.63077267265</v>
      </c>
      <c r="DC47">
        <v>13868.212</v>
      </c>
      <c r="DD47">
        <v>15</v>
      </c>
      <c r="DE47">
        <v>1607458788.5</v>
      </c>
      <c r="DF47" t="s">
        <v>450</v>
      </c>
      <c r="DG47">
        <v>1607458781.5</v>
      </c>
      <c r="DH47">
        <v>1607458788.5</v>
      </c>
      <c r="DI47">
        <v>13</v>
      </c>
      <c r="DJ47">
        <v>0.09</v>
      </c>
      <c r="DK47">
        <v>-3.0000000000000001E-3</v>
      </c>
      <c r="DL47">
        <v>2.2389999999999999</v>
      </c>
      <c r="DM47">
        <v>0.373</v>
      </c>
      <c r="DN47">
        <v>400</v>
      </c>
      <c r="DO47">
        <v>30</v>
      </c>
      <c r="DP47">
        <v>0.25</v>
      </c>
      <c r="DQ47">
        <v>0.08</v>
      </c>
      <c r="DR47">
        <v>12.255913393034399</v>
      </c>
      <c r="DS47">
        <v>0.84927543950944195</v>
      </c>
      <c r="DT47">
        <v>6.3858533377061794E-2</v>
      </c>
      <c r="DU47">
        <v>0</v>
      </c>
      <c r="DV47">
        <v>-16.065380645161301</v>
      </c>
      <c r="DW47">
        <v>-1.1795177419354499</v>
      </c>
      <c r="DX47">
        <v>9.0174681445388594E-2</v>
      </c>
      <c r="DY47">
        <v>0</v>
      </c>
      <c r="DZ47">
        <v>3.40684677419355</v>
      </c>
      <c r="EA47">
        <v>0.37527919354838501</v>
      </c>
      <c r="EB47">
        <v>2.8398183765992398E-2</v>
      </c>
      <c r="EC47">
        <v>0</v>
      </c>
      <c r="ED47">
        <v>0</v>
      </c>
      <c r="EE47">
        <v>3</v>
      </c>
      <c r="EF47" t="s">
        <v>305</v>
      </c>
      <c r="EG47">
        <v>100</v>
      </c>
      <c r="EH47">
        <v>100</v>
      </c>
      <c r="EI47">
        <v>2.2389999999999999</v>
      </c>
      <c r="EJ47">
        <v>0.37280000000000002</v>
      </c>
      <c r="EK47">
        <v>2.2390000000000301</v>
      </c>
      <c r="EL47">
        <v>0</v>
      </c>
      <c r="EM47">
        <v>0</v>
      </c>
      <c r="EN47">
        <v>0</v>
      </c>
      <c r="EO47">
        <v>0.37284500000000498</v>
      </c>
      <c r="EP47">
        <v>0</v>
      </c>
      <c r="EQ47">
        <v>0</v>
      </c>
      <c r="ER47">
        <v>0</v>
      </c>
      <c r="ES47">
        <v>-1</v>
      </c>
      <c r="ET47">
        <v>-1</v>
      </c>
      <c r="EU47">
        <v>-1</v>
      </c>
      <c r="EV47">
        <v>-1</v>
      </c>
      <c r="EW47">
        <v>2.2000000000000002</v>
      </c>
      <c r="EX47">
        <v>2.1</v>
      </c>
      <c r="EY47">
        <v>2</v>
      </c>
      <c r="EZ47">
        <v>491.64400000000001</v>
      </c>
      <c r="FA47">
        <v>557.94799999999998</v>
      </c>
      <c r="FB47">
        <v>35.2256</v>
      </c>
      <c r="FC47">
        <v>31.729800000000001</v>
      </c>
      <c r="FD47">
        <v>29.999300000000002</v>
      </c>
      <c r="FE47">
        <v>31.316600000000001</v>
      </c>
      <c r="FF47">
        <v>31.3184</v>
      </c>
      <c r="FG47">
        <v>20.988800000000001</v>
      </c>
      <c r="FH47">
        <v>0</v>
      </c>
      <c r="FI47">
        <v>100</v>
      </c>
      <c r="FJ47">
        <v>-999.9</v>
      </c>
      <c r="FK47">
        <v>400</v>
      </c>
      <c r="FL47">
        <v>30.386600000000001</v>
      </c>
      <c r="FM47">
        <v>101.495</v>
      </c>
      <c r="FN47">
        <v>100.67400000000001</v>
      </c>
    </row>
    <row r="48" spans="1:170" x14ac:dyDescent="0.25">
      <c r="A48">
        <v>33</v>
      </c>
      <c r="B48">
        <v>1607459084.5</v>
      </c>
      <c r="C48">
        <v>5640.4000000953702</v>
      </c>
      <c r="D48" t="s">
        <v>451</v>
      </c>
      <c r="E48" t="s">
        <v>452</v>
      </c>
      <c r="F48" t="s">
        <v>286</v>
      </c>
      <c r="G48" t="s">
        <v>313</v>
      </c>
      <c r="H48">
        <v>1607459076.5</v>
      </c>
      <c r="I48">
        <f t="shared" ref="I48:I77" si="43">BW48*AG48*(BS48-BT48)/(100*BL48*(1000-AG48*BS48))</f>
        <v>3.4309149425222102E-3</v>
      </c>
      <c r="J48">
        <f t="shared" ref="J48:J77" si="44">BW48*AG48*(BR48-BQ48*(1000-AG48*BT48)/(1000-AG48*BS48))/(100*BL48)</f>
        <v>13.885355628008107</v>
      </c>
      <c r="K48">
        <f t="shared" ref="K48:K77" si="45">BQ48 - IF(AG48&gt;1, J48*BL48*100/(AI48*CE48), 0)</f>
        <v>381.75429032258103</v>
      </c>
      <c r="L48">
        <f t="shared" ref="L48:L77" si="46">((R48-I48/2)*K48-J48)/(R48+I48/2)</f>
        <v>206.73755811800839</v>
      </c>
      <c r="M48">
        <f t="shared" ref="M48:M77" si="47">L48*(BX48+BY48)/1000</f>
        <v>21.094457469391163</v>
      </c>
      <c r="N48">
        <f t="shared" ref="N48:N77" si="48">(BQ48 - IF(AG48&gt;1, J48*BL48*100/(AI48*CE48), 0))*(BX48+BY48)/1000</f>
        <v>38.952281889537439</v>
      </c>
      <c r="O48">
        <f t="shared" ref="O48:O77" si="49">2/((1/Q48-1/P48)+SIGN(Q48)*SQRT((1/Q48-1/P48)*(1/Q48-1/P48) + 4*BM48/((BM48+1)*(BM48+1))*(2*1/Q48*1/P48-1/P48*1/P48)))</f>
        <v>0.13920520196743533</v>
      </c>
      <c r="P48">
        <f t="shared" ref="P48:P77" si="50">IF(LEFT(BN48,1)&lt;&gt;"0",IF(LEFT(BN48,1)="1",3,BO48),$D$5+$E$5*(CE48*BX48/($K$5*1000))+$F$5*(CE48*BX48/($K$5*1000))*MAX(MIN(BL48,$J$5),$I$5)*MAX(MIN(BL48,$J$5),$I$5)+$G$5*MAX(MIN(BL48,$J$5),$I$5)*(CE48*BX48/($K$5*1000))+$H$5*(CE48*BX48/($K$5*1000))*(CE48*BX48/($K$5*1000)))</f>
        <v>2.9644302666786917</v>
      </c>
      <c r="Q48">
        <f t="shared" ref="Q48:Q77" si="51">I48*(1000-(1000*0.61365*EXP(17.502*U48/(240.97+U48))/(BX48+BY48)+BS48)/2)/(1000*0.61365*EXP(17.502*U48/(240.97+U48))/(BX48+BY48)-BS48)</f>
        <v>0.13567299325904955</v>
      </c>
      <c r="R48">
        <f t="shared" ref="R48:R77" si="52">1/((BM48+1)/(O48/1.6)+1/(P48/1.37)) + BM48/((BM48+1)/(O48/1.6) + BM48/(P48/1.37))</f>
        <v>8.51055106478706E-2</v>
      </c>
      <c r="S48">
        <f t="shared" ref="S48:S77" si="53">(BI48*BK48)</f>
        <v>231.29126863025002</v>
      </c>
      <c r="T48">
        <f t="shared" ref="T48:T77" si="54">(BZ48+(S48+2*0.95*0.0000000567*(((BZ48+$B$7)+273)^4-(BZ48+273)^4)-44100*I48)/(1.84*29.3*P48+8*0.95*0.0000000567*(BZ48+273)^3))</f>
        <v>36.413360826730198</v>
      </c>
      <c r="U48">
        <f t="shared" ref="U48:U77" si="55">($C$7*CA48+$D$7*CB48+$E$7*T48)</f>
        <v>35.816109677419398</v>
      </c>
      <c r="V48">
        <f t="shared" ref="V48:V77" si="56">0.61365*EXP(17.502*U48/(240.97+U48))</f>
        <v>5.9087094323920049</v>
      </c>
      <c r="W48">
        <f t="shared" ref="W48:W77" si="57">(X48/Y48*100)</f>
        <v>57.905690121061582</v>
      </c>
      <c r="X48">
        <f t="shared" ref="X48:X77" si="58">BS48*(BX48+BY48)/1000</f>
        <v>3.4467279481479025</v>
      </c>
      <c r="Y48">
        <f t="shared" ref="Y48:Y77" si="59">0.61365*EXP(17.502*BZ48/(240.97+BZ48))</f>
        <v>5.9523130472012999</v>
      </c>
      <c r="Z48">
        <f t="shared" ref="Z48:Z77" si="60">(V48-BS48*(BX48+BY48)/1000)</f>
        <v>2.4619814842441023</v>
      </c>
      <c r="AA48">
        <f t="shared" ref="AA48:AA77" si="61">(-I48*44100)</f>
        <v>-151.30334896522947</v>
      </c>
      <c r="AB48">
        <f t="shared" ref="AB48:AB77" si="62">2*29.3*P48*0.92*(BZ48-U48)</f>
        <v>21.355342303937956</v>
      </c>
      <c r="AC48">
        <f t="shared" ref="AC48:AC77" si="63">2*0.95*0.0000000567*(((BZ48+$B$7)+273)^4-(U48+273)^4)</f>
        <v>1.6969076719967295</v>
      </c>
      <c r="AD48">
        <f t="shared" ref="AD48:AD77" si="64">S48+AC48+AA48+AB48</f>
        <v>103.04016964095524</v>
      </c>
      <c r="AE48">
        <v>0</v>
      </c>
      <c r="AF48">
        <v>0</v>
      </c>
      <c r="AG48">
        <f t="shared" ref="AG48:AG77" si="65">IF(AE48*$H$13&gt;=AI48,1,(AI48/(AI48-AE48*$H$13)))</f>
        <v>1</v>
      </c>
      <c r="AH48">
        <f t="shared" ref="AH48:AH77" si="66">(AG48-1)*100</f>
        <v>0</v>
      </c>
      <c r="AI48">
        <f t="shared" ref="AI48:AI77" si="67">MAX(0,($B$13+$C$13*CE48)/(1+$D$13*CE48)*BX48/(BZ48+273)*$E$13)</f>
        <v>52371.945252705329</v>
      </c>
      <c r="AJ48" t="s">
        <v>288</v>
      </c>
      <c r="AK48">
        <v>715.47692307692296</v>
      </c>
      <c r="AL48">
        <v>3262.08</v>
      </c>
      <c r="AM48">
        <f t="shared" ref="AM48:AM77" si="68">AL48-AK48</f>
        <v>2546.603076923077</v>
      </c>
      <c r="AN48">
        <f t="shared" ref="AN48:AN77" si="69">AM48/AL48</f>
        <v>0.78066849277855754</v>
      </c>
      <c r="AO48">
        <v>-0.57774747981622299</v>
      </c>
      <c r="AP48" t="s">
        <v>453</v>
      </c>
      <c r="AQ48">
        <v>1064.05884615385</v>
      </c>
      <c r="AR48">
        <v>1471.33</v>
      </c>
      <c r="AS48">
        <f t="shared" ref="AS48:AS77" si="70">1-AQ48/AR48</f>
        <v>0.27680476429227296</v>
      </c>
      <c r="AT48">
        <v>0.5</v>
      </c>
      <c r="AU48">
        <f t="shared" ref="AU48:AU77" si="71">BI48</f>
        <v>1180.1868638096189</v>
      </c>
      <c r="AV48">
        <f t="shared" ref="AV48:AV77" si="72">J48</f>
        <v>13.885355628008107</v>
      </c>
      <c r="AW48">
        <f t="shared" ref="AW48:AW77" si="73">AS48*AT48*AU48</f>
        <v>163.34067332882921</v>
      </c>
      <c r="AX48">
        <f t="shared" ref="AX48:AX77" si="74">BC48/AR48</f>
        <v>0.5093418879517172</v>
      </c>
      <c r="AY48">
        <f t="shared" ref="AY48:AY77" si="75">(AV48-AO48)/AU48</f>
        <v>1.2254926360676249E-2</v>
      </c>
      <c r="AZ48">
        <f t="shared" ref="AZ48:AZ77" si="76">(AL48-AR48)/AR48</f>
        <v>1.21709609672881</v>
      </c>
      <c r="BA48" t="s">
        <v>454</v>
      </c>
      <c r="BB48">
        <v>721.92</v>
      </c>
      <c r="BC48">
        <f t="shared" ref="BC48:BC77" si="77">AR48-BB48</f>
        <v>749.41</v>
      </c>
      <c r="BD48">
        <f t="shared" ref="BD48:BD77" si="78">(AR48-AQ48)/(AR48-BB48)</f>
        <v>0.54345572363078942</v>
      </c>
      <c r="BE48">
        <f t="shared" ref="BE48:BE77" si="79">(AL48-AR48)/(AL48-BB48)</f>
        <v>0.70497527714789621</v>
      </c>
      <c r="BF48">
        <f t="shared" ref="BF48:BF77" si="80">(AR48-AQ48)/(AR48-AK48)</f>
        <v>0.5388231738158259</v>
      </c>
      <c r="BG48">
        <f t="shared" ref="BG48:BG77" si="81">(AL48-AR48)/(AL48-AK48)</f>
        <v>0.70319164232050901</v>
      </c>
      <c r="BH48">
        <f t="shared" ref="BH48:BH77" si="82">$B$11*CF48+$C$11*CG48+$F$11*CH48*(1-CK48)</f>
        <v>1400.00225806452</v>
      </c>
      <c r="BI48">
        <f t="shared" ref="BI48:BI77" si="83">BH48*BJ48</f>
        <v>1180.1868638096189</v>
      </c>
      <c r="BJ48">
        <f t="shared" ref="BJ48:BJ77" si="84">($B$11*$D$9+$C$11*$D$9+$F$11*((CU48+CM48)/MAX(CU48+CM48+CV48, 0.1)*$I$9+CV48/MAX(CU48+CM48+CV48, 0.1)*$J$9))/($B$11+$C$11+$F$11)</f>
        <v>0.84298925734677577</v>
      </c>
      <c r="BK48">
        <f t="shared" ref="BK48:BK77" si="85">($B$11*$K$9+$C$11*$K$9+$F$11*((CU48+CM48)/MAX(CU48+CM48+CV48, 0.1)*$P$9+CV48/MAX(CU48+CM48+CV48, 0.1)*$Q$9))/($B$11+$C$11+$F$11)</f>
        <v>0.19597851469355163</v>
      </c>
      <c r="BL48">
        <v>6</v>
      </c>
      <c r="BM48">
        <v>0.5</v>
      </c>
      <c r="BN48" t="s">
        <v>291</v>
      </c>
      <c r="BO48">
        <v>2</v>
      </c>
      <c r="BP48">
        <v>1607459076.5</v>
      </c>
      <c r="BQ48">
        <v>381.75429032258103</v>
      </c>
      <c r="BR48">
        <v>399.988258064516</v>
      </c>
      <c r="BS48">
        <v>33.779874193548402</v>
      </c>
      <c r="BT48">
        <v>29.8018903225807</v>
      </c>
      <c r="BU48">
        <v>379.515290322581</v>
      </c>
      <c r="BV48">
        <v>33.407009677419403</v>
      </c>
      <c r="BW48">
        <v>500.00490322580703</v>
      </c>
      <c r="BX48">
        <v>101.935</v>
      </c>
      <c r="BY48">
        <v>9.9955145161290296E-2</v>
      </c>
      <c r="BZ48">
        <v>35.9497322580645</v>
      </c>
      <c r="CA48">
        <v>35.816109677419398</v>
      </c>
      <c r="CB48">
        <v>999.9</v>
      </c>
      <c r="CC48">
        <v>0</v>
      </c>
      <c r="CD48">
        <v>0</v>
      </c>
      <c r="CE48">
        <v>10006.5741935484</v>
      </c>
      <c r="CF48">
        <v>0</v>
      </c>
      <c r="CG48">
        <v>898.15548387096806</v>
      </c>
      <c r="CH48">
        <v>1400.00225806452</v>
      </c>
      <c r="CI48">
        <v>0.900001612903226</v>
      </c>
      <c r="CJ48">
        <v>9.9998470967742004E-2</v>
      </c>
      <c r="CK48">
        <v>0</v>
      </c>
      <c r="CL48">
        <v>1064.89612903226</v>
      </c>
      <c r="CM48">
        <v>4.9993800000000004</v>
      </c>
      <c r="CN48">
        <v>15242.1483870968</v>
      </c>
      <c r="CO48">
        <v>11164.3580645161</v>
      </c>
      <c r="CP48">
        <v>46.838419354838699</v>
      </c>
      <c r="CQ48">
        <v>48.733741935483899</v>
      </c>
      <c r="CR48">
        <v>47.346548387096803</v>
      </c>
      <c r="CS48">
        <v>48.771999999999998</v>
      </c>
      <c r="CT48">
        <v>49.187064516128999</v>
      </c>
      <c r="CU48">
        <v>1255.5051612903201</v>
      </c>
      <c r="CV48">
        <v>139.49903225806401</v>
      </c>
      <c r="CW48">
        <v>0</v>
      </c>
      <c r="CX48">
        <v>170.5</v>
      </c>
      <c r="CY48">
        <v>0</v>
      </c>
      <c r="CZ48">
        <v>1064.05884615385</v>
      </c>
      <c r="DA48">
        <v>-140.63418813243601</v>
      </c>
      <c r="DB48">
        <v>-1904.2735055457199</v>
      </c>
      <c r="DC48">
        <v>15230.6615384615</v>
      </c>
      <c r="DD48">
        <v>15</v>
      </c>
      <c r="DE48">
        <v>1607458788.5</v>
      </c>
      <c r="DF48" t="s">
        <v>450</v>
      </c>
      <c r="DG48">
        <v>1607458781.5</v>
      </c>
      <c r="DH48">
        <v>1607458788.5</v>
      </c>
      <c r="DI48">
        <v>13</v>
      </c>
      <c r="DJ48">
        <v>0.09</v>
      </c>
      <c r="DK48">
        <v>-3.0000000000000001E-3</v>
      </c>
      <c r="DL48">
        <v>2.2389999999999999</v>
      </c>
      <c r="DM48">
        <v>0.373</v>
      </c>
      <c r="DN48">
        <v>400</v>
      </c>
      <c r="DO48">
        <v>30</v>
      </c>
      <c r="DP48">
        <v>0.25</v>
      </c>
      <c r="DQ48">
        <v>0.08</v>
      </c>
      <c r="DR48">
        <v>13.8947115706342</v>
      </c>
      <c r="DS48">
        <v>-0.47900882476824003</v>
      </c>
      <c r="DT48">
        <v>3.8112406233267601E-2</v>
      </c>
      <c r="DU48">
        <v>1</v>
      </c>
      <c r="DV48">
        <v>-18.2395</v>
      </c>
      <c r="DW48">
        <v>0.55131774193546501</v>
      </c>
      <c r="DX48">
        <v>4.4120407098990302E-2</v>
      </c>
      <c r="DY48">
        <v>0</v>
      </c>
      <c r="DZ48">
        <v>3.9773441935483902</v>
      </c>
      <c r="EA48">
        <v>8.0971935483857893E-2</v>
      </c>
      <c r="EB48">
        <v>6.2713911479256998E-3</v>
      </c>
      <c r="EC48">
        <v>1</v>
      </c>
      <c r="ED48">
        <v>2</v>
      </c>
      <c r="EE48">
        <v>3</v>
      </c>
      <c r="EF48" t="s">
        <v>293</v>
      </c>
      <c r="EG48">
        <v>100</v>
      </c>
      <c r="EH48">
        <v>100</v>
      </c>
      <c r="EI48">
        <v>2.2389999999999999</v>
      </c>
      <c r="EJ48">
        <v>0.37290000000000001</v>
      </c>
      <c r="EK48">
        <v>2.2390000000000301</v>
      </c>
      <c r="EL48">
        <v>0</v>
      </c>
      <c r="EM48">
        <v>0</v>
      </c>
      <c r="EN48">
        <v>0</v>
      </c>
      <c r="EO48">
        <v>0.37284500000000498</v>
      </c>
      <c r="EP48">
        <v>0</v>
      </c>
      <c r="EQ48">
        <v>0</v>
      </c>
      <c r="ER48">
        <v>0</v>
      </c>
      <c r="ES48">
        <v>-1</v>
      </c>
      <c r="ET48">
        <v>-1</v>
      </c>
      <c r="EU48">
        <v>-1</v>
      </c>
      <c r="EV48">
        <v>-1</v>
      </c>
      <c r="EW48">
        <v>5</v>
      </c>
      <c r="EX48">
        <v>4.9000000000000004</v>
      </c>
      <c r="EY48">
        <v>2</v>
      </c>
      <c r="EZ48">
        <v>483.31700000000001</v>
      </c>
      <c r="FA48">
        <v>558.88099999999997</v>
      </c>
      <c r="FB48">
        <v>34.831899999999997</v>
      </c>
      <c r="FC48">
        <v>31.244199999999999</v>
      </c>
      <c r="FD48">
        <v>29.999199999999998</v>
      </c>
      <c r="FE48">
        <v>30.898599999999998</v>
      </c>
      <c r="FF48">
        <v>30.9085</v>
      </c>
      <c r="FG48">
        <v>20.995200000000001</v>
      </c>
      <c r="FH48">
        <v>0</v>
      </c>
      <c r="FI48">
        <v>100</v>
      </c>
      <c r="FJ48">
        <v>-999.9</v>
      </c>
      <c r="FK48">
        <v>400</v>
      </c>
      <c r="FL48">
        <v>33.423999999999999</v>
      </c>
      <c r="FM48">
        <v>101.566</v>
      </c>
      <c r="FN48">
        <v>100.74299999999999</v>
      </c>
    </row>
    <row r="49" spans="1:170" x14ac:dyDescent="0.25">
      <c r="A49">
        <v>34</v>
      </c>
      <c r="B49">
        <v>1607459304</v>
      </c>
      <c r="C49">
        <v>5859.9000000953702</v>
      </c>
      <c r="D49" t="s">
        <v>455</v>
      </c>
      <c r="E49" t="s">
        <v>456</v>
      </c>
      <c r="F49" t="s">
        <v>457</v>
      </c>
      <c r="G49" t="s">
        <v>301</v>
      </c>
      <c r="H49">
        <v>1607459296</v>
      </c>
      <c r="I49">
        <f t="shared" si="43"/>
        <v>1.0442458367320886E-3</v>
      </c>
      <c r="J49">
        <f t="shared" si="44"/>
        <v>5.5184504695318193</v>
      </c>
      <c r="K49">
        <f t="shared" si="45"/>
        <v>392.86722580645198</v>
      </c>
      <c r="L49">
        <f t="shared" si="46"/>
        <v>153.31146701108182</v>
      </c>
      <c r="M49">
        <f t="shared" si="47"/>
        <v>15.64518634242752</v>
      </c>
      <c r="N49">
        <f t="shared" si="48"/>
        <v>40.091462663586704</v>
      </c>
      <c r="O49">
        <f t="shared" si="49"/>
        <v>3.9004934829051444E-2</v>
      </c>
      <c r="P49">
        <f t="shared" si="50"/>
        <v>2.9660082235273739</v>
      </c>
      <c r="Q49">
        <f t="shared" si="51"/>
        <v>3.872219807296632E-2</v>
      </c>
      <c r="R49">
        <f t="shared" si="52"/>
        <v>2.4226605579257009E-2</v>
      </c>
      <c r="S49">
        <f t="shared" si="53"/>
        <v>231.29277656043251</v>
      </c>
      <c r="T49">
        <f t="shared" si="54"/>
        <v>36.4961035387729</v>
      </c>
      <c r="U49">
        <f t="shared" si="55"/>
        <v>35.299664516128999</v>
      </c>
      <c r="V49">
        <f t="shared" si="56"/>
        <v>5.7427814921093452</v>
      </c>
      <c r="W49">
        <f t="shared" si="57"/>
        <v>53.791293411940075</v>
      </c>
      <c r="X49">
        <f t="shared" si="58"/>
        <v>3.1101501039993176</v>
      </c>
      <c r="Y49">
        <f t="shared" si="59"/>
        <v>5.7818838453677266</v>
      </c>
      <c r="Z49">
        <f t="shared" si="60"/>
        <v>2.6326313881100276</v>
      </c>
      <c r="AA49">
        <f t="shared" si="61"/>
        <v>-46.051241399885107</v>
      </c>
      <c r="AB49">
        <f t="shared" si="62"/>
        <v>19.645942393725829</v>
      </c>
      <c r="AC49">
        <f t="shared" si="63"/>
        <v>1.5523529766389055</v>
      </c>
      <c r="AD49">
        <f t="shared" si="64"/>
        <v>206.43983053091213</v>
      </c>
      <c r="AE49">
        <v>0</v>
      </c>
      <c r="AF49">
        <v>0</v>
      </c>
      <c r="AG49">
        <f t="shared" si="65"/>
        <v>1</v>
      </c>
      <c r="AH49">
        <f t="shared" si="66"/>
        <v>0</v>
      </c>
      <c r="AI49">
        <f t="shared" si="67"/>
        <v>52506.741266636389</v>
      </c>
      <c r="AJ49" t="s">
        <v>288</v>
      </c>
      <c r="AK49">
        <v>715.47692307692296</v>
      </c>
      <c r="AL49">
        <v>3262.08</v>
      </c>
      <c r="AM49">
        <f t="shared" si="68"/>
        <v>2546.603076923077</v>
      </c>
      <c r="AN49">
        <f t="shared" si="69"/>
        <v>0.78066849277855754</v>
      </c>
      <c r="AO49">
        <v>-0.57774747981622299</v>
      </c>
      <c r="AP49" t="s">
        <v>458</v>
      </c>
      <c r="AQ49">
        <v>819.68632000000002</v>
      </c>
      <c r="AR49">
        <v>970.41</v>
      </c>
      <c r="AS49">
        <f t="shared" si="70"/>
        <v>0.1553195865665028</v>
      </c>
      <c r="AT49">
        <v>0.5</v>
      </c>
      <c r="AU49">
        <f t="shared" si="71"/>
        <v>1180.1913192796153</v>
      </c>
      <c r="AV49">
        <f t="shared" si="72"/>
        <v>5.5184504695318193</v>
      </c>
      <c r="AW49">
        <f t="shared" si="73"/>
        <v>91.653413889942669</v>
      </c>
      <c r="AX49">
        <f t="shared" si="74"/>
        <v>0.40887872136519615</v>
      </c>
      <c r="AY49">
        <f t="shared" si="75"/>
        <v>5.1654319513798324E-3</v>
      </c>
      <c r="AZ49">
        <f t="shared" si="76"/>
        <v>2.3615482115806721</v>
      </c>
      <c r="BA49" t="s">
        <v>459</v>
      </c>
      <c r="BB49">
        <v>573.63</v>
      </c>
      <c r="BC49">
        <f t="shared" si="77"/>
        <v>396.78</v>
      </c>
      <c r="BD49">
        <f t="shared" si="78"/>
        <v>0.37986713039971759</v>
      </c>
      <c r="BE49">
        <f t="shared" si="79"/>
        <v>0.85241310048540986</v>
      </c>
      <c r="BF49">
        <f t="shared" si="80"/>
        <v>0.59122841892140576</v>
      </c>
      <c r="BG49">
        <f t="shared" si="81"/>
        <v>0.89989288898877062</v>
      </c>
      <c r="BH49">
        <f t="shared" si="82"/>
        <v>1400.0070967741899</v>
      </c>
      <c r="BI49">
        <f t="shared" si="83"/>
        <v>1180.1913192796153</v>
      </c>
      <c r="BJ49">
        <f t="shared" si="84"/>
        <v>0.84298952626664492</v>
      </c>
      <c r="BK49">
        <f t="shared" si="85"/>
        <v>0.19597905253328995</v>
      </c>
      <c r="BL49">
        <v>6</v>
      </c>
      <c r="BM49">
        <v>0.5</v>
      </c>
      <c r="BN49" t="s">
        <v>291</v>
      </c>
      <c r="BO49">
        <v>2</v>
      </c>
      <c r="BP49">
        <v>1607459296</v>
      </c>
      <c r="BQ49">
        <v>392.86722580645198</v>
      </c>
      <c r="BR49">
        <v>399.98177419354801</v>
      </c>
      <c r="BS49">
        <v>30.477212903225801</v>
      </c>
      <c r="BT49">
        <v>29.262290322580601</v>
      </c>
      <c r="BU49">
        <v>390.63135483871002</v>
      </c>
      <c r="BV49">
        <v>30.108719354838701</v>
      </c>
      <c r="BW49">
        <v>499.992419354839</v>
      </c>
      <c r="BX49">
        <v>101.948483870968</v>
      </c>
      <c r="BY49">
        <v>9.9892858064516102E-2</v>
      </c>
      <c r="BZ49">
        <v>35.422525806451603</v>
      </c>
      <c r="CA49">
        <v>35.299664516128999</v>
      </c>
      <c r="CB49">
        <v>999.9</v>
      </c>
      <c r="CC49">
        <v>0</v>
      </c>
      <c r="CD49">
        <v>0</v>
      </c>
      <c r="CE49">
        <v>10014.198709677399</v>
      </c>
      <c r="CF49">
        <v>0</v>
      </c>
      <c r="CG49">
        <v>275.26890322580601</v>
      </c>
      <c r="CH49">
        <v>1400.0070967741899</v>
      </c>
      <c r="CI49">
        <v>0.89999370967741898</v>
      </c>
      <c r="CJ49">
        <v>0.10000631612903201</v>
      </c>
      <c r="CK49">
        <v>0</v>
      </c>
      <c r="CL49">
        <v>820.38070967741896</v>
      </c>
      <c r="CM49">
        <v>4.9993800000000004</v>
      </c>
      <c r="CN49">
        <v>11593.674193548401</v>
      </c>
      <c r="CO49">
        <v>11164.364516129001</v>
      </c>
      <c r="CP49">
        <v>47.429000000000002</v>
      </c>
      <c r="CQ49">
        <v>49.1991935483871</v>
      </c>
      <c r="CR49">
        <v>48.061999999999998</v>
      </c>
      <c r="CS49">
        <v>49.245935483871001</v>
      </c>
      <c r="CT49">
        <v>49.75</v>
      </c>
      <c r="CU49">
        <v>1255.49580645161</v>
      </c>
      <c r="CV49">
        <v>139.51193548387101</v>
      </c>
      <c r="CW49">
        <v>0</v>
      </c>
      <c r="CX49">
        <v>218.700000047684</v>
      </c>
      <c r="CY49">
        <v>0</v>
      </c>
      <c r="CZ49">
        <v>819.68632000000002</v>
      </c>
      <c r="DA49">
        <v>-47.713230702449998</v>
      </c>
      <c r="DB49">
        <v>-654.43846055407005</v>
      </c>
      <c r="DC49">
        <v>11583.995999999999</v>
      </c>
      <c r="DD49">
        <v>15</v>
      </c>
      <c r="DE49">
        <v>1607459159.5</v>
      </c>
      <c r="DF49" t="s">
        <v>460</v>
      </c>
      <c r="DG49">
        <v>1607459158</v>
      </c>
      <c r="DH49">
        <v>1607459159.5</v>
      </c>
      <c r="DI49">
        <v>14</v>
      </c>
      <c r="DJ49">
        <v>-3.0000000000000001E-3</v>
      </c>
      <c r="DK49">
        <v>-4.0000000000000001E-3</v>
      </c>
      <c r="DL49">
        <v>2.2360000000000002</v>
      </c>
      <c r="DM49">
        <v>0.36799999999999999</v>
      </c>
      <c r="DN49">
        <v>400</v>
      </c>
      <c r="DO49">
        <v>30</v>
      </c>
      <c r="DP49">
        <v>0.02</v>
      </c>
      <c r="DQ49">
        <v>0.01</v>
      </c>
      <c r="DR49">
        <v>5.5240943929972497</v>
      </c>
      <c r="DS49">
        <v>-0.453233112862373</v>
      </c>
      <c r="DT49">
        <v>3.6475030714734E-2</v>
      </c>
      <c r="DU49">
        <v>1</v>
      </c>
      <c r="DV49">
        <v>-7.1146316129032297</v>
      </c>
      <c r="DW49">
        <v>0.39547548387098402</v>
      </c>
      <c r="DX49">
        <v>3.2761864740419103E-2</v>
      </c>
      <c r="DY49">
        <v>0</v>
      </c>
      <c r="DZ49">
        <v>1.21491419354839</v>
      </c>
      <c r="EA49">
        <v>0.29720370967741699</v>
      </c>
      <c r="EB49">
        <v>2.2977014850637401E-2</v>
      </c>
      <c r="EC49">
        <v>0</v>
      </c>
      <c r="ED49">
        <v>1</v>
      </c>
      <c r="EE49">
        <v>3</v>
      </c>
      <c r="EF49" t="s">
        <v>331</v>
      </c>
      <c r="EG49">
        <v>100</v>
      </c>
      <c r="EH49">
        <v>100</v>
      </c>
      <c r="EI49">
        <v>2.2360000000000002</v>
      </c>
      <c r="EJ49">
        <v>0.36840000000000001</v>
      </c>
      <c r="EK49">
        <v>2.2357999999999798</v>
      </c>
      <c r="EL49">
        <v>0</v>
      </c>
      <c r="EM49">
        <v>0</v>
      </c>
      <c r="EN49">
        <v>0</v>
      </c>
      <c r="EO49">
        <v>0.36849047619046998</v>
      </c>
      <c r="EP49">
        <v>0</v>
      </c>
      <c r="EQ49">
        <v>0</v>
      </c>
      <c r="ER49">
        <v>0</v>
      </c>
      <c r="ES49">
        <v>-1</v>
      </c>
      <c r="ET49">
        <v>-1</v>
      </c>
      <c r="EU49">
        <v>-1</v>
      </c>
      <c r="EV49">
        <v>-1</v>
      </c>
      <c r="EW49">
        <v>2.4</v>
      </c>
      <c r="EX49">
        <v>2.4</v>
      </c>
      <c r="EY49">
        <v>2</v>
      </c>
      <c r="EZ49">
        <v>490.35199999999998</v>
      </c>
      <c r="FA49">
        <v>559.87300000000005</v>
      </c>
      <c r="FB49">
        <v>34.440100000000001</v>
      </c>
      <c r="FC49">
        <v>30.718800000000002</v>
      </c>
      <c r="FD49">
        <v>29.998999999999999</v>
      </c>
      <c r="FE49">
        <v>30.389399999999998</v>
      </c>
      <c r="FF49">
        <v>30.405799999999999</v>
      </c>
      <c r="FG49">
        <v>21.008299999999998</v>
      </c>
      <c r="FH49">
        <v>0</v>
      </c>
      <c r="FI49">
        <v>100</v>
      </c>
      <c r="FJ49">
        <v>-999.9</v>
      </c>
      <c r="FK49">
        <v>400</v>
      </c>
      <c r="FL49">
        <v>33.594099999999997</v>
      </c>
      <c r="FM49">
        <v>101.651</v>
      </c>
      <c r="FN49">
        <v>100.82299999999999</v>
      </c>
    </row>
    <row r="50" spans="1:170" x14ac:dyDescent="0.25">
      <c r="A50">
        <v>35</v>
      </c>
      <c r="B50">
        <v>1607459437.5</v>
      </c>
      <c r="C50">
        <v>5993.4000000953702</v>
      </c>
      <c r="D50" t="s">
        <v>461</v>
      </c>
      <c r="E50" t="s">
        <v>462</v>
      </c>
      <c r="F50" t="s">
        <v>457</v>
      </c>
      <c r="G50" t="s">
        <v>301</v>
      </c>
      <c r="H50">
        <v>1607459429.5</v>
      </c>
      <c r="I50">
        <f t="shared" si="43"/>
        <v>5.1096311898924838E-4</v>
      </c>
      <c r="J50">
        <f t="shared" si="44"/>
        <v>3.4155403937782505</v>
      </c>
      <c r="K50">
        <f t="shared" si="45"/>
        <v>395.654258064516</v>
      </c>
      <c r="L50">
        <f t="shared" si="46"/>
        <v>102.46152415396949</v>
      </c>
      <c r="M50">
        <f t="shared" si="47"/>
        <v>10.455527864785422</v>
      </c>
      <c r="N50">
        <f t="shared" si="48"/>
        <v>40.373927229485638</v>
      </c>
      <c r="O50">
        <f t="shared" si="49"/>
        <v>1.9393780539557835E-2</v>
      </c>
      <c r="P50">
        <f t="shared" si="50"/>
        <v>2.9645060329662134</v>
      </c>
      <c r="Q50">
        <f t="shared" si="51"/>
        <v>1.9323570521605708E-2</v>
      </c>
      <c r="R50">
        <f t="shared" si="52"/>
        <v>1.2083518385244931E-2</v>
      </c>
      <c r="S50">
        <f t="shared" si="53"/>
        <v>231.29036239088455</v>
      </c>
      <c r="T50">
        <f t="shared" si="54"/>
        <v>36.22716123283152</v>
      </c>
      <c r="U50">
        <f t="shared" si="55"/>
        <v>34.862296774193602</v>
      </c>
      <c r="V50">
        <f t="shared" si="56"/>
        <v>5.6054418960241614</v>
      </c>
      <c r="W50">
        <f t="shared" si="57"/>
        <v>53.439756219015841</v>
      </c>
      <c r="X50">
        <f t="shared" si="58"/>
        <v>3.0212150371483246</v>
      </c>
      <c r="Y50">
        <f t="shared" si="59"/>
        <v>5.653497042101522</v>
      </c>
      <c r="Z50">
        <f t="shared" si="60"/>
        <v>2.5842268588758368</v>
      </c>
      <c r="AA50">
        <f t="shared" si="61"/>
        <v>-22.533473547425853</v>
      </c>
      <c r="AB50">
        <f t="shared" si="62"/>
        <v>24.626061647866376</v>
      </c>
      <c r="AC50">
        <f t="shared" si="63"/>
        <v>1.9388730641666392</v>
      </c>
      <c r="AD50">
        <f t="shared" si="64"/>
        <v>235.32182355549173</v>
      </c>
      <c r="AE50">
        <v>0</v>
      </c>
      <c r="AF50">
        <v>0</v>
      </c>
      <c r="AG50">
        <f t="shared" si="65"/>
        <v>1</v>
      </c>
      <c r="AH50">
        <f t="shared" si="66"/>
        <v>0</v>
      </c>
      <c r="AI50">
        <f t="shared" si="67"/>
        <v>52532.984711405181</v>
      </c>
      <c r="AJ50" t="s">
        <v>288</v>
      </c>
      <c r="AK50">
        <v>715.47692307692296</v>
      </c>
      <c r="AL50">
        <v>3262.08</v>
      </c>
      <c r="AM50">
        <f t="shared" si="68"/>
        <v>2546.603076923077</v>
      </c>
      <c r="AN50">
        <f t="shared" si="69"/>
        <v>0.78066849277855754</v>
      </c>
      <c r="AO50">
        <v>-0.57774747981622299</v>
      </c>
      <c r="AP50" t="s">
        <v>463</v>
      </c>
      <c r="AQ50">
        <v>741.52757692307705</v>
      </c>
      <c r="AR50">
        <v>818.34</v>
      </c>
      <c r="AS50">
        <f t="shared" si="70"/>
        <v>9.386370344468431E-2</v>
      </c>
      <c r="AT50">
        <v>0.5</v>
      </c>
      <c r="AU50">
        <f t="shared" si="71"/>
        <v>1180.1812663695205</v>
      </c>
      <c r="AV50">
        <f t="shared" si="72"/>
        <v>3.4155403937782505</v>
      </c>
      <c r="AW50">
        <f t="shared" si="73"/>
        <v>55.388092198740324</v>
      </c>
      <c r="AX50">
        <f t="shared" si="74"/>
        <v>0.3650438692963805</v>
      </c>
      <c r="AY50">
        <f t="shared" si="75"/>
        <v>3.3836224886695972E-3</v>
      </c>
      <c r="AZ50">
        <f t="shared" si="76"/>
        <v>2.9862159982403398</v>
      </c>
      <c r="BA50" t="s">
        <v>464</v>
      </c>
      <c r="BB50">
        <v>519.61</v>
      </c>
      <c r="BC50">
        <f t="shared" si="77"/>
        <v>298.73</v>
      </c>
      <c r="BD50">
        <f t="shared" si="78"/>
        <v>0.25712992694715286</v>
      </c>
      <c r="BE50">
        <f t="shared" si="79"/>
        <v>0.89107264619120718</v>
      </c>
      <c r="BF50">
        <f t="shared" si="80"/>
        <v>0.74674436517551135</v>
      </c>
      <c r="BG50">
        <f t="shared" si="81"/>
        <v>0.95960773084144657</v>
      </c>
      <c r="BH50">
        <f t="shared" si="82"/>
        <v>1399.99548387097</v>
      </c>
      <c r="BI50">
        <f t="shared" si="83"/>
        <v>1180.1812663695205</v>
      </c>
      <c r="BJ50">
        <f t="shared" si="84"/>
        <v>0.84298933815581611</v>
      </c>
      <c r="BK50">
        <f t="shared" si="85"/>
        <v>0.19597867631163229</v>
      </c>
      <c r="BL50">
        <v>6</v>
      </c>
      <c r="BM50">
        <v>0.5</v>
      </c>
      <c r="BN50" t="s">
        <v>291</v>
      </c>
      <c r="BO50">
        <v>2</v>
      </c>
      <c r="BP50">
        <v>1607459429.5</v>
      </c>
      <c r="BQ50">
        <v>395.654258064516</v>
      </c>
      <c r="BR50">
        <v>399.99541935483899</v>
      </c>
      <c r="BS50">
        <v>29.607141935483899</v>
      </c>
      <c r="BT50">
        <v>29.0121516129032</v>
      </c>
      <c r="BU50">
        <v>393.41838709677398</v>
      </c>
      <c r="BV50">
        <v>29.238664516128999</v>
      </c>
      <c r="BW50">
        <v>500.00977419354803</v>
      </c>
      <c r="BX50">
        <v>101.943483870968</v>
      </c>
      <c r="BY50">
        <v>9.9970500000000004E-2</v>
      </c>
      <c r="BZ50">
        <v>35.016380645161298</v>
      </c>
      <c r="CA50">
        <v>34.862296774193602</v>
      </c>
      <c r="CB50">
        <v>999.9</v>
      </c>
      <c r="CC50">
        <v>0</v>
      </c>
      <c r="CD50">
        <v>0</v>
      </c>
      <c r="CE50">
        <v>10006.1709677419</v>
      </c>
      <c r="CF50">
        <v>0</v>
      </c>
      <c r="CG50">
        <v>276.07351612903199</v>
      </c>
      <c r="CH50">
        <v>1399.99548387097</v>
      </c>
      <c r="CI50">
        <v>0.899997580645162</v>
      </c>
      <c r="CJ50">
        <v>0.100002419354839</v>
      </c>
      <c r="CK50">
        <v>0</v>
      </c>
      <c r="CL50">
        <v>742.82703225806495</v>
      </c>
      <c r="CM50">
        <v>4.9993800000000004</v>
      </c>
      <c r="CN50">
        <v>10587.912903225801</v>
      </c>
      <c r="CO50">
        <v>11164.2870967742</v>
      </c>
      <c r="CP50">
        <v>47.375</v>
      </c>
      <c r="CQ50">
        <v>48.883000000000003</v>
      </c>
      <c r="CR50">
        <v>48.021999999999998</v>
      </c>
      <c r="CS50">
        <v>48.875</v>
      </c>
      <c r="CT50">
        <v>49.561999999999998</v>
      </c>
      <c r="CU50">
        <v>1255.4935483871</v>
      </c>
      <c r="CV50">
        <v>139.50193548387099</v>
      </c>
      <c r="CW50">
        <v>0</v>
      </c>
      <c r="CX50">
        <v>132.799999952316</v>
      </c>
      <c r="CY50">
        <v>0</v>
      </c>
      <c r="CZ50">
        <v>741.52757692307705</v>
      </c>
      <c r="DA50">
        <v>-123.119076755721</v>
      </c>
      <c r="DB50">
        <v>-1683.27863020154</v>
      </c>
      <c r="DC50">
        <v>10570.003846153801</v>
      </c>
      <c r="DD50">
        <v>15</v>
      </c>
      <c r="DE50">
        <v>1607459159.5</v>
      </c>
      <c r="DF50" t="s">
        <v>460</v>
      </c>
      <c r="DG50">
        <v>1607459158</v>
      </c>
      <c r="DH50">
        <v>1607459159.5</v>
      </c>
      <c r="DI50">
        <v>14</v>
      </c>
      <c r="DJ50">
        <v>-3.0000000000000001E-3</v>
      </c>
      <c r="DK50">
        <v>-4.0000000000000001E-3</v>
      </c>
      <c r="DL50">
        <v>2.2360000000000002</v>
      </c>
      <c r="DM50">
        <v>0.36799999999999999</v>
      </c>
      <c r="DN50">
        <v>400</v>
      </c>
      <c r="DO50">
        <v>30</v>
      </c>
      <c r="DP50">
        <v>0.02</v>
      </c>
      <c r="DQ50">
        <v>0.01</v>
      </c>
      <c r="DR50">
        <v>3.4246470794217898</v>
      </c>
      <c r="DS50">
        <v>-0.323921349093995</v>
      </c>
      <c r="DT50">
        <v>2.98157103100723E-2</v>
      </c>
      <c r="DU50">
        <v>1</v>
      </c>
      <c r="DV50">
        <v>-4.3458264516128997</v>
      </c>
      <c r="DW50">
        <v>0.24486774193549801</v>
      </c>
      <c r="DX50">
        <v>2.6861068187678999E-2</v>
      </c>
      <c r="DY50">
        <v>0</v>
      </c>
      <c r="DZ50">
        <v>0.592350516129032</v>
      </c>
      <c r="EA50">
        <v>0.313813112903225</v>
      </c>
      <c r="EB50">
        <v>2.4716177049195098E-2</v>
      </c>
      <c r="EC50">
        <v>0</v>
      </c>
      <c r="ED50">
        <v>1</v>
      </c>
      <c r="EE50">
        <v>3</v>
      </c>
      <c r="EF50" t="s">
        <v>331</v>
      </c>
      <c r="EG50">
        <v>100</v>
      </c>
      <c r="EH50">
        <v>100</v>
      </c>
      <c r="EI50">
        <v>2.2360000000000002</v>
      </c>
      <c r="EJ50">
        <v>0.36849999999999999</v>
      </c>
      <c r="EK50">
        <v>2.2357999999999798</v>
      </c>
      <c r="EL50">
        <v>0</v>
      </c>
      <c r="EM50">
        <v>0</v>
      </c>
      <c r="EN50">
        <v>0</v>
      </c>
      <c r="EO50">
        <v>0.36849047619046998</v>
      </c>
      <c r="EP50">
        <v>0</v>
      </c>
      <c r="EQ50">
        <v>0</v>
      </c>
      <c r="ER50">
        <v>0</v>
      </c>
      <c r="ES50">
        <v>-1</v>
      </c>
      <c r="ET50">
        <v>-1</v>
      </c>
      <c r="EU50">
        <v>-1</v>
      </c>
      <c r="EV50">
        <v>-1</v>
      </c>
      <c r="EW50">
        <v>4.7</v>
      </c>
      <c r="EX50">
        <v>4.5999999999999996</v>
      </c>
      <c r="EY50">
        <v>2</v>
      </c>
      <c r="EZ50">
        <v>485.952</v>
      </c>
      <c r="FA50">
        <v>561.00400000000002</v>
      </c>
      <c r="FB50">
        <v>33.971499999999999</v>
      </c>
      <c r="FC50">
        <v>30.327999999999999</v>
      </c>
      <c r="FD50">
        <v>29.999199999999998</v>
      </c>
      <c r="FE50">
        <v>30.0291</v>
      </c>
      <c r="FF50">
        <v>30.0505</v>
      </c>
      <c r="FG50">
        <v>21.008400000000002</v>
      </c>
      <c r="FH50">
        <v>0</v>
      </c>
      <c r="FI50">
        <v>100</v>
      </c>
      <c r="FJ50">
        <v>-999.9</v>
      </c>
      <c r="FK50">
        <v>400</v>
      </c>
      <c r="FL50">
        <v>30.466000000000001</v>
      </c>
      <c r="FM50">
        <v>101.714</v>
      </c>
      <c r="FN50">
        <v>100.878</v>
      </c>
    </row>
    <row r="51" spans="1:170" x14ac:dyDescent="0.25">
      <c r="A51">
        <v>36</v>
      </c>
      <c r="B51">
        <v>1607459626</v>
      </c>
      <c r="C51">
        <v>6181.9000000953702</v>
      </c>
      <c r="D51" t="s">
        <v>465</v>
      </c>
      <c r="E51" t="s">
        <v>466</v>
      </c>
      <c r="F51" t="s">
        <v>467</v>
      </c>
      <c r="G51" t="s">
        <v>468</v>
      </c>
      <c r="H51">
        <v>1607459618</v>
      </c>
      <c r="I51">
        <f t="shared" si="43"/>
        <v>2.7810942031415912E-3</v>
      </c>
      <c r="J51">
        <f t="shared" si="44"/>
        <v>13.184075118744101</v>
      </c>
      <c r="K51">
        <f t="shared" si="45"/>
        <v>382.89858064516102</v>
      </c>
      <c r="L51">
        <f t="shared" si="46"/>
        <v>188.70570305929053</v>
      </c>
      <c r="M51">
        <f t="shared" si="47"/>
        <v>19.254837053613123</v>
      </c>
      <c r="N51">
        <f t="shared" si="48"/>
        <v>39.069565248199538</v>
      </c>
      <c r="O51">
        <f t="shared" si="49"/>
        <v>0.11734253685107122</v>
      </c>
      <c r="P51">
        <f t="shared" si="50"/>
        <v>2.9623678827686484</v>
      </c>
      <c r="Q51">
        <f t="shared" si="51"/>
        <v>0.11482015910229738</v>
      </c>
      <c r="R51">
        <f t="shared" si="52"/>
        <v>7.1984709081379245E-2</v>
      </c>
      <c r="S51">
        <f t="shared" si="53"/>
        <v>231.28618990901845</v>
      </c>
      <c r="T51">
        <f t="shared" si="54"/>
        <v>35.688374199646084</v>
      </c>
      <c r="U51">
        <f t="shared" si="55"/>
        <v>34.992222580645198</v>
      </c>
      <c r="V51">
        <f t="shared" si="56"/>
        <v>5.6459391233070182</v>
      </c>
      <c r="W51">
        <f t="shared" si="57"/>
        <v>57.93027464286773</v>
      </c>
      <c r="X51">
        <f t="shared" si="58"/>
        <v>3.2826166397311045</v>
      </c>
      <c r="Y51">
        <f t="shared" si="59"/>
        <v>5.6664959038568172</v>
      </c>
      <c r="Z51">
        <f t="shared" si="60"/>
        <v>2.3633224835759137</v>
      </c>
      <c r="AA51">
        <f t="shared" si="61"/>
        <v>-122.64625435854417</v>
      </c>
      <c r="AB51">
        <f t="shared" si="62"/>
        <v>10.483488228352821</v>
      </c>
      <c r="AC51">
        <f t="shared" si="63"/>
        <v>0.82667749916823197</v>
      </c>
      <c r="AD51">
        <f t="shared" si="64"/>
        <v>119.95010127799533</v>
      </c>
      <c r="AE51">
        <v>0</v>
      </c>
      <c r="AF51">
        <v>0</v>
      </c>
      <c r="AG51">
        <f t="shared" si="65"/>
        <v>1</v>
      </c>
      <c r="AH51">
        <f t="shared" si="66"/>
        <v>0</v>
      </c>
      <c r="AI51">
        <f t="shared" si="67"/>
        <v>52464.754259664507</v>
      </c>
      <c r="AJ51" t="s">
        <v>288</v>
      </c>
      <c r="AK51">
        <v>715.47692307692296</v>
      </c>
      <c r="AL51">
        <v>3262.08</v>
      </c>
      <c r="AM51">
        <f t="shared" si="68"/>
        <v>2546.603076923077</v>
      </c>
      <c r="AN51">
        <f t="shared" si="69"/>
        <v>0.78066849277855754</v>
      </c>
      <c r="AO51">
        <v>-0.57774747981622299</v>
      </c>
      <c r="AP51" t="s">
        <v>469</v>
      </c>
      <c r="AQ51">
        <v>1188.8391999999999</v>
      </c>
      <c r="AR51">
        <v>1578.27</v>
      </c>
      <c r="AS51">
        <f t="shared" si="70"/>
        <v>0.24674536042628958</v>
      </c>
      <c r="AT51">
        <v>0.5</v>
      </c>
      <c r="AU51">
        <f t="shared" si="71"/>
        <v>1180.1588292898471</v>
      </c>
      <c r="AV51">
        <f t="shared" si="72"/>
        <v>13.184075118744101</v>
      </c>
      <c r="AW51">
        <f t="shared" si="73"/>
        <v>145.59935784669563</v>
      </c>
      <c r="AX51">
        <f t="shared" si="74"/>
        <v>0.53950844912467455</v>
      </c>
      <c r="AY51">
        <f t="shared" si="75"/>
        <v>1.1660991941941756E-2</v>
      </c>
      <c r="AZ51">
        <f t="shared" si="76"/>
        <v>1.0668706875249483</v>
      </c>
      <c r="BA51" t="s">
        <v>470</v>
      </c>
      <c r="BB51">
        <v>726.78</v>
      </c>
      <c r="BC51">
        <f t="shared" si="77"/>
        <v>851.49</v>
      </c>
      <c r="BD51">
        <f t="shared" si="78"/>
        <v>0.45735217090042174</v>
      </c>
      <c r="BE51">
        <f t="shared" si="79"/>
        <v>0.66414625488107915</v>
      </c>
      <c r="BF51">
        <f t="shared" si="80"/>
        <v>0.45136059898487119</v>
      </c>
      <c r="BG51">
        <f t="shared" si="81"/>
        <v>0.66119844716219245</v>
      </c>
      <c r="BH51">
        <f t="shared" si="82"/>
        <v>1399.9687096774201</v>
      </c>
      <c r="BI51">
        <f t="shared" si="83"/>
        <v>1180.1588292898471</v>
      </c>
      <c r="BJ51">
        <f t="shared" si="84"/>
        <v>0.84298943335796306</v>
      </c>
      <c r="BK51">
        <f t="shared" si="85"/>
        <v>0.19597886671592621</v>
      </c>
      <c r="BL51">
        <v>6</v>
      </c>
      <c r="BM51">
        <v>0.5</v>
      </c>
      <c r="BN51" t="s">
        <v>291</v>
      </c>
      <c r="BO51">
        <v>2</v>
      </c>
      <c r="BP51">
        <v>1607459618</v>
      </c>
      <c r="BQ51">
        <v>382.89858064516102</v>
      </c>
      <c r="BR51">
        <v>399.99700000000001</v>
      </c>
      <c r="BS51">
        <v>32.171058064516103</v>
      </c>
      <c r="BT51">
        <v>28.9411709677419</v>
      </c>
      <c r="BU51">
        <v>380.69748387096797</v>
      </c>
      <c r="BV51">
        <v>31.798896774193501</v>
      </c>
      <c r="BW51">
        <v>500.00945161290298</v>
      </c>
      <c r="BX51">
        <v>101.936322580645</v>
      </c>
      <c r="BY51">
        <v>0.10000563548387099</v>
      </c>
      <c r="BZ51">
        <v>35.057864516129001</v>
      </c>
      <c r="CA51">
        <v>34.992222580645198</v>
      </c>
      <c r="CB51">
        <v>999.9</v>
      </c>
      <c r="CC51">
        <v>0</v>
      </c>
      <c r="CD51">
        <v>0</v>
      </c>
      <c r="CE51">
        <v>9994.7564516129005</v>
      </c>
      <c r="CF51">
        <v>0</v>
      </c>
      <c r="CG51">
        <v>906.41570967741904</v>
      </c>
      <c r="CH51">
        <v>1399.9687096774201</v>
      </c>
      <c r="CI51">
        <v>0.89999577419354904</v>
      </c>
      <c r="CJ51">
        <v>0.100004322580645</v>
      </c>
      <c r="CK51">
        <v>0</v>
      </c>
      <c r="CL51">
        <v>1192.52451612903</v>
      </c>
      <c r="CM51">
        <v>4.9993800000000004</v>
      </c>
      <c r="CN51">
        <v>16841.319354838699</v>
      </c>
      <c r="CO51">
        <v>11164.061290322599</v>
      </c>
      <c r="CP51">
        <v>47.762</v>
      </c>
      <c r="CQ51">
        <v>49.477645161290297</v>
      </c>
      <c r="CR51">
        <v>48.31</v>
      </c>
      <c r="CS51">
        <v>49.509838709677403</v>
      </c>
      <c r="CT51">
        <v>49.887</v>
      </c>
      <c r="CU51">
        <v>1255.4664516129001</v>
      </c>
      <c r="CV51">
        <v>139.50387096774199</v>
      </c>
      <c r="CW51">
        <v>0</v>
      </c>
      <c r="CX51">
        <v>187.39999985694899</v>
      </c>
      <c r="CY51">
        <v>0</v>
      </c>
      <c r="CZ51">
        <v>1188.8391999999999</v>
      </c>
      <c r="DA51">
        <v>-332.16153897225001</v>
      </c>
      <c r="DB51">
        <v>-4592.8230838708896</v>
      </c>
      <c r="DC51">
        <v>16790.86</v>
      </c>
      <c r="DD51">
        <v>15</v>
      </c>
      <c r="DE51">
        <v>1607459530.5</v>
      </c>
      <c r="DF51" t="s">
        <v>471</v>
      </c>
      <c r="DG51">
        <v>1607459527.5</v>
      </c>
      <c r="DH51">
        <v>1607459530.5</v>
      </c>
      <c r="DI51">
        <v>15</v>
      </c>
      <c r="DJ51">
        <v>-3.5000000000000003E-2</v>
      </c>
      <c r="DK51">
        <v>4.0000000000000001E-3</v>
      </c>
      <c r="DL51">
        <v>2.2010000000000001</v>
      </c>
      <c r="DM51">
        <v>0.372</v>
      </c>
      <c r="DN51">
        <v>400</v>
      </c>
      <c r="DO51">
        <v>29</v>
      </c>
      <c r="DP51">
        <v>0.82</v>
      </c>
      <c r="DQ51">
        <v>0.08</v>
      </c>
      <c r="DR51">
        <v>13.183297742930399</v>
      </c>
      <c r="DS51">
        <v>-0.15517144467202201</v>
      </c>
      <c r="DT51">
        <v>2.3517078811199198E-2</v>
      </c>
      <c r="DU51">
        <v>1</v>
      </c>
      <c r="DV51">
        <v>-17.098264516128999</v>
      </c>
      <c r="DW51">
        <v>-0.12813870967749899</v>
      </c>
      <c r="DX51">
        <v>2.8319280430842801E-2</v>
      </c>
      <c r="DY51">
        <v>1</v>
      </c>
      <c r="DZ51">
        <v>3.2298874193548399</v>
      </c>
      <c r="EA51">
        <v>0.69218612903225696</v>
      </c>
      <c r="EB51">
        <v>5.1683951397410999E-2</v>
      </c>
      <c r="EC51">
        <v>0</v>
      </c>
      <c r="ED51">
        <v>2</v>
      </c>
      <c r="EE51">
        <v>3</v>
      </c>
      <c r="EF51" t="s">
        <v>293</v>
      </c>
      <c r="EG51">
        <v>100</v>
      </c>
      <c r="EH51">
        <v>100</v>
      </c>
      <c r="EI51">
        <v>2.2010000000000001</v>
      </c>
      <c r="EJ51">
        <v>0.37209999999999999</v>
      </c>
      <c r="EK51">
        <v>2.2011904761904502</v>
      </c>
      <c r="EL51">
        <v>0</v>
      </c>
      <c r="EM51">
        <v>0</v>
      </c>
      <c r="EN51">
        <v>0</v>
      </c>
      <c r="EO51">
        <v>0.37215714285713702</v>
      </c>
      <c r="EP51">
        <v>0</v>
      </c>
      <c r="EQ51">
        <v>0</v>
      </c>
      <c r="ER51">
        <v>0</v>
      </c>
      <c r="ES51">
        <v>-1</v>
      </c>
      <c r="ET51">
        <v>-1</v>
      </c>
      <c r="EU51">
        <v>-1</v>
      </c>
      <c r="EV51">
        <v>-1</v>
      </c>
      <c r="EW51">
        <v>1.6</v>
      </c>
      <c r="EX51">
        <v>1.6</v>
      </c>
      <c r="EY51">
        <v>2</v>
      </c>
      <c r="EZ51">
        <v>492.70400000000001</v>
      </c>
      <c r="FA51">
        <v>560.20899999999995</v>
      </c>
      <c r="FB51">
        <v>33.809399999999997</v>
      </c>
      <c r="FC51">
        <v>30.232399999999998</v>
      </c>
      <c r="FD51">
        <v>30.001000000000001</v>
      </c>
      <c r="FE51">
        <v>29.9011</v>
      </c>
      <c r="FF51">
        <v>29.932500000000001</v>
      </c>
      <c r="FG51">
        <v>21.008199999999999</v>
      </c>
      <c r="FH51">
        <v>0</v>
      </c>
      <c r="FI51">
        <v>100</v>
      </c>
      <c r="FJ51">
        <v>-999.9</v>
      </c>
      <c r="FK51">
        <v>400</v>
      </c>
      <c r="FL51">
        <v>29.6</v>
      </c>
      <c r="FM51">
        <v>101.694</v>
      </c>
      <c r="FN51">
        <v>100.85299999999999</v>
      </c>
    </row>
    <row r="52" spans="1:170" x14ac:dyDescent="0.25">
      <c r="A52">
        <v>37</v>
      </c>
      <c r="B52">
        <v>1607459829.5</v>
      </c>
      <c r="C52">
        <v>6385.4000000953702</v>
      </c>
      <c r="D52" t="s">
        <v>472</v>
      </c>
      <c r="E52" t="s">
        <v>473</v>
      </c>
      <c r="F52" t="s">
        <v>467</v>
      </c>
      <c r="G52" t="s">
        <v>468</v>
      </c>
      <c r="H52">
        <v>1607459821.75</v>
      </c>
      <c r="I52">
        <f t="shared" si="43"/>
        <v>3.5892528593249018E-3</v>
      </c>
      <c r="J52">
        <f t="shared" si="44"/>
        <v>13.013088713412932</v>
      </c>
      <c r="K52">
        <f t="shared" si="45"/>
        <v>382.71416666666698</v>
      </c>
      <c r="L52">
        <f t="shared" si="46"/>
        <v>231.27449299521939</v>
      </c>
      <c r="M52">
        <f t="shared" si="47"/>
        <v>23.594549129987914</v>
      </c>
      <c r="N52">
        <f t="shared" si="48"/>
        <v>39.044375759784771</v>
      </c>
      <c r="O52">
        <f t="shared" si="49"/>
        <v>0.15278094768597419</v>
      </c>
      <c r="P52">
        <f t="shared" si="50"/>
        <v>2.961556598943079</v>
      </c>
      <c r="Q52">
        <f t="shared" si="51"/>
        <v>0.14853351418057376</v>
      </c>
      <c r="R52">
        <f t="shared" si="52"/>
        <v>9.3205225865567981E-2</v>
      </c>
      <c r="S52">
        <f t="shared" si="53"/>
        <v>231.28958743137434</v>
      </c>
      <c r="T52">
        <f t="shared" si="54"/>
        <v>35.902401742736153</v>
      </c>
      <c r="U52">
        <f t="shared" si="55"/>
        <v>35.18918</v>
      </c>
      <c r="V52">
        <f t="shared" si="56"/>
        <v>5.7078146716892464</v>
      </c>
      <c r="W52">
        <f t="shared" si="57"/>
        <v>57.794835894110342</v>
      </c>
      <c r="X52">
        <f t="shared" si="58"/>
        <v>3.3520136061326826</v>
      </c>
      <c r="Y52">
        <f t="shared" si="59"/>
        <v>5.7998496825462462</v>
      </c>
      <c r="Z52">
        <f t="shared" si="60"/>
        <v>2.3558010655565638</v>
      </c>
      <c r="AA52">
        <f t="shared" si="61"/>
        <v>-158.28605109622816</v>
      </c>
      <c r="AB52">
        <f t="shared" si="62"/>
        <v>46.23108107879014</v>
      </c>
      <c r="AC52">
        <f t="shared" si="63"/>
        <v>3.6575425215055524</v>
      </c>
      <c r="AD52">
        <f t="shared" si="64"/>
        <v>122.89215993544187</v>
      </c>
      <c r="AE52">
        <v>0</v>
      </c>
      <c r="AF52">
        <v>0</v>
      </c>
      <c r="AG52">
        <f t="shared" si="65"/>
        <v>1</v>
      </c>
      <c r="AH52">
        <f t="shared" si="66"/>
        <v>0</v>
      </c>
      <c r="AI52">
        <f t="shared" si="67"/>
        <v>52369.719068068087</v>
      </c>
      <c r="AJ52" t="s">
        <v>288</v>
      </c>
      <c r="AK52">
        <v>715.47692307692296</v>
      </c>
      <c r="AL52">
        <v>3262.08</v>
      </c>
      <c r="AM52">
        <f t="shared" si="68"/>
        <v>2546.603076923077</v>
      </c>
      <c r="AN52">
        <f t="shared" si="69"/>
        <v>0.78066849277855754</v>
      </c>
      <c r="AO52">
        <v>-0.57774747981622299</v>
      </c>
      <c r="AP52" t="s">
        <v>474</v>
      </c>
      <c r="AQ52">
        <v>1309.91730769231</v>
      </c>
      <c r="AR52">
        <v>1672.9</v>
      </c>
      <c r="AS52">
        <f t="shared" si="70"/>
        <v>0.21697811722618809</v>
      </c>
      <c r="AT52">
        <v>0.5</v>
      </c>
      <c r="AU52">
        <f t="shared" si="71"/>
        <v>1180.1769648782151</v>
      </c>
      <c r="AV52">
        <f t="shared" si="72"/>
        <v>13.013088713412932</v>
      </c>
      <c r="AW52">
        <f t="shared" si="73"/>
        <v>128.03628791649612</v>
      </c>
      <c r="AX52">
        <f t="shared" si="74"/>
        <v>0.56023073704345749</v>
      </c>
      <c r="AY52">
        <f t="shared" si="75"/>
        <v>1.1515930744023309E-2</v>
      </c>
      <c r="AZ52">
        <f t="shared" si="76"/>
        <v>0.94995516767290322</v>
      </c>
      <c r="BA52" t="s">
        <v>475</v>
      </c>
      <c r="BB52">
        <v>735.69</v>
      </c>
      <c r="BC52">
        <f t="shared" si="77"/>
        <v>937.21</v>
      </c>
      <c r="BD52">
        <f t="shared" si="78"/>
        <v>0.38730134367718017</v>
      </c>
      <c r="BE52">
        <f t="shared" si="79"/>
        <v>0.62903193885346276</v>
      </c>
      <c r="BF52">
        <f t="shared" si="80"/>
        <v>0.37912465351705055</v>
      </c>
      <c r="BG52">
        <f t="shared" si="81"/>
        <v>0.62403914233863267</v>
      </c>
      <c r="BH52">
        <f t="shared" si="82"/>
        <v>1399.99033333333</v>
      </c>
      <c r="BI52">
        <f t="shared" si="83"/>
        <v>1180.1769648782151</v>
      </c>
      <c r="BJ52">
        <f t="shared" si="84"/>
        <v>0.84298936698245153</v>
      </c>
      <c r="BK52">
        <f t="shared" si="85"/>
        <v>0.19597873396490295</v>
      </c>
      <c r="BL52">
        <v>6</v>
      </c>
      <c r="BM52">
        <v>0.5</v>
      </c>
      <c r="BN52" t="s">
        <v>291</v>
      </c>
      <c r="BO52">
        <v>2</v>
      </c>
      <c r="BP52">
        <v>1607459821.75</v>
      </c>
      <c r="BQ52">
        <v>382.71416666666698</v>
      </c>
      <c r="BR52">
        <v>399.97783333333302</v>
      </c>
      <c r="BS52">
        <v>32.856540000000003</v>
      </c>
      <c r="BT52">
        <v>28.6910566666667</v>
      </c>
      <c r="BU52">
        <v>380.51299999999998</v>
      </c>
      <c r="BV52">
        <v>32.484383333333298</v>
      </c>
      <c r="BW52">
        <v>500.01243333333298</v>
      </c>
      <c r="BX52">
        <v>101.919666666667</v>
      </c>
      <c r="BY52">
        <v>0.100010576666667</v>
      </c>
      <c r="BZ52">
        <v>35.478733333333302</v>
      </c>
      <c r="CA52">
        <v>35.18918</v>
      </c>
      <c r="CB52">
        <v>999.9</v>
      </c>
      <c r="CC52">
        <v>0</v>
      </c>
      <c r="CD52">
        <v>0</v>
      </c>
      <c r="CE52">
        <v>9991.7939999999999</v>
      </c>
      <c r="CF52">
        <v>0</v>
      </c>
      <c r="CG52">
        <v>707.88289999999995</v>
      </c>
      <c r="CH52">
        <v>1399.99033333333</v>
      </c>
      <c r="CI52">
        <v>0.89999739999999995</v>
      </c>
      <c r="CJ52">
        <v>0.10000272</v>
      </c>
      <c r="CK52">
        <v>0</v>
      </c>
      <c r="CL52">
        <v>1309.9193333333301</v>
      </c>
      <c r="CM52">
        <v>4.9993800000000004</v>
      </c>
      <c r="CN52">
        <v>18843.1733333333</v>
      </c>
      <c r="CO52">
        <v>11164.2366666667</v>
      </c>
      <c r="CP52">
        <v>48.557866666666598</v>
      </c>
      <c r="CQ52">
        <v>50.582999999999998</v>
      </c>
      <c r="CR52">
        <v>49.125</v>
      </c>
      <c r="CS52">
        <v>50.6415333333333</v>
      </c>
      <c r="CT52">
        <v>50.733199999999997</v>
      </c>
      <c r="CU52">
        <v>1255.48966666667</v>
      </c>
      <c r="CV52">
        <v>139.50299999999999</v>
      </c>
      <c r="CW52">
        <v>0</v>
      </c>
      <c r="CX52">
        <v>202.40000009536701</v>
      </c>
      <c r="CY52">
        <v>0</v>
      </c>
      <c r="CZ52">
        <v>1309.91730769231</v>
      </c>
      <c r="DA52">
        <v>-252.99111127508499</v>
      </c>
      <c r="DB52">
        <v>-3525.3435920249799</v>
      </c>
      <c r="DC52">
        <v>18842.8884615385</v>
      </c>
      <c r="DD52">
        <v>15</v>
      </c>
      <c r="DE52">
        <v>1607459530.5</v>
      </c>
      <c r="DF52" t="s">
        <v>471</v>
      </c>
      <c r="DG52">
        <v>1607459527.5</v>
      </c>
      <c r="DH52">
        <v>1607459530.5</v>
      </c>
      <c r="DI52">
        <v>15</v>
      </c>
      <c r="DJ52">
        <v>-3.5000000000000003E-2</v>
      </c>
      <c r="DK52">
        <v>4.0000000000000001E-3</v>
      </c>
      <c r="DL52">
        <v>2.2010000000000001</v>
      </c>
      <c r="DM52">
        <v>0.372</v>
      </c>
      <c r="DN52">
        <v>400</v>
      </c>
      <c r="DO52">
        <v>29</v>
      </c>
      <c r="DP52">
        <v>0.82</v>
      </c>
      <c r="DQ52">
        <v>0.08</v>
      </c>
      <c r="DR52">
        <v>13.014230402725801</v>
      </c>
      <c r="DS52">
        <v>-0.202658538918213</v>
      </c>
      <c r="DT52">
        <v>1.8249386082081698E-2</v>
      </c>
      <c r="DU52">
        <v>1</v>
      </c>
      <c r="DV52">
        <v>-17.263370967741899</v>
      </c>
      <c r="DW52">
        <v>5.1991935483880897E-2</v>
      </c>
      <c r="DX52">
        <v>1.47669026946242E-2</v>
      </c>
      <c r="DY52">
        <v>1</v>
      </c>
      <c r="DZ52">
        <v>4.1604280645161298</v>
      </c>
      <c r="EA52">
        <v>0.39812467741934499</v>
      </c>
      <c r="EB52">
        <v>2.9791669372424199E-2</v>
      </c>
      <c r="EC52">
        <v>0</v>
      </c>
      <c r="ED52">
        <v>2</v>
      </c>
      <c r="EE52">
        <v>3</v>
      </c>
      <c r="EF52" t="s">
        <v>293</v>
      </c>
      <c r="EG52">
        <v>100</v>
      </c>
      <c r="EH52">
        <v>100</v>
      </c>
      <c r="EI52">
        <v>2.2010000000000001</v>
      </c>
      <c r="EJ52">
        <v>0.37219999999999998</v>
      </c>
      <c r="EK52">
        <v>2.2011904761904502</v>
      </c>
      <c r="EL52">
        <v>0</v>
      </c>
      <c r="EM52">
        <v>0</v>
      </c>
      <c r="EN52">
        <v>0</v>
      </c>
      <c r="EO52">
        <v>0.37215714285713702</v>
      </c>
      <c r="EP52">
        <v>0</v>
      </c>
      <c r="EQ52">
        <v>0</v>
      </c>
      <c r="ER52">
        <v>0</v>
      </c>
      <c r="ES52">
        <v>-1</v>
      </c>
      <c r="ET52">
        <v>-1</v>
      </c>
      <c r="EU52">
        <v>-1</v>
      </c>
      <c r="EV52">
        <v>-1</v>
      </c>
      <c r="EW52">
        <v>5</v>
      </c>
      <c r="EX52">
        <v>5</v>
      </c>
      <c r="EY52">
        <v>2</v>
      </c>
      <c r="EZ52">
        <v>492.387</v>
      </c>
      <c r="FA52">
        <v>558.87</v>
      </c>
      <c r="FB52">
        <v>34.107599999999998</v>
      </c>
      <c r="FC52">
        <v>30.639700000000001</v>
      </c>
      <c r="FD52">
        <v>30.000499999999999</v>
      </c>
      <c r="FE52">
        <v>30.1846</v>
      </c>
      <c r="FF52">
        <v>30.2027</v>
      </c>
      <c r="FG52">
        <v>21.001000000000001</v>
      </c>
      <c r="FH52">
        <v>0</v>
      </c>
      <c r="FI52">
        <v>100</v>
      </c>
      <c r="FJ52">
        <v>-999.9</v>
      </c>
      <c r="FK52">
        <v>400</v>
      </c>
      <c r="FL52">
        <v>32.020400000000002</v>
      </c>
      <c r="FM52">
        <v>101.624</v>
      </c>
      <c r="FN52">
        <v>100.795</v>
      </c>
    </row>
    <row r="53" spans="1:170" x14ac:dyDescent="0.25">
      <c r="A53">
        <v>40</v>
      </c>
      <c r="B53">
        <v>1607460317.5999999</v>
      </c>
      <c r="C53">
        <v>6873.5</v>
      </c>
      <c r="D53" t="s">
        <v>477</v>
      </c>
      <c r="E53" t="s">
        <v>478</v>
      </c>
      <c r="F53" t="s">
        <v>312</v>
      </c>
      <c r="G53" t="s">
        <v>323</v>
      </c>
      <c r="H53">
        <v>1607460309.5999999</v>
      </c>
      <c r="I53">
        <f t="shared" si="43"/>
        <v>8.2633751523798358E-5</v>
      </c>
      <c r="J53">
        <f t="shared" si="44"/>
        <v>-3.6900172399267399E-2</v>
      </c>
      <c r="K53">
        <f t="shared" si="45"/>
        <v>400.030709677419</v>
      </c>
      <c r="L53">
        <f t="shared" si="46"/>
        <v>401.91429085088049</v>
      </c>
      <c r="M53">
        <f t="shared" si="47"/>
        <v>41.000760255898442</v>
      </c>
      <c r="N53">
        <f t="shared" si="48"/>
        <v>40.808609188186665</v>
      </c>
      <c r="O53">
        <f t="shared" si="49"/>
        <v>3.2009206320345635E-3</v>
      </c>
      <c r="P53">
        <f t="shared" si="50"/>
        <v>2.9625244640746566</v>
      </c>
      <c r="Q53">
        <f t="shared" si="51"/>
        <v>3.1990004875203232E-3</v>
      </c>
      <c r="R53">
        <f t="shared" si="52"/>
        <v>1.9995477219821732E-3</v>
      </c>
      <c r="S53">
        <f t="shared" si="53"/>
        <v>231.29061796663348</v>
      </c>
      <c r="T53">
        <f t="shared" si="54"/>
        <v>35.62640028282771</v>
      </c>
      <c r="U53">
        <f t="shared" si="55"/>
        <v>34.255296774193603</v>
      </c>
      <c r="V53">
        <f t="shared" si="56"/>
        <v>5.419569968711822</v>
      </c>
      <c r="W53">
        <f t="shared" si="57"/>
        <v>53.212094792157025</v>
      </c>
      <c r="X53">
        <f t="shared" si="58"/>
        <v>2.8917883498574035</v>
      </c>
      <c r="Y53">
        <f t="shared" si="59"/>
        <v>5.4344568864513603</v>
      </c>
      <c r="Z53">
        <f t="shared" si="60"/>
        <v>2.5277816188544184</v>
      </c>
      <c r="AA53">
        <f t="shared" si="61"/>
        <v>-3.6441484421995076</v>
      </c>
      <c r="AB53">
        <f t="shared" si="62"/>
        <v>7.8703735304002826</v>
      </c>
      <c r="AC53">
        <f t="shared" si="63"/>
        <v>0.61609433966243621</v>
      </c>
      <c r="AD53">
        <f t="shared" si="64"/>
        <v>236.13293739449668</v>
      </c>
      <c r="AE53">
        <v>0</v>
      </c>
      <c r="AF53">
        <v>0</v>
      </c>
      <c r="AG53">
        <f t="shared" si="65"/>
        <v>1</v>
      </c>
      <c r="AH53">
        <f t="shared" si="66"/>
        <v>0</v>
      </c>
      <c r="AI53">
        <f t="shared" si="67"/>
        <v>52597.360904254208</v>
      </c>
      <c r="AJ53" t="s">
        <v>288</v>
      </c>
      <c r="AK53">
        <v>715.47692307692296</v>
      </c>
      <c r="AL53">
        <v>3262.08</v>
      </c>
      <c r="AM53">
        <f t="shared" si="68"/>
        <v>2546.603076923077</v>
      </c>
      <c r="AN53">
        <f t="shared" si="69"/>
        <v>0.78066849277855754</v>
      </c>
      <c r="AO53">
        <v>-0.57774747981622299</v>
      </c>
      <c r="AP53" t="s">
        <v>479</v>
      </c>
      <c r="AQ53">
        <v>753.82628</v>
      </c>
      <c r="AR53">
        <v>818.54</v>
      </c>
      <c r="AS53">
        <f t="shared" si="70"/>
        <v>7.905993598358052E-2</v>
      </c>
      <c r="AT53">
        <v>0.5</v>
      </c>
      <c r="AU53">
        <f t="shared" si="71"/>
        <v>1180.1826202439213</v>
      </c>
      <c r="AV53">
        <f t="shared" si="72"/>
        <v>-3.6900172399267399E-2</v>
      </c>
      <c r="AW53">
        <f t="shared" si="73"/>
        <v>46.652581202709371</v>
      </c>
      <c r="AX53">
        <f t="shared" si="74"/>
        <v>0.39772033132162138</v>
      </c>
      <c r="AY53">
        <f t="shared" si="75"/>
        <v>4.5827425191634564E-4</v>
      </c>
      <c r="AZ53">
        <f t="shared" si="76"/>
        <v>2.9852420162728763</v>
      </c>
      <c r="BA53" t="s">
        <v>480</v>
      </c>
      <c r="BB53">
        <v>492.99</v>
      </c>
      <c r="BC53">
        <f t="shared" si="77"/>
        <v>325.54999999999995</v>
      </c>
      <c r="BD53">
        <f t="shared" si="78"/>
        <v>0.19878273690677309</v>
      </c>
      <c r="BE53">
        <f t="shared" si="79"/>
        <v>0.88243430152143842</v>
      </c>
      <c r="BF53">
        <f t="shared" si="80"/>
        <v>0.62790401695750098</v>
      </c>
      <c r="BG53">
        <f t="shared" si="81"/>
        <v>0.95952919484900545</v>
      </c>
      <c r="BH53">
        <f t="shared" si="82"/>
        <v>1399.9970967741899</v>
      </c>
      <c r="BI53">
        <f t="shared" si="83"/>
        <v>1180.1826202439213</v>
      </c>
      <c r="BJ53">
        <f t="shared" si="84"/>
        <v>0.84298933402308107</v>
      </c>
      <c r="BK53">
        <f t="shared" si="85"/>
        <v>0.19597866804616229</v>
      </c>
      <c r="BL53">
        <v>6</v>
      </c>
      <c r="BM53">
        <v>0.5</v>
      </c>
      <c r="BN53" t="s">
        <v>291</v>
      </c>
      <c r="BO53">
        <v>2</v>
      </c>
      <c r="BP53">
        <v>1607460309.5999999</v>
      </c>
      <c r="BQ53">
        <v>400.030709677419</v>
      </c>
      <c r="BR53">
        <v>400.026096774194</v>
      </c>
      <c r="BS53">
        <v>28.3470612903226</v>
      </c>
      <c r="BT53">
        <v>28.2507129032258</v>
      </c>
      <c r="BU53">
        <v>397.846</v>
      </c>
      <c r="BV53">
        <v>28.005787096774199</v>
      </c>
      <c r="BW53">
        <v>500.00625806451598</v>
      </c>
      <c r="BX53">
        <v>101.913677419355</v>
      </c>
      <c r="BY53">
        <v>0.100013532258065</v>
      </c>
      <c r="BZ53">
        <v>34.304574193548397</v>
      </c>
      <c r="CA53">
        <v>34.255296774193603</v>
      </c>
      <c r="CB53">
        <v>999.9</v>
      </c>
      <c r="CC53">
        <v>0</v>
      </c>
      <c r="CD53">
        <v>0</v>
      </c>
      <c r="CE53">
        <v>9997.8645161290297</v>
      </c>
      <c r="CF53">
        <v>0</v>
      </c>
      <c r="CG53">
        <v>306.72322580645198</v>
      </c>
      <c r="CH53">
        <v>1399.9970967741899</v>
      </c>
      <c r="CI53">
        <v>0.90000041935483899</v>
      </c>
      <c r="CJ53">
        <v>9.9999580645161304E-2</v>
      </c>
      <c r="CK53">
        <v>0</v>
      </c>
      <c r="CL53">
        <v>753.85780645161299</v>
      </c>
      <c r="CM53">
        <v>4.9993800000000004</v>
      </c>
      <c r="CN53">
        <v>10779.7161290323</v>
      </c>
      <c r="CO53">
        <v>11164.3064516129</v>
      </c>
      <c r="CP53">
        <v>48.396999999999998</v>
      </c>
      <c r="CQ53">
        <v>50.108741935483899</v>
      </c>
      <c r="CR53">
        <v>49.125</v>
      </c>
      <c r="CS53">
        <v>49.625</v>
      </c>
      <c r="CT53">
        <v>50.429000000000002</v>
      </c>
      <c r="CU53">
        <v>1255.49548387097</v>
      </c>
      <c r="CV53">
        <v>139.50193548387099</v>
      </c>
      <c r="CW53">
        <v>0</v>
      </c>
      <c r="CX53">
        <v>79.900000095367403</v>
      </c>
      <c r="CY53">
        <v>0</v>
      </c>
      <c r="CZ53">
        <v>753.82628</v>
      </c>
      <c r="DA53">
        <v>-3.3059230766228098</v>
      </c>
      <c r="DB53">
        <v>-30.699999998774601</v>
      </c>
      <c r="DC53">
        <v>10779.103999999999</v>
      </c>
      <c r="DD53">
        <v>15</v>
      </c>
      <c r="DE53">
        <v>1607459878.5</v>
      </c>
      <c r="DF53" t="s">
        <v>476</v>
      </c>
      <c r="DG53">
        <v>1607459876.5</v>
      </c>
      <c r="DH53">
        <v>1607459878.5</v>
      </c>
      <c r="DI53">
        <v>16</v>
      </c>
      <c r="DJ53">
        <v>-1.6E-2</v>
      </c>
      <c r="DK53">
        <v>-3.1E-2</v>
      </c>
      <c r="DL53">
        <v>2.1850000000000001</v>
      </c>
      <c r="DM53">
        <v>0.34100000000000003</v>
      </c>
      <c r="DN53">
        <v>400</v>
      </c>
      <c r="DO53">
        <v>29</v>
      </c>
      <c r="DP53">
        <v>0.28999999999999998</v>
      </c>
      <c r="DQ53">
        <v>0.05</v>
      </c>
      <c r="DR53">
        <v>-3.5769464435599002E-2</v>
      </c>
      <c r="DS53">
        <v>-0.14106087471395901</v>
      </c>
      <c r="DT53">
        <v>1.8725199399171898E-2</v>
      </c>
      <c r="DU53">
        <v>1</v>
      </c>
      <c r="DV53">
        <v>5.1102118064516103E-3</v>
      </c>
      <c r="DW53">
        <v>1.79811501290323E-2</v>
      </c>
      <c r="DX53">
        <v>1.6563347634174701E-2</v>
      </c>
      <c r="DY53">
        <v>1</v>
      </c>
      <c r="DZ53">
        <v>9.3992132258064506E-2</v>
      </c>
      <c r="EA53">
        <v>0.33693108870967697</v>
      </c>
      <c r="EB53">
        <v>2.6742164195159901E-2</v>
      </c>
      <c r="EC53">
        <v>0</v>
      </c>
      <c r="ED53">
        <v>2</v>
      </c>
      <c r="EE53">
        <v>3</v>
      </c>
      <c r="EF53" t="s">
        <v>293</v>
      </c>
      <c r="EG53">
        <v>100</v>
      </c>
      <c r="EH53">
        <v>100</v>
      </c>
      <c r="EI53">
        <v>2.1850000000000001</v>
      </c>
      <c r="EJ53">
        <v>0.34129999999999999</v>
      </c>
      <c r="EK53">
        <v>2.18475000000001</v>
      </c>
      <c r="EL53">
        <v>0</v>
      </c>
      <c r="EM53">
        <v>0</v>
      </c>
      <c r="EN53">
        <v>0</v>
      </c>
      <c r="EO53">
        <v>0.34127999999999398</v>
      </c>
      <c r="EP53">
        <v>0</v>
      </c>
      <c r="EQ53">
        <v>0</v>
      </c>
      <c r="ER53">
        <v>0</v>
      </c>
      <c r="ES53">
        <v>-1</v>
      </c>
      <c r="ET53">
        <v>-1</v>
      </c>
      <c r="EU53">
        <v>-1</v>
      </c>
      <c r="EV53">
        <v>-1</v>
      </c>
      <c r="EW53">
        <v>7.4</v>
      </c>
      <c r="EX53">
        <v>7.3</v>
      </c>
      <c r="EY53">
        <v>2</v>
      </c>
      <c r="EZ53">
        <v>494.71600000000001</v>
      </c>
      <c r="FA53">
        <v>562.94100000000003</v>
      </c>
      <c r="FB53">
        <v>33.000900000000001</v>
      </c>
      <c r="FC53">
        <v>30.004300000000001</v>
      </c>
      <c r="FD53">
        <v>29.999500000000001</v>
      </c>
      <c r="FE53">
        <v>29.716699999999999</v>
      </c>
      <c r="FF53">
        <v>29.742699999999999</v>
      </c>
      <c r="FG53">
        <v>20.996400000000001</v>
      </c>
      <c r="FH53">
        <v>0</v>
      </c>
      <c r="FI53">
        <v>100</v>
      </c>
      <c r="FJ53">
        <v>-999.9</v>
      </c>
      <c r="FK53">
        <v>400</v>
      </c>
      <c r="FL53">
        <v>33.2986</v>
      </c>
      <c r="FM53">
        <v>101.738</v>
      </c>
      <c r="FN53">
        <v>100.896</v>
      </c>
    </row>
    <row r="54" spans="1:170" x14ac:dyDescent="0.25">
      <c r="A54">
        <v>41</v>
      </c>
      <c r="B54">
        <v>1607460591.0999999</v>
      </c>
      <c r="C54">
        <v>7147</v>
      </c>
      <c r="D54" t="s">
        <v>486</v>
      </c>
      <c r="E54" t="s">
        <v>487</v>
      </c>
      <c r="F54" t="s">
        <v>312</v>
      </c>
      <c r="G54" t="s">
        <v>323</v>
      </c>
      <c r="H54">
        <v>1607460583.3499999</v>
      </c>
      <c r="I54">
        <f t="shared" si="43"/>
        <v>9.0241953344429108E-5</v>
      </c>
      <c r="J54">
        <f t="shared" si="44"/>
        <v>0.44292229523031978</v>
      </c>
      <c r="K54">
        <f t="shared" si="45"/>
        <v>399.44470000000001</v>
      </c>
      <c r="L54">
        <f t="shared" si="46"/>
        <v>220.32358409349214</v>
      </c>
      <c r="M54">
        <f t="shared" si="47"/>
        <v>22.474228682615351</v>
      </c>
      <c r="N54">
        <f t="shared" si="48"/>
        <v>40.745576878639071</v>
      </c>
      <c r="O54">
        <f t="shared" si="49"/>
        <v>4.2090405443990231E-3</v>
      </c>
      <c r="P54">
        <f t="shared" si="50"/>
        <v>2.9630077518763374</v>
      </c>
      <c r="Q54">
        <f t="shared" si="51"/>
        <v>4.2057216690463174E-3</v>
      </c>
      <c r="R54">
        <f t="shared" si="52"/>
        <v>2.6288740059260221E-3</v>
      </c>
      <c r="S54">
        <f t="shared" si="53"/>
        <v>231.28755022048304</v>
      </c>
      <c r="T54">
        <f t="shared" si="54"/>
        <v>34.428020246857699</v>
      </c>
      <c r="U54">
        <f t="shared" si="55"/>
        <v>32.429569999999998</v>
      </c>
      <c r="V54">
        <f t="shared" si="56"/>
        <v>4.8924201970899857</v>
      </c>
      <c r="W54">
        <f t="shared" si="57"/>
        <v>54.815535928179507</v>
      </c>
      <c r="X54">
        <f t="shared" si="58"/>
        <v>2.7860708251091468</v>
      </c>
      <c r="Y54">
        <f t="shared" si="59"/>
        <v>5.0826299112709883</v>
      </c>
      <c r="Z54">
        <f t="shared" si="60"/>
        <v>2.1063493719808388</v>
      </c>
      <c r="AA54">
        <f t="shared" si="61"/>
        <v>-3.9796701424893235</v>
      </c>
      <c r="AB54">
        <f t="shared" si="62"/>
        <v>108.2526726370367</v>
      </c>
      <c r="AC54">
        <f t="shared" si="63"/>
        <v>8.3482493317626307</v>
      </c>
      <c r="AD54">
        <f t="shared" si="64"/>
        <v>343.90880204679303</v>
      </c>
      <c r="AE54">
        <v>0</v>
      </c>
      <c r="AF54">
        <v>0</v>
      </c>
      <c r="AG54">
        <f t="shared" si="65"/>
        <v>1</v>
      </c>
      <c r="AH54">
        <f t="shared" si="66"/>
        <v>0</v>
      </c>
      <c r="AI54">
        <f t="shared" si="67"/>
        <v>52816.79673248389</v>
      </c>
      <c r="AJ54" t="s">
        <v>288</v>
      </c>
      <c r="AK54">
        <v>715.47692307692296</v>
      </c>
      <c r="AL54">
        <v>3262.08</v>
      </c>
      <c r="AM54">
        <f t="shared" si="68"/>
        <v>2546.603076923077</v>
      </c>
      <c r="AN54">
        <f t="shared" si="69"/>
        <v>0.78066849277855754</v>
      </c>
      <c r="AO54">
        <v>-0.57774747981622299</v>
      </c>
      <c r="AP54" t="s">
        <v>488</v>
      </c>
      <c r="AQ54">
        <v>628.23443999999995</v>
      </c>
      <c r="AR54">
        <v>681.9</v>
      </c>
      <c r="AS54">
        <f t="shared" si="70"/>
        <v>7.8700043994720636E-2</v>
      </c>
      <c r="AT54">
        <v>0.5</v>
      </c>
      <c r="AU54">
        <f t="shared" si="71"/>
        <v>1180.1678268712412</v>
      </c>
      <c r="AV54">
        <f t="shared" si="72"/>
        <v>0.44292229523031978</v>
      </c>
      <c r="AW54">
        <f t="shared" si="73"/>
        <v>46.439629947960263</v>
      </c>
      <c r="AX54">
        <f t="shared" si="74"/>
        <v>0.26522950579263815</v>
      </c>
      <c r="AY54">
        <f t="shared" si="75"/>
        <v>8.6485138113996391E-4</v>
      </c>
      <c r="AZ54">
        <f t="shared" si="76"/>
        <v>3.783809942806863</v>
      </c>
      <c r="BA54" t="s">
        <v>489</v>
      </c>
      <c r="BB54">
        <v>501.04</v>
      </c>
      <c r="BC54">
        <f t="shared" si="77"/>
        <v>180.85999999999996</v>
      </c>
      <c r="BD54">
        <f t="shared" si="78"/>
        <v>0.29672431715138803</v>
      </c>
      <c r="BE54">
        <f t="shared" si="79"/>
        <v>0.93449569727349113</v>
      </c>
      <c r="BF54">
        <f t="shared" si="80"/>
        <v>-1.5982870103092837</v>
      </c>
      <c r="BG54">
        <f t="shared" si="81"/>
        <v>1.013184984884842</v>
      </c>
      <c r="BH54">
        <f t="shared" si="82"/>
        <v>1399.97966666667</v>
      </c>
      <c r="BI54">
        <f t="shared" si="83"/>
        <v>1180.1678268712412</v>
      </c>
      <c r="BJ54">
        <f t="shared" si="84"/>
        <v>0.84298926260922247</v>
      </c>
      <c r="BK54">
        <f t="shared" si="85"/>
        <v>0.19597852521844505</v>
      </c>
      <c r="BL54">
        <v>6</v>
      </c>
      <c r="BM54">
        <v>0.5</v>
      </c>
      <c r="BN54" t="s">
        <v>291</v>
      </c>
      <c r="BO54">
        <v>2</v>
      </c>
      <c r="BP54">
        <v>1607460583.3499999</v>
      </c>
      <c r="BQ54">
        <v>399.44470000000001</v>
      </c>
      <c r="BR54">
        <v>400.01946666666697</v>
      </c>
      <c r="BS54">
        <v>27.312933333333302</v>
      </c>
      <c r="BT54">
        <v>27.207599999999999</v>
      </c>
      <c r="BU54">
        <v>397.4117</v>
      </c>
      <c r="BV54">
        <v>26.9719333333333</v>
      </c>
      <c r="BW54">
        <v>499.9966</v>
      </c>
      <c r="BX54">
        <v>101.90560000000001</v>
      </c>
      <c r="BY54">
        <v>9.99514033333333E-2</v>
      </c>
      <c r="BZ54">
        <v>33.107243333333301</v>
      </c>
      <c r="CA54">
        <v>32.429569999999998</v>
      </c>
      <c r="CB54">
        <v>999.9</v>
      </c>
      <c r="CC54">
        <v>0</v>
      </c>
      <c r="CD54">
        <v>0</v>
      </c>
      <c r="CE54">
        <v>10001.396000000001</v>
      </c>
      <c r="CF54">
        <v>0</v>
      </c>
      <c r="CG54">
        <v>231.94773333333299</v>
      </c>
      <c r="CH54">
        <v>1399.97966666667</v>
      </c>
      <c r="CI54">
        <v>0.90000156666666697</v>
      </c>
      <c r="CJ54">
        <v>9.9998526666666698E-2</v>
      </c>
      <c r="CK54">
        <v>0</v>
      </c>
      <c r="CL54">
        <v>628.22336666666695</v>
      </c>
      <c r="CM54">
        <v>4.9993800000000004</v>
      </c>
      <c r="CN54">
        <v>8955.8656666666702</v>
      </c>
      <c r="CO54">
        <v>11164.186666666699</v>
      </c>
      <c r="CP54">
        <v>47.778933333333299</v>
      </c>
      <c r="CQ54">
        <v>49.783066666666699</v>
      </c>
      <c r="CR54">
        <v>48.653933333333299</v>
      </c>
      <c r="CS54">
        <v>48.991599999999998</v>
      </c>
      <c r="CT54">
        <v>49.741533333333301</v>
      </c>
      <c r="CU54">
        <v>1255.4843333333299</v>
      </c>
      <c r="CV54">
        <v>139.49700000000001</v>
      </c>
      <c r="CW54">
        <v>0</v>
      </c>
      <c r="CX54">
        <v>272.69999980926502</v>
      </c>
      <c r="CY54">
        <v>0</v>
      </c>
      <c r="CZ54">
        <v>628.23443999999995</v>
      </c>
      <c r="DA54">
        <v>-1.4369230783986899</v>
      </c>
      <c r="DB54">
        <v>-514.61153933545802</v>
      </c>
      <c r="DC54">
        <v>8949.2440000000006</v>
      </c>
      <c r="DD54">
        <v>15</v>
      </c>
      <c r="DE54">
        <v>1607460609.0999999</v>
      </c>
      <c r="DF54" t="s">
        <v>490</v>
      </c>
      <c r="DG54">
        <v>1607460608.5999999</v>
      </c>
      <c r="DH54">
        <v>1607459878.5</v>
      </c>
      <c r="DI54">
        <v>17</v>
      </c>
      <c r="DJ54">
        <v>-0.152</v>
      </c>
      <c r="DK54">
        <v>-3.1E-2</v>
      </c>
      <c r="DL54">
        <v>2.0329999999999999</v>
      </c>
      <c r="DM54">
        <v>0.34100000000000003</v>
      </c>
      <c r="DN54">
        <v>400</v>
      </c>
      <c r="DO54">
        <v>29</v>
      </c>
      <c r="DP54">
        <v>0.3</v>
      </c>
      <c r="DQ54">
        <v>0.05</v>
      </c>
      <c r="DR54">
        <v>0.31748036899467802</v>
      </c>
      <c r="DS54">
        <v>-0.15421533206120899</v>
      </c>
      <c r="DT54">
        <v>1.8652467143734301E-2</v>
      </c>
      <c r="DU54">
        <v>1</v>
      </c>
      <c r="DV54">
        <v>-0.42294612903225798</v>
      </c>
      <c r="DW54">
        <v>-9.7511080645159703E-2</v>
      </c>
      <c r="DX54">
        <v>1.7688725803855901E-2</v>
      </c>
      <c r="DY54">
        <v>1</v>
      </c>
      <c r="DZ54">
        <v>0.102769970967742</v>
      </c>
      <c r="EA54">
        <v>0.66310942258064498</v>
      </c>
      <c r="EB54">
        <v>5.0518177972796001E-2</v>
      </c>
      <c r="EC54">
        <v>0</v>
      </c>
      <c r="ED54">
        <v>2</v>
      </c>
      <c r="EE54">
        <v>3</v>
      </c>
      <c r="EF54" t="s">
        <v>293</v>
      </c>
      <c r="EG54">
        <v>100</v>
      </c>
      <c r="EH54">
        <v>100</v>
      </c>
      <c r="EI54">
        <v>2.0329999999999999</v>
      </c>
      <c r="EJ54">
        <v>0.34100000000000003</v>
      </c>
      <c r="EK54">
        <v>2.18475000000001</v>
      </c>
      <c r="EL54">
        <v>0</v>
      </c>
      <c r="EM54">
        <v>0</v>
      </c>
      <c r="EN54">
        <v>0</v>
      </c>
      <c r="EO54">
        <v>0.34127999999999398</v>
      </c>
      <c r="EP54">
        <v>0</v>
      </c>
      <c r="EQ54">
        <v>0</v>
      </c>
      <c r="ER54">
        <v>0</v>
      </c>
      <c r="ES54">
        <v>-1</v>
      </c>
      <c r="ET54">
        <v>-1</v>
      </c>
      <c r="EU54">
        <v>-1</v>
      </c>
      <c r="EV54">
        <v>-1</v>
      </c>
      <c r="EW54">
        <v>11.9</v>
      </c>
      <c r="EX54">
        <v>11.9</v>
      </c>
      <c r="EY54">
        <v>2</v>
      </c>
      <c r="EZ54">
        <v>495</v>
      </c>
      <c r="FA54">
        <v>562.49099999999999</v>
      </c>
      <c r="FB54">
        <v>31.9574</v>
      </c>
      <c r="FC54">
        <v>29.359100000000002</v>
      </c>
      <c r="FD54">
        <v>29.999199999999998</v>
      </c>
      <c r="FE54">
        <v>29.1128</v>
      </c>
      <c r="FF54">
        <v>29.140499999999999</v>
      </c>
      <c r="FG54">
        <v>20.9739</v>
      </c>
      <c r="FH54">
        <v>0</v>
      </c>
      <c r="FI54">
        <v>100</v>
      </c>
      <c r="FJ54">
        <v>-999.9</v>
      </c>
      <c r="FK54">
        <v>400</v>
      </c>
      <c r="FL54">
        <v>28.228000000000002</v>
      </c>
      <c r="FM54">
        <v>101.825</v>
      </c>
      <c r="FN54">
        <v>100.97799999999999</v>
      </c>
    </row>
    <row r="55" spans="1:170" x14ac:dyDescent="0.25">
      <c r="A55">
        <v>42</v>
      </c>
      <c r="B55">
        <v>1607460854.5999999</v>
      </c>
      <c r="C55">
        <v>7410.5</v>
      </c>
      <c r="D55" t="s">
        <v>491</v>
      </c>
      <c r="E55" t="s">
        <v>492</v>
      </c>
      <c r="F55" t="s">
        <v>493</v>
      </c>
      <c r="G55" t="s">
        <v>416</v>
      </c>
      <c r="H55">
        <v>1607460846.8499999</v>
      </c>
      <c r="I55">
        <f t="shared" si="43"/>
        <v>-3.7460613238413273E-5</v>
      </c>
      <c r="J55">
        <f t="shared" si="44"/>
        <v>-4.0820938701650891E-2</v>
      </c>
      <c r="K55">
        <f t="shared" si="45"/>
        <v>400.05123333333302</v>
      </c>
      <c r="L55">
        <f t="shared" si="46"/>
        <v>344.77323946163966</v>
      </c>
      <c r="M55">
        <f t="shared" si="47"/>
        <v>35.165159027039408</v>
      </c>
      <c r="N55">
        <f t="shared" si="48"/>
        <v>40.80324001101927</v>
      </c>
      <c r="O55">
        <f t="shared" si="49"/>
        <v>-1.5849429101540892E-3</v>
      </c>
      <c r="P55">
        <f t="shared" si="50"/>
        <v>2.9625825383562532</v>
      </c>
      <c r="Q55">
        <f t="shared" si="51"/>
        <v>-1.5854141301518147E-3</v>
      </c>
      <c r="R55">
        <f t="shared" si="52"/>
        <v>-9.9084148353359501E-4</v>
      </c>
      <c r="S55">
        <f t="shared" si="53"/>
        <v>231.29124957368268</v>
      </c>
      <c r="T55">
        <f t="shared" si="54"/>
        <v>34.647953267838211</v>
      </c>
      <c r="U55">
        <f t="shared" si="55"/>
        <v>33.180043333333302</v>
      </c>
      <c r="V55">
        <f t="shared" si="56"/>
        <v>5.1034410976924978</v>
      </c>
      <c r="W55">
        <f t="shared" si="57"/>
        <v>54.254889723095957</v>
      </c>
      <c r="X55">
        <f t="shared" si="58"/>
        <v>2.7866886590142625</v>
      </c>
      <c r="Y55">
        <f t="shared" si="59"/>
        <v>5.1362903385056322</v>
      </c>
      <c r="Z55">
        <f t="shared" si="60"/>
        <v>2.3167524386782352</v>
      </c>
      <c r="AA55">
        <f t="shared" si="61"/>
        <v>1.6520130438140253</v>
      </c>
      <c r="AB55">
        <f t="shared" si="62"/>
        <v>18.269695394693464</v>
      </c>
      <c r="AC55">
        <f t="shared" si="63"/>
        <v>1.4156179554781956</v>
      </c>
      <c r="AD55">
        <f t="shared" si="64"/>
        <v>252.62857596766835</v>
      </c>
      <c r="AE55">
        <v>7</v>
      </c>
      <c r="AF55">
        <v>1</v>
      </c>
      <c r="AG55">
        <f t="shared" si="65"/>
        <v>1</v>
      </c>
      <c r="AH55">
        <f t="shared" si="66"/>
        <v>0</v>
      </c>
      <c r="AI55">
        <f t="shared" si="67"/>
        <v>52772.096072003922</v>
      </c>
      <c r="AJ55" t="s">
        <v>288</v>
      </c>
      <c r="AK55">
        <v>715.47692307692296</v>
      </c>
      <c r="AL55">
        <v>3262.08</v>
      </c>
      <c r="AM55">
        <f t="shared" si="68"/>
        <v>2546.603076923077</v>
      </c>
      <c r="AN55">
        <f t="shared" si="69"/>
        <v>0.78066849277855754</v>
      </c>
      <c r="AO55">
        <v>-0.57774747981622299</v>
      </c>
      <c r="AP55" t="s">
        <v>494</v>
      </c>
      <c r="AQ55">
        <v>576.24649999999997</v>
      </c>
      <c r="AR55">
        <v>590.54999999999995</v>
      </c>
      <c r="AS55">
        <f t="shared" si="70"/>
        <v>2.4220641774616913E-2</v>
      </c>
      <c r="AT55">
        <v>0.5</v>
      </c>
      <c r="AU55">
        <f t="shared" si="71"/>
        <v>1180.1856518533998</v>
      </c>
      <c r="AV55">
        <f t="shared" si="72"/>
        <v>-4.0820938701650891E-2</v>
      </c>
      <c r="AW55">
        <f t="shared" si="73"/>
        <v>14.292426950541975</v>
      </c>
      <c r="AX55">
        <f t="shared" si="74"/>
        <v>0.16933367200067725</v>
      </c>
      <c r="AY55">
        <f t="shared" si="75"/>
        <v>4.5495091409674922E-4</v>
      </c>
      <c r="AZ55">
        <f t="shared" si="76"/>
        <v>4.5237998475996948</v>
      </c>
      <c r="BA55" t="s">
        <v>495</v>
      </c>
      <c r="BB55">
        <v>490.55</v>
      </c>
      <c r="BC55">
        <f t="shared" si="77"/>
        <v>99.999999999999943</v>
      </c>
      <c r="BD55">
        <f t="shared" si="78"/>
        <v>0.14303499999999994</v>
      </c>
      <c r="BE55">
        <f t="shared" si="79"/>
        <v>0.96391884626902824</v>
      </c>
      <c r="BF55">
        <f t="shared" si="80"/>
        <v>-0.11449493550075424</v>
      </c>
      <c r="BG55">
        <f t="shared" si="81"/>
        <v>1.049056299432366</v>
      </c>
      <c r="BH55">
        <f t="shared" si="82"/>
        <v>1400.00066666667</v>
      </c>
      <c r="BI55">
        <f t="shared" si="83"/>
        <v>1180.1856518533998</v>
      </c>
      <c r="BJ55">
        <f t="shared" si="84"/>
        <v>0.84298934990035501</v>
      </c>
      <c r="BK55">
        <f t="shared" si="85"/>
        <v>0.19597869980071</v>
      </c>
      <c r="BL55">
        <v>6</v>
      </c>
      <c r="BM55">
        <v>0.5</v>
      </c>
      <c r="BN55" t="s">
        <v>291</v>
      </c>
      <c r="BO55">
        <v>2</v>
      </c>
      <c r="BP55">
        <v>1607460846.8499999</v>
      </c>
      <c r="BQ55">
        <v>400.05123333333302</v>
      </c>
      <c r="BR55">
        <v>399.984266666667</v>
      </c>
      <c r="BS55">
        <v>27.321806666666699</v>
      </c>
      <c r="BT55">
        <v>27.36553</v>
      </c>
      <c r="BU55">
        <v>397.96143333333299</v>
      </c>
      <c r="BV55">
        <v>26.9776666666667</v>
      </c>
      <c r="BW55">
        <v>500.01386666666701</v>
      </c>
      <c r="BX55">
        <v>101.895033333333</v>
      </c>
      <c r="BY55">
        <v>0.10000283</v>
      </c>
      <c r="BZ55">
        <v>33.294429999999998</v>
      </c>
      <c r="CA55">
        <v>33.180043333333302</v>
      </c>
      <c r="CB55">
        <v>999.9</v>
      </c>
      <c r="CC55">
        <v>0</v>
      </c>
      <c r="CD55">
        <v>0</v>
      </c>
      <c r="CE55">
        <v>10000.022999999999</v>
      </c>
      <c r="CF55">
        <v>0</v>
      </c>
      <c r="CG55">
        <v>477.52393333333299</v>
      </c>
      <c r="CH55">
        <v>1400.00066666667</v>
      </c>
      <c r="CI55">
        <v>0.89999893333333403</v>
      </c>
      <c r="CJ55">
        <v>0.10000112</v>
      </c>
      <c r="CK55">
        <v>0</v>
      </c>
      <c r="CL55">
        <v>576.24279999999999</v>
      </c>
      <c r="CM55">
        <v>4.9993800000000004</v>
      </c>
      <c r="CN55">
        <v>8378.6496666666699</v>
      </c>
      <c r="CO55">
        <v>11164.336666666701</v>
      </c>
      <c r="CP55">
        <v>47.561999999999998</v>
      </c>
      <c r="CQ55">
        <v>49.436999999999998</v>
      </c>
      <c r="CR55">
        <v>48.3414</v>
      </c>
      <c r="CS55">
        <v>49.061999999999998</v>
      </c>
      <c r="CT55">
        <v>49.574599999999997</v>
      </c>
      <c r="CU55">
        <v>1255.4976666666701</v>
      </c>
      <c r="CV55">
        <v>139.50299999999999</v>
      </c>
      <c r="CW55">
        <v>0</v>
      </c>
      <c r="CX55">
        <v>262.39999985694902</v>
      </c>
      <c r="CY55">
        <v>0</v>
      </c>
      <c r="CZ55">
        <v>576.24649999999997</v>
      </c>
      <c r="DA55">
        <v>3.4197265017329102</v>
      </c>
      <c r="DB55">
        <v>80.545299233652798</v>
      </c>
      <c r="DC55">
        <v>8378.9449999999997</v>
      </c>
      <c r="DD55">
        <v>15</v>
      </c>
      <c r="DE55">
        <v>1607460655.0999999</v>
      </c>
      <c r="DF55" t="s">
        <v>496</v>
      </c>
      <c r="DG55">
        <v>1607460650.0999999</v>
      </c>
      <c r="DH55">
        <v>1607460655.0999999</v>
      </c>
      <c r="DI55">
        <v>18</v>
      </c>
      <c r="DJ55">
        <v>5.7000000000000002E-2</v>
      </c>
      <c r="DK55">
        <v>3.0000000000000001E-3</v>
      </c>
      <c r="DL55">
        <v>2.09</v>
      </c>
      <c r="DM55">
        <v>0.34399999999999997</v>
      </c>
      <c r="DN55">
        <v>400</v>
      </c>
      <c r="DO55">
        <v>28</v>
      </c>
      <c r="DP55">
        <v>0.04</v>
      </c>
      <c r="DQ55">
        <v>0.01</v>
      </c>
      <c r="DR55">
        <v>-4.1347146680082603E-2</v>
      </c>
      <c r="DS55">
        <v>0.14421012192614799</v>
      </c>
      <c r="DT55">
        <v>1.5514615640981401E-2</v>
      </c>
      <c r="DU55">
        <v>1</v>
      </c>
      <c r="DV55">
        <v>6.7077629999999999E-2</v>
      </c>
      <c r="DW55">
        <v>-0.24157848720800901</v>
      </c>
      <c r="DX55">
        <v>2.1523459876518498E-2</v>
      </c>
      <c r="DY55">
        <v>0</v>
      </c>
      <c r="DZ55">
        <v>-4.3718159999999999E-2</v>
      </c>
      <c r="EA55">
        <v>9.7551227586206796E-2</v>
      </c>
      <c r="EB55">
        <v>7.2752693527960398E-3</v>
      </c>
      <c r="EC55">
        <v>1</v>
      </c>
      <c r="ED55">
        <v>2</v>
      </c>
      <c r="EE55">
        <v>3</v>
      </c>
      <c r="EF55" t="s">
        <v>293</v>
      </c>
      <c r="EG55">
        <v>100</v>
      </c>
      <c r="EH55">
        <v>100</v>
      </c>
      <c r="EI55">
        <v>2.09</v>
      </c>
      <c r="EJ55">
        <v>0.34410000000000002</v>
      </c>
      <c r="EK55">
        <v>2.08990000000006</v>
      </c>
      <c r="EL55">
        <v>0</v>
      </c>
      <c r="EM55">
        <v>0</v>
      </c>
      <c r="EN55">
        <v>0</v>
      </c>
      <c r="EO55">
        <v>0.34414499999999698</v>
      </c>
      <c r="EP55">
        <v>0</v>
      </c>
      <c r="EQ55">
        <v>0</v>
      </c>
      <c r="ER55">
        <v>0</v>
      </c>
      <c r="ES55">
        <v>-1</v>
      </c>
      <c r="ET55">
        <v>-1</v>
      </c>
      <c r="EU55">
        <v>-1</v>
      </c>
      <c r="EV55">
        <v>-1</v>
      </c>
      <c r="EW55">
        <v>3.4</v>
      </c>
      <c r="EX55">
        <v>3.3</v>
      </c>
      <c r="EY55">
        <v>2</v>
      </c>
      <c r="EZ55">
        <v>474.22500000000002</v>
      </c>
      <c r="FA55">
        <v>564.69200000000001</v>
      </c>
      <c r="FB55">
        <v>31.894400000000001</v>
      </c>
      <c r="FC55">
        <v>29.1143</v>
      </c>
      <c r="FD55">
        <v>30.000499999999999</v>
      </c>
      <c r="FE55">
        <v>28.816299999999998</v>
      </c>
      <c r="FF55">
        <v>28.853899999999999</v>
      </c>
      <c r="FG55">
        <v>20.978200000000001</v>
      </c>
      <c r="FH55">
        <v>0</v>
      </c>
      <c r="FI55">
        <v>100</v>
      </c>
      <c r="FJ55">
        <v>-999.9</v>
      </c>
      <c r="FK55">
        <v>400</v>
      </c>
      <c r="FL55">
        <v>28.803899999999999</v>
      </c>
      <c r="FM55">
        <v>101.855</v>
      </c>
      <c r="FN55">
        <v>100.996</v>
      </c>
    </row>
    <row r="56" spans="1:170" x14ac:dyDescent="0.25">
      <c r="A56">
        <v>43</v>
      </c>
      <c r="B56">
        <v>1607461162.0999999</v>
      </c>
      <c r="C56">
        <v>7718</v>
      </c>
      <c r="D56" t="s">
        <v>497</v>
      </c>
      <c r="E56" t="s">
        <v>498</v>
      </c>
      <c r="F56" t="s">
        <v>493</v>
      </c>
      <c r="G56" t="s">
        <v>416</v>
      </c>
      <c r="H56">
        <v>1607461154.0999999</v>
      </c>
      <c r="I56">
        <f t="shared" si="43"/>
        <v>7.1927105144759291E-5</v>
      </c>
      <c r="J56">
        <f t="shared" si="44"/>
        <v>8.1411514988650978E-3</v>
      </c>
      <c r="K56">
        <f t="shared" si="45"/>
        <v>399.96629032258102</v>
      </c>
      <c r="L56">
        <f t="shared" si="46"/>
        <v>377.45865840675651</v>
      </c>
      <c r="M56">
        <f t="shared" si="47"/>
        <v>38.5005353765794</v>
      </c>
      <c r="N56">
        <f t="shared" si="48"/>
        <v>40.796299056967442</v>
      </c>
      <c r="O56">
        <f t="shared" si="49"/>
        <v>2.5673063590745311E-3</v>
      </c>
      <c r="P56">
        <f t="shared" si="50"/>
        <v>2.9633464279971866</v>
      </c>
      <c r="Q56">
        <f t="shared" si="51"/>
        <v>2.5660713368427365E-3</v>
      </c>
      <c r="R56">
        <f t="shared" si="52"/>
        <v>1.6039054951929995E-3</v>
      </c>
      <c r="S56">
        <f t="shared" si="53"/>
        <v>231.29369025521177</v>
      </c>
      <c r="T56">
        <f t="shared" si="54"/>
        <v>35.498686355707967</v>
      </c>
      <c r="U56">
        <f t="shared" si="55"/>
        <v>34.581422580645203</v>
      </c>
      <c r="V56">
        <f t="shared" si="56"/>
        <v>5.5187567526849799</v>
      </c>
      <c r="W56">
        <f t="shared" si="57"/>
        <v>51.452576323589525</v>
      </c>
      <c r="X56">
        <f t="shared" si="58"/>
        <v>2.7759608313057353</v>
      </c>
      <c r="Y56">
        <f t="shared" si="59"/>
        <v>5.395183350679055</v>
      </c>
      <c r="Z56">
        <f t="shared" si="60"/>
        <v>2.7427959213792446</v>
      </c>
      <c r="AA56">
        <f t="shared" si="61"/>
        <v>-3.1719853368838846</v>
      </c>
      <c r="AB56">
        <f t="shared" si="62"/>
        <v>-65.038783926749019</v>
      </c>
      <c r="AC56">
        <f t="shared" si="63"/>
        <v>-5.0947066159933545</v>
      </c>
      <c r="AD56">
        <f t="shared" si="64"/>
        <v>157.98821437558553</v>
      </c>
      <c r="AE56">
        <v>4</v>
      </c>
      <c r="AF56">
        <v>1</v>
      </c>
      <c r="AG56">
        <f t="shared" si="65"/>
        <v>1</v>
      </c>
      <c r="AH56">
        <f t="shared" si="66"/>
        <v>0</v>
      </c>
      <c r="AI56">
        <f t="shared" si="67"/>
        <v>52642.875168371596</v>
      </c>
      <c r="AJ56" t="s">
        <v>288</v>
      </c>
      <c r="AK56">
        <v>715.47692307692296</v>
      </c>
      <c r="AL56">
        <v>3262.08</v>
      </c>
      <c r="AM56">
        <f t="shared" si="68"/>
        <v>2546.603076923077</v>
      </c>
      <c r="AN56">
        <f t="shared" si="69"/>
        <v>0.78066849277855754</v>
      </c>
      <c r="AO56">
        <v>-0.57774747981622299</v>
      </c>
      <c r="AP56" t="s">
        <v>499</v>
      </c>
      <c r="AQ56">
        <v>658.7002</v>
      </c>
      <c r="AR56">
        <v>683.28</v>
      </c>
      <c r="AS56">
        <f t="shared" si="70"/>
        <v>3.5973246692424743E-2</v>
      </c>
      <c r="AT56">
        <v>0.5</v>
      </c>
      <c r="AU56">
        <f t="shared" si="71"/>
        <v>1180.1988695952903</v>
      </c>
      <c r="AV56">
        <f t="shared" si="72"/>
        <v>8.1411514988650978E-3</v>
      </c>
      <c r="AW56">
        <f t="shared" si="73"/>
        <v>21.227792541036099</v>
      </c>
      <c r="AX56">
        <f t="shared" si="74"/>
        <v>0.26585001756234633</v>
      </c>
      <c r="AY56">
        <f t="shared" si="75"/>
        <v>4.9643212377927372E-4</v>
      </c>
      <c r="AZ56">
        <f t="shared" si="76"/>
        <v>3.774148226203021</v>
      </c>
      <c r="BA56" t="s">
        <v>500</v>
      </c>
      <c r="BB56">
        <v>501.63</v>
      </c>
      <c r="BC56">
        <f t="shared" si="77"/>
        <v>181.64999999999998</v>
      </c>
      <c r="BD56">
        <f t="shared" si="78"/>
        <v>0.13531406551059719</v>
      </c>
      <c r="BE56">
        <f t="shared" si="79"/>
        <v>0.93419551160136949</v>
      </c>
      <c r="BF56">
        <f t="shared" si="80"/>
        <v>-0.76342077599388525</v>
      </c>
      <c r="BG56">
        <f t="shared" si="81"/>
        <v>1.0126430865369977</v>
      </c>
      <c r="BH56">
        <f t="shared" si="82"/>
        <v>1400.0164516129</v>
      </c>
      <c r="BI56">
        <f t="shared" si="83"/>
        <v>1180.1988695952903</v>
      </c>
      <c r="BJ56">
        <f t="shared" si="84"/>
        <v>0.84298928647276461</v>
      </c>
      <c r="BK56">
        <f t="shared" si="85"/>
        <v>0.19597857294552926</v>
      </c>
      <c r="BL56">
        <v>6</v>
      </c>
      <c r="BM56">
        <v>0.5</v>
      </c>
      <c r="BN56" t="s">
        <v>291</v>
      </c>
      <c r="BO56">
        <v>2</v>
      </c>
      <c r="BP56">
        <v>1607461154.0999999</v>
      </c>
      <c r="BQ56">
        <v>399.96629032258102</v>
      </c>
      <c r="BR56">
        <v>400.01058064516099</v>
      </c>
      <c r="BS56">
        <v>27.215477419354801</v>
      </c>
      <c r="BT56">
        <v>27.131516129032299</v>
      </c>
      <c r="BU56">
        <v>397.87635483870997</v>
      </c>
      <c r="BV56">
        <v>26.8713290322581</v>
      </c>
      <c r="BW56">
        <v>500.013096774193</v>
      </c>
      <c r="BX56">
        <v>101.899290322581</v>
      </c>
      <c r="BY56">
        <v>0.10005323225806501</v>
      </c>
      <c r="BZ56">
        <v>34.174319354838701</v>
      </c>
      <c r="CA56">
        <v>34.581422580645203</v>
      </c>
      <c r="CB56">
        <v>999.9</v>
      </c>
      <c r="CC56">
        <v>0</v>
      </c>
      <c r="CD56">
        <v>0</v>
      </c>
      <c r="CE56">
        <v>10003.935161290299</v>
      </c>
      <c r="CF56">
        <v>0</v>
      </c>
      <c r="CG56">
        <v>368.027806451613</v>
      </c>
      <c r="CH56">
        <v>1400.0164516129</v>
      </c>
      <c r="CI56">
        <v>0.90000045161290299</v>
      </c>
      <c r="CJ56">
        <v>9.9999780645161296E-2</v>
      </c>
      <c r="CK56">
        <v>0</v>
      </c>
      <c r="CL56">
        <v>658.84990322580597</v>
      </c>
      <c r="CM56">
        <v>4.9993800000000004</v>
      </c>
      <c r="CN56">
        <v>9665.6264516128995</v>
      </c>
      <c r="CO56">
        <v>11164.4483870968</v>
      </c>
      <c r="CP56">
        <v>48.125</v>
      </c>
      <c r="CQ56">
        <v>50.061999999999998</v>
      </c>
      <c r="CR56">
        <v>48.811999999999998</v>
      </c>
      <c r="CS56">
        <v>49.951225806451603</v>
      </c>
      <c r="CT56">
        <v>50.25</v>
      </c>
      <c r="CU56">
        <v>1255.5148387096799</v>
      </c>
      <c r="CV56">
        <v>139.501612903226</v>
      </c>
      <c r="CW56">
        <v>0</v>
      </c>
      <c r="CX56">
        <v>306.59999990463302</v>
      </c>
      <c r="CY56">
        <v>0</v>
      </c>
      <c r="CZ56">
        <v>658.7002</v>
      </c>
      <c r="DA56">
        <v>-10.0053076805996</v>
      </c>
      <c r="DB56">
        <v>-224.24846118881399</v>
      </c>
      <c r="DC56">
        <v>9662.2972000000009</v>
      </c>
      <c r="DD56">
        <v>15</v>
      </c>
      <c r="DE56">
        <v>1607460655.0999999</v>
      </c>
      <c r="DF56" t="s">
        <v>496</v>
      </c>
      <c r="DG56">
        <v>1607460650.0999999</v>
      </c>
      <c r="DH56">
        <v>1607460655.0999999</v>
      </c>
      <c r="DI56">
        <v>18</v>
      </c>
      <c r="DJ56">
        <v>5.7000000000000002E-2</v>
      </c>
      <c r="DK56">
        <v>3.0000000000000001E-3</v>
      </c>
      <c r="DL56">
        <v>2.09</v>
      </c>
      <c r="DM56">
        <v>0.34399999999999997</v>
      </c>
      <c r="DN56">
        <v>400</v>
      </c>
      <c r="DO56">
        <v>28</v>
      </c>
      <c r="DP56">
        <v>0.04</v>
      </c>
      <c r="DQ56">
        <v>0.01</v>
      </c>
      <c r="DR56">
        <v>7.2280910374055403E-3</v>
      </c>
      <c r="DS56">
        <v>1.9483514447227498E-2</v>
      </c>
      <c r="DT56">
        <v>1.38814357065721E-2</v>
      </c>
      <c r="DU56">
        <v>1</v>
      </c>
      <c r="DV56">
        <v>-4.43807066666667E-2</v>
      </c>
      <c r="DW56">
        <v>4.1713975528365303E-3</v>
      </c>
      <c r="DX56">
        <v>1.6331109290205099E-2</v>
      </c>
      <c r="DY56">
        <v>1</v>
      </c>
      <c r="DZ56">
        <v>8.3913673333333397E-2</v>
      </c>
      <c r="EA56">
        <v>-9.1387461624028409E-3</v>
      </c>
      <c r="EB56">
        <v>2.3363907835139402E-3</v>
      </c>
      <c r="EC56">
        <v>1</v>
      </c>
      <c r="ED56">
        <v>3</v>
      </c>
      <c r="EE56">
        <v>3</v>
      </c>
      <c r="EF56" t="s">
        <v>445</v>
      </c>
      <c r="EG56">
        <v>100</v>
      </c>
      <c r="EH56">
        <v>100</v>
      </c>
      <c r="EI56">
        <v>2.09</v>
      </c>
      <c r="EJ56">
        <v>0.34410000000000002</v>
      </c>
      <c r="EK56">
        <v>2.08990000000006</v>
      </c>
      <c r="EL56">
        <v>0</v>
      </c>
      <c r="EM56">
        <v>0</v>
      </c>
      <c r="EN56">
        <v>0</v>
      </c>
      <c r="EO56">
        <v>0.34414499999999698</v>
      </c>
      <c r="EP56">
        <v>0</v>
      </c>
      <c r="EQ56">
        <v>0</v>
      </c>
      <c r="ER56">
        <v>0</v>
      </c>
      <c r="ES56">
        <v>-1</v>
      </c>
      <c r="ET56">
        <v>-1</v>
      </c>
      <c r="EU56">
        <v>-1</v>
      </c>
      <c r="EV56">
        <v>-1</v>
      </c>
      <c r="EW56">
        <v>8.5</v>
      </c>
      <c r="EX56">
        <v>8.4</v>
      </c>
      <c r="EY56">
        <v>2</v>
      </c>
      <c r="EZ56">
        <v>477.49900000000002</v>
      </c>
      <c r="FA56">
        <v>562.44000000000005</v>
      </c>
      <c r="FB56">
        <v>32.689</v>
      </c>
      <c r="FC56">
        <v>30.036799999999999</v>
      </c>
      <c r="FD56">
        <v>30.000900000000001</v>
      </c>
      <c r="FE56">
        <v>29.532800000000002</v>
      </c>
      <c r="FF56">
        <v>29.557500000000001</v>
      </c>
      <c r="FG56">
        <v>20.9802</v>
      </c>
      <c r="FH56">
        <v>0</v>
      </c>
      <c r="FI56">
        <v>100</v>
      </c>
      <c r="FJ56">
        <v>-999.9</v>
      </c>
      <c r="FK56">
        <v>400</v>
      </c>
      <c r="FL56">
        <v>27.3215</v>
      </c>
      <c r="FM56">
        <v>101.70099999999999</v>
      </c>
      <c r="FN56">
        <v>100.86199999999999</v>
      </c>
    </row>
    <row r="57" spans="1:170" x14ac:dyDescent="0.25">
      <c r="A57">
        <v>44</v>
      </c>
      <c r="B57">
        <v>1607461462.0999999</v>
      </c>
      <c r="C57">
        <v>8018</v>
      </c>
      <c r="D57" t="s">
        <v>501</v>
      </c>
      <c r="E57" t="s">
        <v>502</v>
      </c>
      <c r="F57" t="s">
        <v>503</v>
      </c>
      <c r="G57" t="s">
        <v>416</v>
      </c>
      <c r="H57">
        <v>1607461454.0999999</v>
      </c>
      <c r="I57">
        <f t="shared" si="43"/>
        <v>5.8383692581159244E-4</v>
      </c>
      <c r="J57">
        <f t="shared" si="44"/>
        <v>3.0744635480530058</v>
      </c>
      <c r="K57">
        <f t="shared" si="45"/>
        <v>396.04251612903198</v>
      </c>
      <c r="L57">
        <f t="shared" si="46"/>
        <v>149.92276558411513</v>
      </c>
      <c r="M57">
        <f t="shared" si="47"/>
        <v>15.289151656283877</v>
      </c>
      <c r="N57">
        <f t="shared" si="48"/>
        <v>40.388489819017785</v>
      </c>
      <c r="O57">
        <f t="shared" si="49"/>
        <v>2.1094114718493824E-2</v>
      </c>
      <c r="P57">
        <f t="shared" si="50"/>
        <v>2.9604567778143149</v>
      </c>
      <c r="Q57">
        <f t="shared" si="51"/>
        <v>2.10109691629752E-2</v>
      </c>
      <c r="R57">
        <f t="shared" si="52"/>
        <v>1.3139298600501635E-2</v>
      </c>
      <c r="S57">
        <f t="shared" si="53"/>
        <v>231.2883365322958</v>
      </c>
      <c r="T57">
        <f t="shared" si="54"/>
        <v>35.594869720405725</v>
      </c>
      <c r="U57">
        <f t="shared" si="55"/>
        <v>34.5899838709677</v>
      </c>
      <c r="V57">
        <f t="shared" si="56"/>
        <v>5.5213816697633664</v>
      </c>
      <c r="W57">
        <f t="shared" si="57"/>
        <v>51.308525524357051</v>
      </c>
      <c r="X57">
        <f t="shared" si="58"/>
        <v>2.8032932238220596</v>
      </c>
      <c r="Y57">
        <f t="shared" si="59"/>
        <v>5.463601214755796</v>
      </c>
      <c r="Z57">
        <f t="shared" si="60"/>
        <v>2.7180884459413068</v>
      </c>
      <c r="AA57">
        <f t="shared" si="61"/>
        <v>-25.747208428291227</v>
      </c>
      <c r="AB57">
        <f t="shared" si="62"/>
        <v>-30.209460836397405</v>
      </c>
      <c r="AC57">
        <f t="shared" si="63"/>
        <v>-2.3714345118119757</v>
      </c>
      <c r="AD57">
        <f t="shared" si="64"/>
        <v>172.9602327557952</v>
      </c>
      <c r="AE57">
        <v>0</v>
      </c>
      <c r="AF57">
        <v>0</v>
      </c>
      <c r="AG57">
        <f t="shared" si="65"/>
        <v>1</v>
      </c>
      <c r="AH57">
        <f t="shared" si="66"/>
        <v>0</v>
      </c>
      <c r="AI57">
        <f t="shared" si="67"/>
        <v>52521.121455529283</v>
      </c>
      <c r="AJ57" t="s">
        <v>288</v>
      </c>
      <c r="AK57">
        <v>715.47692307692296</v>
      </c>
      <c r="AL57">
        <v>3262.08</v>
      </c>
      <c r="AM57">
        <f t="shared" si="68"/>
        <v>2546.603076923077</v>
      </c>
      <c r="AN57">
        <f t="shared" si="69"/>
        <v>0.78066849277855754</v>
      </c>
      <c r="AO57">
        <v>-0.57774747981622299</v>
      </c>
      <c r="AP57" t="s">
        <v>504</v>
      </c>
      <c r="AQ57">
        <v>819.27739999999994</v>
      </c>
      <c r="AR57">
        <v>929.68</v>
      </c>
      <c r="AS57">
        <f t="shared" si="70"/>
        <v>0.11875333448068159</v>
      </c>
      <c r="AT57">
        <v>0.5</v>
      </c>
      <c r="AU57">
        <f t="shared" si="71"/>
        <v>1180.1706889501791</v>
      </c>
      <c r="AV57">
        <f t="shared" si="72"/>
        <v>3.0744635480530058</v>
      </c>
      <c r="AW57">
        <f t="shared" si="73"/>
        <v>70.074602284598527</v>
      </c>
      <c r="AX57">
        <f t="shared" si="74"/>
        <v>0.3884347302297565</v>
      </c>
      <c r="AY57">
        <f t="shared" si="75"/>
        <v>3.0946464456917274E-3</v>
      </c>
      <c r="AZ57">
        <f t="shared" si="76"/>
        <v>2.5088202392220982</v>
      </c>
      <c r="BA57" t="s">
        <v>505</v>
      </c>
      <c r="BB57">
        <v>568.55999999999995</v>
      </c>
      <c r="BC57">
        <f t="shared" si="77"/>
        <v>361.12</v>
      </c>
      <c r="BD57">
        <f t="shared" si="78"/>
        <v>0.30572275143996458</v>
      </c>
      <c r="BE57">
        <f t="shared" si="79"/>
        <v>0.86593008405358052</v>
      </c>
      <c r="BF57">
        <f t="shared" si="80"/>
        <v>0.51541089692024811</v>
      </c>
      <c r="BG57">
        <f t="shared" si="81"/>
        <v>0.91588674384942359</v>
      </c>
      <c r="BH57">
        <f t="shared" si="82"/>
        <v>1399.9829032258101</v>
      </c>
      <c r="BI57">
        <f t="shared" si="83"/>
        <v>1180.1706889501791</v>
      </c>
      <c r="BJ57">
        <f t="shared" si="84"/>
        <v>0.84298935810634223</v>
      </c>
      <c r="BK57">
        <f t="shared" si="85"/>
        <v>0.19597871621268476</v>
      </c>
      <c r="BL57">
        <v>6</v>
      </c>
      <c r="BM57">
        <v>0.5</v>
      </c>
      <c r="BN57" t="s">
        <v>291</v>
      </c>
      <c r="BO57">
        <v>2</v>
      </c>
      <c r="BP57">
        <v>1607461454.0999999</v>
      </c>
      <c r="BQ57">
        <v>396.04251612903198</v>
      </c>
      <c r="BR57">
        <v>400.00922580645198</v>
      </c>
      <c r="BS57">
        <v>27.488606451612899</v>
      </c>
      <c r="BT57">
        <v>26.807280645161299</v>
      </c>
      <c r="BU57">
        <v>393.92951612903198</v>
      </c>
      <c r="BV57">
        <v>27.189606451612899</v>
      </c>
      <c r="BW57">
        <v>500.014580645161</v>
      </c>
      <c r="BX57">
        <v>101.880161290323</v>
      </c>
      <c r="BY57">
        <v>0.100025619354839</v>
      </c>
      <c r="BZ57">
        <v>34.400706451612898</v>
      </c>
      <c r="CA57">
        <v>34.5899838709677</v>
      </c>
      <c r="CB57">
        <v>999.9</v>
      </c>
      <c r="CC57">
        <v>0</v>
      </c>
      <c r="CD57">
        <v>0</v>
      </c>
      <c r="CE57">
        <v>9989.4380645161309</v>
      </c>
      <c r="CF57">
        <v>0</v>
      </c>
      <c r="CG57">
        <v>274.56412903225799</v>
      </c>
      <c r="CH57">
        <v>1399.9829032258101</v>
      </c>
      <c r="CI57">
        <v>0.89999670967741996</v>
      </c>
      <c r="CJ57">
        <v>0.100003290322581</v>
      </c>
      <c r="CK57">
        <v>0</v>
      </c>
      <c r="CL57">
        <v>820.35393548387106</v>
      </c>
      <c r="CM57">
        <v>4.9993800000000004</v>
      </c>
      <c r="CN57">
        <v>11628.270967741901</v>
      </c>
      <c r="CO57">
        <v>11164.1903225806</v>
      </c>
      <c r="CP57">
        <v>48.390999999999998</v>
      </c>
      <c r="CQ57">
        <v>50.25</v>
      </c>
      <c r="CR57">
        <v>49.061999999999998</v>
      </c>
      <c r="CS57">
        <v>50.243903225806498</v>
      </c>
      <c r="CT57">
        <v>50.436999999999998</v>
      </c>
      <c r="CU57">
        <v>1255.48129032258</v>
      </c>
      <c r="CV57">
        <v>139.501612903226</v>
      </c>
      <c r="CW57">
        <v>0</v>
      </c>
      <c r="CX57">
        <v>299.09999990463302</v>
      </c>
      <c r="CY57">
        <v>0</v>
      </c>
      <c r="CZ57">
        <v>819.27739999999994</v>
      </c>
      <c r="DA57">
        <v>-74.131153732171995</v>
      </c>
      <c r="DB57">
        <v>-1030.0153831359701</v>
      </c>
      <c r="DC57">
        <v>11613.276</v>
      </c>
      <c r="DD57">
        <v>15</v>
      </c>
      <c r="DE57">
        <v>1607461480.5999999</v>
      </c>
      <c r="DF57" t="s">
        <v>506</v>
      </c>
      <c r="DG57">
        <v>1607461480.5999999</v>
      </c>
      <c r="DH57">
        <v>1607461480.5999999</v>
      </c>
      <c r="DI57">
        <v>19</v>
      </c>
      <c r="DJ57">
        <v>2.4E-2</v>
      </c>
      <c r="DK57">
        <v>-4.4999999999999998E-2</v>
      </c>
      <c r="DL57">
        <v>2.113</v>
      </c>
      <c r="DM57">
        <v>0.29899999999999999</v>
      </c>
      <c r="DN57">
        <v>400</v>
      </c>
      <c r="DO57">
        <v>27</v>
      </c>
      <c r="DP57">
        <v>0.28999999999999998</v>
      </c>
      <c r="DQ57">
        <v>0.12</v>
      </c>
      <c r="DR57">
        <v>3.0909693101504399</v>
      </c>
      <c r="DS57">
        <v>-1.20145440430386</v>
      </c>
      <c r="DT57">
        <v>8.9814078358441102E-2</v>
      </c>
      <c r="DU57">
        <v>0</v>
      </c>
      <c r="DV57">
        <v>-3.9942173333333302</v>
      </c>
      <c r="DW57">
        <v>1.47941979977753</v>
      </c>
      <c r="DX57">
        <v>0.110513821305552</v>
      </c>
      <c r="DY57">
        <v>0</v>
      </c>
      <c r="DZ57">
        <v>0.72713983333333299</v>
      </c>
      <c r="EA57">
        <v>-0.160340582869854</v>
      </c>
      <c r="EB57">
        <v>1.15904331931794E-2</v>
      </c>
      <c r="EC57">
        <v>1</v>
      </c>
      <c r="ED57">
        <v>1</v>
      </c>
      <c r="EE57">
        <v>3</v>
      </c>
      <c r="EF57" t="s">
        <v>331</v>
      </c>
      <c r="EG57">
        <v>100</v>
      </c>
      <c r="EH57">
        <v>100</v>
      </c>
      <c r="EI57">
        <v>2.113</v>
      </c>
      <c r="EJ57">
        <v>0.29899999999999999</v>
      </c>
      <c r="EK57">
        <v>2.08990000000006</v>
      </c>
      <c r="EL57">
        <v>0</v>
      </c>
      <c r="EM57">
        <v>0</v>
      </c>
      <c r="EN57">
        <v>0</v>
      </c>
      <c r="EO57">
        <v>0.34414499999999698</v>
      </c>
      <c r="EP57">
        <v>0</v>
      </c>
      <c r="EQ57">
        <v>0</v>
      </c>
      <c r="ER57">
        <v>0</v>
      </c>
      <c r="ES57">
        <v>-1</v>
      </c>
      <c r="ET57">
        <v>-1</v>
      </c>
      <c r="EU57">
        <v>-1</v>
      </c>
      <c r="EV57">
        <v>-1</v>
      </c>
      <c r="EW57">
        <v>13.5</v>
      </c>
      <c r="EX57">
        <v>13.4</v>
      </c>
      <c r="EY57">
        <v>2</v>
      </c>
      <c r="EZ57">
        <v>484.31400000000002</v>
      </c>
      <c r="FA57">
        <v>564.85400000000004</v>
      </c>
      <c r="FB57">
        <v>32.9818</v>
      </c>
      <c r="FC57">
        <v>30.3874</v>
      </c>
      <c r="FD57">
        <v>30.000499999999999</v>
      </c>
      <c r="FE57">
        <v>29.949300000000001</v>
      </c>
      <c r="FF57">
        <v>29.969899999999999</v>
      </c>
      <c r="FG57">
        <v>20.972899999999999</v>
      </c>
      <c r="FH57">
        <v>0</v>
      </c>
      <c r="FI57">
        <v>100</v>
      </c>
      <c r="FJ57">
        <v>-999.9</v>
      </c>
      <c r="FK57">
        <v>400</v>
      </c>
      <c r="FL57">
        <v>27.205500000000001</v>
      </c>
      <c r="FM57">
        <v>101.633</v>
      </c>
      <c r="FN57">
        <v>100.82</v>
      </c>
    </row>
    <row r="58" spans="1:170" x14ac:dyDescent="0.25">
      <c r="A58">
        <v>45</v>
      </c>
      <c r="B58">
        <v>1607461681.0999999</v>
      </c>
      <c r="C58">
        <v>8237</v>
      </c>
      <c r="D58" t="s">
        <v>507</v>
      </c>
      <c r="E58" t="s">
        <v>508</v>
      </c>
      <c r="F58" t="s">
        <v>503</v>
      </c>
      <c r="G58" t="s">
        <v>416</v>
      </c>
      <c r="H58">
        <v>1607461673.3499999</v>
      </c>
      <c r="I58">
        <f t="shared" si="43"/>
        <v>4.3255422319478045E-4</v>
      </c>
      <c r="J58">
        <f t="shared" si="44"/>
        <v>2.1985656927886548</v>
      </c>
      <c r="K58">
        <f t="shared" si="45"/>
        <v>397.18119999999999</v>
      </c>
      <c r="L58">
        <f t="shared" si="46"/>
        <v>150.88524525482197</v>
      </c>
      <c r="M58">
        <f t="shared" si="47"/>
        <v>15.388090064519377</v>
      </c>
      <c r="N58">
        <f t="shared" si="48"/>
        <v>40.506678219012677</v>
      </c>
      <c r="O58">
        <f t="shared" si="49"/>
        <v>1.5088925635506976E-2</v>
      </c>
      <c r="P58">
        <f t="shared" si="50"/>
        <v>2.9622353512281112</v>
      </c>
      <c r="Q58">
        <f t="shared" si="51"/>
        <v>1.5046356044441347E-2</v>
      </c>
      <c r="R58">
        <f t="shared" si="52"/>
        <v>9.407787159675959E-3</v>
      </c>
      <c r="S58">
        <f t="shared" si="53"/>
        <v>231.2864826569878</v>
      </c>
      <c r="T58">
        <f t="shared" si="54"/>
        <v>35.966944401192031</v>
      </c>
      <c r="U58">
        <f t="shared" si="55"/>
        <v>34.833083333333299</v>
      </c>
      <c r="V58">
        <f t="shared" si="56"/>
        <v>5.5963710590177005</v>
      </c>
      <c r="W58">
        <f t="shared" si="57"/>
        <v>50.035069331655301</v>
      </c>
      <c r="X58">
        <f t="shared" si="58"/>
        <v>2.7849581247896191</v>
      </c>
      <c r="Y58">
        <f t="shared" si="59"/>
        <v>5.5660123229362268</v>
      </c>
      <c r="Z58">
        <f t="shared" si="60"/>
        <v>2.8114129342280814</v>
      </c>
      <c r="AA58">
        <f t="shared" si="61"/>
        <v>-19.075641242889819</v>
      </c>
      <c r="AB58">
        <f t="shared" si="62"/>
        <v>-15.662314496723001</v>
      </c>
      <c r="AC58">
        <f t="shared" si="63"/>
        <v>-1.2322133640733783</v>
      </c>
      <c r="AD58">
        <f t="shared" si="64"/>
        <v>195.3163135533016</v>
      </c>
      <c r="AE58">
        <v>0</v>
      </c>
      <c r="AF58">
        <v>0</v>
      </c>
      <c r="AG58">
        <f t="shared" si="65"/>
        <v>1</v>
      </c>
      <c r="AH58">
        <f t="shared" si="66"/>
        <v>0</v>
      </c>
      <c r="AI58">
        <f t="shared" si="67"/>
        <v>52514.941364044906</v>
      </c>
      <c r="AJ58" t="s">
        <v>288</v>
      </c>
      <c r="AK58">
        <v>715.47692307692296</v>
      </c>
      <c r="AL58">
        <v>3262.08</v>
      </c>
      <c r="AM58">
        <f t="shared" si="68"/>
        <v>2546.603076923077</v>
      </c>
      <c r="AN58">
        <f t="shared" si="69"/>
        <v>0.78066849277855754</v>
      </c>
      <c r="AO58">
        <v>-0.57774747981622299</v>
      </c>
      <c r="AP58" t="s">
        <v>509</v>
      </c>
      <c r="AQ58">
        <v>843.66642307692302</v>
      </c>
      <c r="AR58">
        <v>916.46</v>
      </c>
      <c r="AS58">
        <f t="shared" si="70"/>
        <v>7.9429082472859736E-2</v>
      </c>
      <c r="AT58">
        <v>0.5</v>
      </c>
      <c r="AU58">
        <f t="shared" si="71"/>
        <v>1180.1632318532961</v>
      </c>
      <c r="AV58">
        <f t="shared" si="72"/>
        <v>2.1985656927886548</v>
      </c>
      <c r="AW58">
        <f t="shared" si="73"/>
        <v>46.869641337156068</v>
      </c>
      <c r="AX58">
        <f t="shared" si="74"/>
        <v>0.38111865220522451</v>
      </c>
      <c r="AY58">
        <f t="shared" si="75"/>
        <v>2.3524823496195789E-3</v>
      </c>
      <c r="AZ58">
        <f t="shared" si="76"/>
        <v>2.5594352181219038</v>
      </c>
      <c r="BA58" t="s">
        <v>510</v>
      </c>
      <c r="BB58">
        <v>567.17999999999995</v>
      </c>
      <c r="BC58">
        <f t="shared" si="77"/>
        <v>349.28000000000009</v>
      </c>
      <c r="BD58">
        <f t="shared" si="78"/>
        <v>0.20841037827266662</v>
      </c>
      <c r="BE58">
        <f t="shared" si="79"/>
        <v>0.87039222234591263</v>
      </c>
      <c r="BF58">
        <f t="shared" si="80"/>
        <v>0.36218759329143685</v>
      </c>
      <c r="BG58">
        <f t="shared" si="81"/>
        <v>0.92107797294978766</v>
      </c>
      <c r="BH58">
        <f t="shared" si="82"/>
        <v>1399.9743333333299</v>
      </c>
      <c r="BI58">
        <f t="shared" si="83"/>
        <v>1180.1632318532961</v>
      </c>
      <c r="BJ58">
        <f t="shared" si="84"/>
        <v>0.84298919183992105</v>
      </c>
      <c r="BK58">
        <f t="shared" si="85"/>
        <v>0.19597838367984216</v>
      </c>
      <c r="BL58">
        <v>6</v>
      </c>
      <c r="BM58">
        <v>0.5</v>
      </c>
      <c r="BN58" t="s">
        <v>291</v>
      </c>
      <c r="BO58">
        <v>2</v>
      </c>
      <c r="BP58">
        <v>1607461673.3499999</v>
      </c>
      <c r="BQ58">
        <v>397.18119999999999</v>
      </c>
      <c r="BR58">
        <v>400.0256</v>
      </c>
      <c r="BS58">
        <v>27.307423333333301</v>
      </c>
      <c r="BT58">
        <v>26.80254</v>
      </c>
      <c r="BU58">
        <v>395.067833333333</v>
      </c>
      <c r="BV58">
        <v>27.0079666666667</v>
      </c>
      <c r="BW58">
        <v>500.00733333333301</v>
      </c>
      <c r="BX58">
        <v>101.885366666667</v>
      </c>
      <c r="BY58">
        <v>0.10001989999999999</v>
      </c>
      <c r="BZ58">
        <v>34.735010000000003</v>
      </c>
      <c r="CA58">
        <v>34.833083333333299</v>
      </c>
      <c r="CB58">
        <v>999.9</v>
      </c>
      <c r="CC58">
        <v>0</v>
      </c>
      <c r="CD58">
        <v>0</v>
      </c>
      <c r="CE58">
        <v>9999.0040000000008</v>
      </c>
      <c r="CF58">
        <v>0</v>
      </c>
      <c r="CG58">
        <v>286.01673333333298</v>
      </c>
      <c r="CH58">
        <v>1399.9743333333299</v>
      </c>
      <c r="CI58">
        <v>0.90000183333333295</v>
      </c>
      <c r="CJ58">
        <v>9.9998166666666694E-2</v>
      </c>
      <c r="CK58">
        <v>0</v>
      </c>
      <c r="CL58">
        <v>843.89</v>
      </c>
      <c r="CM58">
        <v>4.9993800000000004</v>
      </c>
      <c r="CN58">
        <v>11966.5933333333</v>
      </c>
      <c r="CO58">
        <v>11164.1366666667</v>
      </c>
      <c r="CP58">
        <v>48.853999999999999</v>
      </c>
      <c r="CQ58">
        <v>50.6456666666666</v>
      </c>
      <c r="CR58">
        <v>49.491599999999998</v>
      </c>
      <c r="CS58">
        <v>50.75</v>
      </c>
      <c r="CT58">
        <v>50.8791333333333</v>
      </c>
      <c r="CU58">
        <v>1255.48133333333</v>
      </c>
      <c r="CV58">
        <v>139.49299999999999</v>
      </c>
      <c r="CW58">
        <v>0</v>
      </c>
      <c r="CX58">
        <v>218.09999990463299</v>
      </c>
      <c r="CY58">
        <v>0</v>
      </c>
      <c r="CZ58">
        <v>843.66642307692302</v>
      </c>
      <c r="DA58">
        <v>-64.983692227401704</v>
      </c>
      <c r="DB58">
        <v>-872.46495599156697</v>
      </c>
      <c r="DC58">
        <v>11963.930769230799</v>
      </c>
      <c r="DD58">
        <v>15</v>
      </c>
      <c r="DE58">
        <v>1607461480.5999999</v>
      </c>
      <c r="DF58" t="s">
        <v>506</v>
      </c>
      <c r="DG58">
        <v>1607461480.5999999</v>
      </c>
      <c r="DH58">
        <v>1607461480.5999999</v>
      </c>
      <c r="DI58">
        <v>19</v>
      </c>
      <c r="DJ58">
        <v>2.4E-2</v>
      </c>
      <c r="DK58">
        <v>-4.4999999999999998E-2</v>
      </c>
      <c r="DL58">
        <v>2.113</v>
      </c>
      <c r="DM58">
        <v>0.29899999999999999</v>
      </c>
      <c r="DN58">
        <v>400</v>
      </c>
      <c r="DO58">
        <v>27</v>
      </c>
      <c r="DP58">
        <v>0.28999999999999998</v>
      </c>
      <c r="DQ58">
        <v>0.12</v>
      </c>
      <c r="DR58">
        <v>2.2093399075279998</v>
      </c>
      <c r="DS58">
        <v>-0.64135573923089295</v>
      </c>
      <c r="DT58">
        <v>5.3044484297198803E-2</v>
      </c>
      <c r="DU58">
        <v>0</v>
      </c>
      <c r="DV58">
        <v>-2.8500200000000002</v>
      </c>
      <c r="DW58">
        <v>0.83301570634037303</v>
      </c>
      <c r="DX58">
        <v>6.60759204753643E-2</v>
      </c>
      <c r="DY58">
        <v>0</v>
      </c>
      <c r="DZ58">
        <v>0.50566549999999999</v>
      </c>
      <c r="EA58">
        <v>-9.6198006674082903E-2</v>
      </c>
      <c r="EB58">
        <v>6.9664108394016898E-3</v>
      </c>
      <c r="EC58">
        <v>1</v>
      </c>
      <c r="ED58">
        <v>1</v>
      </c>
      <c r="EE58">
        <v>3</v>
      </c>
      <c r="EF58" t="s">
        <v>331</v>
      </c>
      <c r="EG58">
        <v>100</v>
      </c>
      <c r="EH58">
        <v>100</v>
      </c>
      <c r="EI58">
        <v>2.113</v>
      </c>
      <c r="EJ58">
        <v>0.2994</v>
      </c>
      <c r="EK58">
        <v>2.1134000000000701</v>
      </c>
      <c r="EL58">
        <v>0</v>
      </c>
      <c r="EM58">
        <v>0</v>
      </c>
      <c r="EN58">
        <v>0</v>
      </c>
      <c r="EO58">
        <v>0.29945499999999797</v>
      </c>
      <c r="EP58">
        <v>0</v>
      </c>
      <c r="EQ58">
        <v>0</v>
      </c>
      <c r="ER58">
        <v>0</v>
      </c>
      <c r="ES58">
        <v>-1</v>
      </c>
      <c r="ET58">
        <v>-1</v>
      </c>
      <c r="EU58">
        <v>-1</v>
      </c>
      <c r="EV58">
        <v>-1</v>
      </c>
      <c r="EW58">
        <v>3.3</v>
      </c>
      <c r="EX58">
        <v>3.3</v>
      </c>
      <c r="EY58">
        <v>2</v>
      </c>
      <c r="EZ58">
        <v>486.42700000000002</v>
      </c>
      <c r="FA58">
        <v>564.86400000000003</v>
      </c>
      <c r="FB58">
        <v>33.231699999999996</v>
      </c>
      <c r="FC58">
        <v>30.675699999999999</v>
      </c>
      <c r="FD58">
        <v>30.000900000000001</v>
      </c>
      <c r="FE58">
        <v>30.252800000000001</v>
      </c>
      <c r="FF58">
        <v>30.278700000000001</v>
      </c>
      <c r="FG58">
        <v>20.9634</v>
      </c>
      <c r="FH58">
        <v>0</v>
      </c>
      <c r="FI58">
        <v>100</v>
      </c>
      <c r="FJ58">
        <v>-999.9</v>
      </c>
      <c r="FK58">
        <v>400</v>
      </c>
      <c r="FL58">
        <v>27.205500000000001</v>
      </c>
      <c r="FM58">
        <v>101.58199999999999</v>
      </c>
      <c r="FN58">
        <v>100.77500000000001</v>
      </c>
    </row>
    <row r="59" spans="1:170" x14ac:dyDescent="0.25">
      <c r="A59">
        <v>46</v>
      </c>
      <c r="B59">
        <v>1607461943.5</v>
      </c>
      <c r="C59">
        <v>8499.4000000953693</v>
      </c>
      <c r="D59" t="s">
        <v>511</v>
      </c>
      <c r="E59" t="s">
        <v>512</v>
      </c>
      <c r="F59" t="s">
        <v>513</v>
      </c>
      <c r="G59" t="s">
        <v>287</v>
      </c>
      <c r="H59">
        <v>1607461935.5645199</v>
      </c>
      <c r="I59">
        <f t="shared" si="43"/>
        <v>4.2812333611823928E-3</v>
      </c>
      <c r="J59">
        <f t="shared" si="44"/>
        <v>13.023562034177029</v>
      </c>
      <c r="K59">
        <f t="shared" si="45"/>
        <v>382.39764516128997</v>
      </c>
      <c r="L59">
        <f t="shared" si="46"/>
        <v>254.13715466928801</v>
      </c>
      <c r="M59">
        <f t="shared" si="47"/>
        <v>25.912790462156742</v>
      </c>
      <c r="N59">
        <f t="shared" si="48"/>
        <v>38.99071769014401</v>
      </c>
      <c r="O59">
        <f t="shared" si="49"/>
        <v>0.18477699901666067</v>
      </c>
      <c r="P59">
        <f t="shared" si="50"/>
        <v>2.9607118778399393</v>
      </c>
      <c r="Q59">
        <f t="shared" si="51"/>
        <v>0.17860124433650215</v>
      </c>
      <c r="R59">
        <f t="shared" si="52"/>
        <v>0.1121634494713571</v>
      </c>
      <c r="S59">
        <f t="shared" si="53"/>
        <v>231.2872228272976</v>
      </c>
      <c r="T59">
        <f t="shared" si="54"/>
        <v>35.381962548762537</v>
      </c>
      <c r="U59">
        <f t="shared" si="55"/>
        <v>34.7692870967742</v>
      </c>
      <c r="V59">
        <f t="shared" si="56"/>
        <v>5.5766065317840079</v>
      </c>
      <c r="W59">
        <f t="shared" si="57"/>
        <v>56.90020247302899</v>
      </c>
      <c r="X59">
        <f t="shared" si="58"/>
        <v>3.238090108351237</v>
      </c>
      <c r="Y59">
        <f t="shared" si="59"/>
        <v>5.6908235254278923</v>
      </c>
      <c r="Z59">
        <f t="shared" si="60"/>
        <v>2.3385164234327709</v>
      </c>
      <c r="AA59">
        <f t="shared" si="61"/>
        <v>-188.80239122814353</v>
      </c>
      <c r="AB59">
        <f t="shared" si="62"/>
        <v>58.419121152572778</v>
      </c>
      <c r="AC59">
        <f t="shared" si="63"/>
        <v>4.6059638206124367</v>
      </c>
      <c r="AD59">
        <f t="shared" si="64"/>
        <v>105.50991657233928</v>
      </c>
      <c r="AE59">
        <v>4</v>
      </c>
      <c r="AF59">
        <v>1</v>
      </c>
      <c r="AG59">
        <f t="shared" si="65"/>
        <v>1</v>
      </c>
      <c r="AH59">
        <f t="shared" si="66"/>
        <v>0</v>
      </c>
      <c r="AI59">
        <f t="shared" si="67"/>
        <v>52402.843644995555</v>
      </c>
      <c r="AJ59" t="s">
        <v>288</v>
      </c>
      <c r="AK59">
        <v>715.47692307692296</v>
      </c>
      <c r="AL59">
        <v>3262.08</v>
      </c>
      <c r="AM59">
        <f t="shared" si="68"/>
        <v>2546.603076923077</v>
      </c>
      <c r="AN59">
        <f t="shared" si="69"/>
        <v>0.78066849277855754</v>
      </c>
      <c r="AO59">
        <v>-0.57774747981622299</v>
      </c>
      <c r="AP59" t="s">
        <v>514</v>
      </c>
      <c r="AQ59">
        <v>1702.884</v>
      </c>
      <c r="AR59">
        <v>2047.93</v>
      </c>
      <c r="AS59">
        <f t="shared" si="70"/>
        <v>0.1684852509607262</v>
      </c>
      <c r="AT59">
        <v>0.5</v>
      </c>
      <c r="AU59">
        <f t="shared" si="71"/>
        <v>1180.1659557277803</v>
      </c>
      <c r="AV59">
        <f t="shared" si="72"/>
        <v>13.023562034177029</v>
      </c>
      <c r="AW59">
        <f t="shared" si="73"/>
        <v>99.420278613050172</v>
      </c>
      <c r="AX59">
        <f t="shared" si="74"/>
        <v>0.61244280810379259</v>
      </c>
      <c r="AY59">
        <f t="shared" si="75"/>
        <v>1.152491261756966E-2</v>
      </c>
      <c r="AZ59">
        <f t="shared" si="76"/>
        <v>0.59286694369436443</v>
      </c>
      <c r="BA59" t="s">
        <v>515</v>
      </c>
      <c r="BB59">
        <v>793.69</v>
      </c>
      <c r="BC59">
        <f t="shared" si="77"/>
        <v>1254.24</v>
      </c>
      <c r="BD59">
        <f t="shared" si="78"/>
        <v>0.27510364842454399</v>
      </c>
      <c r="BE59">
        <f t="shared" si="79"/>
        <v>0.49187932214925517</v>
      </c>
      <c r="BF59">
        <f t="shared" si="80"/>
        <v>0.258955460402993</v>
      </c>
      <c r="BG59">
        <f t="shared" si="81"/>
        <v>0.47677237611249246</v>
      </c>
      <c r="BH59">
        <f t="shared" si="82"/>
        <v>1399.9774193548401</v>
      </c>
      <c r="BI59">
        <f t="shared" si="83"/>
        <v>1180.1659557277803</v>
      </c>
      <c r="BJ59">
        <f t="shared" si="84"/>
        <v>0.84298927926397782</v>
      </c>
      <c r="BK59">
        <f t="shared" si="85"/>
        <v>0.19597855852795573</v>
      </c>
      <c r="BL59">
        <v>6</v>
      </c>
      <c r="BM59">
        <v>0.5</v>
      </c>
      <c r="BN59" t="s">
        <v>291</v>
      </c>
      <c r="BO59">
        <v>2</v>
      </c>
      <c r="BP59">
        <v>1607461935.5645199</v>
      </c>
      <c r="BQ59">
        <v>382.39764516128997</v>
      </c>
      <c r="BR59">
        <v>399.99029032258102</v>
      </c>
      <c r="BS59">
        <v>31.7572516129032</v>
      </c>
      <c r="BT59">
        <v>26.7829774193548</v>
      </c>
      <c r="BU59">
        <v>380.24700000000001</v>
      </c>
      <c r="BV59">
        <v>31.463335483870999</v>
      </c>
      <c r="BW59">
        <v>500.00538709677397</v>
      </c>
      <c r="BX59">
        <v>101.863838709677</v>
      </c>
      <c r="BY59">
        <v>9.9963064516129005E-2</v>
      </c>
      <c r="BZ59">
        <v>35.135280645161302</v>
      </c>
      <c r="CA59">
        <v>34.7692870967742</v>
      </c>
      <c r="CB59">
        <v>999.9</v>
      </c>
      <c r="CC59">
        <v>0</v>
      </c>
      <c r="CD59">
        <v>0</v>
      </c>
      <c r="CE59">
        <v>9992.4838709677406</v>
      </c>
      <c r="CF59">
        <v>0</v>
      </c>
      <c r="CG59">
        <v>674.09041935483901</v>
      </c>
      <c r="CH59">
        <v>1399.9774193548401</v>
      </c>
      <c r="CI59">
        <v>0.90000045161290299</v>
      </c>
      <c r="CJ59">
        <v>9.9999625806451595E-2</v>
      </c>
      <c r="CK59">
        <v>0</v>
      </c>
      <c r="CL59">
        <v>1715.7035483871</v>
      </c>
      <c r="CM59">
        <v>4.9993800000000004</v>
      </c>
      <c r="CN59">
        <v>24294.9806451613</v>
      </c>
      <c r="CO59">
        <v>11164.135483870999</v>
      </c>
      <c r="CP59">
        <v>49.378999999999998</v>
      </c>
      <c r="CQ59">
        <v>51.185000000000002</v>
      </c>
      <c r="CR59">
        <v>50.003999999999998</v>
      </c>
      <c r="CS59">
        <v>51.552</v>
      </c>
      <c r="CT59">
        <v>51.493903225806498</v>
      </c>
      <c r="CU59">
        <v>1255.48032258065</v>
      </c>
      <c r="CV59">
        <v>139.497419354839</v>
      </c>
      <c r="CW59">
        <v>0</v>
      </c>
      <c r="CX59">
        <v>261.799999952316</v>
      </c>
      <c r="CY59">
        <v>0</v>
      </c>
      <c r="CZ59">
        <v>1702.884</v>
      </c>
      <c r="DA59">
        <v>-817.31307690449898</v>
      </c>
      <c r="DB59">
        <v>-11539.8153848007</v>
      </c>
      <c r="DC59">
        <v>24113.144</v>
      </c>
      <c r="DD59">
        <v>15</v>
      </c>
      <c r="DE59">
        <v>1607461746.0999999</v>
      </c>
      <c r="DF59" t="s">
        <v>516</v>
      </c>
      <c r="DG59">
        <v>1607461745.0999999</v>
      </c>
      <c r="DH59">
        <v>1607461746.0999999</v>
      </c>
      <c r="DI59">
        <v>20</v>
      </c>
      <c r="DJ59">
        <v>3.6999999999999998E-2</v>
      </c>
      <c r="DK59">
        <v>-6.0000000000000001E-3</v>
      </c>
      <c r="DL59">
        <v>2.1509999999999998</v>
      </c>
      <c r="DM59">
        <v>0.29399999999999998</v>
      </c>
      <c r="DN59">
        <v>400</v>
      </c>
      <c r="DO59">
        <v>27</v>
      </c>
      <c r="DP59">
        <v>0.06</v>
      </c>
      <c r="DQ59">
        <v>0.04</v>
      </c>
      <c r="DR59">
        <v>13.032629297200801</v>
      </c>
      <c r="DS59">
        <v>-0.522361336814822</v>
      </c>
      <c r="DT59">
        <v>4.5622610195553102E-2</v>
      </c>
      <c r="DU59">
        <v>0</v>
      </c>
      <c r="DV59">
        <v>-17.596800000000002</v>
      </c>
      <c r="DW59">
        <v>0.53567991712958896</v>
      </c>
      <c r="DX59">
        <v>4.8424480612399297E-2</v>
      </c>
      <c r="DY59">
        <v>0</v>
      </c>
      <c r="DZ59">
        <v>4.97274677419355</v>
      </c>
      <c r="EA59">
        <v>0.170677216512435</v>
      </c>
      <c r="EB59">
        <v>1.3325684727815699E-2</v>
      </c>
      <c r="EC59">
        <v>1</v>
      </c>
      <c r="ED59">
        <v>1</v>
      </c>
      <c r="EE59">
        <v>3</v>
      </c>
      <c r="EF59" t="s">
        <v>331</v>
      </c>
      <c r="EG59">
        <v>100</v>
      </c>
      <c r="EH59">
        <v>100</v>
      </c>
      <c r="EI59">
        <v>2.15</v>
      </c>
      <c r="EJ59">
        <v>0.29389999999999999</v>
      </c>
      <c r="EK59">
        <v>2.15060000000011</v>
      </c>
      <c r="EL59">
        <v>0</v>
      </c>
      <c r="EM59">
        <v>0</v>
      </c>
      <c r="EN59">
        <v>0</v>
      </c>
      <c r="EO59">
        <v>0.29392500000000199</v>
      </c>
      <c r="EP59">
        <v>0</v>
      </c>
      <c r="EQ59">
        <v>0</v>
      </c>
      <c r="ER59">
        <v>0</v>
      </c>
      <c r="ES59">
        <v>-1</v>
      </c>
      <c r="ET59">
        <v>-1</v>
      </c>
      <c r="EU59">
        <v>-1</v>
      </c>
      <c r="EV59">
        <v>-1</v>
      </c>
      <c r="EW59">
        <v>3.3</v>
      </c>
      <c r="EX59">
        <v>3.3</v>
      </c>
      <c r="EY59">
        <v>2</v>
      </c>
      <c r="EZ59">
        <v>477.49299999999999</v>
      </c>
      <c r="FA59">
        <v>563.18600000000004</v>
      </c>
      <c r="FB59">
        <v>33.773200000000003</v>
      </c>
      <c r="FC59">
        <v>31.3262</v>
      </c>
      <c r="FD59">
        <v>30.000900000000001</v>
      </c>
      <c r="FE59">
        <v>30.8612</v>
      </c>
      <c r="FF59">
        <v>30.874300000000002</v>
      </c>
      <c r="FG59">
        <v>20.946100000000001</v>
      </c>
      <c r="FH59">
        <v>0</v>
      </c>
      <c r="FI59">
        <v>100</v>
      </c>
      <c r="FJ59">
        <v>-999.9</v>
      </c>
      <c r="FK59">
        <v>400</v>
      </c>
      <c r="FL59">
        <v>27.2819</v>
      </c>
      <c r="FM59">
        <v>101.46599999999999</v>
      </c>
      <c r="FN59">
        <v>100.68</v>
      </c>
    </row>
    <row r="60" spans="1:170" x14ac:dyDescent="0.25">
      <c r="A60">
        <v>47</v>
      </c>
      <c r="B60">
        <v>1607462102.5</v>
      </c>
      <c r="C60">
        <v>8658.4000000953693</v>
      </c>
      <c r="D60" t="s">
        <v>517</v>
      </c>
      <c r="E60" t="s">
        <v>518</v>
      </c>
      <c r="F60" t="s">
        <v>513</v>
      </c>
      <c r="G60" t="s">
        <v>287</v>
      </c>
      <c r="H60">
        <v>1607462094.75</v>
      </c>
      <c r="I60">
        <f t="shared" si="43"/>
        <v>3.0648935247760407E-3</v>
      </c>
      <c r="J60">
        <f t="shared" si="44"/>
        <v>11.21271197374595</v>
      </c>
      <c r="K60">
        <f t="shared" si="45"/>
        <v>385.13363333333302</v>
      </c>
      <c r="L60">
        <f t="shared" si="46"/>
        <v>207.49385133387847</v>
      </c>
      <c r="M60">
        <f t="shared" si="47"/>
        <v>21.158029414263648</v>
      </c>
      <c r="N60">
        <f t="shared" si="48"/>
        <v>39.271856443480168</v>
      </c>
      <c r="O60">
        <f t="shared" si="49"/>
        <v>0.11111592737969915</v>
      </c>
      <c r="P60">
        <f t="shared" si="50"/>
        <v>2.9653742015431566</v>
      </c>
      <c r="Q60">
        <f t="shared" si="51"/>
        <v>0.10885360179703474</v>
      </c>
      <c r="R60">
        <f t="shared" si="52"/>
        <v>6.8232925685326448E-2</v>
      </c>
      <c r="S60">
        <f t="shared" si="53"/>
        <v>231.28553835823692</v>
      </c>
      <c r="T60">
        <f t="shared" si="54"/>
        <v>36.061025241976374</v>
      </c>
      <c r="U60">
        <f t="shared" si="55"/>
        <v>35.594670000000001</v>
      </c>
      <c r="V60">
        <f t="shared" si="56"/>
        <v>5.8370602557249986</v>
      </c>
      <c r="W60">
        <f t="shared" si="57"/>
        <v>53.232667589973573</v>
      </c>
      <c r="X60">
        <f t="shared" si="58"/>
        <v>3.0916977732694848</v>
      </c>
      <c r="Y60">
        <f t="shared" si="59"/>
        <v>5.8078956273305558</v>
      </c>
      <c r="Z60">
        <f t="shared" si="60"/>
        <v>2.7453624824555138</v>
      </c>
      <c r="AA60">
        <f t="shared" si="61"/>
        <v>-135.16180444262341</v>
      </c>
      <c r="AB60">
        <f t="shared" si="62"/>
        <v>-14.518259849033976</v>
      </c>
      <c r="AC60">
        <f t="shared" si="63"/>
        <v>-1.1495287010694162</v>
      </c>
      <c r="AD60">
        <f t="shared" si="64"/>
        <v>80.455945365510118</v>
      </c>
      <c r="AE60">
        <v>1</v>
      </c>
      <c r="AF60">
        <v>0</v>
      </c>
      <c r="AG60">
        <f t="shared" si="65"/>
        <v>1</v>
      </c>
      <c r="AH60">
        <f t="shared" si="66"/>
        <v>0</v>
      </c>
      <c r="AI60">
        <f t="shared" si="67"/>
        <v>52473.148113510608</v>
      </c>
      <c r="AJ60" t="s">
        <v>288</v>
      </c>
      <c r="AK60">
        <v>715.47692307692296</v>
      </c>
      <c r="AL60">
        <v>3262.08</v>
      </c>
      <c r="AM60">
        <f t="shared" si="68"/>
        <v>2546.603076923077</v>
      </c>
      <c r="AN60">
        <f t="shared" si="69"/>
        <v>0.78066849277855754</v>
      </c>
      <c r="AO60">
        <v>-0.57774747981622299</v>
      </c>
      <c r="AP60" t="s">
        <v>519</v>
      </c>
      <c r="AQ60">
        <v>1054.6268</v>
      </c>
      <c r="AR60">
        <v>1366.75</v>
      </c>
      <c r="AS60">
        <f t="shared" si="70"/>
        <v>0.22836890433510149</v>
      </c>
      <c r="AT60">
        <v>0.5</v>
      </c>
      <c r="AU60">
        <f t="shared" si="71"/>
        <v>1180.1581988640974</v>
      </c>
      <c r="AV60">
        <f t="shared" si="72"/>
        <v>11.21271197374595</v>
      </c>
      <c r="AW60">
        <f t="shared" si="73"/>
        <v>134.75571740834036</v>
      </c>
      <c r="AX60">
        <f t="shared" si="74"/>
        <v>0.49650631059081762</v>
      </c>
      <c r="AY60">
        <f t="shared" si="75"/>
        <v>9.9905753863426903E-3</v>
      </c>
      <c r="AZ60">
        <f t="shared" si="76"/>
        <v>1.3867422718126943</v>
      </c>
      <c r="BA60" t="s">
        <v>520</v>
      </c>
      <c r="BB60">
        <v>688.15</v>
      </c>
      <c r="BC60">
        <f t="shared" si="77"/>
        <v>678.6</v>
      </c>
      <c r="BD60">
        <f t="shared" si="78"/>
        <v>0.45995166519304448</v>
      </c>
      <c r="BE60">
        <f t="shared" si="79"/>
        <v>0.73635646657057496</v>
      </c>
      <c r="BF60">
        <f t="shared" si="80"/>
        <v>0.47925088731537629</v>
      </c>
      <c r="BG60">
        <f t="shared" si="81"/>
        <v>0.74425811276801912</v>
      </c>
      <c r="BH60">
        <f t="shared" si="82"/>
        <v>1399.9683333333301</v>
      </c>
      <c r="BI60">
        <f t="shared" si="83"/>
        <v>1180.1581988640974</v>
      </c>
      <c r="BJ60">
        <f t="shared" si="84"/>
        <v>0.84298920965886148</v>
      </c>
      <c r="BK60">
        <f t="shared" si="85"/>
        <v>0.19597841931772311</v>
      </c>
      <c r="BL60">
        <v>6</v>
      </c>
      <c r="BM60">
        <v>0.5</v>
      </c>
      <c r="BN60" t="s">
        <v>291</v>
      </c>
      <c r="BO60">
        <v>2</v>
      </c>
      <c r="BP60">
        <v>1607462094.75</v>
      </c>
      <c r="BQ60">
        <v>385.13363333333302</v>
      </c>
      <c r="BR60">
        <v>400.00516666666698</v>
      </c>
      <c r="BS60">
        <v>30.319849999999999</v>
      </c>
      <c r="BT60">
        <v>26.753536666666701</v>
      </c>
      <c r="BU60">
        <v>382.983133333333</v>
      </c>
      <c r="BV60">
        <v>30.025923333333299</v>
      </c>
      <c r="BW60">
        <v>500.00650000000002</v>
      </c>
      <c r="BX60">
        <v>101.86946666666699</v>
      </c>
      <c r="BY60">
        <v>9.9961720000000004E-2</v>
      </c>
      <c r="BZ60">
        <v>35.503856666666699</v>
      </c>
      <c r="CA60">
        <v>35.594670000000001</v>
      </c>
      <c r="CB60">
        <v>999.9</v>
      </c>
      <c r="CC60">
        <v>0</v>
      </c>
      <c r="CD60">
        <v>0</v>
      </c>
      <c r="CE60">
        <v>10018.3676666667</v>
      </c>
      <c r="CF60">
        <v>0</v>
      </c>
      <c r="CG60">
        <v>326.61593333333298</v>
      </c>
      <c r="CH60">
        <v>1399.9683333333301</v>
      </c>
      <c r="CI60">
        <v>0.90000216666666599</v>
      </c>
      <c r="CJ60">
        <v>9.9997613333333304E-2</v>
      </c>
      <c r="CK60">
        <v>0</v>
      </c>
      <c r="CL60">
        <v>1056.26966666667</v>
      </c>
      <c r="CM60">
        <v>4.9993800000000004</v>
      </c>
      <c r="CN60">
        <v>15019.4766666667</v>
      </c>
      <c r="CO60">
        <v>11164.0666666667</v>
      </c>
      <c r="CP60">
        <v>49.699599999999997</v>
      </c>
      <c r="CQ60">
        <v>51.5</v>
      </c>
      <c r="CR60">
        <v>50.360300000000002</v>
      </c>
      <c r="CS60">
        <v>51.807866666666598</v>
      </c>
      <c r="CT60">
        <v>51.811999999999998</v>
      </c>
      <c r="CU60">
        <v>1255.4760000000001</v>
      </c>
      <c r="CV60">
        <v>139.493333333333</v>
      </c>
      <c r="CW60">
        <v>0</v>
      </c>
      <c r="CX60">
        <v>157.700000047684</v>
      </c>
      <c r="CY60">
        <v>0</v>
      </c>
      <c r="CZ60">
        <v>1054.6268</v>
      </c>
      <c r="DA60">
        <v>-320.89615386020898</v>
      </c>
      <c r="DB60">
        <v>-4491.1076922599896</v>
      </c>
      <c r="DC60">
        <v>14996.432000000001</v>
      </c>
      <c r="DD60">
        <v>15</v>
      </c>
      <c r="DE60">
        <v>1607461746.0999999</v>
      </c>
      <c r="DF60" t="s">
        <v>516</v>
      </c>
      <c r="DG60">
        <v>1607461745.0999999</v>
      </c>
      <c r="DH60">
        <v>1607461746.0999999</v>
      </c>
      <c r="DI60">
        <v>20</v>
      </c>
      <c r="DJ60">
        <v>3.6999999999999998E-2</v>
      </c>
      <c r="DK60">
        <v>-6.0000000000000001E-3</v>
      </c>
      <c r="DL60">
        <v>2.1509999999999998</v>
      </c>
      <c r="DM60">
        <v>0.29399999999999998</v>
      </c>
      <c r="DN60">
        <v>400</v>
      </c>
      <c r="DO60">
        <v>27</v>
      </c>
      <c r="DP60">
        <v>0.06</v>
      </c>
      <c r="DQ60">
        <v>0.04</v>
      </c>
      <c r="DR60">
        <v>11.211017673169801</v>
      </c>
      <c r="DS60">
        <v>7.9158797879697207E-2</v>
      </c>
      <c r="DT60">
        <v>2.2438733411154699E-2</v>
      </c>
      <c r="DU60">
        <v>1</v>
      </c>
      <c r="DV60">
        <v>-14.8678677419355</v>
      </c>
      <c r="DW60">
        <v>-0.207677419354825</v>
      </c>
      <c r="DX60">
        <v>3.08129464526633E-2</v>
      </c>
      <c r="DY60">
        <v>0</v>
      </c>
      <c r="DZ60">
        <v>3.5615148387096802</v>
      </c>
      <c r="EA60">
        <v>0.38318612903225302</v>
      </c>
      <c r="EB60">
        <v>2.8637739015881299E-2</v>
      </c>
      <c r="EC60">
        <v>0</v>
      </c>
      <c r="ED60">
        <v>1</v>
      </c>
      <c r="EE60">
        <v>3</v>
      </c>
      <c r="EF60" t="s">
        <v>331</v>
      </c>
      <c r="EG60">
        <v>100</v>
      </c>
      <c r="EH60">
        <v>100</v>
      </c>
      <c r="EI60">
        <v>2.15</v>
      </c>
      <c r="EJ60">
        <v>0.29389999999999999</v>
      </c>
      <c r="EK60">
        <v>2.15060000000011</v>
      </c>
      <c r="EL60">
        <v>0</v>
      </c>
      <c r="EM60">
        <v>0</v>
      </c>
      <c r="EN60">
        <v>0</v>
      </c>
      <c r="EO60">
        <v>0.29392500000000199</v>
      </c>
      <c r="EP60">
        <v>0</v>
      </c>
      <c r="EQ60">
        <v>0</v>
      </c>
      <c r="ER60">
        <v>0</v>
      </c>
      <c r="ES60">
        <v>-1</v>
      </c>
      <c r="ET60">
        <v>-1</v>
      </c>
      <c r="EU60">
        <v>-1</v>
      </c>
      <c r="EV60">
        <v>-1</v>
      </c>
      <c r="EW60">
        <v>6</v>
      </c>
      <c r="EX60">
        <v>5.9</v>
      </c>
      <c r="EY60">
        <v>2</v>
      </c>
      <c r="EZ60">
        <v>481</v>
      </c>
      <c r="FA60">
        <v>561.625</v>
      </c>
      <c r="FB60">
        <v>34.161099999999998</v>
      </c>
      <c r="FC60">
        <v>31.7105</v>
      </c>
      <c r="FD60">
        <v>30.000900000000001</v>
      </c>
      <c r="FE60">
        <v>31.223700000000001</v>
      </c>
      <c r="FF60">
        <v>31.2377</v>
      </c>
      <c r="FG60">
        <v>20.942499999999999</v>
      </c>
      <c r="FH60">
        <v>0</v>
      </c>
      <c r="FI60">
        <v>100</v>
      </c>
      <c r="FJ60">
        <v>-999.9</v>
      </c>
      <c r="FK60">
        <v>400</v>
      </c>
      <c r="FL60">
        <v>31.502600000000001</v>
      </c>
      <c r="FM60">
        <v>101.405</v>
      </c>
      <c r="FN60">
        <v>100.625</v>
      </c>
    </row>
    <row r="61" spans="1:170" x14ac:dyDescent="0.25">
      <c r="A61">
        <v>48</v>
      </c>
      <c r="B61">
        <v>1607462252</v>
      </c>
      <c r="C61">
        <v>8807.9000000953693</v>
      </c>
      <c r="D61" t="s">
        <v>521</v>
      </c>
      <c r="E61" t="s">
        <v>522</v>
      </c>
      <c r="F61" t="s">
        <v>523</v>
      </c>
      <c r="G61" t="s">
        <v>345</v>
      </c>
      <c r="H61">
        <v>1607462244.25</v>
      </c>
      <c r="I61">
        <f t="shared" si="43"/>
        <v>1.139852580580171E-3</v>
      </c>
      <c r="J61">
        <f t="shared" si="44"/>
        <v>5.5009002143535808</v>
      </c>
      <c r="K61">
        <f t="shared" si="45"/>
        <v>392.86869999999999</v>
      </c>
      <c r="L61">
        <f t="shared" si="46"/>
        <v>156.84281330466715</v>
      </c>
      <c r="M61">
        <f t="shared" si="47"/>
        <v>15.993309568812425</v>
      </c>
      <c r="N61">
        <f t="shared" si="48"/>
        <v>40.060941311934037</v>
      </c>
      <c r="O61">
        <f t="shared" si="49"/>
        <v>3.9665131102080774E-2</v>
      </c>
      <c r="P61">
        <f t="shared" si="50"/>
        <v>2.9592311495286738</v>
      </c>
      <c r="Q61">
        <f t="shared" si="51"/>
        <v>3.9372116679468654E-2</v>
      </c>
      <c r="R61">
        <f t="shared" si="52"/>
        <v>2.4633718526672222E-2</v>
      </c>
      <c r="S61">
        <f t="shared" si="53"/>
        <v>231.28660704057285</v>
      </c>
      <c r="T61">
        <f t="shared" si="54"/>
        <v>36.779472785876877</v>
      </c>
      <c r="U61">
        <f t="shared" si="55"/>
        <v>35.115310000000001</v>
      </c>
      <c r="V61">
        <f t="shared" si="56"/>
        <v>5.6845391813747765</v>
      </c>
      <c r="W61">
        <f t="shared" si="57"/>
        <v>48.570382105274575</v>
      </c>
      <c r="X61">
        <f t="shared" si="58"/>
        <v>2.8560499138861357</v>
      </c>
      <c r="Y61">
        <f t="shared" si="59"/>
        <v>5.880229452788222</v>
      </c>
      <c r="Z61">
        <f t="shared" si="60"/>
        <v>2.8284892674886408</v>
      </c>
      <c r="AA61">
        <f t="shared" si="61"/>
        <v>-50.267498803585539</v>
      </c>
      <c r="AB61">
        <f t="shared" si="62"/>
        <v>97.806409030751567</v>
      </c>
      <c r="AC61">
        <f t="shared" si="63"/>
        <v>7.7506019336120726</v>
      </c>
      <c r="AD61">
        <f t="shared" si="64"/>
        <v>286.57611920135093</v>
      </c>
      <c r="AE61">
        <v>42</v>
      </c>
      <c r="AF61">
        <v>8</v>
      </c>
      <c r="AG61">
        <f t="shared" si="65"/>
        <v>1</v>
      </c>
      <c r="AH61">
        <f t="shared" si="66"/>
        <v>0</v>
      </c>
      <c r="AI61">
        <f t="shared" si="67"/>
        <v>52260.193085837695</v>
      </c>
      <c r="AJ61" t="s">
        <v>288</v>
      </c>
      <c r="AK61">
        <v>715.47692307692296</v>
      </c>
      <c r="AL61">
        <v>3262.08</v>
      </c>
      <c r="AM61">
        <f t="shared" si="68"/>
        <v>2546.603076923077</v>
      </c>
      <c r="AN61">
        <f t="shared" si="69"/>
        <v>0.78066849277855754</v>
      </c>
      <c r="AO61">
        <v>-0.57774747981622299</v>
      </c>
      <c r="AP61" t="s">
        <v>524</v>
      </c>
      <c r="AQ61">
        <v>1353.2446153846199</v>
      </c>
      <c r="AR61">
        <v>1594.75</v>
      </c>
      <c r="AS61">
        <f t="shared" si="70"/>
        <v>0.15143777056929308</v>
      </c>
      <c r="AT61">
        <v>0.5</v>
      </c>
      <c r="AU61">
        <f t="shared" si="71"/>
        <v>1180.1605288640046</v>
      </c>
      <c r="AV61">
        <f t="shared" si="72"/>
        <v>5.5009002143535808</v>
      </c>
      <c r="AW61">
        <f t="shared" si="73"/>
        <v>89.360439702521361</v>
      </c>
      <c r="AX61">
        <f t="shared" si="74"/>
        <v>0.50212258974760937</v>
      </c>
      <c r="AY61">
        <f t="shared" si="75"/>
        <v>5.1506956430926983E-3</v>
      </c>
      <c r="AZ61">
        <f t="shared" si="76"/>
        <v>1.0455118357109265</v>
      </c>
      <c r="BA61" t="s">
        <v>525</v>
      </c>
      <c r="BB61">
        <v>793.99</v>
      </c>
      <c r="BC61">
        <f t="shared" si="77"/>
        <v>800.76</v>
      </c>
      <c r="BD61">
        <f t="shared" si="78"/>
        <v>0.30159521531467615</v>
      </c>
      <c r="BE61">
        <f t="shared" si="79"/>
        <v>0.67555478122758883</v>
      </c>
      <c r="BF61">
        <f t="shared" si="80"/>
        <v>0.27466482365239997</v>
      </c>
      <c r="BG61">
        <f t="shared" si="81"/>
        <v>0.65472708138503655</v>
      </c>
      <c r="BH61">
        <f t="shared" si="82"/>
        <v>1399.97066666667</v>
      </c>
      <c r="BI61">
        <f t="shared" si="83"/>
        <v>1180.1605288640046</v>
      </c>
      <c r="BJ61">
        <f t="shared" si="84"/>
        <v>0.84298946896792259</v>
      </c>
      <c r="BK61">
        <f t="shared" si="85"/>
        <v>0.19597893793584506</v>
      </c>
      <c r="BL61">
        <v>6</v>
      </c>
      <c r="BM61">
        <v>0.5</v>
      </c>
      <c r="BN61" t="s">
        <v>291</v>
      </c>
      <c r="BO61">
        <v>2</v>
      </c>
      <c r="BP61">
        <v>1607462244.25</v>
      </c>
      <c r="BQ61">
        <v>392.86869999999999</v>
      </c>
      <c r="BR61">
        <v>400.00700000000001</v>
      </c>
      <c r="BS61">
        <v>28.0086433333333</v>
      </c>
      <c r="BT61">
        <v>26.67916</v>
      </c>
      <c r="BU61">
        <v>390.71806666666703</v>
      </c>
      <c r="BV61">
        <v>27.71472</v>
      </c>
      <c r="BW61">
        <v>500.01086666666703</v>
      </c>
      <c r="BX61">
        <v>101.8702</v>
      </c>
      <c r="BY61">
        <v>0.100105376666667</v>
      </c>
      <c r="BZ61">
        <v>35.728369999999998</v>
      </c>
      <c r="CA61">
        <v>35.115310000000001</v>
      </c>
      <c r="CB61">
        <v>999.9</v>
      </c>
      <c r="CC61">
        <v>0</v>
      </c>
      <c r="CD61">
        <v>0</v>
      </c>
      <c r="CE61">
        <v>9983.4743333333299</v>
      </c>
      <c r="CF61">
        <v>0</v>
      </c>
      <c r="CG61">
        <v>162.26499999999999</v>
      </c>
      <c r="CH61">
        <v>1399.97066666667</v>
      </c>
      <c r="CI61">
        <v>0.89999433333333301</v>
      </c>
      <c r="CJ61">
        <v>0.100005686666667</v>
      </c>
      <c r="CK61">
        <v>0</v>
      </c>
      <c r="CL61">
        <v>1357.3713333333301</v>
      </c>
      <c r="CM61">
        <v>4.9993800000000004</v>
      </c>
      <c r="CN61">
        <v>19320.6266666667</v>
      </c>
      <c r="CO61">
        <v>11164.086666666701</v>
      </c>
      <c r="CP61">
        <v>49.8832666666667</v>
      </c>
      <c r="CQ61">
        <v>51.603999999999999</v>
      </c>
      <c r="CR61">
        <v>50.537266666666703</v>
      </c>
      <c r="CS61">
        <v>51.824599999999997</v>
      </c>
      <c r="CT61">
        <v>52</v>
      </c>
      <c r="CU61">
        <v>1255.4659999999999</v>
      </c>
      <c r="CV61">
        <v>139.505666666667</v>
      </c>
      <c r="CW61">
        <v>0</v>
      </c>
      <c r="CX61">
        <v>148.90000009536701</v>
      </c>
      <c r="CY61">
        <v>0</v>
      </c>
      <c r="CZ61">
        <v>1353.2446153846199</v>
      </c>
      <c r="DA61">
        <v>-631.20752178249904</v>
      </c>
      <c r="DB61">
        <v>-8894.4820572661993</v>
      </c>
      <c r="DC61">
        <v>19262.530769230802</v>
      </c>
      <c r="DD61">
        <v>15</v>
      </c>
      <c r="DE61">
        <v>1607461746.0999999</v>
      </c>
      <c r="DF61" t="s">
        <v>516</v>
      </c>
      <c r="DG61">
        <v>1607461745.0999999</v>
      </c>
      <c r="DH61">
        <v>1607461746.0999999</v>
      </c>
      <c r="DI61">
        <v>20</v>
      </c>
      <c r="DJ61">
        <v>3.6999999999999998E-2</v>
      </c>
      <c r="DK61">
        <v>-6.0000000000000001E-3</v>
      </c>
      <c r="DL61">
        <v>2.1509999999999998</v>
      </c>
      <c r="DM61">
        <v>0.29399999999999998</v>
      </c>
      <c r="DN61">
        <v>400</v>
      </c>
      <c r="DO61">
        <v>27</v>
      </c>
      <c r="DP61">
        <v>0.06</v>
      </c>
      <c r="DQ61">
        <v>0.04</v>
      </c>
      <c r="DR61">
        <v>5.5071560422614603</v>
      </c>
      <c r="DS61">
        <v>-0.36273706892990798</v>
      </c>
      <c r="DT61">
        <v>2.94168587738802E-2</v>
      </c>
      <c r="DU61">
        <v>1</v>
      </c>
      <c r="DV61">
        <v>-7.13982903225806</v>
      </c>
      <c r="DW61">
        <v>0.22916516129034201</v>
      </c>
      <c r="DX61">
        <v>2.2499919620621901E-2</v>
      </c>
      <c r="DY61">
        <v>0</v>
      </c>
      <c r="DZ61">
        <v>1.3270761290322599</v>
      </c>
      <c r="EA61">
        <v>0.52158967741935103</v>
      </c>
      <c r="EB61">
        <v>3.8984276704549702E-2</v>
      </c>
      <c r="EC61">
        <v>0</v>
      </c>
      <c r="ED61">
        <v>1</v>
      </c>
      <c r="EE61">
        <v>3</v>
      </c>
      <c r="EF61" t="s">
        <v>331</v>
      </c>
      <c r="EG61">
        <v>100</v>
      </c>
      <c r="EH61">
        <v>100</v>
      </c>
      <c r="EI61">
        <v>2.1509999999999998</v>
      </c>
      <c r="EJ61">
        <v>0.29389999999999999</v>
      </c>
      <c r="EK61">
        <v>2.15060000000011</v>
      </c>
      <c r="EL61">
        <v>0</v>
      </c>
      <c r="EM61">
        <v>0</v>
      </c>
      <c r="EN61">
        <v>0</v>
      </c>
      <c r="EO61">
        <v>0.29392500000000199</v>
      </c>
      <c r="EP61">
        <v>0</v>
      </c>
      <c r="EQ61">
        <v>0</v>
      </c>
      <c r="ER61">
        <v>0</v>
      </c>
      <c r="ES61">
        <v>-1</v>
      </c>
      <c r="ET61">
        <v>-1</v>
      </c>
      <c r="EU61">
        <v>-1</v>
      </c>
      <c r="EV61">
        <v>-1</v>
      </c>
      <c r="EW61">
        <v>8.4</v>
      </c>
      <c r="EX61">
        <v>8.4</v>
      </c>
      <c r="EY61">
        <v>2</v>
      </c>
      <c r="EZ61">
        <v>435.63</v>
      </c>
      <c r="FA61">
        <v>560.91700000000003</v>
      </c>
      <c r="FB61">
        <v>34.3598</v>
      </c>
      <c r="FC61">
        <v>32.015700000000002</v>
      </c>
      <c r="FD61">
        <v>30.000699999999998</v>
      </c>
      <c r="FE61">
        <v>31.533000000000001</v>
      </c>
      <c r="FF61">
        <v>31.543700000000001</v>
      </c>
      <c r="FG61">
        <v>20.938099999999999</v>
      </c>
      <c r="FH61">
        <v>0</v>
      </c>
      <c r="FI61">
        <v>100</v>
      </c>
      <c r="FJ61">
        <v>-999.9</v>
      </c>
      <c r="FK61">
        <v>400</v>
      </c>
      <c r="FL61">
        <v>30.143699999999999</v>
      </c>
      <c r="FM61">
        <v>101.367</v>
      </c>
      <c r="FN61">
        <v>100.58199999999999</v>
      </c>
    </row>
    <row r="62" spans="1:170" x14ac:dyDescent="0.25">
      <c r="A62">
        <v>49</v>
      </c>
      <c r="B62">
        <v>1607462481.5</v>
      </c>
      <c r="C62">
        <v>9037.4000000953693</v>
      </c>
      <c r="D62" t="s">
        <v>526</v>
      </c>
      <c r="E62" t="s">
        <v>527</v>
      </c>
      <c r="F62" t="s">
        <v>523</v>
      </c>
      <c r="G62" t="s">
        <v>345</v>
      </c>
      <c r="H62">
        <v>1607462473.5</v>
      </c>
      <c r="I62">
        <f t="shared" si="43"/>
        <v>8.5054725429025357E-4</v>
      </c>
      <c r="J62">
        <f t="shared" si="44"/>
        <v>4.4322380621956654</v>
      </c>
      <c r="K62">
        <f t="shared" si="45"/>
        <v>394.281096774194</v>
      </c>
      <c r="L62">
        <f t="shared" si="46"/>
        <v>114.65361315156183</v>
      </c>
      <c r="M62">
        <f t="shared" si="47"/>
        <v>11.690761098982259</v>
      </c>
      <c r="N62">
        <f t="shared" si="48"/>
        <v>40.203234608389799</v>
      </c>
      <c r="O62">
        <f t="shared" si="49"/>
        <v>2.6713310625126871E-2</v>
      </c>
      <c r="P62">
        <f t="shared" si="50"/>
        <v>2.962191580789713</v>
      </c>
      <c r="Q62">
        <f t="shared" si="51"/>
        <v>2.6580195675267562E-2</v>
      </c>
      <c r="R62">
        <f t="shared" si="52"/>
        <v>1.6624526716906722E-2</v>
      </c>
      <c r="S62">
        <f t="shared" si="53"/>
        <v>231.28973470533708</v>
      </c>
      <c r="T62">
        <f t="shared" si="54"/>
        <v>36.75886922407765</v>
      </c>
      <c r="U62">
        <f t="shared" si="55"/>
        <v>35.867867741935498</v>
      </c>
      <c r="V62">
        <f t="shared" si="56"/>
        <v>5.9255660440924203</v>
      </c>
      <c r="W62">
        <f t="shared" si="57"/>
        <v>47.904357016843733</v>
      </c>
      <c r="X62">
        <f t="shared" si="58"/>
        <v>2.8023734436032273</v>
      </c>
      <c r="Y62">
        <f t="shared" si="59"/>
        <v>5.8499343652976696</v>
      </c>
      <c r="Z62">
        <f t="shared" si="60"/>
        <v>3.123192600489193</v>
      </c>
      <c r="AA62">
        <f t="shared" si="61"/>
        <v>-37.509133914200184</v>
      </c>
      <c r="AB62">
        <f t="shared" si="62"/>
        <v>-37.247163919434307</v>
      </c>
      <c r="AC62">
        <f t="shared" si="63"/>
        <v>-2.9581317333394388</v>
      </c>
      <c r="AD62">
        <f t="shared" si="64"/>
        <v>153.57530513836315</v>
      </c>
      <c r="AE62">
        <v>40</v>
      </c>
      <c r="AF62">
        <v>8</v>
      </c>
      <c r="AG62">
        <f t="shared" si="65"/>
        <v>1</v>
      </c>
      <c r="AH62">
        <f t="shared" si="66"/>
        <v>0</v>
      </c>
      <c r="AI62">
        <f t="shared" si="67"/>
        <v>52360.214333209464</v>
      </c>
      <c r="AJ62" t="s">
        <v>288</v>
      </c>
      <c r="AK62">
        <v>715.47692307692296</v>
      </c>
      <c r="AL62">
        <v>3262.08</v>
      </c>
      <c r="AM62">
        <f t="shared" si="68"/>
        <v>2546.603076923077</v>
      </c>
      <c r="AN62">
        <f t="shared" si="69"/>
        <v>0.78066849277855754</v>
      </c>
      <c r="AO62">
        <v>-0.57774747981622299</v>
      </c>
      <c r="AP62" t="s">
        <v>528</v>
      </c>
      <c r="AQ62">
        <v>1026.6088</v>
      </c>
      <c r="AR62">
        <v>1239.1600000000001</v>
      </c>
      <c r="AS62">
        <f t="shared" si="70"/>
        <v>0.17152845475967593</v>
      </c>
      <c r="AT62">
        <v>0.5</v>
      </c>
      <c r="AU62">
        <f t="shared" si="71"/>
        <v>1180.1784966989819</v>
      </c>
      <c r="AV62">
        <f t="shared" si="72"/>
        <v>4.4322380621956654</v>
      </c>
      <c r="AW62">
        <f t="shared" si="73"/>
        <v>101.21709693968684</v>
      </c>
      <c r="AX62">
        <f t="shared" si="74"/>
        <v>0.46898705574744187</v>
      </c>
      <c r="AY62">
        <f t="shared" si="75"/>
        <v>4.2451083086372677E-3</v>
      </c>
      <c r="AZ62">
        <f t="shared" si="76"/>
        <v>1.6324929791148841</v>
      </c>
      <c r="BA62" t="s">
        <v>529</v>
      </c>
      <c r="BB62">
        <v>658.01</v>
      </c>
      <c r="BC62">
        <f t="shared" si="77"/>
        <v>581.15000000000009</v>
      </c>
      <c r="BD62">
        <f t="shared" si="78"/>
        <v>0.36574240729587898</v>
      </c>
      <c r="BE62">
        <f t="shared" si="79"/>
        <v>0.7768301159339035</v>
      </c>
      <c r="BF62">
        <f t="shared" si="80"/>
        <v>0.40587754190731923</v>
      </c>
      <c r="BG62">
        <f t="shared" si="81"/>
        <v>0.79436014914589081</v>
      </c>
      <c r="BH62">
        <f t="shared" si="82"/>
        <v>1399.99225806452</v>
      </c>
      <c r="BI62">
        <f t="shared" si="83"/>
        <v>1180.1784966989819</v>
      </c>
      <c r="BJ62">
        <f t="shared" si="84"/>
        <v>0.84298930219126422</v>
      </c>
      <c r="BK62">
        <f t="shared" si="85"/>
        <v>0.19597860438252857</v>
      </c>
      <c r="BL62">
        <v>6</v>
      </c>
      <c r="BM62">
        <v>0.5</v>
      </c>
      <c r="BN62" t="s">
        <v>291</v>
      </c>
      <c r="BO62">
        <v>2</v>
      </c>
      <c r="BP62">
        <v>1607462473.5</v>
      </c>
      <c r="BQ62">
        <v>394.281096774194</v>
      </c>
      <c r="BR62">
        <v>400.002064516129</v>
      </c>
      <c r="BS62">
        <v>27.4834322580645</v>
      </c>
      <c r="BT62">
        <v>26.490851612903199</v>
      </c>
      <c r="BU62">
        <v>392.175096774194</v>
      </c>
      <c r="BV62">
        <v>27.222432258064501</v>
      </c>
      <c r="BW62">
        <v>500.01254838709701</v>
      </c>
      <c r="BX62">
        <v>101.865935483871</v>
      </c>
      <c r="BY62">
        <v>9.9984103225806406E-2</v>
      </c>
      <c r="BZ62">
        <v>35.634632258064499</v>
      </c>
      <c r="CA62">
        <v>35.867867741935498</v>
      </c>
      <c r="CB62">
        <v>999.9</v>
      </c>
      <c r="CC62">
        <v>0</v>
      </c>
      <c r="CD62">
        <v>0</v>
      </c>
      <c r="CE62">
        <v>10000.6632258064</v>
      </c>
      <c r="CF62">
        <v>0</v>
      </c>
      <c r="CG62">
        <v>617.02351612903203</v>
      </c>
      <c r="CH62">
        <v>1399.99225806452</v>
      </c>
      <c r="CI62">
        <v>0.89999777419354798</v>
      </c>
      <c r="CJ62">
        <v>0.10000207419354799</v>
      </c>
      <c r="CK62">
        <v>0</v>
      </c>
      <c r="CL62">
        <v>1029.14612903226</v>
      </c>
      <c r="CM62">
        <v>4.9993800000000004</v>
      </c>
      <c r="CN62">
        <v>14659.2838709677</v>
      </c>
      <c r="CO62">
        <v>11164.274193548399</v>
      </c>
      <c r="CP62">
        <v>47.693354838709702</v>
      </c>
      <c r="CQ62">
        <v>49.294096774193498</v>
      </c>
      <c r="CR62">
        <v>48.282032258064497</v>
      </c>
      <c r="CS62">
        <v>49.205290322580602</v>
      </c>
      <c r="CT62">
        <v>49.834419354838701</v>
      </c>
      <c r="CU62">
        <v>1255.4929032258101</v>
      </c>
      <c r="CV62">
        <v>139.5</v>
      </c>
      <c r="CW62">
        <v>0</v>
      </c>
      <c r="CX62">
        <v>228.5</v>
      </c>
      <c r="CY62">
        <v>0</v>
      </c>
      <c r="CZ62">
        <v>1026.6088</v>
      </c>
      <c r="DA62">
        <v>-220.82153813055899</v>
      </c>
      <c r="DB62">
        <v>-3145.2692259406699</v>
      </c>
      <c r="DC62">
        <v>14623.328</v>
      </c>
      <c r="DD62">
        <v>15</v>
      </c>
      <c r="DE62">
        <v>1607462499.5</v>
      </c>
      <c r="DF62" t="s">
        <v>530</v>
      </c>
      <c r="DG62">
        <v>1607462499.5</v>
      </c>
      <c r="DH62">
        <v>1607462499.5</v>
      </c>
      <c r="DI62">
        <v>21</v>
      </c>
      <c r="DJ62">
        <v>-4.4999999999999998E-2</v>
      </c>
      <c r="DK62">
        <v>-3.3000000000000002E-2</v>
      </c>
      <c r="DL62">
        <v>2.1059999999999999</v>
      </c>
      <c r="DM62">
        <v>0.26100000000000001</v>
      </c>
      <c r="DN62">
        <v>400</v>
      </c>
      <c r="DO62">
        <v>26</v>
      </c>
      <c r="DP62">
        <v>0.57999999999999996</v>
      </c>
      <c r="DQ62">
        <v>0.04</v>
      </c>
      <c r="DR62">
        <v>4.3931850656781997</v>
      </c>
      <c r="DS62">
        <v>-0.34405542373482001</v>
      </c>
      <c r="DT62">
        <v>3.87003467995235E-2</v>
      </c>
      <c r="DU62">
        <v>1</v>
      </c>
      <c r="DV62">
        <v>-5.6813422580645199</v>
      </c>
      <c r="DW62">
        <v>0.304838709677419</v>
      </c>
      <c r="DX62">
        <v>3.91534236718033E-2</v>
      </c>
      <c r="DY62">
        <v>0</v>
      </c>
      <c r="DZ62">
        <v>1.0244312903225801</v>
      </c>
      <c r="EA62">
        <v>0.119526774193546</v>
      </c>
      <c r="EB62">
        <v>9.0803302987868904E-3</v>
      </c>
      <c r="EC62">
        <v>1</v>
      </c>
      <c r="ED62">
        <v>2</v>
      </c>
      <c r="EE62">
        <v>3</v>
      </c>
      <c r="EF62" t="s">
        <v>293</v>
      </c>
      <c r="EG62">
        <v>100</v>
      </c>
      <c r="EH62">
        <v>100</v>
      </c>
      <c r="EI62">
        <v>2.1059999999999999</v>
      </c>
      <c r="EJ62">
        <v>0.26100000000000001</v>
      </c>
      <c r="EK62">
        <v>2.15060000000011</v>
      </c>
      <c r="EL62">
        <v>0</v>
      </c>
      <c r="EM62">
        <v>0</v>
      </c>
      <c r="EN62">
        <v>0</v>
      </c>
      <c r="EO62">
        <v>0.29392500000000199</v>
      </c>
      <c r="EP62">
        <v>0</v>
      </c>
      <c r="EQ62">
        <v>0</v>
      </c>
      <c r="ER62">
        <v>0</v>
      </c>
      <c r="ES62">
        <v>-1</v>
      </c>
      <c r="ET62">
        <v>-1</v>
      </c>
      <c r="EU62">
        <v>-1</v>
      </c>
      <c r="EV62">
        <v>-1</v>
      </c>
      <c r="EW62">
        <v>12.3</v>
      </c>
      <c r="EX62">
        <v>12.3</v>
      </c>
      <c r="EY62">
        <v>2</v>
      </c>
      <c r="EZ62">
        <v>437.279</v>
      </c>
      <c r="FA62">
        <v>562.12</v>
      </c>
      <c r="FB62">
        <v>34.395299999999999</v>
      </c>
      <c r="FC62">
        <v>32.077100000000002</v>
      </c>
      <c r="FD62">
        <v>30</v>
      </c>
      <c r="FE62">
        <v>31.675899999999999</v>
      </c>
      <c r="FF62">
        <v>31.689900000000002</v>
      </c>
      <c r="FG62">
        <v>20.931100000000001</v>
      </c>
      <c r="FH62">
        <v>0</v>
      </c>
      <c r="FI62">
        <v>100</v>
      </c>
      <c r="FJ62">
        <v>-999.9</v>
      </c>
      <c r="FK62">
        <v>400</v>
      </c>
      <c r="FL62">
        <v>28.030899999999999</v>
      </c>
      <c r="FM62">
        <v>101.379</v>
      </c>
      <c r="FN62">
        <v>100.593</v>
      </c>
    </row>
    <row r="63" spans="1:170" x14ac:dyDescent="0.25">
      <c r="A63">
        <v>50</v>
      </c>
      <c r="B63">
        <v>1607462701.5</v>
      </c>
      <c r="C63">
        <v>9257.4000000953693</v>
      </c>
      <c r="D63" t="s">
        <v>531</v>
      </c>
      <c r="E63" t="s">
        <v>532</v>
      </c>
      <c r="F63" t="s">
        <v>533</v>
      </c>
      <c r="G63" t="s">
        <v>301</v>
      </c>
      <c r="H63">
        <v>1607462693.5</v>
      </c>
      <c r="I63">
        <f t="shared" si="43"/>
        <v>1.9455797289711543E-3</v>
      </c>
      <c r="J63">
        <f t="shared" si="44"/>
        <v>8.8130276446642615</v>
      </c>
      <c r="K63">
        <f t="shared" si="45"/>
        <v>388.51238709677398</v>
      </c>
      <c r="L63">
        <f t="shared" si="46"/>
        <v>169.1085930923152</v>
      </c>
      <c r="M63">
        <f t="shared" si="47"/>
        <v>17.242633906975289</v>
      </c>
      <c r="N63">
        <f t="shared" si="48"/>
        <v>39.613462193360093</v>
      </c>
      <c r="O63">
        <f t="shared" si="49"/>
        <v>6.8979289831231458E-2</v>
      </c>
      <c r="P63">
        <f t="shared" si="50"/>
        <v>2.9641775995674196</v>
      </c>
      <c r="Q63">
        <f t="shared" si="51"/>
        <v>6.809977560562927E-2</v>
      </c>
      <c r="R63">
        <f t="shared" si="52"/>
        <v>4.2640446236889576E-2</v>
      </c>
      <c r="S63">
        <f t="shared" si="53"/>
        <v>231.2901994067106</v>
      </c>
      <c r="T63">
        <f t="shared" si="54"/>
        <v>36.276018067793053</v>
      </c>
      <c r="U63">
        <f t="shared" si="55"/>
        <v>35.222935483870998</v>
      </c>
      <c r="V63">
        <f t="shared" si="56"/>
        <v>5.7184781323641856</v>
      </c>
      <c r="W63">
        <f t="shared" si="57"/>
        <v>50.630776977077915</v>
      </c>
      <c r="X63">
        <f t="shared" si="58"/>
        <v>2.9290000449707665</v>
      </c>
      <c r="Y63">
        <f t="shared" si="59"/>
        <v>5.7850189545714716</v>
      </c>
      <c r="Z63">
        <f t="shared" si="60"/>
        <v>2.7894780873934191</v>
      </c>
      <c r="AA63">
        <f t="shared" si="61"/>
        <v>-85.800066047627908</v>
      </c>
      <c r="AB63">
        <f t="shared" si="62"/>
        <v>33.464659628907818</v>
      </c>
      <c r="AC63">
        <f t="shared" si="63"/>
        <v>2.6450313673318315</v>
      </c>
      <c r="AD63">
        <f t="shared" si="64"/>
        <v>181.59982435532234</v>
      </c>
      <c r="AE63">
        <v>0</v>
      </c>
      <c r="AF63">
        <v>0</v>
      </c>
      <c r="AG63">
        <f t="shared" si="65"/>
        <v>1</v>
      </c>
      <c r="AH63">
        <f t="shared" si="66"/>
        <v>0</v>
      </c>
      <c r="AI63">
        <f t="shared" si="67"/>
        <v>52451.051707574828</v>
      </c>
      <c r="AJ63" t="s">
        <v>288</v>
      </c>
      <c r="AK63">
        <v>715.47692307692296</v>
      </c>
      <c r="AL63">
        <v>3262.08</v>
      </c>
      <c r="AM63">
        <f t="shared" si="68"/>
        <v>2546.603076923077</v>
      </c>
      <c r="AN63">
        <f t="shared" si="69"/>
        <v>0.78066849277855754</v>
      </c>
      <c r="AO63">
        <v>-0.57774747981622299</v>
      </c>
      <c r="AP63" t="s">
        <v>534</v>
      </c>
      <c r="AQ63">
        <v>850.67461538461498</v>
      </c>
      <c r="AR63">
        <v>1113.52</v>
      </c>
      <c r="AS63">
        <f t="shared" si="70"/>
        <v>0.23604909172299104</v>
      </c>
      <c r="AT63">
        <v>0.5</v>
      </c>
      <c r="AU63">
        <f t="shared" si="71"/>
        <v>1180.1853212079807</v>
      </c>
      <c r="AV63">
        <f t="shared" si="72"/>
        <v>8.8130276446642615</v>
      </c>
      <c r="AW63">
        <f t="shared" si="73"/>
        <v>139.29083656797513</v>
      </c>
      <c r="AX63">
        <f t="shared" si="74"/>
        <v>0.47774624613837202</v>
      </c>
      <c r="AY63">
        <f t="shared" si="75"/>
        <v>7.9570343366654819E-3</v>
      </c>
      <c r="AZ63">
        <f t="shared" si="76"/>
        <v>1.9295207989079675</v>
      </c>
      <c r="BA63" t="s">
        <v>535</v>
      </c>
      <c r="BB63">
        <v>581.54</v>
      </c>
      <c r="BC63">
        <f t="shared" si="77"/>
        <v>531.98</v>
      </c>
      <c r="BD63">
        <f t="shared" si="78"/>
        <v>0.49408884660209967</v>
      </c>
      <c r="BE63">
        <f t="shared" si="79"/>
        <v>0.80153998821133055</v>
      </c>
      <c r="BF63">
        <f t="shared" si="80"/>
        <v>0.66034406790142619</v>
      </c>
      <c r="BG63">
        <f t="shared" si="81"/>
        <v>0.84369645959746076</v>
      </c>
      <c r="BH63">
        <f t="shared" si="82"/>
        <v>1400.00096774194</v>
      </c>
      <c r="BI63">
        <f t="shared" si="83"/>
        <v>1180.1853212079807</v>
      </c>
      <c r="BJ63">
        <f t="shared" si="84"/>
        <v>0.84298893243731121</v>
      </c>
      <c r="BK63">
        <f t="shared" si="85"/>
        <v>0.19597786487462251</v>
      </c>
      <c r="BL63">
        <v>6</v>
      </c>
      <c r="BM63">
        <v>0.5</v>
      </c>
      <c r="BN63" t="s">
        <v>291</v>
      </c>
      <c r="BO63">
        <v>2</v>
      </c>
      <c r="BP63">
        <v>1607462693.5</v>
      </c>
      <c r="BQ63">
        <v>388.51238709677398</v>
      </c>
      <c r="BR63">
        <v>399.99493548387102</v>
      </c>
      <c r="BS63">
        <v>28.726416129032302</v>
      </c>
      <c r="BT63">
        <v>26.4588161290323</v>
      </c>
      <c r="BU63">
        <v>386.37093548387099</v>
      </c>
      <c r="BV63">
        <v>28.462948387096802</v>
      </c>
      <c r="BW63">
        <v>500.00622580645199</v>
      </c>
      <c r="BX63">
        <v>101.861967741935</v>
      </c>
      <c r="BY63">
        <v>9.99349129032258E-2</v>
      </c>
      <c r="BZ63">
        <v>35.4323451612903</v>
      </c>
      <c r="CA63">
        <v>35.222935483870998</v>
      </c>
      <c r="CB63">
        <v>999.9</v>
      </c>
      <c r="CC63">
        <v>0</v>
      </c>
      <c r="CD63">
        <v>0</v>
      </c>
      <c r="CE63">
        <v>10012.3151612903</v>
      </c>
      <c r="CF63">
        <v>0</v>
      </c>
      <c r="CG63">
        <v>291.507096774194</v>
      </c>
      <c r="CH63">
        <v>1400.00096774194</v>
      </c>
      <c r="CI63">
        <v>0.90001100000000001</v>
      </c>
      <c r="CJ63">
        <v>9.9988900000000006E-2</v>
      </c>
      <c r="CK63">
        <v>0</v>
      </c>
      <c r="CL63">
        <v>851.96316129032198</v>
      </c>
      <c r="CM63">
        <v>4.9993800000000004</v>
      </c>
      <c r="CN63">
        <v>11978.7</v>
      </c>
      <c r="CO63">
        <v>11164.370967741899</v>
      </c>
      <c r="CP63">
        <v>46.334387096774201</v>
      </c>
      <c r="CQ63">
        <v>48.013903225806402</v>
      </c>
      <c r="CR63">
        <v>46.8767741935484</v>
      </c>
      <c r="CS63">
        <v>48.076258064516097</v>
      </c>
      <c r="CT63">
        <v>48.594516129032201</v>
      </c>
      <c r="CU63">
        <v>1255.5174193548401</v>
      </c>
      <c r="CV63">
        <v>139.48354838709699</v>
      </c>
      <c r="CW63">
        <v>0</v>
      </c>
      <c r="CX63">
        <v>219.200000047684</v>
      </c>
      <c r="CY63">
        <v>0</v>
      </c>
      <c r="CZ63">
        <v>850.67461538461498</v>
      </c>
      <c r="DA63">
        <v>-146.93141861686701</v>
      </c>
      <c r="DB63">
        <v>-2056.0820484620799</v>
      </c>
      <c r="DC63">
        <v>11960.4153846154</v>
      </c>
      <c r="DD63">
        <v>15</v>
      </c>
      <c r="DE63">
        <v>1607462578</v>
      </c>
      <c r="DF63" t="s">
        <v>536</v>
      </c>
      <c r="DG63">
        <v>1607462578</v>
      </c>
      <c r="DH63">
        <v>1607462566</v>
      </c>
      <c r="DI63">
        <v>22</v>
      </c>
      <c r="DJ63">
        <v>3.5000000000000003E-2</v>
      </c>
      <c r="DK63">
        <v>3.0000000000000001E-3</v>
      </c>
      <c r="DL63">
        <v>2.141</v>
      </c>
      <c r="DM63">
        <v>0.26300000000000001</v>
      </c>
      <c r="DN63">
        <v>400</v>
      </c>
      <c r="DO63">
        <v>26</v>
      </c>
      <c r="DP63">
        <v>0.36</v>
      </c>
      <c r="DQ63">
        <v>0.31</v>
      </c>
      <c r="DR63">
        <v>8.8224862961350503</v>
      </c>
      <c r="DS63">
        <v>-0.51667480113086295</v>
      </c>
      <c r="DT63">
        <v>4.1164069339568198E-2</v>
      </c>
      <c r="DU63">
        <v>0</v>
      </c>
      <c r="DV63">
        <v>-11.4882806451613</v>
      </c>
      <c r="DW63">
        <v>0.60700161290323595</v>
      </c>
      <c r="DX63">
        <v>4.8347181386000901E-2</v>
      </c>
      <c r="DY63">
        <v>0</v>
      </c>
      <c r="DZ63">
        <v>2.2674377419354799</v>
      </c>
      <c r="EA63">
        <v>1.51814516129037E-2</v>
      </c>
      <c r="EB63">
        <v>4.3135096926849104E-3</v>
      </c>
      <c r="EC63">
        <v>1</v>
      </c>
      <c r="ED63">
        <v>1</v>
      </c>
      <c r="EE63">
        <v>3</v>
      </c>
      <c r="EF63" t="s">
        <v>331</v>
      </c>
      <c r="EG63">
        <v>100</v>
      </c>
      <c r="EH63">
        <v>100</v>
      </c>
      <c r="EI63">
        <v>2.1419999999999999</v>
      </c>
      <c r="EJ63">
        <v>0.26350000000000001</v>
      </c>
      <c r="EK63">
        <v>2.1413499999999899</v>
      </c>
      <c r="EL63">
        <v>0</v>
      </c>
      <c r="EM63">
        <v>0</v>
      </c>
      <c r="EN63">
        <v>0</v>
      </c>
      <c r="EO63">
        <v>0.26347500000000001</v>
      </c>
      <c r="EP63">
        <v>0</v>
      </c>
      <c r="EQ63">
        <v>0</v>
      </c>
      <c r="ER63">
        <v>0</v>
      </c>
      <c r="ES63">
        <v>-1</v>
      </c>
      <c r="ET63">
        <v>-1</v>
      </c>
      <c r="EU63">
        <v>-1</v>
      </c>
      <c r="EV63">
        <v>-1</v>
      </c>
      <c r="EW63">
        <v>2.1</v>
      </c>
      <c r="EX63">
        <v>2.2999999999999998</v>
      </c>
      <c r="EY63">
        <v>2</v>
      </c>
      <c r="EZ63">
        <v>486.733</v>
      </c>
      <c r="FA63">
        <v>562.63300000000004</v>
      </c>
      <c r="FB63">
        <v>34.4178</v>
      </c>
      <c r="FC63">
        <v>32.1282</v>
      </c>
      <c r="FD63">
        <v>29.999600000000001</v>
      </c>
      <c r="FE63">
        <v>31.736000000000001</v>
      </c>
      <c r="FF63">
        <v>31.749400000000001</v>
      </c>
      <c r="FG63">
        <v>20.930099999999999</v>
      </c>
      <c r="FH63">
        <v>0</v>
      </c>
      <c r="FI63">
        <v>100</v>
      </c>
      <c r="FJ63">
        <v>-999.9</v>
      </c>
      <c r="FK63">
        <v>400</v>
      </c>
      <c r="FL63">
        <v>28.030899999999999</v>
      </c>
      <c r="FM63">
        <v>101.36499999999999</v>
      </c>
      <c r="FN63">
        <v>100.59399999999999</v>
      </c>
    </row>
    <row r="64" spans="1:170" x14ac:dyDescent="0.25">
      <c r="A64">
        <v>51</v>
      </c>
      <c r="B64">
        <v>1607462933</v>
      </c>
      <c r="C64">
        <v>9488.9000000953693</v>
      </c>
      <c r="D64" t="s">
        <v>537</v>
      </c>
      <c r="E64" t="s">
        <v>538</v>
      </c>
      <c r="F64" t="s">
        <v>533</v>
      </c>
      <c r="G64" t="s">
        <v>301</v>
      </c>
      <c r="H64">
        <v>1607462925.25</v>
      </c>
      <c r="I64">
        <f t="shared" si="43"/>
        <v>2.0822890845142846E-3</v>
      </c>
      <c r="J64">
        <f t="shared" si="44"/>
        <v>9.7914564829697515</v>
      </c>
      <c r="K64">
        <f t="shared" si="45"/>
        <v>387.27666666666698</v>
      </c>
      <c r="L64">
        <f t="shared" si="46"/>
        <v>159.25123161838943</v>
      </c>
      <c r="M64">
        <f t="shared" si="47"/>
        <v>16.23525483411008</v>
      </c>
      <c r="N64">
        <f t="shared" si="48"/>
        <v>39.481863410040937</v>
      </c>
      <c r="O64">
        <f t="shared" si="49"/>
        <v>7.3554684552743735E-2</v>
      </c>
      <c r="P64">
        <f t="shared" si="50"/>
        <v>2.9627499550388827</v>
      </c>
      <c r="Q64">
        <f t="shared" si="51"/>
        <v>7.2555061377060373E-2</v>
      </c>
      <c r="R64">
        <f t="shared" si="52"/>
        <v>4.5435593705881912E-2</v>
      </c>
      <c r="S64">
        <f t="shared" si="53"/>
        <v>231.29184353033597</v>
      </c>
      <c r="T64">
        <f t="shared" si="54"/>
        <v>36.029305523439454</v>
      </c>
      <c r="U64">
        <f t="shared" si="55"/>
        <v>35.274953333333301</v>
      </c>
      <c r="V64">
        <f t="shared" si="56"/>
        <v>5.7349446259162669</v>
      </c>
      <c r="W64">
        <f t="shared" si="57"/>
        <v>51.306669941647399</v>
      </c>
      <c r="X64">
        <f t="shared" si="58"/>
        <v>2.9335007862245752</v>
      </c>
      <c r="Y64">
        <f t="shared" si="59"/>
        <v>5.7175817287711972</v>
      </c>
      <c r="Z64">
        <f t="shared" si="60"/>
        <v>2.8014438396916916</v>
      </c>
      <c r="AA64">
        <f t="shared" si="61"/>
        <v>-91.828948627079953</v>
      </c>
      <c r="AB64">
        <f t="shared" si="62"/>
        <v>-8.7616009162596828</v>
      </c>
      <c r="AC64">
        <f t="shared" si="63"/>
        <v>-0.6923066133344381</v>
      </c>
      <c r="AD64">
        <f t="shared" si="64"/>
        <v>130.00898737366191</v>
      </c>
      <c r="AE64">
        <v>0</v>
      </c>
      <c r="AF64">
        <v>0</v>
      </c>
      <c r="AG64">
        <f t="shared" si="65"/>
        <v>1</v>
      </c>
      <c r="AH64">
        <f t="shared" si="66"/>
        <v>0</v>
      </c>
      <c r="AI64">
        <f t="shared" si="67"/>
        <v>52446.160432445984</v>
      </c>
      <c r="AJ64" t="s">
        <v>288</v>
      </c>
      <c r="AK64">
        <v>715.47692307692296</v>
      </c>
      <c r="AL64">
        <v>3262.08</v>
      </c>
      <c r="AM64">
        <f t="shared" si="68"/>
        <v>2546.603076923077</v>
      </c>
      <c r="AN64">
        <f t="shared" si="69"/>
        <v>0.78066849277855754</v>
      </c>
      <c r="AO64">
        <v>-0.57774747981622299</v>
      </c>
      <c r="AP64" t="s">
        <v>539</v>
      </c>
      <c r="AQ64">
        <v>813.60091999999997</v>
      </c>
      <c r="AR64">
        <v>1110.72</v>
      </c>
      <c r="AS64">
        <f t="shared" si="70"/>
        <v>0.26750133246902918</v>
      </c>
      <c r="AT64">
        <v>0.5</v>
      </c>
      <c r="AU64">
        <f t="shared" si="71"/>
        <v>1180.1874778675285</v>
      </c>
      <c r="AV64">
        <f t="shared" si="72"/>
        <v>9.7914564829697515</v>
      </c>
      <c r="AW64">
        <f t="shared" si="73"/>
        <v>157.85086144641338</v>
      </c>
      <c r="AX64">
        <f t="shared" si="74"/>
        <v>0.48137244309997124</v>
      </c>
      <c r="AY64">
        <f t="shared" si="75"/>
        <v>8.7860650593598964E-3</v>
      </c>
      <c r="AZ64">
        <f t="shared" si="76"/>
        <v>1.9369057908383747</v>
      </c>
      <c r="BA64" t="s">
        <v>540</v>
      </c>
      <c r="BB64">
        <v>576.04999999999995</v>
      </c>
      <c r="BC64">
        <f t="shared" si="77"/>
        <v>534.67000000000007</v>
      </c>
      <c r="BD64">
        <f t="shared" si="78"/>
        <v>0.55570553799539901</v>
      </c>
      <c r="BE64">
        <f t="shared" si="79"/>
        <v>0.80094414433196948</v>
      </c>
      <c r="BF64">
        <f t="shared" si="80"/>
        <v>0.75173759478101099</v>
      </c>
      <c r="BG64">
        <f t="shared" si="81"/>
        <v>0.84479596349163755</v>
      </c>
      <c r="BH64">
        <f t="shared" si="82"/>
        <v>1400.0026666666699</v>
      </c>
      <c r="BI64">
        <f t="shared" si="83"/>
        <v>1180.1874778675285</v>
      </c>
      <c r="BJ64">
        <f t="shared" si="84"/>
        <v>0.84298944992547087</v>
      </c>
      <c r="BK64">
        <f t="shared" si="85"/>
        <v>0.1959788998509418</v>
      </c>
      <c r="BL64">
        <v>6</v>
      </c>
      <c r="BM64">
        <v>0.5</v>
      </c>
      <c r="BN64" t="s">
        <v>291</v>
      </c>
      <c r="BO64">
        <v>2</v>
      </c>
      <c r="BP64">
        <v>1607462925.25</v>
      </c>
      <c r="BQ64">
        <v>387.27666666666698</v>
      </c>
      <c r="BR64">
        <v>399.99363333333298</v>
      </c>
      <c r="BS64">
        <v>28.774640000000002</v>
      </c>
      <c r="BT64">
        <v>26.3478866666667</v>
      </c>
      <c r="BU64">
        <v>385.13529999999997</v>
      </c>
      <c r="BV64">
        <v>28.5111666666667</v>
      </c>
      <c r="BW64">
        <v>500.01916666666699</v>
      </c>
      <c r="BX64">
        <v>101.847433333333</v>
      </c>
      <c r="BY64">
        <v>0.10000323666666699</v>
      </c>
      <c r="BZ64">
        <v>35.220100000000002</v>
      </c>
      <c r="CA64">
        <v>35.274953333333301</v>
      </c>
      <c r="CB64">
        <v>999.9</v>
      </c>
      <c r="CC64">
        <v>0</v>
      </c>
      <c r="CD64">
        <v>0</v>
      </c>
      <c r="CE64">
        <v>10005.646000000001</v>
      </c>
      <c r="CF64">
        <v>0</v>
      </c>
      <c r="CG64">
        <v>141.303333333333</v>
      </c>
      <c r="CH64">
        <v>1400.0026666666699</v>
      </c>
      <c r="CI64">
        <v>0.89999490000000004</v>
      </c>
      <c r="CJ64">
        <v>0.100005076666667</v>
      </c>
      <c r="CK64">
        <v>0</v>
      </c>
      <c r="CL64">
        <v>814.36893333333296</v>
      </c>
      <c r="CM64">
        <v>4.9993800000000004</v>
      </c>
      <c r="CN64">
        <v>11397.496666666701</v>
      </c>
      <c r="CO64">
        <v>11164.333333333299</v>
      </c>
      <c r="CP64">
        <v>46.160133333333299</v>
      </c>
      <c r="CQ64">
        <v>48.166366666666697</v>
      </c>
      <c r="CR64">
        <v>46.741566666666699</v>
      </c>
      <c r="CS64">
        <v>48.285133333333299</v>
      </c>
      <c r="CT64">
        <v>48.468499999999999</v>
      </c>
      <c r="CU64">
        <v>1255.4960000000001</v>
      </c>
      <c r="CV64">
        <v>139.50800000000001</v>
      </c>
      <c r="CW64">
        <v>0</v>
      </c>
      <c r="CX64">
        <v>230.69999980926499</v>
      </c>
      <c r="CY64">
        <v>0</v>
      </c>
      <c r="CZ64">
        <v>813.60091999999997</v>
      </c>
      <c r="DA64">
        <v>-64.613692416414295</v>
      </c>
      <c r="DB64">
        <v>-849.99230900968905</v>
      </c>
      <c r="DC64">
        <v>11387.504000000001</v>
      </c>
      <c r="DD64">
        <v>15</v>
      </c>
      <c r="DE64">
        <v>1607462578</v>
      </c>
      <c r="DF64" t="s">
        <v>536</v>
      </c>
      <c r="DG64">
        <v>1607462578</v>
      </c>
      <c r="DH64">
        <v>1607462566</v>
      </c>
      <c r="DI64">
        <v>22</v>
      </c>
      <c r="DJ64">
        <v>3.5000000000000003E-2</v>
      </c>
      <c r="DK64">
        <v>3.0000000000000001E-3</v>
      </c>
      <c r="DL64">
        <v>2.141</v>
      </c>
      <c r="DM64">
        <v>0.26300000000000001</v>
      </c>
      <c r="DN64">
        <v>400</v>
      </c>
      <c r="DO64">
        <v>26</v>
      </c>
      <c r="DP64">
        <v>0.36</v>
      </c>
      <c r="DQ64">
        <v>0.31</v>
      </c>
      <c r="DR64">
        <v>9.8006957770906098</v>
      </c>
      <c r="DS64">
        <v>-0.54298635971069598</v>
      </c>
      <c r="DT64">
        <v>4.5706469441056399E-2</v>
      </c>
      <c r="DU64">
        <v>0</v>
      </c>
      <c r="DV64">
        <v>-12.721135483871</v>
      </c>
      <c r="DW64">
        <v>0.61825161290325503</v>
      </c>
      <c r="DX64">
        <v>5.19801981427487E-2</v>
      </c>
      <c r="DY64">
        <v>0</v>
      </c>
      <c r="DZ64">
        <v>2.42686322580645</v>
      </c>
      <c r="EA64">
        <v>-2.0654516129031599E-2</v>
      </c>
      <c r="EB64">
        <v>2.4471463131663599E-3</v>
      </c>
      <c r="EC64">
        <v>1</v>
      </c>
      <c r="ED64">
        <v>1</v>
      </c>
      <c r="EE64">
        <v>3</v>
      </c>
      <c r="EF64" t="s">
        <v>331</v>
      </c>
      <c r="EG64">
        <v>100</v>
      </c>
      <c r="EH64">
        <v>100</v>
      </c>
      <c r="EI64">
        <v>2.141</v>
      </c>
      <c r="EJ64">
        <v>0.26340000000000002</v>
      </c>
      <c r="EK64">
        <v>2.1413499999999899</v>
      </c>
      <c r="EL64">
        <v>0</v>
      </c>
      <c r="EM64">
        <v>0</v>
      </c>
      <c r="EN64">
        <v>0</v>
      </c>
      <c r="EO64">
        <v>0.26347500000000001</v>
      </c>
      <c r="EP64">
        <v>0</v>
      </c>
      <c r="EQ64">
        <v>0</v>
      </c>
      <c r="ER64">
        <v>0</v>
      </c>
      <c r="ES64">
        <v>-1</v>
      </c>
      <c r="ET64">
        <v>-1</v>
      </c>
      <c r="EU64">
        <v>-1</v>
      </c>
      <c r="EV64">
        <v>-1</v>
      </c>
      <c r="EW64">
        <v>5.9</v>
      </c>
      <c r="EX64">
        <v>6.1</v>
      </c>
      <c r="EY64">
        <v>2</v>
      </c>
      <c r="EZ64">
        <v>481.66</v>
      </c>
      <c r="FA64">
        <v>562.57100000000003</v>
      </c>
      <c r="FB64">
        <v>34.246299999999998</v>
      </c>
      <c r="FC64">
        <v>31.947099999999999</v>
      </c>
      <c r="FD64">
        <v>30</v>
      </c>
      <c r="FE64">
        <v>31.6008</v>
      </c>
      <c r="FF64">
        <v>31.6251</v>
      </c>
      <c r="FG64">
        <v>20.923100000000002</v>
      </c>
      <c r="FH64">
        <v>0</v>
      </c>
      <c r="FI64">
        <v>100</v>
      </c>
      <c r="FJ64">
        <v>-999.9</v>
      </c>
      <c r="FK64">
        <v>400</v>
      </c>
      <c r="FL64">
        <v>28.665099999999999</v>
      </c>
      <c r="FM64">
        <v>101.39400000000001</v>
      </c>
      <c r="FN64">
        <v>100.61799999999999</v>
      </c>
    </row>
    <row r="65" spans="1:170" x14ac:dyDescent="0.25">
      <c r="A65">
        <v>52</v>
      </c>
      <c r="B65">
        <v>1607463228.5</v>
      </c>
      <c r="C65">
        <v>9784.4000000953693</v>
      </c>
      <c r="D65" t="s">
        <v>541</v>
      </c>
      <c r="E65" t="s">
        <v>542</v>
      </c>
      <c r="F65" t="s">
        <v>543</v>
      </c>
      <c r="G65" t="s">
        <v>544</v>
      </c>
      <c r="H65">
        <v>1607463220.75</v>
      </c>
      <c r="I65">
        <f t="shared" si="43"/>
        <v>3.7235339756993906E-4</v>
      </c>
      <c r="J65">
        <f t="shared" si="44"/>
        <v>1.5256569763190111</v>
      </c>
      <c r="K65">
        <f t="shared" si="45"/>
        <v>397.99046666666698</v>
      </c>
      <c r="L65">
        <f t="shared" si="46"/>
        <v>160.54460902122938</v>
      </c>
      <c r="M65">
        <f t="shared" si="47"/>
        <v>16.366686656192989</v>
      </c>
      <c r="N65">
        <f t="shared" si="48"/>
        <v>40.573055051783257</v>
      </c>
      <c r="O65">
        <f t="shared" si="49"/>
        <v>1.1000544759325687E-2</v>
      </c>
      <c r="P65">
        <f t="shared" si="50"/>
        <v>2.9627457740908438</v>
      </c>
      <c r="Q65">
        <f t="shared" si="51"/>
        <v>1.0977903782259726E-2</v>
      </c>
      <c r="R65">
        <f t="shared" si="52"/>
        <v>6.8632201421666272E-3</v>
      </c>
      <c r="S65">
        <f t="shared" si="53"/>
        <v>231.28907937103435</v>
      </c>
      <c r="T65">
        <f t="shared" si="54"/>
        <v>37.079919215445138</v>
      </c>
      <c r="U65">
        <f t="shared" si="55"/>
        <v>36.233269999999997</v>
      </c>
      <c r="V65">
        <f t="shared" si="56"/>
        <v>6.0457636565048301</v>
      </c>
      <c r="W65">
        <f t="shared" si="57"/>
        <v>46.274883900372409</v>
      </c>
      <c r="X65">
        <f t="shared" si="58"/>
        <v>2.7369022963785086</v>
      </c>
      <c r="Y65">
        <f t="shared" si="59"/>
        <v>5.9144444365780089</v>
      </c>
      <c r="Z65">
        <f t="shared" si="60"/>
        <v>3.3088613601263215</v>
      </c>
      <c r="AA65">
        <f t="shared" si="61"/>
        <v>-16.420784832834311</v>
      </c>
      <c r="AB65">
        <f t="shared" si="62"/>
        <v>-63.817012970872547</v>
      </c>
      <c r="AC65">
        <f t="shared" si="63"/>
        <v>-5.0812453252752583</v>
      </c>
      <c r="AD65">
        <f t="shared" si="64"/>
        <v>145.97003624205223</v>
      </c>
      <c r="AE65">
        <v>0</v>
      </c>
      <c r="AF65">
        <v>0</v>
      </c>
      <c r="AG65">
        <f t="shared" si="65"/>
        <v>1</v>
      </c>
      <c r="AH65">
        <f t="shared" si="66"/>
        <v>0</v>
      </c>
      <c r="AI65">
        <f t="shared" si="67"/>
        <v>52341.778745875185</v>
      </c>
      <c r="AJ65" t="s">
        <v>288</v>
      </c>
      <c r="AK65">
        <v>715.47692307692296</v>
      </c>
      <c r="AL65">
        <v>3262.08</v>
      </c>
      <c r="AM65">
        <f t="shared" si="68"/>
        <v>2546.603076923077</v>
      </c>
      <c r="AN65">
        <f t="shared" si="69"/>
        <v>0.78066849277855754</v>
      </c>
      <c r="AO65">
        <v>-0.57774747981622299</v>
      </c>
      <c r="AP65" t="s">
        <v>545</v>
      </c>
      <c r="AQ65">
        <v>726.67319999999995</v>
      </c>
      <c r="AR65">
        <v>838.39</v>
      </c>
      <c r="AS65">
        <f t="shared" si="70"/>
        <v>0.13325158935578907</v>
      </c>
      <c r="AT65">
        <v>0.5</v>
      </c>
      <c r="AU65">
        <f t="shared" si="71"/>
        <v>1180.1777018532389</v>
      </c>
      <c r="AV65">
        <f t="shared" si="72"/>
        <v>1.5256569763190111</v>
      </c>
      <c r="AW65">
        <f t="shared" si="73"/>
        <v>78.630277247103322</v>
      </c>
      <c r="AX65">
        <f t="shared" si="74"/>
        <v>0.372714369207648</v>
      </c>
      <c r="AY65">
        <f t="shared" si="75"/>
        <v>1.7822777475224685E-3</v>
      </c>
      <c r="AZ65">
        <f t="shared" si="76"/>
        <v>2.8908861031262303</v>
      </c>
      <c r="BA65" t="s">
        <v>546</v>
      </c>
      <c r="BB65">
        <v>525.91</v>
      </c>
      <c r="BC65">
        <f t="shared" si="77"/>
        <v>312.48</v>
      </c>
      <c r="BD65">
        <f t="shared" si="78"/>
        <v>0.35751664106502823</v>
      </c>
      <c r="BE65">
        <f t="shared" si="79"/>
        <v>0.88579656965758702</v>
      </c>
      <c r="BF65">
        <f t="shared" si="80"/>
        <v>0.90890898508639573</v>
      </c>
      <c r="BG65">
        <f t="shared" si="81"/>
        <v>0.95173449759921513</v>
      </c>
      <c r="BH65">
        <f t="shared" si="82"/>
        <v>1399.99166666667</v>
      </c>
      <c r="BI65">
        <f t="shared" si="83"/>
        <v>1180.1777018532389</v>
      </c>
      <c r="BJ65">
        <f t="shared" si="84"/>
        <v>0.84298909054451709</v>
      </c>
      <c r="BK65">
        <f t="shared" si="85"/>
        <v>0.19597818108903428</v>
      </c>
      <c r="BL65">
        <v>6</v>
      </c>
      <c r="BM65">
        <v>0.5</v>
      </c>
      <c r="BN65" t="s">
        <v>291</v>
      </c>
      <c r="BO65">
        <v>2</v>
      </c>
      <c r="BP65">
        <v>1607463220.75</v>
      </c>
      <c r="BQ65">
        <v>397.99046666666698</v>
      </c>
      <c r="BR65">
        <v>399.99903333333299</v>
      </c>
      <c r="BS65">
        <v>26.846906666666701</v>
      </c>
      <c r="BT65">
        <v>26.412089999999999</v>
      </c>
      <c r="BU65">
        <v>395.808766666667</v>
      </c>
      <c r="BV65">
        <v>26.586933333333299</v>
      </c>
      <c r="BW65">
        <v>500.01330000000002</v>
      </c>
      <c r="BX65">
        <v>101.84480000000001</v>
      </c>
      <c r="BY65">
        <v>9.9991269999999993E-2</v>
      </c>
      <c r="BZ65">
        <v>35.833733333333299</v>
      </c>
      <c r="CA65">
        <v>36.233269999999997</v>
      </c>
      <c r="CB65">
        <v>999.9</v>
      </c>
      <c r="CC65">
        <v>0</v>
      </c>
      <c r="CD65">
        <v>0</v>
      </c>
      <c r="CE65">
        <v>10005.880999999999</v>
      </c>
      <c r="CF65">
        <v>0</v>
      </c>
      <c r="CG65">
        <v>472.50203333333297</v>
      </c>
      <c r="CH65">
        <v>1399.99166666667</v>
      </c>
      <c r="CI65">
        <v>0.90000599999999997</v>
      </c>
      <c r="CJ65">
        <v>9.9993700000000005E-2</v>
      </c>
      <c r="CK65">
        <v>0</v>
      </c>
      <c r="CL65">
        <v>726.70243333333303</v>
      </c>
      <c r="CM65">
        <v>4.9993800000000004</v>
      </c>
      <c r="CN65">
        <v>10622.2133333333</v>
      </c>
      <c r="CO65">
        <v>11164.2933333333</v>
      </c>
      <c r="CP65">
        <v>47.749866666666698</v>
      </c>
      <c r="CQ65">
        <v>49.8915333333333</v>
      </c>
      <c r="CR65">
        <v>48.320399999999999</v>
      </c>
      <c r="CS65">
        <v>49.924599999999998</v>
      </c>
      <c r="CT65">
        <v>50.037199999999999</v>
      </c>
      <c r="CU65">
        <v>1255.50166666667</v>
      </c>
      <c r="CV65">
        <v>139.49</v>
      </c>
      <c r="CW65">
        <v>0</v>
      </c>
      <c r="CX65">
        <v>294.60000014305098</v>
      </c>
      <c r="CY65">
        <v>0</v>
      </c>
      <c r="CZ65">
        <v>726.67319999999995</v>
      </c>
      <c r="DA65">
        <v>-2.5971538442604301</v>
      </c>
      <c r="DB65">
        <v>-27.7692306317605</v>
      </c>
      <c r="DC65">
        <v>10622.384</v>
      </c>
      <c r="DD65">
        <v>15</v>
      </c>
      <c r="DE65">
        <v>1607463008.5</v>
      </c>
      <c r="DF65" t="s">
        <v>547</v>
      </c>
      <c r="DG65">
        <v>1607463006</v>
      </c>
      <c r="DH65">
        <v>1607463008.5</v>
      </c>
      <c r="DI65">
        <v>23</v>
      </c>
      <c r="DJ65">
        <v>0.04</v>
      </c>
      <c r="DK65">
        <v>-4.0000000000000001E-3</v>
      </c>
      <c r="DL65">
        <v>2.1819999999999999</v>
      </c>
      <c r="DM65">
        <v>0.26</v>
      </c>
      <c r="DN65">
        <v>400</v>
      </c>
      <c r="DO65">
        <v>26</v>
      </c>
      <c r="DP65">
        <v>0.06</v>
      </c>
      <c r="DQ65">
        <v>0.01</v>
      </c>
      <c r="DR65">
        <v>1.5294997143344899</v>
      </c>
      <c r="DS65">
        <v>-8.0252173188410394E-2</v>
      </c>
      <c r="DT65">
        <v>2.42907979178884E-2</v>
      </c>
      <c r="DU65">
        <v>1</v>
      </c>
      <c r="DV65">
        <v>-2.0112348387096799</v>
      </c>
      <c r="DW65">
        <v>2.4674032258070799E-2</v>
      </c>
      <c r="DX65">
        <v>2.5950722144339099E-2</v>
      </c>
      <c r="DY65">
        <v>1</v>
      </c>
      <c r="DZ65">
        <v>0.43493300000000001</v>
      </c>
      <c r="EA65">
        <v>-2.9910483870978699E-3</v>
      </c>
      <c r="EB65">
        <v>7.03836353780644E-4</v>
      </c>
      <c r="EC65">
        <v>1</v>
      </c>
      <c r="ED65">
        <v>3</v>
      </c>
      <c r="EE65">
        <v>3</v>
      </c>
      <c r="EF65" t="s">
        <v>445</v>
      </c>
      <c r="EG65">
        <v>100</v>
      </c>
      <c r="EH65">
        <v>100</v>
      </c>
      <c r="EI65">
        <v>2.1819999999999999</v>
      </c>
      <c r="EJ65">
        <v>0.26</v>
      </c>
      <c r="EK65">
        <v>2.1817142857142899</v>
      </c>
      <c r="EL65">
        <v>0</v>
      </c>
      <c r="EM65">
        <v>0</v>
      </c>
      <c r="EN65">
        <v>0</v>
      </c>
      <c r="EO65">
        <v>0.25996999999999898</v>
      </c>
      <c r="EP65">
        <v>0</v>
      </c>
      <c r="EQ65">
        <v>0</v>
      </c>
      <c r="ER65">
        <v>0</v>
      </c>
      <c r="ES65">
        <v>-1</v>
      </c>
      <c r="ET65">
        <v>-1</v>
      </c>
      <c r="EU65">
        <v>-1</v>
      </c>
      <c r="EV65">
        <v>-1</v>
      </c>
      <c r="EW65">
        <v>3.7</v>
      </c>
      <c r="EX65">
        <v>3.7</v>
      </c>
      <c r="EY65">
        <v>2</v>
      </c>
      <c r="EZ65">
        <v>486.32</v>
      </c>
      <c r="FA65">
        <v>561.77499999999998</v>
      </c>
      <c r="FB65">
        <v>34.421100000000003</v>
      </c>
      <c r="FC65">
        <v>32.015599999999999</v>
      </c>
      <c r="FD65">
        <v>30.000299999999999</v>
      </c>
      <c r="FE65">
        <v>31.656099999999999</v>
      </c>
      <c r="FF65">
        <v>31.682500000000001</v>
      </c>
      <c r="FG65">
        <v>20.917100000000001</v>
      </c>
      <c r="FH65">
        <v>0</v>
      </c>
      <c r="FI65">
        <v>100</v>
      </c>
      <c r="FJ65">
        <v>-999.9</v>
      </c>
      <c r="FK65">
        <v>400</v>
      </c>
      <c r="FL65">
        <v>28.689900000000002</v>
      </c>
      <c r="FM65">
        <v>101.373</v>
      </c>
      <c r="FN65">
        <v>100.59699999999999</v>
      </c>
    </row>
    <row r="66" spans="1:170" x14ac:dyDescent="0.25">
      <c r="A66">
        <v>53</v>
      </c>
      <c r="B66">
        <v>1607463444.5</v>
      </c>
      <c r="C66">
        <v>10000.4000000954</v>
      </c>
      <c r="D66" t="s">
        <v>548</v>
      </c>
      <c r="E66" t="s">
        <v>549</v>
      </c>
      <c r="F66" t="s">
        <v>543</v>
      </c>
      <c r="G66" t="s">
        <v>544</v>
      </c>
      <c r="H66">
        <v>1607463436.75</v>
      </c>
      <c r="I66">
        <f t="shared" si="43"/>
        <v>4.8366746065488686E-4</v>
      </c>
      <c r="J66">
        <f t="shared" si="44"/>
        <v>2.4714340039569578</v>
      </c>
      <c r="K66">
        <f t="shared" si="45"/>
        <v>396.803766666667</v>
      </c>
      <c r="L66">
        <f t="shared" si="46"/>
        <v>121.33543725952219</v>
      </c>
      <c r="M66">
        <f t="shared" si="47"/>
        <v>12.368660498009458</v>
      </c>
      <c r="N66">
        <f t="shared" si="48"/>
        <v>40.44927998844954</v>
      </c>
      <c r="O66">
        <f t="shared" si="49"/>
        <v>1.5119206594643024E-2</v>
      </c>
      <c r="P66">
        <f t="shared" si="50"/>
        <v>2.9631384701334333</v>
      </c>
      <c r="Q66">
        <f t="shared" si="51"/>
        <v>1.5076479220106295E-2</v>
      </c>
      <c r="R66">
        <f t="shared" si="52"/>
        <v>9.4266282663417068E-3</v>
      </c>
      <c r="S66">
        <f t="shared" si="53"/>
        <v>231.29024963997458</v>
      </c>
      <c r="T66">
        <f t="shared" si="54"/>
        <v>36.676635234103479</v>
      </c>
      <c r="U66">
        <f t="shared" si="55"/>
        <v>35.7198833333333</v>
      </c>
      <c r="V66">
        <f t="shared" si="56"/>
        <v>5.8774810481047259</v>
      </c>
      <c r="W66">
        <f t="shared" si="57"/>
        <v>47.390409181656203</v>
      </c>
      <c r="X66">
        <f t="shared" si="58"/>
        <v>2.7455408535623933</v>
      </c>
      <c r="Y66">
        <f t="shared" si="59"/>
        <v>5.7934525170234918</v>
      </c>
      <c r="Z66">
        <f t="shared" si="60"/>
        <v>3.1319401945423326</v>
      </c>
      <c r="AA66">
        <f t="shared" si="61"/>
        <v>-21.329735014880512</v>
      </c>
      <c r="AB66">
        <f t="shared" si="62"/>
        <v>-41.717846046110495</v>
      </c>
      <c r="AC66">
        <f t="shared" si="63"/>
        <v>-3.306921211448095</v>
      </c>
      <c r="AD66">
        <f t="shared" si="64"/>
        <v>164.9357473675355</v>
      </c>
      <c r="AE66">
        <v>12</v>
      </c>
      <c r="AF66">
        <v>2</v>
      </c>
      <c r="AG66">
        <f t="shared" si="65"/>
        <v>1</v>
      </c>
      <c r="AH66">
        <f t="shared" si="66"/>
        <v>0</v>
      </c>
      <c r="AI66">
        <f t="shared" si="67"/>
        <v>52416.448686169562</v>
      </c>
      <c r="AJ66" t="s">
        <v>288</v>
      </c>
      <c r="AK66">
        <v>715.47692307692296</v>
      </c>
      <c r="AL66">
        <v>3262.08</v>
      </c>
      <c r="AM66">
        <f t="shared" si="68"/>
        <v>2546.603076923077</v>
      </c>
      <c r="AN66">
        <f t="shared" si="69"/>
        <v>0.78066849277855754</v>
      </c>
      <c r="AO66">
        <v>-0.57774747981622299</v>
      </c>
      <c r="AP66" t="s">
        <v>550</v>
      </c>
      <c r="AQ66">
        <v>695.16751999999997</v>
      </c>
      <c r="AR66">
        <v>799.1</v>
      </c>
      <c r="AS66">
        <f t="shared" si="70"/>
        <v>0.13006191965961711</v>
      </c>
      <c r="AT66">
        <v>0.5</v>
      </c>
      <c r="AU66">
        <f t="shared" si="71"/>
        <v>1180.1838618532265</v>
      </c>
      <c r="AV66">
        <f t="shared" si="72"/>
        <v>2.4714340039569578</v>
      </c>
      <c r="AW66">
        <f t="shared" si="73"/>
        <v>76.7484893119655</v>
      </c>
      <c r="AX66">
        <f t="shared" si="74"/>
        <v>0.36209485671380304</v>
      </c>
      <c r="AY66">
        <f t="shared" si="75"/>
        <v>2.5836495332050148E-3</v>
      </c>
      <c r="AZ66">
        <f t="shared" si="76"/>
        <v>3.0821924665248406</v>
      </c>
      <c r="BA66" t="s">
        <v>551</v>
      </c>
      <c r="BB66">
        <v>509.75</v>
      </c>
      <c r="BC66">
        <f t="shared" si="77"/>
        <v>289.35000000000002</v>
      </c>
      <c r="BD66">
        <f t="shared" si="78"/>
        <v>0.35919294971487836</v>
      </c>
      <c r="BE66">
        <f t="shared" si="79"/>
        <v>0.89487089120853969</v>
      </c>
      <c r="BF66">
        <f t="shared" si="80"/>
        <v>1.242868402170912</v>
      </c>
      <c r="BG66">
        <f t="shared" si="81"/>
        <v>0.96716289331429139</v>
      </c>
      <c r="BH66">
        <f t="shared" si="82"/>
        <v>1399.999</v>
      </c>
      <c r="BI66">
        <f t="shared" si="83"/>
        <v>1180.1838618532265</v>
      </c>
      <c r="BJ66">
        <f t="shared" si="84"/>
        <v>0.84298907488735808</v>
      </c>
      <c r="BK66">
        <f t="shared" si="85"/>
        <v>0.19597814977471617</v>
      </c>
      <c r="BL66">
        <v>6</v>
      </c>
      <c r="BM66">
        <v>0.5</v>
      </c>
      <c r="BN66" t="s">
        <v>291</v>
      </c>
      <c r="BO66">
        <v>2</v>
      </c>
      <c r="BP66">
        <v>1607463436.75</v>
      </c>
      <c r="BQ66">
        <v>396.803766666667</v>
      </c>
      <c r="BR66">
        <v>399.99979999999999</v>
      </c>
      <c r="BS66">
        <v>26.933506666666698</v>
      </c>
      <c r="BT66">
        <v>26.368736666666699</v>
      </c>
      <c r="BU66">
        <v>394.62206666666702</v>
      </c>
      <c r="BV66">
        <v>26.673539999999999</v>
      </c>
      <c r="BW66">
        <v>499.99886666666703</v>
      </c>
      <c r="BX66">
        <v>101.8378</v>
      </c>
      <c r="BY66">
        <v>9.9941993333333395E-2</v>
      </c>
      <c r="BZ66">
        <v>35.458736666666702</v>
      </c>
      <c r="CA66">
        <v>35.7198833333333</v>
      </c>
      <c r="CB66">
        <v>999.9</v>
      </c>
      <c r="CC66">
        <v>0</v>
      </c>
      <c r="CD66">
        <v>0</v>
      </c>
      <c r="CE66">
        <v>10008.796</v>
      </c>
      <c r="CF66">
        <v>0</v>
      </c>
      <c r="CG66">
        <v>502.35416666666703</v>
      </c>
      <c r="CH66">
        <v>1399.999</v>
      </c>
      <c r="CI66">
        <v>0.90000500000000005</v>
      </c>
      <c r="CJ66">
        <v>9.9995133333333305E-2</v>
      </c>
      <c r="CK66">
        <v>0</v>
      </c>
      <c r="CL66">
        <v>695.40456666666705</v>
      </c>
      <c r="CM66">
        <v>4.9993800000000004</v>
      </c>
      <c r="CN66">
        <v>9997.1673333333292</v>
      </c>
      <c r="CO66">
        <v>11164.323333333299</v>
      </c>
      <c r="CP66">
        <v>48.414266666666599</v>
      </c>
      <c r="CQ66">
        <v>50.351900000000001</v>
      </c>
      <c r="CR66">
        <v>49.055799999999998</v>
      </c>
      <c r="CS66">
        <v>50.347700000000003</v>
      </c>
      <c r="CT66">
        <v>50.561999999999998</v>
      </c>
      <c r="CU66">
        <v>1255.509</v>
      </c>
      <c r="CV66">
        <v>139.49</v>
      </c>
      <c r="CW66">
        <v>0</v>
      </c>
      <c r="CX66">
        <v>215</v>
      </c>
      <c r="CY66">
        <v>0</v>
      </c>
      <c r="CZ66">
        <v>695.16751999999997</v>
      </c>
      <c r="DA66">
        <v>-33.293538411455899</v>
      </c>
      <c r="DB66">
        <v>-467.02461458930298</v>
      </c>
      <c r="DC66">
        <v>9994.1815999999999</v>
      </c>
      <c r="DD66">
        <v>15</v>
      </c>
      <c r="DE66">
        <v>1607463008.5</v>
      </c>
      <c r="DF66" t="s">
        <v>547</v>
      </c>
      <c r="DG66">
        <v>1607463006</v>
      </c>
      <c r="DH66">
        <v>1607463008.5</v>
      </c>
      <c r="DI66">
        <v>23</v>
      </c>
      <c r="DJ66">
        <v>0.04</v>
      </c>
      <c r="DK66">
        <v>-4.0000000000000001E-3</v>
      </c>
      <c r="DL66">
        <v>2.1819999999999999</v>
      </c>
      <c r="DM66">
        <v>0.26</v>
      </c>
      <c r="DN66">
        <v>400</v>
      </c>
      <c r="DO66">
        <v>26</v>
      </c>
      <c r="DP66">
        <v>0.06</v>
      </c>
      <c r="DQ66">
        <v>0.01</v>
      </c>
      <c r="DR66">
        <v>2.4754657182013502</v>
      </c>
      <c r="DS66">
        <v>-0.33060335885528602</v>
      </c>
      <c r="DT66">
        <v>4.1340998596309603E-2</v>
      </c>
      <c r="DU66">
        <v>1</v>
      </c>
      <c r="DV66">
        <v>-3.2002767741935498</v>
      </c>
      <c r="DW66">
        <v>0.35354274193548202</v>
      </c>
      <c r="DX66">
        <v>4.8001432800328897E-2</v>
      </c>
      <c r="DY66">
        <v>0</v>
      </c>
      <c r="DZ66">
        <v>0.56424535483870997</v>
      </c>
      <c r="EA66">
        <v>2.86202903225782E-2</v>
      </c>
      <c r="EB66">
        <v>2.3955130711581399E-3</v>
      </c>
      <c r="EC66">
        <v>1</v>
      </c>
      <c r="ED66">
        <v>2</v>
      </c>
      <c r="EE66">
        <v>3</v>
      </c>
      <c r="EF66" t="s">
        <v>293</v>
      </c>
      <c r="EG66">
        <v>100</v>
      </c>
      <c r="EH66">
        <v>100</v>
      </c>
      <c r="EI66">
        <v>2.1819999999999999</v>
      </c>
      <c r="EJ66">
        <v>0.25990000000000002</v>
      </c>
      <c r="EK66">
        <v>2.1817142857142899</v>
      </c>
      <c r="EL66">
        <v>0</v>
      </c>
      <c r="EM66">
        <v>0</v>
      </c>
      <c r="EN66">
        <v>0</v>
      </c>
      <c r="EO66">
        <v>0.25996999999999898</v>
      </c>
      <c r="EP66">
        <v>0</v>
      </c>
      <c r="EQ66">
        <v>0</v>
      </c>
      <c r="ER66">
        <v>0</v>
      </c>
      <c r="ES66">
        <v>-1</v>
      </c>
      <c r="ET66">
        <v>-1</v>
      </c>
      <c r="EU66">
        <v>-1</v>
      </c>
      <c r="EV66">
        <v>-1</v>
      </c>
      <c r="EW66">
        <v>7.3</v>
      </c>
      <c r="EX66">
        <v>7.3</v>
      </c>
      <c r="EY66">
        <v>2</v>
      </c>
      <c r="EZ66">
        <v>469.28899999999999</v>
      </c>
      <c r="FA66">
        <v>561.34699999999998</v>
      </c>
      <c r="FB66">
        <v>34.2913</v>
      </c>
      <c r="FC66">
        <v>31.878599999999999</v>
      </c>
      <c r="FD66">
        <v>29.999199999999998</v>
      </c>
      <c r="FE66">
        <v>31.538499999999999</v>
      </c>
      <c r="FF66">
        <v>31.552099999999999</v>
      </c>
      <c r="FG66">
        <v>20.918800000000001</v>
      </c>
      <c r="FH66">
        <v>0</v>
      </c>
      <c r="FI66">
        <v>100</v>
      </c>
      <c r="FJ66">
        <v>-999.9</v>
      </c>
      <c r="FK66">
        <v>400</v>
      </c>
      <c r="FL66">
        <v>26.8383</v>
      </c>
      <c r="FM66">
        <v>101.39400000000001</v>
      </c>
      <c r="FN66">
        <v>100.627</v>
      </c>
    </row>
    <row r="67" spans="1:170" x14ac:dyDescent="0.25">
      <c r="A67">
        <v>54</v>
      </c>
      <c r="B67">
        <v>1607463738.0999999</v>
      </c>
      <c r="C67">
        <v>10294</v>
      </c>
      <c r="D67" t="s">
        <v>552</v>
      </c>
      <c r="E67" t="s">
        <v>553</v>
      </c>
      <c r="F67" t="s">
        <v>385</v>
      </c>
      <c r="G67" t="s">
        <v>323</v>
      </c>
      <c r="H67">
        <v>1607463730.0999999</v>
      </c>
      <c r="I67">
        <f t="shared" si="43"/>
        <v>7.6355864599185117E-4</v>
      </c>
      <c r="J67">
        <f t="shared" si="44"/>
        <v>3.0107063723331531</v>
      </c>
      <c r="K67">
        <f t="shared" si="45"/>
        <v>396.022290322581</v>
      </c>
      <c r="L67">
        <f t="shared" si="46"/>
        <v>181.67584642204764</v>
      </c>
      <c r="M67">
        <f t="shared" si="47"/>
        <v>18.517794680250404</v>
      </c>
      <c r="N67">
        <f t="shared" si="48"/>
        <v>40.365627051819828</v>
      </c>
      <c r="O67">
        <f t="shared" si="49"/>
        <v>2.4213709362974702E-2</v>
      </c>
      <c r="P67">
        <f t="shared" si="50"/>
        <v>2.9607069738859777</v>
      </c>
      <c r="Q67">
        <f t="shared" si="51"/>
        <v>2.4104230732940501E-2</v>
      </c>
      <c r="R67">
        <f t="shared" si="52"/>
        <v>1.5074939042958787E-2</v>
      </c>
      <c r="S67">
        <f t="shared" si="53"/>
        <v>231.29126762488849</v>
      </c>
      <c r="T67">
        <f t="shared" si="54"/>
        <v>36.779362253994755</v>
      </c>
      <c r="U67">
        <f t="shared" si="55"/>
        <v>35.669867741935498</v>
      </c>
      <c r="V67">
        <f t="shared" si="56"/>
        <v>5.8613061714683008</v>
      </c>
      <c r="W67">
        <f t="shared" si="57"/>
        <v>47.343330946017815</v>
      </c>
      <c r="X67">
        <f t="shared" si="58"/>
        <v>2.7692016900118603</v>
      </c>
      <c r="Y67">
        <f t="shared" si="59"/>
        <v>5.8491906561652396</v>
      </c>
      <c r="Z67">
        <f t="shared" si="60"/>
        <v>3.0921044814564405</v>
      </c>
      <c r="AA67">
        <f t="shared" si="61"/>
        <v>-33.672936288240635</v>
      </c>
      <c r="AB67">
        <f t="shared" si="62"/>
        <v>-5.9923549318419873</v>
      </c>
      <c r="AC67">
        <f t="shared" si="63"/>
        <v>-0.47568207403360085</v>
      </c>
      <c r="AD67">
        <f t="shared" si="64"/>
        <v>191.15029433077225</v>
      </c>
      <c r="AE67">
        <v>11</v>
      </c>
      <c r="AF67">
        <v>2</v>
      </c>
      <c r="AG67">
        <f t="shared" si="65"/>
        <v>1</v>
      </c>
      <c r="AH67">
        <f t="shared" si="66"/>
        <v>0</v>
      </c>
      <c r="AI67">
        <f t="shared" si="67"/>
        <v>52317.552527620202</v>
      </c>
      <c r="AJ67" t="s">
        <v>288</v>
      </c>
      <c r="AK67">
        <v>715.47692307692296</v>
      </c>
      <c r="AL67">
        <v>3262.08</v>
      </c>
      <c r="AM67">
        <f t="shared" si="68"/>
        <v>2546.603076923077</v>
      </c>
      <c r="AN67">
        <f t="shared" si="69"/>
        <v>0.78066849277855754</v>
      </c>
      <c r="AO67">
        <v>-0.57774747981622299</v>
      </c>
      <c r="AP67" t="s">
        <v>554</v>
      </c>
      <c r="AQ67">
        <v>739.27048000000002</v>
      </c>
      <c r="AR67">
        <v>874.41</v>
      </c>
      <c r="AS67">
        <f t="shared" si="70"/>
        <v>0.15454937615077591</v>
      </c>
      <c r="AT67">
        <v>0.5</v>
      </c>
      <c r="AU67">
        <f t="shared" si="71"/>
        <v>1180.1863760469162</v>
      </c>
      <c r="AV67">
        <f t="shared" si="72"/>
        <v>3.0107063723331531</v>
      </c>
      <c r="AW67">
        <f t="shared" si="73"/>
        <v>91.19853407984796</v>
      </c>
      <c r="AX67">
        <f t="shared" si="74"/>
        <v>0.35616015370364013</v>
      </c>
      <c r="AY67">
        <f t="shared" si="75"/>
        <v>3.0405823393496994E-3</v>
      </c>
      <c r="AZ67">
        <f t="shared" si="76"/>
        <v>2.7306069235255772</v>
      </c>
      <c r="BA67" t="s">
        <v>555</v>
      </c>
      <c r="BB67">
        <v>562.98</v>
      </c>
      <c r="BC67">
        <f t="shared" si="77"/>
        <v>311.42999999999995</v>
      </c>
      <c r="BD67">
        <f t="shared" si="78"/>
        <v>0.43393224801721081</v>
      </c>
      <c r="BE67">
        <f t="shared" si="79"/>
        <v>0.8846170945870846</v>
      </c>
      <c r="BF67">
        <f t="shared" si="80"/>
        <v>0.85029197581952654</v>
      </c>
      <c r="BG67">
        <f t="shared" si="81"/>
        <v>0.93759016536055273</v>
      </c>
      <c r="BH67">
        <f t="shared" si="82"/>
        <v>1400.0016129032299</v>
      </c>
      <c r="BI67">
        <f t="shared" si="83"/>
        <v>1180.1863760469162</v>
      </c>
      <c r="BJ67">
        <f t="shared" si="84"/>
        <v>0.84298929741911122</v>
      </c>
      <c r="BK67">
        <f t="shared" si="85"/>
        <v>0.19597859483822233</v>
      </c>
      <c r="BL67">
        <v>6</v>
      </c>
      <c r="BM67">
        <v>0.5</v>
      </c>
      <c r="BN67" t="s">
        <v>291</v>
      </c>
      <c r="BO67">
        <v>2</v>
      </c>
      <c r="BP67">
        <v>1607463730.0999999</v>
      </c>
      <c r="BQ67">
        <v>396.022290322581</v>
      </c>
      <c r="BR67">
        <v>399.997903225806</v>
      </c>
      <c r="BS67">
        <v>27.1683032258065</v>
      </c>
      <c r="BT67">
        <v>26.276948387096802</v>
      </c>
      <c r="BU67">
        <v>393.88777419354801</v>
      </c>
      <c r="BV67">
        <v>26.9014290322581</v>
      </c>
      <c r="BW67">
        <v>500.01235483871</v>
      </c>
      <c r="BX67">
        <v>101.827612903226</v>
      </c>
      <c r="BY67">
        <v>0.100051367741935</v>
      </c>
      <c r="BZ67">
        <v>35.632325806451597</v>
      </c>
      <c r="CA67">
        <v>35.669867741935498</v>
      </c>
      <c r="CB67">
        <v>999.9</v>
      </c>
      <c r="CC67">
        <v>0</v>
      </c>
      <c r="CD67">
        <v>0</v>
      </c>
      <c r="CE67">
        <v>9996.0109677419405</v>
      </c>
      <c r="CF67">
        <v>0</v>
      </c>
      <c r="CG67">
        <v>351.36312903225797</v>
      </c>
      <c r="CH67">
        <v>1400.0016129032299</v>
      </c>
      <c r="CI67">
        <v>0.89999858064516103</v>
      </c>
      <c r="CJ67">
        <v>0.10000135161290299</v>
      </c>
      <c r="CK67">
        <v>0</v>
      </c>
      <c r="CL67">
        <v>740.56816129032302</v>
      </c>
      <c r="CM67">
        <v>4.9993800000000004</v>
      </c>
      <c r="CN67">
        <v>10525.512903225799</v>
      </c>
      <c r="CO67">
        <v>11164.3387096774</v>
      </c>
      <c r="CP67">
        <v>48.901000000000003</v>
      </c>
      <c r="CQ67">
        <v>50.8546774193548</v>
      </c>
      <c r="CR67">
        <v>49.533999999999999</v>
      </c>
      <c r="CS67">
        <v>50.810096774193497</v>
      </c>
      <c r="CT67">
        <v>51.006</v>
      </c>
      <c r="CU67">
        <v>1255.50096774194</v>
      </c>
      <c r="CV67">
        <v>139.50064516129001</v>
      </c>
      <c r="CW67">
        <v>0</v>
      </c>
      <c r="CX67">
        <v>293</v>
      </c>
      <c r="CY67">
        <v>0</v>
      </c>
      <c r="CZ67">
        <v>739.27048000000002</v>
      </c>
      <c r="DA67">
        <v>-76.415621851899203</v>
      </c>
      <c r="DB67">
        <v>-1012.44100313456</v>
      </c>
      <c r="DC67">
        <v>10508.096</v>
      </c>
      <c r="DD67">
        <v>15</v>
      </c>
      <c r="DE67">
        <v>1607463573.5</v>
      </c>
      <c r="DF67" t="s">
        <v>556</v>
      </c>
      <c r="DG67">
        <v>1607463563</v>
      </c>
      <c r="DH67">
        <v>1607463573.5</v>
      </c>
      <c r="DI67">
        <v>24</v>
      </c>
      <c r="DJ67">
        <v>-4.7E-2</v>
      </c>
      <c r="DK67">
        <v>7.0000000000000001E-3</v>
      </c>
      <c r="DL67">
        <v>2.1349999999999998</v>
      </c>
      <c r="DM67">
        <v>0.26700000000000002</v>
      </c>
      <c r="DN67">
        <v>400</v>
      </c>
      <c r="DO67">
        <v>26</v>
      </c>
      <c r="DP67">
        <v>0.15</v>
      </c>
      <c r="DQ67">
        <v>0.1</v>
      </c>
      <c r="DR67">
        <v>3.0177796257042999</v>
      </c>
      <c r="DS67">
        <v>-1.03834593218323</v>
      </c>
      <c r="DT67">
        <v>8.0626157596080703E-2</v>
      </c>
      <c r="DU67">
        <v>0</v>
      </c>
      <c r="DV67">
        <v>-3.97556032258065</v>
      </c>
      <c r="DW67">
        <v>1.26662903225806</v>
      </c>
      <c r="DX67">
        <v>9.8662306051398502E-2</v>
      </c>
      <c r="DY67">
        <v>0</v>
      </c>
      <c r="DZ67">
        <v>0.89135225806451601</v>
      </c>
      <c r="EA67">
        <v>-0.12986753225806599</v>
      </c>
      <c r="EB67">
        <v>9.6894430745370005E-3</v>
      </c>
      <c r="EC67">
        <v>1</v>
      </c>
      <c r="ED67">
        <v>1</v>
      </c>
      <c r="EE67">
        <v>3</v>
      </c>
      <c r="EF67" t="s">
        <v>331</v>
      </c>
      <c r="EG67">
        <v>100</v>
      </c>
      <c r="EH67">
        <v>100</v>
      </c>
      <c r="EI67">
        <v>2.1349999999999998</v>
      </c>
      <c r="EJ67">
        <v>0.26690000000000003</v>
      </c>
      <c r="EK67">
        <v>2.13460000000003</v>
      </c>
      <c r="EL67">
        <v>0</v>
      </c>
      <c r="EM67">
        <v>0</v>
      </c>
      <c r="EN67">
        <v>0</v>
      </c>
      <c r="EO67">
        <v>0.26686666666666897</v>
      </c>
      <c r="EP67">
        <v>0</v>
      </c>
      <c r="EQ67">
        <v>0</v>
      </c>
      <c r="ER67">
        <v>0</v>
      </c>
      <c r="ES67">
        <v>-1</v>
      </c>
      <c r="ET67">
        <v>-1</v>
      </c>
      <c r="EU67">
        <v>-1</v>
      </c>
      <c r="EV67">
        <v>-1</v>
      </c>
      <c r="EW67">
        <v>2.9</v>
      </c>
      <c r="EX67">
        <v>2.7</v>
      </c>
      <c r="EY67">
        <v>2</v>
      </c>
      <c r="EZ67">
        <v>470.08499999999998</v>
      </c>
      <c r="FA67">
        <v>560.05700000000002</v>
      </c>
      <c r="FB67">
        <v>34.217799999999997</v>
      </c>
      <c r="FC67">
        <v>31.631799999999998</v>
      </c>
      <c r="FD67">
        <v>30.000599999999999</v>
      </c>
      <c r="FE67">
        <v>31.310400000000001</v>
      </c>
      <c r="FF67">
        <v>31.3432</v>
      </c>
      <c r="FG67">
        <v>20.914200000000001</v>
      </c>
      <c r="FH67">
        <v>0</v>
      </c>
      <c r="FI67">
        <v>100</v>
      </c>
      <c r="FJ67">
        <v>-999.9</v>
      </c>
      <c r="FK67">
        <v>400</v>
      </c>
      <c r="FL67">
        <v>26.9208</v>
      </c>
      <c r="FM67">
        <v>101.42</v>
      </c>
      <c r="FN67">
        <v>100.64100000000001</v>
      </c>
    </row>
    <row r="68" spans="1:170" x14ac:dyDescent="0.25">
      <c r="A68">
        <v>55</v>
      </c>
      <c r="B68">
        <v>1607464283.0999999</v>
      </c>
      <c r="C68">
        <v>10839</v>
      </c>
      <c r="D68" t="s">
        <v>557</v>
      </c>
      <c r="E68" t="s">
        <v>558</v>
      </c>
      <c r="F68" t="s">
        <v>385</v>
      </c>
      <c r="G68" t="s">
        <v>323</v>
      </c>
      <c r="H68">
        <v>1607464275.0999999</v>
      </c>
      <c r="I68">
        <f t="shared" si="43"/>
        <v>3.589095984911029E-4</v>
      </c>
      <c r="J68">
        <f t="shared" si="44"/>
        <v>1.3740176646549471</v>
      </c>
      <c r="K68">
        <f t="shared" si="45"/>
        <v>398.167225806452</v>
      </c>
      <c r="L68">
        <f t="shared" si="46"/>
        <v>165.82370497126411</v>
      </c>
      <c r="M68">
        <f t="shared" si="47"/>
        <v>16.900334528632243</v>
      </c>
      <c r="N68">
        <f t="shared" si="48"/>
        <v>40.580201218110524</v>
      </c>
      <c r="O68">
        <f t="shared" si="49"/>
        <v>1.0175545237541493E-2</v>
      </c>
      <c r="P68">
        <f t="shared" si="50"/>
        <v>2.9623298741109014</v>
      </c>
      <c r="Q68">
        <f t="shared" si="51"/>
        <v>1.015616695019741E-2</v>
      </c>
      <c r="R68">
        <f t="shared" si="52"/>
        <v>6.3493422954557979E-3</v>
      </c>
      <c r="S68">
        <f t="shared" si="53"/>
        <v>231.28966232547782</v>
      </c>
      <c r="T68">
        <f t="shared" si="54"/>
        <v>37.095411926854858</v>
      </c>
      <c r="U68">
        <f t="shared" si="55"/>
        <v>36.431948387096803</v>
      </c>
      <c r="V68">
        <f t="shared" si="56"/>
        <v>6.1120025273606355</v>
      </c>
      <c r="W68">
        <f t="shared" si="57"/>
        <v>45.036866769222897</v>
      </c>
      <c r="X68">
        <f t="shared" si="58"/>
        <v>2.6654255604393713</v>
      </c>
      <c r="Y68">
        <f t="shared" si="59"/>
        <v>5.9183192607458617</v>
      </c>
      <c r="Z68">
        <f t="shared" si="60"/>
        <v>3.4465769669212643</v>
      </c>
      <c r="AA68">
        <f t="shared" si="61"/>
        <v>-15.827913293457637</v>
      </c>
      <c r="AB68">
        <f t="shared" si="62"/>
        <v>-93.637692537040706</v>
      </c>
      <c r="AC68">
        <f t="shared" si="63"/>
        <v>-7.4643052712808542</v>
      </c>
      <c r="AD68">
        <f t="shared" si="64"/>
        <v>114.35975122369861</v>
      </c>
      <c r="AE68">
        <v>123</v>
      </c>
      <c r="AF68">
        <v>25</v>
      </c>
      <c r="AG68">
        <f t="shared" si="65"/>
        <v>1</v>
      </c>
      <c r="AH68">
        <f t="shared" si="66"/>
        <v>0</v>
      </c>
      <c r="AI68">
        <f t="shared" si="67"/>
        <v>52327.355684466915</v>
      </c>
      <c r="AJ68" t="s">
        <v>288</v>
      </c>
      <c r="AK68">
        <v>715.47692307692296</v>
      </c>
      <c r="AL68">
        <v>3262.08</v>
      </c>
      <c r="AM68">
        <f t="shared" si="68"/>
        <v>2546.603076923077</v>
      </c>
      <c r="AN68">
        <f t="shared" si="69"/>
        <v>0.78066849277855754</v>
      </c>
      <c r="AO68">
        <v>-0.57774747981622299</v>
      </c>
      <c r="AP68" t="s">
        <v>559</v>
      </c>
      <c r="AQ68">
        <v>583.71432000000004</v>
      </c>
      <c r="AR68">
        <v>654.21</v>
      </c>
      <c r="AS68">
        <f t="shared" si="70"/>
        <v>0.10775695877470537</v>
      </c>
      <c r="AT68">
        <v>0.5</v>
      </c>
      <c r="AU68">
        <f t="shared" si="71"/>
        <v>1180.1787018533364</v>
      </c>
      <c r="AV68">
        <f t="shared" si="72"/>
        <v>1.3740176646549471</v>
      </c>
      <c r="AW68">
        <f t="shared" si="73"/>
        <v>63.586233861197634</v>
      </c>
      <c r="AX68">
        <f t="shared" si="74"/>
        <v>0.22130508552299724</v>
      </c>
      <c r="AY68">
        <f t="shared" si="75"/>
        <v>1.6537878046825832E-3</v>
      </c>
      <c r="AZ68">
        <f t="shared" si="76"/>
        <v>3.9862888063465856</v>
      </c>
      <c r="BA68" t="s">
        <v>560</v>
      </c>
      <c r="BB68">
        <v>509.43</v>
      </c>
      <c r="BC68">
        <f t="shared" si="77"/>
        <v>144.78000000000003</v>
      </c>
      <c r="BD68">
        <f t="shared" si="78"/>
        <v>0.48691587235806033</v>
      </c>
      <c r="BE68">
        <f t="shared" si="79"/>
        <v>0.94740341125824201</v>
      </c>
      <c r="BF68">
        <f t="shared" si="80"/>
        <v>-1.1506319635391191</v>
      </c>
      <c r="BG68">
        <f t="shared" si="81"/>
        <v>1.024058293038328</v>
      </c>
      <c r="BH68">
        <f t="shared" si="82"/>
        <v>1399.9925806451599</v>
      </c>
      <c r="BI68">
        <f t="shared" si="83"/>
        <v>1180.1787018533364</v>
      </c>
      <c r="BJ68">
        <f t="shared" si="84"/>
        <v>0.84298925449267281</v>
      </c>
      <c r="BK68">
        <f t="shared" si="85"/>
        <v>0.1959785089853458</v>
      </c>
      <c r="BL68">
        <v>6</v>
      </c>
      <c r="BM68">
        <v>0.5</v>
      </c>
      <c r="BN68" t="s">
        <v>291</v>
      </c>
      <c r="BO68">
        <v>2</v>
      </c>
      <c r="BP68">
        <v>1607464275.0999999</v>
      </c>
      <c r="BQ68">
        <v>398.167225806452</v>
      </c>
      <c r="BR68">
        <v>399.98748387096799</v>
      </c>
      <c r="BS68">
        <v>26.1527806451613</v>
      </c>
      <c r="BT68">
        <v>25.733364516129001</v>
      </c>
      <c r="BU68">
        <v>396.03248387096801</v>
      </c>
      <c r="BV68">
        <v>25.8859064516129</v>
      </c>
      <c r="BW68">
        <v>500.01383870967697</v>
      </c>
      <c r="BX68">
        <v>101.817451612903</v>
      </c>
      <c r="BY68">
        <v>0.100030761290323</v>
      </c>
      <c r="BZ68">
        <v>35.845632258064498</v>
      </c>
      <c r="CA68">
        <v>36.431948387096803</v>
      </c>
      <c r="CB68">
        <v>999.9</v>
      </c>
      <c r="CC68">
        <v>0</v>
      </c>
      <c r="CD68">
        <v>0</v>
      </c>
      <c r="CE68">
        <v>10006.2096774194</v>
      </c>
      <c r="CF68">
        <v>0</v>
      </c>
      <c r="CG68">
        <v>444.859193548387</v>
      </c>
      <c r="CH68">
        <v>1399.9925806451599</v>
      </c>
      <c r="CI68">
        <v>0.90000129032258103</v>
      </c>
      <c r="CJ68">
        <v>9.9998496774193493E-2</v>
      </c>
      <c r="CK68">
        <v>0</v>
      </c>
      <c r="CL68">
        <v>584.01358064516103</v>
      </c>
      <c r="CM68">
        <v>4.9993800000000004</v>
      </c>
      <c r="CN68">
        <v>8446.2819354838703</v>
      </c>
      <c r="CO68">
        <v>11164.277419354799</v>
      </c>
      <c r="CP68">
        <v>49.409032258064499</v>
      </c>
      <c r="CQ68">
        <v>51.810322580645199</v>
      </c>
      <c r="CR68">
        <v>50.122774193548402</v>
      </c>
      <c r="CS68">
        <v>51.225516129032201</v>
      </c>
      <c r="CT68">
        <v>51.423129032258103</v>
      </c>
      <c r="CU68">
        <v>1255.4948387096799</v>
      </c>
      <c r="CV68">
        <v>139.49774193548399</v>
      </c>
      <c r="CW68">
        <v>0</v>
      </c>
      <c r="CX68">
        <v>544.20000004768394</v>
      </c>
      <c r="CY68">
        <v>0</v>
      </c>
      <c r="CZ68">
        <v>583.71432000000004</v>
      </c>
      <c r="DA68">
        <v>-22.472999997687001</v>
      </c>
      <c r="DB68">
        <v>-326.84615390302099</v>
      </c>
      <c r="DC68">
        <v>8441.6632000000009</v>
      </c>
      <c r="DD68">
        <v>15</v>
      </c>
      <c r="DE68">
        <v>1607463573.5</v>
      </c>
      <c r="DF68" t="s">
        <v>556</v>
      </c>
      <c r="DG68">
        <v>1607463563</v>
      </c>
      <c r="DH68">
        <v>1607463573.5</v>
      </c>
      <c r="DI68">
        <v>24</v>
      </c>
      <c r="DJ68">
        <v>-4.7E-2</v>
      </c>
      <c r="DK68">
        <v>7.0000000000000001E-3</v>
      </c>
      <c r="DL68">
        <v>2.1349999999999998</v>
      </c>
      <c r="DM68">
        <v>0.26700000000000002</v>
      </c>
      <c r="DN68">
        <v>400</v>
      </c>
      <c r="DO68">
        <v>26</v>
      </c>
      <c r="DP68">
        <v>0.15</v>
      </c>
      <c r="DQ68">
        <v>0.1</v>
      </c>
      <c r="DR68">
        <v>1.3733907173581801</v>
      </c>
      <c r="DS68">
        <v>0.55780841450449503</v>
      </c>
      <c r="DT68">
        <v>4.35826590199705E-2</v>
      </c>
      <c r="DU68">
        <v>0</v>
      </c>
      <c r="DV68">
        <v>-1.8203480645161301</v>
      </c>
      <c r="DW68">
        <v>-0.74911645161289697</v>
      </c>
      <c r="DX68">
        <v>6.0289237386460602E-2</v>
      </c>
      <c r="DY68">
        <v>0</v>
      </c>
      <c r="DZ68">
        <v>0.41941625806451599</v>
      </c>
      <c r="EA68">
        <v>0.30937906451612801</v>
      </c>
      <c r="EB68">
        <v>2.3243371976471701E-2</v>
      </c>
      <c r="EC68">
        <v>0</v>
      </c>
      <c r="ED68">
        <v>0</v>
      </c>
      <c r="EE68">
        <v>3</v>
      </c>
      <c r="EF68" t="s">
        <v>305</v>
      </c>
      <c r="EG68">
        <v>100</v>
      </c>
      <c r="EH68">
        <v>100</v>
      </c>
      <c r="EI68">
        <v>2.1349999999999998</v>
      </c>
      <c r="EJ68">
        <v>0.26690000000000003</v>
      </c>
      <c r="EK68">
        <v>2.13460000000003</v>
      </c>
      <c r="EL68">
        <v>0</v>
      </c>
      <c r="EM68">
        <v>0</v>
      </c>
      <c r="EN68">
        <v>0</v>
      </c>
      <c r="EO68">
        <v>0.26686666666666897</v>
      </c>
      <c r="EP68">
        <v>0</v>
      </c>
      <c r="EQ68">
        <v>0</v>
      </c>
      <c r="ER68">
        <v>0</v>
      </c>
      <c r="ES68">
        <v>-1</v>
      </c>
      <c r="ET68">
        <v>-1</v>
      </c>
      <c r="EU68">
        <v>-1</v>
      </c>
      <c r="EV68">
        <v>-1</v>
      </c>
      <c r="EW68">
        <v>12</v>
      </c>
      <c r="EX68">
        <v>11.8</v>
      </c>
      <c r="EY68">
        <v>2</v>
      </c>
      <c r="EZ68">
        <v>333.00299999999999</v>
      </c>
      <c r="FA68">
        <v>558.92499999999995</v>
      </c>
      <c r="FB68">
        <v>34.356099999999998</v>
      </c>
      <c r="FC68">
        <v>31.6677</v>
      </c>
      <c r="FD68">
        <v>30.000399999999999</v>
      </c>
      <c r="FE68">
        <v>31.305499999999999</v>
      </c>
      <c r="FF68">
        <v>31.313700000000001</v>
      </c>
      <c r="FG68">
        <v>20.919599999999999</v>
      </c>
      <c r="FH68">
        <v>0</v>
      </c>
      <c r="FI68">
        <v>100</v>
      </c>
      <c r="FJ68">
        <v>-999.9</v>
      </c>
      <c r="FK68">
        <v>400</v>
      </c>
      <c r="FL68">
        <v>27.1355</v>
      </c>
      <c r="FM68">
        <v>101.417</v>
      </c>
      <c r="FN68">
        <v>100.643</v>
      </c>
    </row>
    <row r="69" spans="1:170" x14ac:dyDescent="0.25">
      <c r="A69">
        <v>56</v>
      </c>
      <c r="B69">
        <v>1607464591.0999999</v>
      </c>
      <c r="C69">
        <v>11147</v>
      </c>
      <c r="D69" t="s">
        <v>561</v>
      </c>
      <c r="E69" t="s">
        <v>562</v>
      </c>
      <c r="F69" t="s">
        <v>312</v>
      </c>
      <c r="G69" t="s">
        <v>563</v>
      </c>
      <c r="H69">
        <v>1607464583.0999999</v>
      </c>
      <c r="I69">
        <f t="shared" si="43"/>
        <v>-4.3928519414742435E-5</v>
      </c>
      <c r="J69">
        <f t="shared" si="44"/>
        <v>0.6870187138355397</v>
      </c>
      <c r="K69">
        <f t="shared" si="45"/>
        <v>399.180322580645</v>
      </c>
      <c r="L69">
        <f t="shared" si="46"/>
        <v>1171.5792843259753</v>
      </c>
      <c r="M69">
        <f t="shared" si="47"/>
        <v>119.39200163957334</v>
      </c>
      <c r="N69">
        <f t="shared" si="48"/>
        <v>40.679225354733532</v>
      </c>
      <c r="O69">
        <f t="shared" si="49"/>
        <v>-1.351377493879961E-3</v>
      </c>
      <c r="P69">
        <f t="shared" si="50"/>
        <v>2.9637748339012844</v>
      </c>
      <c r="Q69">
        <f t="shared" si="51"/>
        <v>-1.3517199102225817E-3</v>
      </c>
      <c r="R69">
        <f t="shared" si="52"/>
        <v>-8.4479417271244054E-4</v>
      </c>
      <c r="S69">
        <f t="shared" si="53"/>
        <v>231.29335759914289</v>
      </c>
      <c r="T69">
        <f t="shared" si="54"/>
        <v>37.239425199181014</v>
      </c>
      <c r="U69">
        <f t="shared" si="55"/>
        <v>35.815206451612902</v>
      </c>
      <c r="V69">
        <f t="shared" si="56"/>
        <v>5.9084156392423752</v>
      </c>
      <c r="W69">
        <f t="shared" si="57"/>
        <v>46.142233769182887</v>
      </c>
      <c r="X69">
        <f t="shared" si="58"/>
        <v>2.7371030318755971</v>
      </c>
      <c r="Y69">
        <f t="shared" si="59"/>
        <v>5.9318823738950233</v>
      </c>
      <c r="Z69">
        <f t="shared" si="60"/>
        <v>3.1713126073667781</v>
      </c>
      <c r="AA69">
        <f t="shared" si="61"/>
        <v>1.9372477061901414</v>
      </c>
      <c r="AB69">
        <f t="shared" si="62"/>
        <v>11.507986080743358</v>
      </c>
      <c r="AC69">
        <f t="shared" si="63"/>
        <v>0.91435172735124914</v>
      </c>
      <c r="AD69">
        <f t="shared" si="64"/>
        <v>245.65294311342765</v>
      </c>
      <c r="AE69">
        <v>52</v>
      </c>
      <c r="AF69">
        <v>10</v>
      </c>
      <c r="AG69">
        <f t="shared" si="65"/>
        <v>1</v>
      </c>
      <c r="AH69">
        <f t="shared" si="66"/>
        <v>0</v>
      </c>
      <c r="AI69">
        <f t="shared" si="67"/>
        <v>52361.183186780749</v>
      </c>
      <c r="AJ69" t="s">
        <v>288</v>
      </c>
      <c r="AK69">
        <v>715.47692307692296</v>
      </c>
      <c r="AL69">
        <v>3262.08</v>
      </c>
      <c r="AM69">
        <f t="shared" si="68"/>
        <v>2546.603076923077</v>
      </c>
      <c r="AN69">
        <f t="shared" si="69"/>
        <v>0.78066849277855754</v>
      </c>
      <c r="AO69">
        <v>-0.57774747981622299</v>
      </c>
      <c r="AP69" t="s">
        <v>564</v>
      </c>
      <c r="AQ69">
        <v>637.48788461538402</v>
      </c>
      <c r="AR69">
        <v>709.1</v>
      </c>
      <c r="AS69">
        <f t="shared" si="70"/>
        <v>0.10099015002766321</v>
      </c>
      <c r="AT69">
        <v>0.5</v>
      </c>
      <c r="AU69">
        <f t="shared" si="71"/>
        <v>1180.1962566921131</v>
      </c>
      <c r="AV69">
        <f t="shared" si="72"/>
        <v>0.6870187138355397</v>
      </c>
      <c r="AW69">
        <f t="shared" si="73"/>
        <v>59.594098512711511</v>
      </c>
      <c r="AX69">
        <f t="shared" si="74"/>
        <v>0.35234804681991261</v>
      </c>
      <c r="AY69">
        <f t="shared" si="75"/>
        <v>1.0716575200777915E-3</v>
      </c>
      <c r="AZ69">
        <f t="shared" si="76"/>
        <v>3.6003102524326609</v>
      </c>
      <c r="BA69" t="s">
        <v>565</v>
      </c>
      <c r="BB69">
        <v>459.25</v>
      </c>
      <c r="BC69">
        <f t="shared" si="77"/>
        <v>249.85000000000002</v>
      </c>
      <c r="BD69">
        <f t="shared" si="78"/>
        <v>0.28662043379874325</v>
      </c>
      <c r="BE69">
        <f t="shared" si="79"/>
        <v>0.91085795428192218</v>
      </c>
      <c r="BF69">
        <f t="shared" si="80"/>
        <v>-11.229885404101674</v>
      </c>
      <c r="BG69">
        <f t="shared" si="81"/>
        <v>1.002504089912837</v>
      </c>
      <c r="BH69">
        <f t="shared" si="82"/>
        <v>1400.01322580645</v>
      </c>
      <c r="BI69">
        <f t="shared" si="83"/>
        <v>1180.1962566921131</v>
      </c>
      <c r="BJ69">
        <f t="shared" si="84"/>
        <v>0.84298936248426104</v>
      </c>
      <c r="BK69">
        <f t="shared" si="85"/>
        <v>0.19597872496852206</v>
      </c>
      <c r="BL69">
        <v>6</v>
      </c>
      <c r="BM69">
        <v>0.5</v>
      </c>
      <c r="BN69" t="s">
        <v>291</v>
      </c>
      <c r="BO69">
        <v>2</v>
      </c>
      <c r="BP69">
        <v>1607464583.0999999</v>
      </c>
      <c r="BQ69">
        <v>399.180322580645</v>
      </c>
      <c r="BR69">
        <v>399.98367741935499</v>
      </c>
      <c r="BS69">
        <v>26.858861290322601</v>
      </c>
      <c r="BT69">
        <v>26.9101580645161</v>
      </c>
      <c r="BU69">
        <v>397.01232258064499</v>
      </c>
      <c r="BV69">
        <v>26.613251612903198</v>
      </c>
      <c r="BW69">
        <v>500.01564516129002</v>
      </c>
      <c r="BX69">
        <v>101.806870967742</v>
      </c>
      <c r="BY69">
        <v>0.100019361290323</v>
      </c>
      <c r="BZ69">
        <v>35.887229032258098</v>
      </c>
      <c r="CA69">
        <v>35.815206451612902</v>
      </c>
      <c r="CB69">
        <v>999.9</v>
      </c>
      <c r="CC69">
        <v>0</v>
      </c>
      <c r="CD69">
        <v>0</v>
      </c>
      <c r="CE69">
        <v>10015.447741935501</v>
      </c>
      <c r="CF69">
        <v>0</v>
      </c>
      <c r="CG69">
        <v>123.932741935484</v>
      </c>
      <c r="CH69">
        <v>1400.01322580645</v>
      </c>
      <c r="CI69">
        <v>0.89999841935483804</v>
      </c>
      <c r="CJ69">
        <v>0.100001606451613</v>
      </c>
      <c r="CK69">
        <v>0</v>
      </c>
      <c r="CL69">
        <v>637.55412903225795</v>
      </c>
      <c r="CM69">
        <v>4.9993800000000004</v>
      </c>
      <c r="CN69">
        <v>9081.7209677419305</v>
      </c>
      <c r="CO69">
        <v>11164.441935483899</v>
      </c>
      <c r="CP69">
        <v>47.673000000000002</v>
      </c>
      <c r="CQ69">
        <v>49.513967741935502</v>
      </c>
      <c r="CR69">
        <v>48.243838709677398</v>
      </c>
      <c r="CS69">
        <v>49.54</v>
      </c>
      <c r="CT69">
        <v>49.836387096774203</v>
      </c>
      <c r="CU69">
        <v>1255.5083870967701</v>
      </c>
      <c r="CV69">
        <v>139.50483870967699</v>
      </c>
      <c r="CW69">
        <v>0</v>
      </c>
      <c r="CX69">
        <v>276.09999990463302</v>
      </c>
      <c r="CY69">
        <v>0</v>
      </c>
      <c r="CZ69">
        <v>637.48788461538402</v>
      </c>
      <c r="DA69">
        <v>-14.4316923180345</v>
      </c>
      <c r="DB69">
        <v>-207.12170955790401</v>
      </c>
      <c r="DC69">
        <v>9080.8926923076906</v>
      </c>
      <c r="DD69">
        <v>15</v>
      </c>
      <c r="DE69">
        <v>1607464340.5999999</v>
      </c>
      <c r="DF69" t="s">
        <v>566</v>
      </c>
      <c r="DG69">
        <v>1607464330.0999999</v>
      </c>
      <c r="DH69">
        <v>1607464340.5999999</v>
      </c>
      <c r="DI69">
        <v>25</v>
      </c>
      <c r="DJ69">
        <v>3.3000000000000002E-2</v>
      </c>
      <c r="DK69">
        <v>-2.1000000000000001E-2</v>
      </c>
      <c r="DL69">
        <v>2.1680000000000001</v>
      </c>
      <c r="DM69">
        <v>0.246</v>
      </c>
      <c r="DN69">
        <v>400</v>
      </c>
      <c r="DO69">
        <v>26</v>
      </c>
      <c r="DP69">
        <v>0.28000000000000003</v>
      </c>
      <c r="DQ69">
        <v>0.41</v>
      </c>
      <c r="DR69">
        <v>0.68744536215478103</v>
      </c>
      <c r="DS69">
        <v>-2.9138664562162599E-2</v>
      </c>
      <c r="DT69">
        <v>8.0618429702431806E-3</v>
      </c>
      <c r="DU69">
        <v>1</v>
      </c>
      <c r="DV69">
        <v>-0.80333977419354796</v>
      </c>
      <c r="DW69">
        <v>1.1803838709680501E-2</v>
      </c>
      <c r="DX69">
        <v>9.3749091374854595E-3</v>
      </c>
      <c r="DY69">
        <v>1</v>
      </c>
      <c r="DZ69">
        <v>-5.1298574193548399E-2</v>
      </c>
      <c r="EA69">
        <v>7.2583577419355005E-2</v>
      </c>
      <c r="EB69">
        <v>5.4785364963569104E-3</v>
      </c>
      <c r="EC69">
        <v>1</v>
      </c>
      <c r="ED69">
        <v>3</v>
      </c>
      <c r="EE69">
        <v>3</v>
      </c>
      <c r="EF69" t="s">
        <v>445</v>
      </c>
      <c r="EG69">
        <v>100</v>
      </c>
      <c r="EH69">
        <v>100</v>
      </c>
      <c r="EI69">
        <v>2.1680000000000001</v>
      </c>
      <c r="EJ69">
        <v>0.24560000000000001</v>
      </c>
      <c r="EK69">
        <v>2.1680000000000601</v>
      </c>
      <c r="EL69">
        <v>0</v>
      </c>
      <c r="EM69">
        <v>0</v>
      </c>
      <c r="EN69">
        <v>0</v>
      </c>
      <c r="EO69">
        <v>0.24561428571428201</v>
      </c>
      <c r="EP69">
        <v>0</v>
      </c>
      <c r="EQ69">
        <v>0</v>
      </c>
      <c r="ER69">
        <v>0</v>
      </c>
      <c r="ES69">
        <v>-1</v>
      </c>
      <c r="ET69">
        <v>-1</v>
      </c>
      <c r="EU69">
        <v>-1</v>
      </c>
      <c r="EV69">
        <v>-1</v>
      </c>
      <c r="EW69">
        <v>4.3</v>
      </c>
      <c r="EX69">
        <v>4.2</v>
      </c>
      <c r="EY69">
        <v>2</v>
      </c>
      <c r="EZ69">
        <v>423.77300000000002</v>
      </c>
      <c r="FA69">
        <v>560.19500000000005</v>
      </c>
      <c r="FB69">
        <v>34.496400000000001</v>
      </c>
      <c r="FC69">
        <v>31.971299999999999</v>
      </c>
      <c r="FD69">
        <v>30.000499999999999</v>
      </c>
      <c r="FE69">
        <v>31.566400000000002</v>
      </c>
      <c r="FF69">
        <v>31.5807</v>
      </c>
      <c r="FG69">
        <v>20.936800000000002</v>
      </c>
      <c r="FH69">
        <v>0</v>
      </c>
      <c r="FI69">
        <v>100</v>
      </c>
      <c r="FJ69">
        <v>-999.9</v>
      </c>
      <c r="FK69">
        <v>400</v>
      </c>
      <c r="FL69">
        <v>27.1355</v>
      </c>
      <c r="FM69">
        <v>101.352</v>
      </c>
      <c r="FN69">
        <v>100.59</v>
      </c>
    </row>
    <row r="70" spans="1:170" x14ac:dyDescent="0.25">
      <c r="A70">
        <v>57</v>
      </c>
      <c r="B70">
        <v>1607464778.5999999</v>
      </c>
      <c r="C70">
        <v>11334.5</v>
      </c>
      <c r="D70" t="s">
        <v>567</v>
      </c>
      <c r="E70" t="s">
        <v>568</v>
      </c>
      <c r="F70" t="s">
        <v>312</v>
      </c>
      <c r="G70" t="s">
        <v>563</v>
      </c>
      <c r="H70">
        <v>1607464770.8499999</v>
      </c>
      <c r="I70">
        <f t="shared" si="43"/>
        <v>-1.9649782981089929E-4</v>
      </c>
      <c r="J70">
        <f t="shared" si="44"/>
        <v>0.78952155039873728</v>
      </c>
      <c r="K70">
        <f t="shared" si="45"/>
        <v>399.13886666666701</v>
      </c>
      <c r="L70">
        <f t="shared" si="46"/>
        <v>575.89733196213137</v>
      </c>
      <c r="M70">
        <f t="shared" si="47"/>
        <v>58.684446673080181</v>
      </c>
      <c r="N70">
        <f t="shared" si="48"/>
        <v>40.67260297290958</v>
      </c>
      <c r="O70">
        <f t="shared" si="49"/>
        <v>-6.2732014867916209E-3</v>
      </c>
      <c r="P70">
        <f t="shared" si="50"/>
        <v>2.9602179870816459</v>
      </c>
      <c r="Q70">
        <f t="shared" si="51"/>
        <v>-6.2805964304116502E-3</v>
      </c>
      <c r="R70">
        <f t="shared" si="52"/>
        <v>-3.9247076553324458E-3</v>
      </c>
      <c r="S70">
        <f t="shared" si="53"/>
        <v>231.29263539759398</v>
      </c>
      <c r="T70">
        <f t="shared" si="54"/>
        <v>37.262882649596513</v>
      </c>
      <c r="U70">
        <f t="shared" si="55"/>
        <v>35.976856666666698</v>
      </c>
      <c r="V70">
        <f t="shared" si="56"/>
        <v>5.9611983104373341</v>
      </c>
      <c r="W70">
        <f t="shared" si="57"/>
        <v>49.134893537968658</v>
      </c>
      <c r="X70">
        <f t="shared" si="58"/>
        <v>2.9118809117012412</v>
      </c>
      <c r="Y70">
        <f t="shared" si="59"/>
        <v>5.9262994219191798</v>
      </c>
      <c r="Z70">
        <f t="shared" si="60"/>
        <v>3.0493173987360929</v>
      </c>
      <c r="AA70">
        <f t="shared" si="61"/>
        <v>8.6655542946606587</v>
      </c>
      <c r="AB70">
        <f t="shared" si="62"/>
        <v>-17.034772386039503</v>
      </c>
      <c r="AC70">
        <f t="shared" si="63"/>
        <v>-1.3560529448911345</v>
      </c>
      <c r="AD70">
        <f t="shared" si="64"/>
        <v>221.56736436132402</v>
      </c>
      <c r="AE70">
        <v>0</v>
      </c>
      <c r="AF70">
        <v>0</v>
      </c>
      <c r="AG70">
        <f t="shared" si="65"/>
        <v>1</v>
      </c>
      <c r="AH70">
        <f t="shared" si="66"/>
        <v>0</v>
      </c>
      <c r="AI70">
        <f t="shared" si="67"/>
        <v>52262.815064286588</v>
      </c>
      <c r="AJ70" t="s">
        <v>288</v>
      </c>
      <c r="AK70">
        <v>715.47692307692296</v>
      </c>
      <c r="AL70">
        <v>3262.08</v>
      </c>
      <c r="AM70">
        <f t="shared" si="68"/>
        <v>2546.603076923077</v>
      </c>
      <c r="AN70">
        <f t="shared" si="69"/>
        <v>0.78066849277855754</v>
      </c>
      <c r="AO70">
        <v>-0.57774747981622299</v>
      </c>
      <c r="AP70" t="s">
        <v>569</v>
      </c>
      <c r="AQ70">
        <v>640.557538461538</v>
      </c>
      <c r="AR70">
        <v>704.79</v>
      </c>
      <c r="AS70">
        <f t="shared" si="70"/>
        <v>9.1137021720600453E-2</v>
      </c>
      <c r="AT70">
        <v>0.5</v>
      </c>
      <c r="AU70">
        <f t="shared" si="71"/>
        <v>1180.1924298604986</v>
      </c>
      <c r="AV70">
        <f t="shared" si="72"/>
        <v>0.78952155039873728</v>
      </c>
      <c r="AW70">
        <f t="shared" si="73"/>
        <v>53.779611557342243</v>
      </c>
      <c r="AX70">
        <f t="shared" si="74"/>
        <v>0.31464691610266887</v>
      </c>
      <c r="AY70">
        <f t="shared" si="75"/>
        <v>1.15851364203088E-3</v>
      </c>
      <c r="AZ70">
        <f t="shared" si="76"/>
        <v>3.6284425147916401</v>
      </c>
      <c r="BA70" t="s">
        <v>570</v>
      </c>
      <c r="BB70">
        <v>483.03</v>
      </c>
      <c r="BC70">
        <f t="shared" si="77"/>
        <v>221.76</v>
      </c>
      <c r="BD70">
        <f t="shared" si="78"/>
        <v>0.28964854589854783</v>
      </c>
      <c r="BE70">
        <f t="shared" si="79"/>
        <v>0.92020294705025096</v>
      </c>
      <c r="BF70">
        <f t="shared" si="80"/>
        <v>-6.0103793277190816</v>
      </c>
      <c r="BG70">
        <f t="shared" si="81"/>
        <v>1.0041965405499453</v>
      </c>
      <c r="BH70">
        <f t="shared" si="82"/>
        <v>1400.00866666667</v>
      </c>
      <c r="BI70">
        <f t="shared" si="83"/>
        <v>1180.1924298604986</v>
      </c>
      <c r="BJ70">
        <f t="shared" si="84"/>
        <v>0.84298937425184683</v>
      </c>
      <c r="BK70">
        <f t="shared" si="85"/>
        <v>0.19597874850369384</v>
      </c>
      <c r="BL70">
        <v>6</v>
      </c>
      <c r="BM70">
        <v>0.5</v>
      </c>
      <c r="BN70" t="s">
        <v>291</v>
      </c>
      <c r="BO70">
        <v>2</v>
      </c>
      <c r="BP70">
        <v>1607464770.8499999</v>
      </c>
      <c r="BQ70">
        <v>399.13886666666701</v>
      </c>
      <c r="BR70">
        <v>399.992166666667</v>
      </c>
      <c r="BS70">
        <v>28.575620000000001</v>
      </c>
      <c r="BT70">
        <v>28.804676666666701</v>
      </c>
      <c r="BU70">
        <v>396.97086666666701</v>
      </c>
      <c r="BV70">
        <v>28.329996666666698</v>
      </c>
      <c r="BW70">
        <v>500.00583333333299</v>
      </c>
      <c r="BX70">
        <v>101.8009</v>
      </c>
      <c r="BY70">
        <v>9.9983050000000004E-2</v>
      </c>
      <c r="BZ70">
        <v>35.870116666666704</v>
      </c>
      <c r="CA70">
        <v>35.976856666666698</v>
      </c>
      <c r="CB70">
        <v>999.9</v>
      </c>
      <c r="CC70">
        <v>0</v>
      </c>
      <c r="CD70">
        <v>0</v>
      </c>
      <c r="CE70">
        <v>9995.8623333333308</v>
      </c>
      <c r="CF70">
        <v>0</v>
      </c>
      <c r="CG70">
        <v>148.75389999999999</v>
      </c>
      <c r="CH70">
        <v>1400.00866666667</v>
      </c>
      <c r="CI70">
        <v>0.89999836666666699</v>
      </c>
      <c r="CJ70">
        <v>0.10000163333333301</v>
      </c>
      <c r="CK70">
        <v>0</v>
      </c>
      <c r="CL70">
        <v>640.690333333333</v>
      </c>
      <c r="CM70">
        <v>4.9993800000000004</v>
      </c>
      <c r="CN70">
        <v>9174.4713333333293</v>
      </c>
      <c r="CO70">
        <v>11164.403333333301</v>
      </c>
      <c r="CP70">
        <v>46.970599999999997</v>
      </c>
      <c r="CQ70">
        <v>48.633200000000002</v>
      </c>
      <c r="CR70">
        <v>47.441333333333297</v>
      </c>
      <c r="CS70">
        <v>48.862400000000001</v>
      </c>
      <c r="CT70">
        <v>49.2164</v>
      </c>
      <c r="CU70">
        <v>1255.5043333333299</v>
      </c>
      <c r="CV70">
        <v>139.505</v>
      </c>
      <c r="CW70">
        <v>0</v>
      </c>
      <c r="CX70">
        <v>186.700000047684</v>
      </c>
      <c r="CY70">
        <v>0</v>
      </c>
      <c r="CZ70">
        <v>640.557538461538</v>
      </c>
      <c r="DA70">
        <v>-31.821401726415498</v>
      </c>
      <c r="DB70">
        <v>-521.53675248907996</v>
      </c>
      <c r="DC70">
        <v>9171.6880769230793</v>
      </c>
      <c r="DD70">
        <v>15</v>
      </c>
      <c r="DE70">
        <v>1607464340.5999999</v>
      </c>
      <c r="DF70" t="s">
        <v>566</v>
      </c>
      <c r="DG70">
        <v>1607464330.0999999</v>
      </c>
      <c r="DH70">
        <v>1607464340.5999999</v>
      </c>
      <c r="DI70">
        <v>25</v>
      </c>
      <c r="DJ70">
        <v>3.3000000000000002E-2</v>
      </c>
      <c r="DK70">
        <v>-2.1000000000000001E-2</v>
      </c>
      <c r="DL70">
        <v>2.1680000000000001</v>
      </c>
      <c r="DM70">
        <v>0.246</v>
      </c>
      <c r="DN70">
        <v>400</v>
      </c>
      <c r="DO70">
        <v>26</v>
      </c>
      <c r="DP70">
        <v>0.28000000000000003</v>
      </c>
      <c r="DQ70">
        <v>0.41</v>
      </c>
      <c r="DR70">
        <v>0.78666347075767196</v>
      </c>
      <c r="DS70">
        <v>6.2409702573263802E-2</v>
      </c>
      <c r="DT70">
        <v>2.4460407045364198E-2</v>
      </c>
      <c r="DU70">
        <v>1</v>
      </c>
      <c r="DV70">
        <v>-0.84808251612903196</v>
      </c>
      <c r="DW70">
        <v>-0.13784516129032201</v>
      </c>
      <c r="DX70">
        <v>3.12949091798062E-2</v>
      </c>
      <c r="DY70">
        <v>1</v>
      </c>
      <c r="DZ70">
        <v>-0.23181341935483901</v>
      </c>
      <c r="EA70">
        <v>0.20398746774193599</v>
      </c>
      <c r="EB70">
        <v>1.5401079243234901E-2</v>
      </c>
      <c r="EC70">
        <v>0</v>
      </c>
      <c r="ED70">
        <v>2</v>
      </c>
      <c r="EE70">
        <v>3</v>
      </c>
      <c r="EF70" t="s">
        <v>293</v>
      </c>
      <c r="EG70">
        <v>100</v>
      </c>
      <c r="EH70">
        <v>100</v>
      </c>
      <c r="EI70">
        <v>2.1680000000000001</v>
      </c>
      <c r="EJ70">
        <v>0.24560000000000001</v>
      </c>
      <c r="EK70">
        <v>2.1680000000000601</v>
      </c>
      <c r="EL70">
        <v>0</v>
      </c>
      <c r="EM70">
        <v>0</v>
      </c>
      <c r="EN70">
        <v>0</v>
      </c>
      <c r="EO70">
        <v>0.24561428571428201</v>
      </c>
      <c r="EP70">
        <v>0</v>
      </c>
      <c r="EQ70">
        <v>0</v>
      </c>
      <c r="ER70">
        <v>0</v>
      </c>
      <c r="ES70">
        <v>-1</v>
      </c>
      <c r="ET70">
        <v>-1</v>
      </c>
      <c r="EU70">
        <v>-1</v>
      </c>
      <c r="EV70">
        <v>-1</v>
      </c>
      <c r="EW70">
        <v>7.5</v>
      </c>
      <c r="EX70">
        <v>7.3</v>
      </c>
      <c r="EY70">
        <v>2</v>
      </c>
      <c r="EZ70">
        <v>484.45</v>
      </c>
      <c r="FA70">
        <v>561.89400000000001</v>
      </c>
      <c r="FB70">
        <v>34.595599999999997</v>
      </c>
      <c r="FC70">
        <v>32.134399999999999</v>
      </c>
      <c r="FD70">
        <v>29.9999</v>
      </c>
      <c r="FE70">
        <v>31.712199999999999</v>
      </c>
      <c r="FF70">
        <v>31.725100000000001</v>
      </c>
      <c r="FG70">
        <v>20.948799999999999</v>
      </c>
      <c r="FH70">
        <v>0</v>
      </c>
      <c r="FI70">
        <v>100</v>
      </c>
      <c r="FJ70">
        <v>-999.9</v>
      </c>
      <c r="FK70">
        <v>400</v>
      </c>
      <c r="FL70">
        <v>36.607700000000001</v>
      </c>
      <c r="FM70">
        <v>101.325</v>
      </c>
      <c r="FN70">
        <v>100.57</v>
      </c>
    </row>
    <row r="71" spans="1:170" x14ac:dyDescent="0.25">
      <c r="A71">
        <v>58</v>
      </c>
      <c r="B71">
        <v>1607465250.5999999</v>
      </c>
      <c r="C71">
        <v>11806.5</v>
      </c>
      <c r="D71" t="s">
        <v>571</v>
      </c>
      <c r="E71" t="s">
        <v>572</v>
      </c>
      <c r="F71" t="s">
        <v>573</v>
      </c>
      <c r="G71" t="s">
        <v>287</v>
      </c>
      <c r="H71">
        <v>1607465242.5999999</v>
      </c>
      <c r="I71">
        <f t="shared" si="43"/>
        <v>1.8016269069360278E-3</v>
      </c>
      <c r="J71">
        <f t="shared" si="44"/>
        <v>10.088691767414257</v>
      </c>
      <c r="K71">
        <f t="shared" si="45"/>
        <v>387.03841935483899</v>
      </c>
      <c r="L71">
        <f t="shared" si="46"/>
        <v>147.78460655923854</v>
      </c>
      <c r="M71">
        <f t="shared" si="47"/>
        <v>15.058581620422776</v>
      </c>
      <c r="N71">
        <f t="shared" si="48"/>
        <v>39.437460800479535</v>
      </c>
      <c r="O71">
        <f t="shared" si="49"/>
        <v>7.1501603342803116E-2</v>
      </c>
      <c r="P71">
        <f t="shared" si="50"/>
        <v>2.9581956076095235</v>
      </c>
      <c r="Q71">
        <f t="shared" si="51"/>
        <v>7.0555184258731224E-2</v>
      </c>
      <c r="R71">
        <f t="shared" si="52"/>
        <v>4.4180978438210727E-2</v>
      </c>
      <c r="S71">
        <f t="shared" si="53"/>
        <v>231.29458991426895</v>
      </c>
      <c r="T71">
        <f t="shared" si="54"/>
        <v>36.55922910476437</v>
      </c>
      <c r="U71">
        <f t="shared" si="55"/>
        <v>35.978470967741899</v>
      </c>
      <c r="V71">
        <f t="shared" si="56"/>
        <v>5.9617274772827749</v>
      </c>
      <c r="W71">
        <f t="shared" si="57"/>
        <v>59.354826025889651</v>
      </c>
      <c r="X71">
        <f t="shared" si="58"/>
        <v>3.4803784123537884</v>
      </c>
      <c r="Y71">
        <f t="shared" si="59"/>
        <v>5.8636822738486361</v>
      </c>
      <c r="Z71">
        <f t="shared" si="60"/>
        <v>2.4813490649289864</v>
      </c>
      <c r="AA71">
        <f t="shared" si="61"/>
        <v>-79.451746595878831</v>
      </c>
      <c r="AB71">
        <f t="shared" si="62"/>
        <v>-48.043768051796256</v>
      </c>
      <c r="AC71">
        <f t="shared" si="63"/>
        <v>-3.8235858447191524</v>
      </c>
      <c r="AD71">
        <f t="shared" si="64"/>
        <v>99.975489421874698</v>
      </c>
      <c r="AE71">
        <v>0</v>
      </c>
      <c r="AF71">
        <v>0</v>
      </c>
      <c r="AG71">
        <f t="shared" si="65"/>
        <v>1</v>
      </c>
      <c r="AH71">
        <f t="shared" si="66"/>
        <v>0</v>
      </c>
      <c r="AI71">
        <f t="shared" si="67"/>
        <v>52237.853493816758</v>
      </c>
      <c r="AJ71" t="s">
        <v>288</v>
      </c>
      <c r="AK71">
        <v>715.47692307692296</v>
      </c>
      <c r="AL71">
        <v>3262.08</v>
      </c>
      <c r="AM71">
        <f t="shared" si="68"/>
        <v>2546.603076923077</v>
      </c>
      <c r="AN71">
        <f t="shared" si="69"/>
        <v>0.78066849277855754</v>
      </c>
      <c r="AO71">
        <v>-0.57774747981622299</v>
      </c>
      <c r="AP71" t="s">
        <v>574</v>
      </c>
      <c r="AQ71">
        <v>762.3895</v>
      </c>
      <c r="AR71">
        <v>1044.18</v>
      </c>
      <c r="AS71">
        <f t="shared" si="70"/>
        <v>0.26986774310942563</v>
      </c>
      <c r="AT71">
        <v>0.5</v>
      </c>
      <c r="AU71">
        <f t="shared" si="71"/>
        <v>1180.2030018533806</v>
      </c>
      <c r="AV71">
        <f t="shared" si="72"/>
        <v>10.088691767414257</v>
      </c>
      <c r="AW71">
        <f t="shared" si="73"/>
        <v>159.24936026057054</v>
      </c>
      <c r="AX71">
        <f t="shared" si="74"/>
        <v>0.43819073339845627</v>
      </c>
      <c r="AY71">
        <f t="shared" si="75"/>
        <v>9.037800472020489E-3</v>
      </c>
      <c r="AZ71">
        <f t="shared" si="76"/>
        <v>2.1240590702752393</v>
      </c>
      <c r="BA71" t="s">
        <v>575</v>
      </c>
      <c r="BB71">
        <v>586.63</v>
      </c>
      <c r="BC71">
        <f t="shared" si="77"/>
        <v>457.55000000000007</v>
      </c>
      <c r="BD71">
        <f t="shared" si="78"/>
        <v>0.61586821112446732</v>
      </c>
      <c r="BE71">
        <f t="shared" si="79"/>
        <v>0.82898204040441792</v>
      </c>
      <c r="BF71">
        <f t="shared" si="80"/>
        <v>0.85727977552806578</v>
      </c>
      <c r="BG71">
        <f t="shared" si="81"/>
        <v>0.87092488817682912</v>
      </c>
      <c r="BH71">
        <f t="shared" si="82"/>
        <v>1400.0212903225799</v>
      </c>
      <c r="BI71">
        <f t="shared" si="83"/>
        <v>1180.2030018533806</v>
      </c>
      <c r="BJ71">
        <f t="shared" si="84"/>
        <v>0.84298932452766429</v>
      </c>
      <c r="BK71">
        <f t="shared" si="85"/>
        <v>0.19597864905532855</v>
      </c>
      <c r="BL71">
        <v>6</v>
      </c>
      <c r="BM71">
        <v>0.5</v>
      </c>
      <c r="BN71" t="s">
        <v>291</v>
      </c>
      <c r="BO71">
        <v>2</v>
      </c>
      <c r="BP71">
        <v>1607465242.5999999</v>
      </c>
      <c r="BQ71">
        <v>387.03841935483899</v>
      </c>
      <c r="BR71">
        <v>399.98141935483898</v>
      </c>
      <c r="BS71">
        <v>34.1563612903226</v>
      </c>
      <c r="BT71">
        <v>32.068283870967697</v>
      </c>
      <c r="BU71">
        <v>384.66641935483898</v>
      </c>
      <c r="BV71">
        <v>33.730361290322598</v>
      </c>
      <c r="BW71">
        <v>500.00729032258101</v>
      </c>
      <c r="BX71">
        <v>101.795419354839</v>
      </c>
      <c r="BY71">
        <v>0.10004845483871</v>
      </c>
      <c r="BZ71">
        <v>35.6772225806452</v>
      </c>
      <c r="CA71">
        <v>35.978470967741899</v>
      </c>
      <c r="CB71">
        <v>999.9</v>
      </c>
      <c r="CC71">
        <v>0</v>
      </c>
      <c r="CD71">
        <v>0</v>
      </c>
      <c r="CE71">
        <v>9984.94258064516</v>
      </c>
      <c r="CF71">
        <v>0</v>
      </c>
      <c r="CG71">
        <v>131.27145161290301</v>
      </c>
      <c r="CH71">
        <v>1400.0212903225799</v>
      </c>
      <c r="CI71">
        <v>0.89999816129032295</v>
      </c>
      <c r="CJ71">
        <v>0.10000183870967699</v>
      </c>
      <c r="CK71">
        <v>0</v>
      </c>
      <c r="CL71">
        <v>762.40099999999995</v>
      </c>
      <c r="CM71">
        <v>4.9993800000000004</v>
      </c>
      <c r="CN71">
        <v>10661.6193548387</v>
      </c>
      <c r="CO71">
        <v>11164.4967741935</v>
      </c>
      <c r="CP71">
        <v>45.711387096774203</v>
      </c>
      <c r="CQ71">
        <v>47.262</v>
      </c>
      <c r="CR71">
        <v>46.116870967741903</v>
      </c>
      <c r="CS71">
        <v>47.598580645161299</v>
      </c>
      <c r="CT71">
        <v>48.043999999999997</v>
      </c>
      <c r="CU71">
        <v>1255.5174193548401</v>
      </c>
      <c r="CV71">
        <v>139.50387096774199</v>
      </c>
      <c r="CW71">
        <v>0</v>
      </c>
      <c r="CX71">
        <v>471.39999985694902</v>
      </c>
      <c r="CY71">
        <v>0</v>
      </c>
      <c r="CZ71">
        <v>762.3895</v>
      </c>
      <c r="DA71">
        <v>2.3719316403466499</v>
      </c>
      <c r="DB71">
        <v>29.647863396748999</v>
      </c>
      <c r="DC71">
        <v>10661.8923076923</v>
      </c>
      <c r="DD71">
        <v>15</v>
      </c>
      <c r="DE71">
        <v>1607465269.5999999</v>
      </c>
      <c r="DF71" t="s">
        <v>576</v>
      </c>
      <c r="DG71">
        <v>1607465268.5999999</v>
      </c>
      <c r="DH71">
        <v>1607465269.5999999</v>
      </c>
      <c r="DI71">
        <v>26</v>
      </c>
      <c r="DJ71">
        <v>0.20399999999999999</v>
      </c>
      <c r="DK71">
        <v>0.18</v>
      </c>
      <c r="DL71">
        <v>2.3719999999999999</v>
      </c>
      <c r="DM71">
        <v>0.42599999999999999</v>
      </c>
      <c r="DN71">
        <v>400</v>
      </c>
      <c r="DO71">
        <v>32</v>
      </c>
      <c r="DP71">
        <v>0.14000000000000001</v>
      </c>
      <c r="DQ71">
        <v>0.05</v>
      </c>
      <c r="DR71">
        <v>10.3153628532779</v>
      </c>
      <c r="DS71">
        <v>0.108140356709217</v>
      </c>
      <c r="DT71">
        <v>1.2236434065407999E-2</v>
      </c>
      <c r="DU71">
        <v>1</v>
      </c>
      <c r="DV71">
        <v>-13.1442612903226</v>
      </c>
      <c r="DW71">
        <v>-0.16230967741935301</v>
      </c>
      <c r="DX71">
        <v>1.71608458589061E-2</v>
      </c>
      <c r="DY71">
        <v>1</v>
      </c>
      <c r="DZ71">
        <v>1.90745419354839</v>
      </c>
      <c r="EA71">
        <v>1.6002096774186798E-2</v>
      </c>
      <c r="EB71">
        <v>1.86143332597629E-3</v>
      </c>
      <c r="EC71">
        <v>1</v>
      </c>
      <c r="ED71">
        <v>3</v>
      </c>
      <c r="EE71">
        <v>3</v>
      </c>
      <c r="EF71" t="s">
        <v>445</v>
      </c>
      <c r="EG71">
        <v>100</v>
      </c>
      <c r="EH71">
        <v>100</v>
      </c>
      <c r="EI71">
        <v>2.3719999999999999</v>
      </c>
      <c r="EJ71">
        <v>0.42599999999999999</v>
      </c>
      <c r="EK71">
        <v>2.1680000000000601</v>
      </c>
      <c r="EL71">
        <v>0</v>
      </c>
      <c r="EM71">
        <v>0</v>
      </c>
      <c r="EN71">
        <v>0</v>
      </c>
      <c r="EO71">
        <v>0.24561428571428201</v>
      </c>
      <c r="EP71">
        <v>0</v>
      </c>
      <c r="EQ71">
        <v>0</v>
      </c>
      <c r="ER71">
        <v>0</v>
      </c>
      <c r="ES71">
        <v>-1</v>
      </c>
      <c r="ET71">
        <v>-1</v>
      </c>
      <c r="EU71">
        <v>-1</v>
      </c>
      <c r="EV71">
        <v>-1</v>
      </c>
      <c r="EW71">
        <v>15.3</v>
      </c>
      <c r="EX71">
        <v>15.2</v>
      </c>
      <c r="EY71">
        <v>2</v>
      </c>
      <c r="EZ71">
        <v>489.65199999999999</v>
      </c>
      <c r="FA71">
        <v>561.59699999999998</v>
      </c>
      <c r="FB71">
        <v>34.6235</v>
      </c>
      <c r="FC71">
        <v>32.377600000000001</v>
      </c>
      <c r="FD71">
        <v>29.999500000000001</v>
      </c>
      <c r="FE71">
        <v>31.950900000000001</v>
      </c>
      <c r="FF71">
        <v>31.959099999999999</v>
      </c>
      <c r="FG71">
        <v>20.9634</v>
      </c>
      <c r="FH71">
        <v>0</v>
      </c>
      <c r="FI71">
        <v>100</v>
      </c>
      <c r="FJ71">
        <v>-999.9</v>
      </c>
      <c r="FK71">
        <v>400</v>
      </c>
      <c r="FL71">
        <v>37.491300000000003</v>
      </c>
      <c r="FM71">
        <v>101.274</v>
      </c>
      <c r="FN71">
        <v>100.52500000000001</v>
      </c>
    </row>
    <row r="72" spans="1:170" x14ac:dyDescent="0.25">
      <c r="A72">
        <v>59</v>
      </c>
      <c r="B72">
        <v>1607465396.5999999</v>
      </c>
      <c r="C72">
        <v>11952.5</v>
      </c>
      <c r="D72" t="s">
        <v>577</v>
      </c>
      <c r="E72" t="s">
        <v>578</v>
      </c>
      <c r="F72" t="s">
        <v>573</v>
      </c>
      <c r="G72" t="s">
        <v>287</v>
      </c>
      <c r="H72">
        <v>1607465388.8499999</v>
      </c>
      <c r="I72">
        <f t="shared" si="43"/>
        <v>1.2924620771226031E-3</v>
      </c>
      <c r="J72">
        <f t="shared" si="44"/>
        <v>8.5087276573701409</v>
      </c>
      <c r="K72">
        <f t="shared" si="45"/>
        <v>389.18273333333298</v>
      </c>
      <c r="L72">
        <f t="shared" si="46"/>
        <v>125.42586783176249</v>
      </c>
      <c r="M72">
        <f t="shared" si="47"/>
        <v>12.779995241792191</v>
      </c>
      <c r="N72">
        <f t="shared" si="48"/>
        <v>39.654925783404742</v>
      </c>
      <c r="O72">
        <f t="shared" si="49"/>
        <v>5.409891692626511E-2</v>
      </c>
      <c r="P72">
        <f t="shared" si="50"/>
        <v>2.9598920776698754</v>
      </c>
      <c r="Q72">
        <f t="shared" si="51"/>
        <v>5.3555548283619643E-2</v>
      </c>
      <c r="R72">
        <f t="shared" si="52"/>
        <v>3.3520582265567589E-2</v>
      </c>
      <c r="S72">
        <f t="shared" si="53"/>
        <v>231.29220629783748</v>
      </c>
      <c r="T72">
        <f t="shared" si="54"/>
        <v>36.672313017297867</v>
      </c>
      <c r="U72">
        <f t="shared" si="55"/>
        <v>35.607213333333299</v>
      </c>
      <c r="V72">
        <f t="shared" si="56"/>
        <v>5.8410985213943336</v>
      </c>
      <c r="W72">
        <f t="shared" si="57"/>
        <v>59.655304445905323</v>
      </c>
      <c r="X72">
        <f t="shared" si="58"/>
        <v>3.4947593026750967</v>
      </c>
      <c r="Y72">
        <f t="shared" si="59"/>
        <v>5.8582540733558748</v>
      </c>
      <c r="Z72">
        <f t="shared" si="60"/>
        <v>2.3463392187192369</v>
      </c>
      <c r="AA72">
        <f t="shared" si="61"/>
        <v>-56.997577601106798</v>
      </c>
      <c r="AB72">
        <f t="shared" si="62"/>
        <v>8.4898528423287889</v>
      </c>
      <c r="AC72">
        <f t="shared" si="63"/>
        <v>0.67400950138422266</v>
      </c>
      <c r="AD72">
        <f t="shared" si="64"/>
        <v>183.4584910404437</v>
      </c>
      <c r="AE72">
        <v>14</v>
      </c>
      <c r="AF72">
        <v>3</v>
      </c>
      <c r="AG72">
        <f t="shared" si="65"/>
        <v>1</v>
      </c>
      <c r="AH72">
        <f t="shared" si="66"/>
        <v>0</v>
      </c>
      <c r="AI72">
        <f t="shared" si="67"/>
        <v>52288.883301086033</v>
      </c>
      <c r="AJ72" t="s">
        <v>288</v>
      </c>
      <c r="AK72">
        <v>715.47692307692296</v>
      </c>
      <c r="AL72">
        <v>3262.08</v>
      </c>
      <c r="AM72">
        <f t="shared" si="68"/>
        <v>2546.603076923077</v>
      </c>
      <c r="AN72">
        <f t="shared" si="69"/>
        <v>0.78066849277855754</v>
      </c>
      <c r="AO72">
        <v>-0.57774747981622299</v>
      </c>
      <c r="AP72" t="s">
        <v>579</v>
      </c>
      <c r="AQ72">
        <v>946.22096153846201</v>
      </c>
      <c r="AR72">
        <v>1152.77</v>
      </c>
      <c r="AS72">
        <f t="shared" si="70"/>
        <v>0.17917627840899575</v>
      </c>
      <c r="AT72">
        <v>0.5</v>
      </c>
      <c r="AU72">
        <f t="shared" si="71"/>
        <v>1180.1922018533139</v>
      </c>
      <c r="AV72">
        <f t="shared" si="72"/>
        <v>8.5087276573701409</v>
      </c>
      <c r="AW72">
        <f t="shared" si="73"/>
        <v>105.73122326769754</v>
      </c>
      <c r="AX72">
        <f t="shared" si="74"/>
        <v>0.38727586595764979</v>
      </c>
      <c r="AY72">
        <f t="shared" si="75"/>
        <v>7.6991485987768981E-3</v>
      </c>
      <c r="AZ72">
        <f t="shared" si="76"/>
        <v>1.8297752370377438</v>
      </c>
      <c r="BA72" t="s">
        <v>580</v>
      </c>
      <c r="BB72">
        <v>706.33</v>
      </c>
      <c r="BC72">
        <f t="shared" si="77"/>
        <v>446.43999999999994</v>
      </c>
      <c r="BD72">
        <f t="shared" si="78"/>
        <v>0.46265800210899116</v>
      </c>
      <c r="BE72">
        <f t="shared" si="79"/>
        <v>0.82531937787342269</v>
      </c>
      <c r="BF72">
        <f t="shared" si="80"/>
        <v>0.47233548702595041</v>
      </c>
      <c r="BG72">
        <f t="shared" si="81"/>
        <v>0.8282837710808727</v>
      </c>
      <c r="BH72">
        <f t="shared" si="82"/>
        <v>1400.00866666667</v>
      </c>
      <c r="BI72">
        <f t="shared" si="83"/>
        <v>1180.1922018533139</v>
      </c>
      <c r="BJ72">
        <f t="shared" si="84"/>
        <v>0.84298921139058025</v>
      </c>
      <c r="BK72">
        <f t="shared" si="85"/>
        <v>0.19597842278116051</v>
      </c>
      <c r="BL72">
        <v>6</v>
      </c>
      <c r="BM72">
        <v>0.5</v>
      </c>
      <c r="BN72" t="s">
        <v>291</v>
      </c>
      <c r="BO72">
        <v>2</v>
      </c>
      <c r="BP72">
        <v>1607465388.8499999</v>
      </c>
      <c r="BQ72">
        <v>389.18273333333298</v>
      </c>
      <c r="BR72">
        <v>399.9966</v>
      </c>
      <c r="BS72">
        <v>34.298386666666701</v>
      </c>
      <c r="BT72">
        <v>32.800656666666697</v>
      </c>
      <c r="BU72">
        <v>386.81093333333303</v>
      </c>
      <c r="BV72">
        <v>33.872476666666699</v>
      </c>
      <c r="BW72">
        <v>500.00976666666702</v>
      </c>
      <c r="BX72">
        <v>101.79283333333299</v>
      </c>
      <c r="BY72">
        <v>9.9985610000000003E-2</v>
      </c>
      <c r="BZ72">
        <v>35.660416666666698</v>
      </c>
      <c r="CA72">
        <v>35.607213333333299</v>
      </c>
      <c r="CB72">
        <v>999.9</v>
      </c>
      <c r="CC72">
        <v>0</v>
      </c>
      <c r="CD72">
        <v>0</v>
      </c>
      <c r="CE72">
        <v>9994.8073333333305</v>
      </c>
      <c r="CF72">
        <v>0</v>
      </c>
      <c r="CG72">
        <v>130.93366666666699</v>
      </c>
      <c r="CH72">
        <v>1400.00866666667</v>
      </c>
      <c r="CI72">
        <v>0.90000239999999998</v>
      </c>
      <c r="CJ72">
        <v>9.9997379999999997E-2</v>
      </c>
      <c r="CK72">
        <v>0</v>
      </c>
      <c r="CL72">
        <v>946.92536666666695</v>
      </c>
      <c r="CM72">
        <v>4.9993800000000004</v>
      </c>
      <c r="CN72">
        <v>13321.553333333301</v>
      </c>
      <c r="CO72">
        <v>11164.4066666667</v>
      </c>
      <c r="CP72">
        <v>46.393599999999999</v>
      </c>
      <c r="CQ72">
        <v>47.968499999999999</v>
      </c>
      <c r="CR72">
        <v>46.847700000000003</v>
      </c>
      <c r="CS72">
        <v>48.487299999999998</v>
      </c>
      <c r="CT72">
        <v>48.722700000000003</v>
      </c>
      <c r="CU72">
        <v>1255.51133333333</v>
      </c>
      <c r="CV72">
        <v>139.49733333333299</v>
      </c>
      <c r="CW72">
        <v>0</v>
      </c>
      <c r="CX72">
        <v>145.299999952316</v>
      </c>
      <c r="CY72">
        <v>0</v>
      </c>
      <c r="CZ72">
        <v>946.22096153846201</v>
      </c>
      <c r="DA72">
        <v>-247.13336756210799</v>
      </c>
      <c r="DB72">
        <v>-3423.21025692683</v>
      </c>
      <c r="DC72">
        <v>13311.819230769201</v>
      </c>
      <c r="DD72">
        <v>15</v>
      </c>
      <c r="DE72">
        <v>1607465269.5999999</v>
      </c>
      <c r="DF72" t="s">
        <v>576</v>
      </c>
      <c r="DG72">
        <v>1607465268.5999999</v>
      </c>
      <c r="DH72">
        <v>1607465269.5999999</v>
      </c>
      <c r="DI72">
        <v>26</v>
      </c>
      <c r="DJ72">
        <v>0.20399999999999999</v>
      </c>
      <c r="DK72">
        <v>0.18</v>
      </c>
      <c r="DL72">
        <v>2.3719999999999999</v>
      </c>
      <c r="DM72">
        <v>0.42599999999999999</v>
      </c>
      <c r="DN72">
        <v>400</v>
      </c>
      <c r="DO72">
        <v>32</v>
      </c>
      <c r="DP72">
        <v>0.14000000000000001</v>
      </c>
      <c r="DQ72">
        <v>0.05</v>
      </c>
      <c r="DR72">
        <v>8.4913637393593095</v>
      </c>
      <c r="DS72">
        <v>0.87382728228195194</v>
      </c>
      <c r="DT72">
        <v>6.6855312487751506E-2</v>
      </c>
      <c r="DU72">
        <v>0</v>
      </c>
      <c r="DV72">
        <v>-10.7904161290323</v>
      </c>
      <c r="DW72">
        <v>-1.5229112903225199</v>
      </c>
      <c r="DX72">
        <v>0.117271686478586</v>
      </c>
      <c r="DY72">
        <v>0</v>
      </c>
      <c r="DZ72">
        <v>1.48216483870968</v>
      </c>
      <c r="EA72">
        <v>1.2124495161290301</v>
      </c>
      <c r="EB72">
        <v>9.0752486356092205E-2</v>
      </c>
      <c r="EC72">
        <v>0</v>
      </c>
      <c r="ED72">
        <v>0</v>
      </c>
      <c r="EE72">
        <v>3</v>
      </c>
      <c r="EF72" t="s">
        <v>305</v>
      </c>
      <c r="EG72">
        <v>100</v>
      </c>
      <c r="EH72">
        <v>100</v>
      </c>
      <c r="EI72">
        <v>2.3719999999999999</v>
      </c>
      <c r="EJ72">
        <v>0.4259</v>
      </c>
      <c r="EK72">
        <v>2.3716999999999802</v>
      </c>
      <c r="EL72">
        <v>0</v>
      </c>
      <c r="EM72">
        <v>0</v>
      </c>
      <c r="EN72">
        <v>0</v>
      </c>
      <c r="EO72">
        <v>0.42591499999999599</v>
      </c>
      <c r="EP72">
        <v>0</v>
      </c>
      <c r="EQ72">
        <v>0</v>
      </c>
      <c r="ER72">
        <v>0</v>
      </c>
      <c r="ES72">
        <v>-1</v>
      </c>
      <c r="ET72">
        <v>-1</v>
      </c>
      <c r="EU72">
        <v>-1</v>
      </c>
      <c r="EV72">
        <v>-1</v>
      </c>
      <c r="EW72">
        <v>2.1</v>
      </c>
      <c r="EX72">
        <v>2.1</v>
      </c>
      <c r="EY72">
        <v>2</v>
      </c>
      <c r="EZ72">
        <v>466.14800000000002</v>
      </c>
      <c r="FA72">
        <v>561.96400000000006</v>
      </c>
      <c r="FB72">
        <v>34.584400000000002</v>
      </c>
      <c r="FC72">
        <v>32.279400000000003</v>
      </c>
      <c r="FD72">
        <v>30.0001</v>
      </c>
      <c r="FE72">
        <v>31.908300000000001</v>
      </c>
      <c r="FF72">
        <v>31.9208</v>
      </c>
      <c r="FG72">
        <v>20.9663</v>
      </c>
      <c r="FH72">
        <v>0</v>
      </c>
      <c r="FI72">
        <v>100</v>
      </c>
      <c r="FJ72">
        <v>-999.9</v>
      </c>
      <c r="FK72">
        <v>400</v>
      </c>
      <c r="FL72">
        <v>37.491300000000003</v>
      </c>
      <c r="FM72">
        <v>101.288</v>
      </c>
      <c r="FN72">
        <v>100.539</v>
      </c>
    </row>
    <row r="73" spans="1:170" x14ac:dyDescent="0.25">
      <c r="A73">
        <v>60</v>
      </c>
      <c r="B73">
        <v>1607465605.5</v>
      </c>
      <c r="C73">
        <v>12161.4000000954</v>
      </c>
      <c r="D73" t="s">
        <v>581</v>
      </c>
      <c r="E73" t="s">
        <v>582</v>
      </c>
      <c r="F73" t="s">
        <v>354</v>
      </c>
      <c r="G73" t="s">
        <v>416</v>
      </c>
      <c r="H73">
        <v>1607465597.5</v>
      </c>
      <c r="I73">
        <f t="shared" si="43"/>
        <v>5.7670925239516261E-4</v>
      </c>
      <c r="J73">
        <f t="shared" si="44"/>
        <v>4.3486943398536466</v>
      </c>
      <c r="K73">
        <f t="shared" si="45"/>
        <v>394.51532258064498</v>
      </c>
      <c r="L73">
        <f t="shared" si="46"/>
        <v>62.648788727136179</v>
      </c>
      <c r="M73">
        <f t="shared" si="47"/>
        <v>6.3834824008203466</v>
      </c>
      <c r="N73">
        <f t="shared" si="48"/>
        <v>40.198408775566286</v>
      </c>
      <c r="O73">
        <f t="shared" si="49"/>
        <v>2.1676739064479672E-2</v>
      </c>
      <c r="P73">
        <f t="shared" si="50"/>
        <v>2.9616400463060781</v>
      </c>
      <c r="Q73">
        <f t="shared" si="51"/>
        <v>2.1588982320291158E-2</v>
      </c>
      <c r="R73">
        <f t="shared" si="52"/>
        <v>1.3500968820973446E-2</v>
      </c>
      <c r="S73">
        <f t="shared" si="53"/>
        <v>231.289510580425</v>
      </c>
      <c r="T73">
        <f t="shared" si="54"/>
        <v>37.106778854444251</v>
      </c>
      <c r="U73">
        <f t="shared" si="55"/>
        <v>36.2345258064516</v>
      </c>
      <c r="V73">
        <f t="shared" si="56"/>
        <v>6.0461803731363339</v>
      </c>
      <c r="W73">
        <f t="shared" si="57"/>
        <v>58.098756384287917</v>
      </c>
      <c r="X73">
        <f t="shared" si="58"/>
        <v>3.4511472713028053</v>
      </c>
      <c r="Y73">
        <f t="shared" si="59"/>
        <v>5.9401396623286846</v>
      </c>
      <c r="Z73">
        <f t="shared" si="60"/>
        <v>2.5950331018335286</v>
      </c>
      <c r="AA73">
        <f t="shared" si="61"/>
        <v>-25.432878030626672</v>
      </c>
      <c r="AB73">
        <f t="shared" si="62"/>
        <v>-51.415136324276823</v>
      </c>
      <c r="AC73">
        <f t="shared" si="63"/>
        <v>-4.0969006805490782</v>
      </c>
      <c r="AD73">
        <f t="shared" si="64"/>
        <v>150.34459554497241</v>
      </c>
      <c r="AE73">
        <v>0</v>
      </c>
      <c r="AF73">
        <v>0</v>
      </c>
      <c r="AG73">
        <f t="shared" si="65"/>
        <v>1</v>
      </c>
      <c r="AH73">
        <f t="shared" si="66"/>
        <v>0</v>
      </c>
      <c r="AI73">
        <f t="shared" si="67"/>
        <v>52295.902833605833</v>
      </c>
      <c r="AJ73" t="s">
        <v>288</v>
      </c>
      <c r="AK73">
        <v>715.47692307692296</v>
      </c>
      <c r="AL73">
        <v>3262.08</v>
      </c>
      <c r="AM73">
        <f t="shared" si="68"/>
        <v>2546.603076923077</v>
      </c>
      <c r="AN73">
        <f t="shared" si="69"/>
        <v>0.78066849277855754</v>
      </c>
      <c r="AO73">
        <v>-0.57774747981622299</v>
      </c>
      <c r="AP73" t="s">
        <v>583</v>
      </c>
      <c r="AQ73">
        <v>1050.0111999999999</v>
      </c>
      <c r="AR73">
        <v>1255.55</v>
      </c>
      <c r="AS73">
        <f t="shared" si="70"/>
        <v>0.16370419338138664</v>
      </c>
      <c r="AT73">
        <v>0.5</v>
      </c>
      <c r="AU73">
        <f t="shared" si="71"/>
        <v>1180.1774031505959</v>
      </c>
      <c r="AV73">
        <f t="shared" si="72"/>
        <v>4.3486943398536466</v>
      </c>
      <c r="AW73">
        <f t="shared" si="73"/>
        <v>96.599994914853923</v>
      </c>
      <c r="AX73">
        <f t="shared" si="74"/>
        <v>0.49746326311178363</v>
      </c>
      <c r="AY73">
        <f t="shared" si="75"/>
        <v>4.1743231199972688E-3</v>
      </c>
      <c r="AZ73">
        <f t="shared" si="76"/>
        <v>1.5981283103022581</v>
      </c>
      <c r="BA73" t="s">
        <v>584</v>
      </c>
      <c r="BB73">
        <v>630.96</v>
      </c>
      <c r="BC73">
        <f t="shared" si="77"/>
        <v>624.58999999999992</v>
      </c>
      <c r="BD73">
        <f t="shared" si="78"/>
        <v>0.32907795513857102</v>
      </c>
      <c r="BE73">
        <f t="shared" si="79"/>
        <v>0.7626143999513515</v>
      </c>
      <c r="BF73">
        <f t="shared" si="80"/>
        <v>0.38057590497012517</v>
      </c>
      <c r="BG73">
        <f t="shared" si="81"/>
        <v>0.78792412456533345</v>
      </c>
      <c r="BH73">
        <f t="shared" si="82"/>
        <v>1399.99096774194</v>
      </c>
      <c r="BI73">
        <f t="shared" si="83"/>
        <v>1180.1774031505959</v>
      </c>
      <c r="BJ73">
        <f t="shared" si="84"/>
        <v>0.84298929803391243</v>
      </c>
      <c r="BK73">
        <f t="shared" si="85"/>
        <v>0.19597859606782475</v>
      </c>
      <c r="BL73">
        <v>6</v>
      </c>
      <c r="BM73">
        <v>0.5</v>
      </c>
      <c r="BN73" t="s">
        <v>291</v>
      </c>
      <c r="BO73">
        <v>2</v>
      </c>
      <c r="BP73">
        <v>1607465597.5</v>
      </c>
      <c r="BQ73">
        <v>394.51532258064498</v>
      </c>
      <c r="BR73">
        <v>400.006741935484</v>
      </c>
      <c r="BS73">
        <v>33.870258064516101</v>
      </c>
      <c r="BT73">
        <v>33.201651612903198</v>
      </c>
      <c r="BU73">
        <v>392.14361290322603</v>
      </c>
      <c r="BV73">
        <v>33.444338709677403</v>
      </c>
      <c r="BW73">
        <v>500.00351612903199</v>
      </c>
      <c r="BX73">
        <v>101.793225806452</v>
      </c>
      <c r="BY73">
        <v>9.9923774193548406E-2</v>
      </c>
      <c r="BZ73">
        <v>35.912512903225803</v>
      </c>
      <c r="CA73">
        <v>36.2345258064516</v>
      </c>
      <c r="CB73">
        <v>999.9</v>
      </c>
      <c r="CC73">
        <v>0</v>
      </c>
      <c r="CD73">
        <v>0</v>
      </c>
      <c r="CE73">
        <v>10004.678387096799</v>
      </c>
      <c r="CF73">
        <v>0</v>
      </c>
      <c r="CG73">
        <v>131.59200000000001</v>
      </c>
      <c r="CH73">
        <v>1399.99096774194</v>
      </c>
      <c r="CI73">
        <v>0.89999970967741905</v>
      </c>
      <c r="CJ73">
        <v>0.100000290322581</v>
      </c>
      <c r="CK73">
        <v>0</v>
      </c>
      <c r="CL73">
        <v>1051.53548387097</v>
      </c>
      <c r="CM73">
        <v>4.9993800000000004</v>
      </c>
      <c r="CN73">
        <v>14714.664516129</v>
      </c>
      <c r="CO73">
        <v>11164.248387096801</v>
      </c>
      <c r="CP73">
        <v>47.461387096774203</v>
      </c>
      <c r="CQ73">
        <v>48.981645161290302</v>
      </c>
      <c r="CR73">
        <v>47.977645161290297</v>
      </c>
      <c r="CS73">
        <v>49.445129032258102</v>
      </c>
      <c r="CT73">
        <v>49.731709677419403</v>
      </c>
      <c r="CU73">
        <v>1255.4919354838701</v>
      </c>
      <c r="CV73">
        <v>139.49967741935501</v>
      </c>
      <c r="CW73">
        <v>0</v>
      </c>
      <c r="CX73">
        <v>207.90000009536701</v>
      </c>
      <c r="CY73">
        <v>0</v>
      </c>
      <c r="CZ73">
        <v>1050.0111999999999</v>
      </c>
      <c r="DA73">
        <v>-166.807692052862</v>
      </c>
      <c r="DB73">
        <v>-2267.9923042370801</v>
      </c>
      <c r="DC73">
        <v>14693.816000000001</v>
      </c>
      <c r="DD73">
        <v>15</v>
      </c>
      <c r="DE73">
        <v>1607465269.5999999</v>
      </c>
      <c r="DF73" t="s">
        <v>576</v>
      </c>
      <c r="DG73">
        <v>1607465268.5999999</v>
      </c>
      <c r="DH73">
        <v>1607465269.5999999</v>
      </c>
      <c r="DI73">
        <v>26</v>
      </c>
      <c r="DJ73">
        <v>0.20399999999999999</v>
      </c>
      <c r="DK73">
        <v>0.18</v>
      </c>
      <c r="DL73">
        <v>2.3719999999999999</v>
      </c>
      <c r="DM73">
        <v>0.42599999999999999</v>
      </c>
      <c r="DN73">
        <v>400</v>
      </c>
      <c r="DO73">
        <v>32</v>
      </c>
      <c r="DP73">
        <v>0.14000000000000001</v>
      </c>
      <c r="DQ73">
        <v>0.05</v>
      </c>
      <c r="DR73">
        <v>4.35968151119165</v>
      </c>
      <c r="DS73">
        <v>-0.58665015765749096</v>
      </c>
      <c r="DT73">
        <v>4.6299023973354302E-2</v>
      </c>
      <c r="DU73">
        <v>0</v>
      </c>
      <c r="DV73">
        <v>-5.4944953333333304</v>
      </c>
      <c r="DW73">
        <v>0.63403034482758702</v>
      </c>
      <c r="DX73">
        <v>4.9002344755690701E-2</v>
      </c>
      <c r="DY73">
        <v>0</v>
      </c>
      <c r="DZ73">
        <v>0.66830719999999999</v>
      </c>
      <c r="EA73">
        <v>8.5793672969966206E-2</v>
      </c>
      <c r="EB73">
        <v>6.2737965560469601E-3</v>
      </c>
      <c r="EC73">
        <v>1</v>
      </c>
      <c r="ED73">
        <v>1</v>
      </c>
      <c r="EE73">
        <v>3</v>
      </c>
      <c r="EF73" t="s">
        <v>331</v>
      </c>
      <c r="EG73">
        <v>100</v>
      </c>
      <c r="EH73">
        <v>100</v>
      </c>
      <c r="EI73">
        <v>2.371</v>
      </c>
      <c r="EJ73">
        <v>0.42599999999999999</v>
      </c>
      <c r="EK73">
        <v>2.3716999999999802</v>
      </c>
      <c r="EL73">
        <v>0</v>
      </c>
      <c r="EM73">
        <v>0</v>
      </c>
      <c r="EN73">
        <v>0</v>
      </c>
      <c r="EO73">
        <v>0.42591499999999599</v>
      </c>
      <c r="EP73">
        <v>0</v>
      </c>
      <c r="EQ73">
        <v>0</v>
      </c>
      <c r="ER73">
        <v>0</v>
      </c>
      <c r="ES73">
        <v>-1</v>
      </c>
      <c r="ET73">
        <v>-1</v>
      </c>
      <c r="EU73">
        <v>-1</v>
      </c>
      <c r="EV73">
        <v>-1</v>
      </c>
      <c r="EW73">
        <v>5.6</v>
      </c>
      <c r="EX73">
        <v>5.6</v>
      </c>
      <c r="EY73">
        <v>2</v>
      </c>
      <c r="EZ73">
        <v>495.51900000000001</v>
      </c>
      <c r="FA73">
        <v>560.29600000000005</v>
      </c>
      <c r="FB73">
        <v>34.654200000000003</v>
      </c>
      <c r="FC73">
        <v>32.333500000000001</v>
      </c>
      <c r="FD73">
        <v>30.000499999999999</v>
      </c>
      <c r="FE73">
        <v>31.955200000000001</v>
      </c>
      <c r="FF73">
        <v>31.977699999999999</v>
      </c>
      <c r="FG73">
        <v>20.963899999999999</v>
      </c>
      <c r="FH73">
        <v>0</v>
      </c>
      <c r="FI73">
        <v>100</v>
      </c>
      <c r="FJ73">
        <v>-999.9</v>
      </c>
      <c r="FK73">
        <v>400</v>
      </c>
      <c r="FL73">
        <v>34.214599999999997</v>
      </c>
      <c r="FM73">
        <v>101.273</v>
      </c>
      <c r="FN73">
        <v>100.524</v>
      </c>
    </row>
    <row r="74" spans="1:170" x14ac:dyDescent="0.25">
      <c r="A74">
        <v>61</v>
      </c>
      <c r="B74">
        <v>1607465801.5</v>
      </c>
      <c r="C74">
        <v>12357.4000000954</v>
      </c>
      <c r="D74" t="s">
        <v>585</v>
      </c>
      <c r="E74" t="s">
        <v>586</v>
      </c>
      <c r="F74" t="s">
        <v>354</v>
      </c>
      <c r="G74" t="s">
        <v>416</v>
      </c>
      <c r="H74">
        <v>1607465793.5</v>
      </c>
      <c r="I74">
        <f t="shared" si="43"/>
        <v>4.9060971694358775E-4</v>
      </c>
      <c r="J74">
        <f t="shared" si="44"/>
        <v>3.6736679302560371</v>
      </c>
      <c r="K74">
        <f t="shared" si="45"/>
        <v>395.35725806451597</v>
      </c>
      <c r="L74">
        <f t="shared" si="46"/>
        <v>67.49156555224458</v>
      </c>
      <c r="M74">
        <f t="shared" si="47"/>
        <v>6.8770996006312286</v>
      </c>
      <c r="N74">
        <f t="shared" si="48"/>
        <v>40.285200369777421</v>
      </c>
      <c r="O74">
        <f t="shared" si="49"/>
        <v>1.8536752746524627E-2</v>
      </c>
      <c r="P74">
        <f t="shared" si="50"/>
        <v>2.9621257596677655</v>
      </c>
      <c r="Q74">
        <f t="shared" si="51"/>
        <v>1.8472548463321355E-2</v>
      </c>
      <c r="R74">
        <f t="shared" si="52"/>
        <v>1.155109266360778E-2</v>
      </c>
      <c r="S74">
        <f t="shared" si="53"/>
        <v>231.29155149217473</v>
      </c>
      <c r="T74">
        <f t="shared" si="54"/>
        <v>37.264718629855508</v>
      </c>
      <c r="U74">
        <f t="shared" si="55"/>
        <v>36.293261290322597</v>
      </c>
      <c r="V74">
        <f t="shared" si="56"/>
        <v>6.0656985709002447</v>
      </c>
      <c r="W74">
        <f t="shared" si="57"/>
        <v>58.252822562325157</v>
      </c>
      <c r="X74">
        <f t="shared" si="58"/>
        <v>3.4863110510636095</v>
      </c>
      <c r="Y74">
        <f t="shared" si="59"/>
        <v>5.9847933502854351</v>
      </c>
      <c r="Z74">
        <f t="shared" si="60"/>
        <v>2.5793875198366352</v>
      </c>
      <c r="AA74">
        <f t="shared" si="61"/>
        <v>-21.635888517212219</v>
      </c>
      <c r="AB74">
        <f t="shared" si="62"/>
        <v>-39.052425299739184</v>
      </c>
      <c r="AC74">
        <f t="shared" si="63"/>
        <v>-3.1142394191773035</v>
      </c>
      <c r="AD74">
        <f t="shared" si="64"/>
        <v>167.48899825604605</v>
      </c>
      <c r="AE74">
        <v>0</v>
      </c>
      <c r="AF74">
        <v>0</v>
      </c>
      <c r="AG74">
        <f t="shared" si="65"/>
        <v>1</v>
      </c>
      <c r="AH74">
        <f t="shared" si="66"/>
        <v>0</v>
      </c>
      <c r="AI74">
        <f t="shared" si="67"/>
        <v>52286.710557162252</v>
      </c>
      <c r="AJ74" t="s">
        <v>288</v>
      </c>
      <c r="AK74">
        <v>715.47692307692296</v>
      </c>
      <c r="AL74">
        <v>3262.08</v>
      </c>
      <c r="AM74">
        <f t="shared" si="68"/>
        <v>2546.603076923077</v>
      </c>
      <c r="AN74">
        <f t="shared" si="69"/>
        <v>0.78066849277855754</v>
      </c>
      <c r="AO74">
        <v>-0.57774747981622299</v>
      </c>
      <c r="AP74" t="s">
        <v>587</v>
      </c>
      <c r="AQ74">
        <v>784.13042307692297</v>
      </c>
      <c r="AR74">
        <v>914</v>
      </c>
      <c r="AS74">
        <f t="shared" si="70"/>
        <v>0.14208925265106898</v>
      </c>
      <c r="AT74">
        <v>0.5</v>
      </c>
      <c r="AU74">
        <f t="shared" si="71"/>
        <v>1180.1882321828493</v>
      </c>
      <c r="AV74">
        <f t="shared" si="72"/>
        <v>3.6736679302560371</v>
      </c>
      <c r="AW74">
        <f t="shared" si="73"/>
        <v>83.846031949223672</v>
      </c>
      <c r="AX74">
        <f t="shared" si="74"/>
        <v>0.40672866520787748</v>
      </c>
      <c r="AY74">
        <f t="shared" si="75"/>
        <v>3.6023197775908499E-3</v>
      </c>
      <c r="AZ74">
        <f t="shared" si="76"/>
        <v>2.5690153172866519</v>
      </c>
      <c r="BA74" t="s">
        <v>588</v>
      </c>
      <c r="BB74">
        <v>542.25</v>
      </c>
      <c r="BC74">
        <f t="shared" si="77"/>
        <v>371.75</v>
      </c>
      <c r="BD74">
        <f t="shared" si="78"/>
        <v>0.34934654182401353</v>
      </c>
      <c r="BE74">
        <f t="shared" si="79"/>
        <v>0.86331866329880913</v>
      </c>
      <c r="BF74">
        <f t="shared" si="80"/>
        <v>0.65417874302541867</v>
      </c>
      <c r="BG74">
        <f t="shared" si="81"/>
        <v>0.92204396565681457</v>
      </c>
      <c r="BH74">
        <f t="shared" si="82"/>
        <v>1400.0038709677401</v>
      </c>
      <c r="BI74">
        <f t="shared" si="83"/>
        <v>1180.1882321828493</v>
      </c>
      <c r="BJ74">
        <f t="shared" si="84"/>
        <v>0.84298926357043202</v>
      </c>
      <c r="BK74">
        <f t="shared" si="85"/>
        <v>0.19597852714086392</v>
      </c>
      <c r="BL74">
        <v>6</v>
      </c>
      <c r="BM74">
        <v>0.5</v>
      </c>
      <c r="BN74" t="s">
        <v>291</v>
      </c>
      <c r="BO74">
        <v>2</v>
      </c>
      <c r="BP74">
        <v>1607465793.5</v>
      </c>
      <c r="BQ74">
        <v>395.35725806451597</v>
      </c>
      <c r="BR74">
        <v>399.99835483870999</v>
      </c>
      <c r="BS74">
        <v>34.2145096774194</v>
      </c>
      <c r="BT74">
        <v>33.645929032258103</v>
      </c>
      <c r="BU74">
        <v>392.98564516128999</v>
      </c>
      <c r="BV74">
        <v>33.7885967741936</v>
      </c>
      <c r="BW74">
        <v>500.00690322580601</v>
      </c>
      <c r="BX74">
        <v>101.795709677419</v>
      </c>
      <c r="BY74">
        <v>9.9979722580645206E-2</v>
      </c>
      <c r="BZ74">
        <v>36.0487161290323</v>
      </c>
      <c r="CA74">
        <v>36.293261290322597</v>
      </c>
      <c r="CB74">
        <v>999.9</v>
      </c>
      <c r="CC74">
        <v>0</v>
      </c>
      <c r="CD74">
        <v>0</v>
      </c>
      <c r="CE74">
        <v>10007.1890322581</v>
      </c>
      <c r="CF74">
        <v>0</v>
      </c>
      <c r="CG74">
        <v>141.470387096774</v>
      </c>
      <c r="CH74">
        <v>1400.0038709677401</v>
      </c>
      <c r="CI74">
        <v>0.90000112903225804</v>
      </c>
      <c r="CJ74">
        <v>9.9998909677419395E-2</v>
      </c>
      <c r="CK74">
        <v>0</v>
      </c>
      <c r="CL74">
        <v>784.71248387096796</v>
      </c>
      <c r="CM74">
        <v>4.9993800000000004</v>
      </c>
      <c r="CN74">
        <v>11137.6709677419</v>
      </c>
      <c r="CO74">
        <v>11164.367741935501</v>
      </c>
      <c r="CP74">
        <v>48.26</v>
      </c>
      <c r="CQ74">
        <v>49.756</v>
      </c>
      <c r="CR74">
        <v>48.804000000000002</v>
      </c>
      <c r="CS74">
        <v>50.186999999999998</v>
      </c>
      <c r="CT74">
        <v>50.5</v>
      </c>
      <c r="CU74">
        <v>1255.5051612903201</v>
      </c>
      <c r="CV74">
        <v>139.49935483870999</v>
      </c>
      <c r="CW74">
        <v>0</v>
      </c>
      <c r="CX74">
        <v>195.19999980926499</v>
      </c>
      <c r="CY74">
        <v>0</v>
      </c>
      <c r="CZ74">
        <v>784.13042307692297</v>
      </c>
      <c r="DA74">
        <v>-74.912854713707304</v>
      </c>
      <c r="DB74">
        <v>-1018.7042737020899</v>
      </c>
      <c r="DC74">
        <v>11129.85</v>
      </c>
      <c r="DD74">
        <v>15</v>
      </c>
      <c r="DE74">
        <v>1607465269.5999999</v>
      </c>
      <c r="DF74" t="s">
        <v>576</v>
      </c>
      <c r="DG74">
        <v>1607465268.5999999</v>
      </c>
      <c r="DH74">
        <v>1607465269.5999999</v>
      </c>
      <c r="DI74">
        <v>26</v>
      </c>
      <c r="DJ74">
        <v>0.20399999999999999</v>
      </c>
      <c r="DK74">
        <v>0.18</v>
      </c>
      <c r="DL74">
        <v>2.3719999999999999</v>
      </c>
      <c r="DM74">
        <v>0.42599999999999999</v>
      </c>
      <c r="DN74">
        <v>400</v>
      </c>
      <c r="DO74">
        <v>32</v>
      </c>
      <c r="DP74">
        <v>0.14000000000000001</v>
      </c>
      <c r="DQ74">
        <v>0.05</v>
      </c>
      <c r="DR74">
        <v>3.6920121040241201</v>
      </c>
      <c r="DS74">
        <v>-1.0712378595975001</v>
      </c>
      <c r="DT74">
        <v>8.2489314794694193E-2</v>
      </c>
      <c r="DU74">
        <v>0</v>
      </c>
      <c r="DV74">
        <v>-4.6468666666666696</v>
      </c>
      <c r="DW74">
        <v>1.3664564182425001</v>
      </c>
      <c r="DX74">
        <v>0.10180136794540399</v>
      </c>
      <c r="DY74">
        <v>0</v>
      </c>
      <c r="DZ74">
        <v>0.56914920000000002</v>
      </c>
      <c r="EA74">
        <v>-0.15621960400445001</v>
      </c>
      <c r="EB74">
        <v>1.13827867103506E-2</v>
      </c>
      <c r="EC74">
        <v>1</v>
      </c>
      <c r="ED74">
        <v>1</v>
      </c>
      <c r="EE74">
        <v>3</v>
      </c>
      <c r="EF74" t="s">
        <v>331</v>
      </c>
      <c r="EG74">
        <v>100</v>
      </c>
      <c r="EH74">
        <v>100</v>
      </c>
      <c r="EI74">
        <v>2.371</v>
      </c>
      <c r="EJ74">
        <v>0.4259</v>
      </c>
      <c r="EK74">
        <v>2.3716999999999802</v>
      </c>
      <c r="EL74">
        <v>0</v>
      </c>
      <c r="EM74">
        <v>0</v>
      </c>
      <c r="EN74">
        <v>0</v>
      </c>
      <c r="EO74">
        <v>0.42591499999999599</v>
      </c>
      <c r="EP74">
        <v>0</v>
      </c>
      <c r="EQ74">
        <v>0</v>
      </c>
      <c r="ER74">
        <v>0</v>
      </c>
      <c r="ES74">
        <v>-1</v>
      </c>
      <c r="ET74">
        <v>-1</v>
      </c>
      <c r="EU74">
        <v>-1</v>
      </c>
      <c r="EV74">
        <v>-1</v>
      </c>
      <c r="EW74">
        <v>8.9</v>
      </c>
      <c r="EX74">
        <v>8.9</v>
      </c>
      <c r="EY74">
        <v>2</v>
      </c>
      <c r="EZ74">
        <v>491.12799999999999</v>
      </c>
      <c r="FA74">
        <v>558.48599999999999</v>
      </c>
      <c r="FB74">
        <v>34.773299999999999</v>
      </c>
      <c r="FC74">
        <v>32.445500000000003</v>
      </c>
      <c r="FD74">
        <v>29.999700000000001</v>
      </c>
      <c r="FE74">
        <v>32.046599999999998</v>
      </c>
      <c r="FF74">
        <v>32.0608</v>
      </c>
      <c r="FG74">
        <v>20.965299999999999</v>
      </c>
      <c r="FH74">
        <v>0</v>
      </c>
      <c r="FI74">
        <v>100</v>
      </c>
      <c r="FJ74">
        <v>-999.9</v>
      </c>
      <c r="FK74">
        <v>400</v>
      </c>
      <c r="FL74">
        <v>33.886099999999999</v>
      </c>
      <c r="FM74">
        <v>101.259</v>
      </c>
      <c r="FN74">
        <v>100.512</v>
      </c>
    </row>
    <row r="75" spans="1:170" x14ac:dyDescent="0.25">
      <c r="A75">
        <v>62</v>
      </c>
      <c r="B75">
        <v>1607466084</v>
      </c>
      <c r="C75">
        <v>12639.9000000954</v>
      </c>
      <c r="D75" t="s">
        <v>589</v>
      </c>
      <c r="E75" t="s">
        <v>590</v>
      </c>
      <c r="F75" t="s">
        <v>405</v>
      </c>
      <c r="G75" t="s">
        <v>345</v>
      </c>
      <c r="H75">
        <v>1607466076.25</v>
      </c>
      <c r="I75">
        <f t="shared" si="43"/>
        <v>1.3631948712844674E-3</v>
      </c>
      <c r="J75">
        <f t="shared" si="44"/>
        <v>6.1398179029332285</v>
      </c>
      <c r="K75">
        <f t="shared" si="45"/>
        <v>391.98289999999997</v>
      </c>
      <c r="L75">
        <f t="shared" si="46"/>
        <v>196.99467291589002</v>
      </c>
      <c r="M75">
        <f t="shared" si="47"/>
        <v>20.072912324328588</v>
      </c>
      <c r="N75">
        <f t="shared" si="48"/>
        <v>39.941376423389521</v>
      </c>
      <c r="O75">
        <f t="shared" si="49"/>
        <v>5.4141625061554483E-2</v>
      </c>
      <c r="P75">
        <f t="shared" si="50"/>
        <v>2.961423566947631</v>
      </c>
      <c r="Q75">
        <f t="shared" si="51"/>
        <v>5.3597681208123672E-2</v>
      </c>
      <c r="R75">
        <f t="shared" si="52"/>
        <v>3.3546966419987265E-2</v>
      </c>
      <c r="S75">
        <f t="shared" si="53"/>
        <v>231.29030283401679</v>
      </c>
      <c r="T75">
        <f t="shared" si="54"/>
        <v>37.188062668353325</v>
      </c>
      <c r="U75">
        <f t="shared" si="55"/>
        <v>36.129266666666702</v>
      </c>
      <c r="V75">
        <f t="shared" si="56"/>
        <v>6.0113384974814821</v>
      </c>
      <c r="W75">
        <f t="shared" si="57"/>
        <v>58.696264278691082</v>
      </c>
      <c r="X75">
        <f t="shared" si="58"/>
        <v>3.5412183381917131</v>
      </c>
      <c r="Y75">
        <f t="shared" si="59"/>
        <v>6.0331238822592441</v>
      </c>
      <c r="Z75">
        <f t="shared" si="60"/>
        <v>2.470120159289769</v>
      </c>
      <c r="AA75">
        <f t="shared" si="61"/>
        <v>-60.116893823645015</v>
      </c>
      <c r="AB75">
        <f t="shared" si="62"/>
        <v>10.517622704874622</v>
      </c>
      <c r="AC75">
        <f t="shared" si="63"/>
        <v>0.83885608715809967</v>
      </c>
      <c r="AD75">
        <f t="shared" si="64"/>
        <v>182.52988780240446</v>
      </c>
      <c r="AE75">
        <v>0</v>
      </c>
      <c r="AF75">
        <v>0</v>
      </c>
      <c r="AG75">
        <f t="shared" si="65"/>
        <v>1</v>
      </c>
      <c r="AH75">
        <f t="shared" si="66"/>
        <v>0</v>
      </c>
      <c r="AI75">
        <f t="shared" si="67"/>
        <v>52242.004141575781</v>
      </c>
      <c r="AJ75" t="s">
        <v>288</v>
      </c>
      <c r="AK75">
        <v>715.47692307692296</v>
      </c>
      <c r="AL75">
        <v>3262.08</v>
      </c>
      <c r="AM75">
        <f t="shared" si="68"/>
        <v>2546.603076923077</v>
      </c>
      <c r="AN75">
        <f t="shared" si="69"/>
        <v>0.78066849277855754</v>
      </c>
      <c r="AO75">
        <v>-0.57774747981622299</v>
      </c>
      <c r="AP75" t="s">
        <v>591</v>
      </c>
      <c r="AQ75">
        <v>828.41957692307699</v>
      </c>
      <c r="AR75">
        <v>961.33</v>
      </c>
      <c r="AS75">
        <f t="shared" si="70"/>
        <v>0.13825681407729196</v>
      </c>
      <c r="AT75">
        <v>0.5</v>
      </c>
      <c r="AU75">
        <f t="shared" si="71"/>
        <v>1180.1841418532231</v>
      </c>
      <c r="AV75">
        <f t="shared" si="72"/>
        <v>6.1398179029332285</v>
      </c>
      <c r="AW75">
        <f t="shared" si="73"/>
        <v>81.584249738584717</v>
      </c>
      <c r="AX75">
        <f t="shared" si="74"/>
        <v>0.40505341558049784</v>
      </c>
      <c r="AY75">
        <f t="shared" si="75"/>
        <v>5.6919637745690881E-3</v>
      </c>
      <c r="AZ75">
        <f t="shared" si="76"/>
        <v>2.3932988671944075</v>
      </c>
      <c r="BA75" t="s">
        <v>592</v>
      </c>
      <c r="BB75">
        <v>571.94000000000005</v>
      </c>
      <c r="BC75">
        <f t="shared" si="77"/>
        <v>389.39</v>
      </c>
      <c r="BD75">
        <f t="shared" si="78"/>
        <v>0.34132983147210522</v>
      </c>
      <c r="BE75">
        <f t="shared" si="79"/>
        <v>0.85525288646687536</v>
      </c>
      <c r="BF75">
        <f t="shared" si="80"/>
        <v>0.54060915055583492</v>
      </c>
      <c r="BG75">
        <f t="shared" si="81"/>
        <v>0.90345842304560164</v>
      </c>
      <c r="BH75">
        <f t="shared" si="82"/>
        <v>1399.99933333333</v>
      </c>
      <c r="BI75">
        <f t="shared" si="83"/>
        <v>1180.1841418532231</v>
      </c>
      <c r="BJ75">
        <f t="shared" si="84"/>
        <v>0.84298907417567293</v>
      </c>
      <c r="BK75">
        <f t="shared" si="85"/>
        <v>0.19597814835134589</v>
      </c>
      <c r="BL75">
        <v>6</v>
      </c>
      <c r="BM75">
        <v>0.5</v>
      </c>
      <c r="BN75" t="s">
        <v>291</v>
      </c>
      <c r="BO75">
        <v>2</v>
      </c>
      <c r="BP75">
        <v>1607466076.25</v>
      </c>
      <c r="BQ75">
        <v>391.98289999999997</v>
      </c>
      <c r="BR75">
        <v>399.99180000000001</v>
      </c>
      <c r="BS75">
        <v>34.753360000000001</v>
      </c>
      <c r="BT75">
        <v>33.174396666666702</v>
      </c>
      <c r="BU75">
        <v>389.59833333333302</v>
      </c>
      <c r="BV75">
        <v>34.278786666666697</v>
      </c>
      <c r="BW75">
        <v>500.00626666666699</v>
      </c>
      <c r="BX75">
        <v>101.795733333333</v>
      </c>
      <c r="BY75">
        <v>9.9977993333333307E-2</v>
      </c>
      <c r="BZ75">
        <v>36.195143333333299</v>
      </c>
      <c r="CA75">
        <v>36.129266666666702</v>
      </c>
      <c r="CB75">
        <v>999.9</v>
      </c>
      <c r="CC75">
        <v>0</v>
      </c>
      <c r="CD75">
        <v>0</v>
      </c>
      <c r="CE75">
        <v>10003.2043333333</v>
      </c>
      <c r="CF75">
        <v>0</v>
      </c>
      <c r="CG75">
        <v>139.371466666667</v>
      </c>
      <c r="CH75">
        <v>1399.99933333333</v>
      </c>
      <c r="CI75">
        <v>0.90000570000000002</v>
      </c>
      <c r="CJ75">
        <v>9.9994440000000004E-2</v>
      </c>
      <c r="CK75">
        <v>0</v>
      </c>
      <c r="CL75">
        <v>828.4769</v>
      </c>
      <c r="CM75">
        <v>4.9993800000000004</v>
      </c>
      <c r="CN75">
        <v>11842.27</v>
      </c>
      <c r="CO75">
        <v>11164.336666666701</v>
      </c>
      <c r="CP75">
        <v>48.932866666666598</v>
      </c>
      <c r="CQ75">
        <v>50.3874</v>
      </c>
      <c r="CR75">
        <v>49.5</v>
      </c>
      <c r="CS75">
        <v>50.7541333333333</v>
      </c>
      <c r="CT75">
        <v>51.120800000000003</v>
      </c>
      <c r="CU75">
        <v>1255.50933333333</v>
      </c>
      <c r="CV75">
        <v>139.49</v>
      </c>
      <c r="CW75">
        <v>0</v>
      </c>
      <c r="CX75">
        <v>281.59999990463302</v>
      </c>
      <c r="CY75">
        <v>0</v>
      </c>
      <c r="CZ75">
        <v>828.41957692307699</v>
      </c>
      <c r="DA75">
        <v>-19.534393127677699</v>
      </c>
      <c r="DB75">
        <v>-252.017093742589</v>
      </c>
      <c r="DC75">
        <v>11841.342307692301</v>
      </c>
      <c r="DD75">
        <v>15</v>
      </c>
      <c r="DE75">
        <v>1607465887</v>
      </c>
      <c r="DF75" t="s">
        <v>593</v>
      </c>
      <c r="DG75">
        <v>1607465879</v>
      </c>
      <c r="DH75">
        <v>1607465887</v>
      </c>
      <c r="DI75">
        <v>27</v>
      </c>
      <c r="DJ75">
        <v>1.2999999999999999E-2</v>
      </c>
      <c r="DK75">
        <v>4.9000000000000002E-2</v>
      </c>
      <c r="DL75">
        <v>2.3849999999999998</v>
      </c>
      <c r="DM75">
        <v>0.47499999999999998</v>
      </c>
      <c r="DN75">
        <v>400</v>
      </c>
      <c r="DO75">
        <v>34</v>
      </c>
      <c r="DP75">
        <v>0.23</v>
      </c>
      <c r="DQ75">
        <v>0.03</v>
      </c>
      <c r="DR75">
        <v>6.1366109077443802</v>
      </c>
      <c r="DS75">
        <v>0.20885048961246799</v>
      </c>
      <c r="DT75">
        <v>1.9828992242153901E-2</v>
      </c>
      <c r="DU75">
        <v>1</v>
      </c>
      <c r="DV75">
        <v>-8.0088383333333297</v>
      </c>
      <c r="DW75">
        <v>-0.308665895439379</v>
      </c>
      <c r="DX75">
        <v>2.71455526232607E-2</v>
      </c>
      <c r="DY75">
        <v>0</v>
      </c>
      <c r="DZ75">
        <v>1.5789593333333301</v>
      </c>
      <c r="EA75">
        <v>0.14434598442714</v>
      </c>
      <c r="EB75">
        <v>1.0436375147637299E-2</v>
      </c>
      <c r="EC75">
        <v>1</v>
      </c>
      <c r="ED75">
        <v>2</v>
      </c>
      <c r="EE75">
        <v>3</v>
      </c>
      <c r="EF75" t="s">
        <v>293</v>
      </c>
      <c r="EG75">
        <v>100</v>
      </c>
      <c r="EH75">
        <v>100</v>
      </c>
      <c r="EI75">
        <v>2.3839999999999999</v>
      </c>
      <c r="EJ75">
        <v>0.47460000000000002</v>
      </c>
      <c r="EK75">
        <v>2.38460000000009</v>
      </c>
      <c r="EL75">
        <v>0</v>
      </c>
      <c r="EM75">
        <v>0</v>
      </c>
      <c r="EN75">
        <v>0</v>
      </c>
      <c r="EO75">
        <v>0.47457500000000202</v>
      </c>
      <c r="EP75">
        <v>0</v>
      </c>
      <c r="EQ75">
        <v>0</v>
      </c>
      <c r="ER75">
        <v>0</v>
      </c>
      <c r="ES75">
        <v>-1</v>
      </c>
      <c r="ET75">
        <v>-1</v>
      </c>
      <c r="EU75">
        <v>-1</v>
      </c>
      <c r="EV75">
        <v>-1</v>
      </c>
      <c r="EW75">
        <v>3.4</v>
      </c>
      <c r="EX75">
        <v>3.3</v>
      </c>
      <c r="EY75">
        <v>2</v>
      </c>
      <c r="EZ75">
        <v>488.46300000000002</v>
      </c>
      <c r="FA75">
        <v>556.34500000000003</v>
      </c>
      <c r="FB75">
        <v>34.860700000000001</v>
      </c>
      <c r="FC75">
        <v>32.342300000000002</v>
      </c>
      <c r="FD75">
        <v>30</v>
      </c>
      <c r="FE75">
        <v>31.975999999999999</v>
      </c>
      <c r="FF75">
        <v>31.9923</v>
      </c>
      <c r="FG75">
        <v>20.968499999999999</v>
      </c>
      <c r="FH75">
        <v>0</v>
      </c>
      <c r="FI75">
        <v>100</v>
      </c>
      <c r="FJ75">
        <v>-999.9</v>
      </c>
      <c r="FK75">
        <v>400</v>
      </c>
      <c r="FL75">
        <v>34.208799999999997</v>
      </c>
      <c r="FM75">
        <v>101.276</v>
      </c>
      <c r="FN75">
        <v>100.53100000000001</v>
      </c>
    </row>
    <row r="76" spans="1:170" x14ac:dyDescent="0.25">
      <c r="A76">
        <v>63</v>
      </c>
      <c r="B76">
        <v>1607466288.5</v>
      </c>
      <c r="C76">
        <v>12844.4000000954</v>
      </c>
      <c r="D76" t="s">
        <v>594</v>
      </c>
      <c r="E76" t="s">
        <v>595</v>
      </c>
      <c r="F76" t="s">
        <v>405</v>
      </c>
      <c r="G76" t="s">
        <v>345</v>
      </c>
      <c r="H76">
        <v>1607466280.5</v>
      </c>
      <c r="I76">
        <f t="shared" si="43"/>
        <v>5.0921859093520688E-4</v>
      </c>
      <c r="J76">
        <f t="shared" si="44"/>
        <v>4.2830708953668584</v>
      </c>
      <c r="K76">
        <f t="shared" si="45"/>
        <v>394.61819354838701</v>
      </c>
      <c r="L76">
        <f t="shared" si="46"/>
        <v>21.331322637981167</v>
      </c>
      <c r="M76">
        <f t="shared" si="47"/>
        <v>2.1732725661855272</v>
      </c>
      <c r="N76">
        <f t="shared" si="48"/>
        <v>40.204393731750621</v>
      </c>
      <c r="O76">
        <f t="shared" si="49"/>
        <v>1.8869268842188557E-2</v>
      </c>
      <c r="P76">
        <f t="shared" si="50"/>
        <v>2.9600260891722447</v>
      </c>
      <c r="Q76">
        <f t="shared" si="51"/>
        <v>1.8802697933760094E-2</v>
      </c>
      <c r="R76">
        <f t="shared" si="52"/>
        <v>1.1757647671692628E-2</v>
      </c>
      <c r="S76">
        <f t="shared" si="53"/>
        <v>231.29123704849405</v>
      </c>
      <c r="T76">
        <f t="shared" si="54"/>
        <v>37.50136284767769</v>
      </c>
      <c r="U76">
        <f t="shared" si="55"/>
        <v>36.418387096774197</v>
      </c>
      <c r="V76">
        <f t="shared" si="56"/>
        <v>6.1074612709736735</v>
      </c>
      <c r="W76">
        <f t="shared" si="57"/>
        <v>57.351813370827642</v>
      </c>
      <c r="X76">
        <f t="shared" si="58"/>
        <v>3.4780771139974469</v>
      </c>
      <c r="Y76">
        <f t="shared" si="59"/>
        <v>6.0644588367394023</v>
      </c>
      <c r="Z76">
        <f t="shared" si="60"/>
        <v>2.6293841569762266</v>
      </c>
      <c r="AA76">
        <f t="shared" si="61"/>
        <v>-22.456539860242625</v>
      </c>
      <c r="AB76">
        <f t="shared" si="62"/>
        <v>-20.562259770618311</v>
      </c>
      <c r="AC76">
        <f t="shared" si="63"/>
        <v>-1.6438174025746433</v>
      </c>
      <c r="AD76">
        <f t="shared" si="64"/>
        <v>186.62862001505846</v>
      </c>
      <c r="AE76">
        <v>0</v>
      </c>
      <c r="AF76">
        <v>0</v>
      </c>
      <c r="AG76">
        <f t="shared" si="65"/>
        <v>1</v>
      </c>
      <c r="AH76">
        <f t="shared" si="66"/>
        <v>0</v>
      </c>
      <c r="AI76">
        <f t="shared" si="67"/>
        <v>52186.09614390997</v>
      </c>
      <c r="AJ76" t="s">
        <v>288</v>
      </c>
      <c r="AK76">
        <v>715.47692307692296</v>
      </c>
      <c r="AL76">
        <v>3262.08</v>
      </c>
      <c r="AM76">
        <f t="shared" si="68"/>
        <v>2546.603076923077</v>
      </c>
      <c r="AN76">
        <f t="shared" si="69"/>
        <v>0.78066849277855754</v>
      </c>
      <c r="AO76">
        <v>-0.57774747981622299</v>
      </c>
      <c r="AP76" t="s">
        <v>596</v>
      </c>
      <c r="AQ76">
        <v>684.24907692307704</v>
      </c>
      <c r="AR76">
        <v>806.4</v>
      </c>
      <c r="AS76">
        <f t="shared" si="70"/>
        <v>0.15147683913308896</v>
      </c>
      <c r="AT76">
        <v>0.5</v>
      </c>
      <c r="AU76">
        <f t="shared" si="71"/>
        <v>1180.1856289570419</v>
      </c>
      <c r="AV76">
        <f t="shared" si="72"/>
        <v>4.2830708953668584</v>
      </c>
      <c r="AW76">
        <f t="shared" si="73"/>
        <v>89.385394332354622</v>
      </c>
      <c r="AX76">
        <f t="shared" si="74"/>
        <v>0.30886656746031738</v>
      </c>
      <c r="AY76">
        <f t="shared" si="75"/>
        <v>4.1186896839937818E-3</v>
      </c>
      <c r="AZ76">
        <f t="shared" si="76"/>
        <v>3.0452380952380951</v>
      </c>
      <c r="BA76" t="s">
        <v>597</v>
      </c>
      <c r="BB76">
        <v>557.33000000000004</v>
      </c>
      <c r="BC76">
        <f t="shared" si="77"/>
        <v>249.06999999999994</v>
      </c>
      <c r="BD76">
        <f t="shared" si="78"/>
        <v>0.49042808478308497</v>
      </c>
      <c r="BE76">
        <f t="shared" si="79"/>
        <v>0.90791385525464452</v>
      </c>
      <c r="BF76">
        <f t="shared" si="80"/>
        <v>1.3434534686971205</v>
      </c>
      <c r="BG76">
        <f t="shared" si="81"/>
        <v>0.96429632959018707</v>
      </c>
      <c r="BH76">
        <f t="shared" si="82"/>
        <v>1400.0006451612901</v>
      </c>
      <c r="BI76">
        <f t="shared" si="83"/>
        <v>1180.1856289570419</v>
      </c>
      <c r="BJ76">
        <f t="shared" si="84"/>
        <v>0.8429893464949626</v>
      </c>
      <c r="BK76">
        <f t="shared" si="85"/>
        <v>0.19597869298992535</v>
      </c>
      <c r="BL76">
        <v>6</v>
      </c>
      <c r="BM76">
        <v>0.5</v>
      </c>
      <c r="BN76" t="s">
        <v>291</v>
      </c>
      <c r="BO76">
        <v>2</v>
      </c>
      <c r="BP76">
        <v>1607466280.5</v>
      </c>
      <c r="BQ76">
        <v>394.61819354838701</v>
      </c>
      <c r="BR76">
        <v>399.99900000000002</v>
      </c>
      <c r="BS76">
        <v>34.138370967741899</v>
      </c>
      <c r="BT76">
        <v>33.548170967741903</v>
      </c>
      <c r="BU76">
        <v>392.23354838709702</v>
      </c>
      <c r="BV76">
        <v>33.663793548387098</v>
      </c>
      <c r="BW76">
        <v>500.00138709677401</v>
      </c>
      <c r="BX76">
        <v>101.781774193548</v>
      </c>
      <c r="BY76">
        <v>9.9979838709677402E-2</v>
      </c>
      <c r="BZ76">
        <v>36.289535483870999</v>
      </c>
      <c r="CA76">
        <v>36.418387096774197</v>
      </c>
      <c r="CB76">
        <v>999.9</v>
      </c>
      <c r="CC76">
        <v>0</v>
      </c>
      <c r="CD76">
        <v>0</v>
      </c>
      <c r="CE76">
        <v>9996.6529032258095</v>
      </c>
      <c r="CF76">
        <v>0</v>
      </c>
      <c r="CG76">
        <v>140.62483870967699</v>
      </c>
      <c r="CH76">
        <v>1400.0006451612901</v>
      </c>
      <c r="CI76">
        <v>0.89999983870967804</v>
      </c>
      <c r="CJ76">
        <v>0.100000316129032</v>
      </c>
      <c r="CK76">
        <v>0</v>
      </c>
      <c r="CL76">
        <v>684.58745161290301</v>
      </c>
      <c r="CM76">
        <v>4.9993800000000004</v>
      </c>
      <c r="CN76">
        <v>9737.0238709677506</v>
      </c>
      <c r="CO76">
        <v>11164.3387096774</v>
      </c>
      <c r="CP76">
        <v>49.311999999999998</v>
      </c>
      <c r="CQ76">
        <v>50.745935483871001</v>
      </c>
      <c r="CR76">
        <v>49.878999999999998</v>
      </c>
      <c r="CS76">
        <v>51.156999999999996</v>
      </c>
      <c r="CT76">
        <v>51.5</v>
      </c>
      <c r="CU76">
        <v>1255.4983870967701</v>
      </c>
      <c r="CV76">
        <v>139.50290322580599</v>
      </c>
      <c r="CW76">
        <v>0</v>
      </c>
      <c r="CX76">
        <v>203.59999990463299</v>
      </c>
      <c r="CY76">
        <v>0</v>
      </c>
      <c r="CZ76">
        <v>684.24907692307704</v>
      </c>
      <c r="DA76">
        <v>-54.673846070720799</v>
      </c>
      <c r="DB76">
        <v>-751.73469981429298</v>
      </c>
      <c r="DC76">
        <v>9732.5246153846201</v>
      </c>
      <c r="DD76">
        <v>15</v>
      </c>
      <c r="DE76">
        <v>1607465887</v>
      </c>
      <c r="DF76" t="s">
        <v>593</v>
      </c>
      <c r="DG76">
        <v>1607465879</v>
      </c>
      <c r="DH76">
        <v>1607465887</v>
      </c>
      <c r="DI76">
        <v>27</v>
      </c>
      <c r="DJ76">
        <v>1.2999999999999999E-2</v>
      </c>
      <c r="DK76">
        <v>4.9000000000000002E-2</v>
      </c>
      <c r="DL76">
        <v>2.3849999999999998</v>
      </c>
      <c r="DM76">
        <v>0.47499999999999998</v>
      </c>
      <c r="DN76">
        <v>400</v>
      </c>
      <c r="DO76">
        <v>34</v>
      </c>
      <c r="DP76">
        <v>0.23</v>
      </c>
      <c r="DQ76">
        <v>0.03</v>
      </c>
      <c r="DR76">
        <v>4.2871901416618599</v>
      </c>
      <c r="DS76">
        <v>-0.19643098957344701</v>
      </c>
      <c r="DT76">
        <v>2.6208870429898699E-2</v>
      </c>
      <c r="DU76">
        <v>1</v>
      </c>
      <c r="DV76">
        <v>-5.3812763333333304</v>
      </c>
      <c r="DW76">
        <v>-5.2904115684050904E-3</v>
      </c>
      <c r="DX76">
        <v>2.6181003352728001E-2</v>
      </c>
      <c r="DY76">
        <v>1</v>
      </c>
      <c r="DZ76">
        <v>0.58835979999999999</v>
      </c>
      <c r="EA76">
        <v>0.50299659176863398</v>
      </c>
      <c r="EB76">
        <v>3.6366422034068702E-2</v>
      </c>
      <c r="EC76">
        <v>0</v>
      </c>
      <c r="ED76">
        <v>2</v>
      </c>
      <c r="EE76">
        <v>3</v>
      </c>
      <c r="EF76" t="s">
        <v>293</v>
      </c>
      <c r="EG76">
        <v>100</v>
      </c>
      <c r="EH76">
        <v>100</v>
      </c>
      <c r="EI76">
        <v>2.3849999999999998</v>
      </c>
      <c r="EJ76">
        <v>0.47460000000000002</v>
      </c>
      <c r="EK76">
        <v>2.38460000000009</v>
      </c>
      <c r="EL76">
        <v>0</v>
      </c>
      <c r="EM76">
        <v>0</v>
      </c>
      <c r="EN76">
        <v>0</v>
      </c>
      <c r="EO76">
        <v>0.47457500000000202</v>
      </c>
      <c r="EP76">
        <v>0</v>
      </c>
      <c r="EQ76">
        <v>0</v>
      </c>
      <c r="ER76">
        <v>0</v>
      </c>
      <c r="ES76">
        <v>-1</v>
      </c>
      <c r="ET76">
        <v>-1</v>
      </c>
      <c r="EU76">
        <v>-1</v>
      </c>
      <c r="EV76">
        <v>-1</v>
      </c>
      <c r="EW76">
        <v>6.8</v>
      </c>
      <c r="EX76">
        <v>6.7</v>
      </c>
      <c r="EY76">
        <v>2</v>
      </c>
      <c r="EZ76">
        <v>492.185</v>
      </c>
      <c r="FA76">
        <v>555.43100000000004</v>
      </c>
      <c r="FB76">
        <v>34.922400000000003</v>
      </c>
      <c r="FC76">
        <v>32.203000000000003</v>
      </c>
      <c r="FD76">
        <v>29.9998</v>
      </c>
      <c r="FE76">
        <v>31.848400000000002</v>
      </c>
      <c r="FF76">
        <v>31.865400000000001</v>
      </c>
      <c r="FG76">
        <v>20.980599999999999</v>
      </c>
      <c r="FH76">
        <v>0</v>
      </c>
      <c r="FI76">
        <v>100</v>
      </c>
      <c r="FJ76">
        <v>-999.9</v>
      </c>
      <c r="FK76">
        <v>400</v>
      </c>
      <c r="FL76">
        <v>34.669699999999999</v>
      </c>
      <c r="FM76">
        <v>101.3</v>
      </c>
      <c r="FN76">
        <v>100.554</v>
      </c>
    </row>
    <row r="77" spans="1:170" x14ac:dyDescent="0.25">
      <c r="A77">
        <v>64</v>
      </c>
      <c r="B77">
        <v>1607466427.5</v>
      </c>
      <c r="C77">
        <v>12983.4000000954</v>
      </c>
      <c r="D77" t="s">
        <v>598</v>
      </c>
      <c r="E77" t="s">
        <v>599</v>
      </c>
      <c r="F77" t="s">
        <v>365</v>
      </c>
      <c r="G77" t="s">
        <v>544</v>
      </c>
      <c r="H77">
        <v>1607466419.5</v>
      </c>
      <c r="I77">
        <f t="shared" si="43"/>
        <v>1.0692539362636888E-4</v>
      </c>
      <c r="J77">
        <f t="shared" si="44"/>
        <v>1.2940299760670848</v>
      </c>
      <c r="K77">
        <f t="shared" si="45"/>
        <v>398.38041935483898</v>
      </c>
      <c r="L77">
        <f t="shared" si="46"/>
        <v>-147.11449390592452</v>
      </c>
      <c r="M77">
        <f t="shared" si="47"/>
        <v>-14.987362801874129</v>
      </c>
      <c r="N77">
        <f t="shared" si="48"/>
        <v>40.585204893895792</v>
      </c>
      <c r="O77">
        <f t="shared" si="49"/>
        <v>3.8373039418055344E-3</v>
      </c>
      <c r="P77">
        <f t="shared" si="50"/>
        <v>2.9635610391972746</v>
      </c>
      <c r="Q77">
        <f t="shared" si="51"/>
        <v>3.8345457227181045E-3</v>
      </c>
      <c r="R77">
        <f t="shared" si="52"/>
        <v>2.3968387207193558E-3</v>
      </c>
      <c r="S77">
        <f t="shared" si="53"/>
        <v>231.28949176708059</v>
      </c>
      <c r="T77">
        <f t="shared" si="54"/>
        <v>37.726870512779755</v>
      </c>
      <c r="U77">
        <f t="shared" si="55"/>
        <v>36.586216129032302</v>
      </c>
      <c r="V77">
        <f t="shared" si="56"/>
        <v>6.1638688028332389</v>
      </c>
      <c r="W77">
        <f t="shared" si="57"/>
        <v>56.621383179255282</v>
      </c>
      <c r="X77">
        <f t="shared" si="58"/>
        <v>3.4572358356095481</v>
      </c>
      <c r="Y77">
        <f t="shared" si="59"/>
        <v>6.1058837518405884</v>
      </c>
      <c r="Z77">
        <f t="shared" si="60"/>
        <v>2.7066329672236908</v>
      </c>
      <c r="AA77">
        <f t="shared" si="61"/>
        <v>-4.7154098589228681</v>
      </c>
      <c r="AB77">
        <f t="shared" si="62"/>
        <v>-27.567284318828499</v>
      </c>
      <c r="AC77">
        <f t="shared" si="63"/>
        <v>-2.2043120743409128</v>
      </c>
      <c r="AD77">
        <f t="shared" si="64"/>
        <v>196.80248551498829</v>
      </c>
      <c r="AE77">
        <v>8</v>
      </c>
      <c r="AF77">
        <v>2</v>
      </c>
      <c r="AG77">
        <f t="shared" si="65"/>
        <v>1</v>
      </c>
      <c r="AH77">
        <f t="shared" si="66"/>
        <v>0</v>
      </c>
      <c r="AI77">
        <f t="shared" si="67"/>
        <v>52265.35969028125</v>
      </c>
      <c r="AJ77" t="s">
        <v>288</v>
      </c>
      <c r="AK77">
        <v>715.47692307692296</v>
      </c>
      <c r="AL77">
        <v>3262.08</v>
      </c>
      <c r="AM77">
        <f t="shared" si="68"/>
        <v>2546.603076923077</v>
      </c>
      <c r="AN77">
        <f t="shared" si="69"/>
        <v>0.78066849277855754</v>
      </c>
      <c r="AO77">
        <v>-0.57774747981622299</v>
      </c>
      <c r="AP77" t="s">
        <v>600</v>
      </c>
      <c r="AQ77">
        <v>1135.25307692308</v>
      </c>
      <c r="AR77">
        <v>1220.3599999999999</v>
      </c>
      <c r="AS77">
        <f t="shared" si="70"/>
        <v>6.9739194235241997E-2</v>
      </c>
      <c r="AT77">
        <v>0.5</v>
      </c>
      <c r="AU77">
        <f t="shared" si="71"/>
        <v>1180.1761750826515</v>
      </c>
      <c r="AV77">
        <f t="shared" si="72"/>
        <v>1.2940299760670848</v>
      </c>
      <c r="AW77">
        <f t="shared" si="73"/>
        <v>41.152267752946997</v>
      </c>
      <c r="AX77">
        <f t="shared" si="74"/>
        <v>0.41108361467108057</v>
      </c>
      <c r="AY77">
        <f t="shared" si="75"/>
        <v>1.5860152877194128E-3</v>
      </c>
      <c r="AZ77">
        <f t="shared" si="76"/>
        <v>1.6730472975187651</v>
      </c>
      <c r="BA77" t="s">
        <v>601</v>
      </c>
      <c r="BB77">
        <v>718.69</v>
      </c>
      <c r="BC77">
        <f t="shared" si="77"/>
        <v>501.66999999999985</v>
      </c>
      <c r="BD77">
        <f t="shared" si="78"/>
        <v>0.16964722442426278</v>
      </c>
      <c r="BE77">
        <f t="shared" si="79"/>
        <v>0.80275537766524208</v>
      </c>
      <c r="BF77">
        <f t="shared" si="80"/>
        <v>0.16856758914477663</v>
      </c>
      <c r="BG77">
        <f t="shared" si="81"/>
        <v>0.80174253243536486</v>
      </c>
      <c r="BH77">
        <f t="shared" si="82"/>
        <v>1399.9893548387099</v>
      </c>
      <c r="BI77">
        <f t="shared" si="83"/>
        <v>1180.1761750826515</v>
      </c>
      <c r="BJ77">
        <f t="shared" si="84"/>
        <v>0.8429893920290682</v>
      </c>
      <c r="BK77">
        <f t="shared" si="85"/>
        <v>0.19597878405813662</v>
      </c>
      <c r="BL77">
        <v>6</v>
      </c>
      <c r="BM77">
        <v>0.5</v>
      </c>
      <c r="BN77" t="s">
        <v>291</v>
      </c>
      <c r="BO77">
        <v>2</v>
      </c>
      <c r="BP77">
        <v>1607466419.5</v>
      </c>
      <c r="BQ77">
        <v>398.38041935483898</v>
      </c>
      <c r="BR77">
        <v>399.98435483870998</v>
      </c>
      <c r="BS77">
        <v>33.935890322580597</v>
      </c>
      <c r="BT77">
        <v>33.811935483870997</v>
      </c>
      <c r="BU77">
        <v>395.995838709677</v>
      </c>
      <c r="BV77">
        <v>33.461306451612899</v>
      </c>
      <c r="BW77">
        <v>500.005258064516</v>
      </c>
      <c r="BX77">
        <v>101.775548387097</v>
      </c>
      <c r="BY77">
        <v>9.9952822580645195E-2</v>
      </c>
      <c r="BZ77">
        <v>36.413674193548403</v>
      </c>
      <c r="CA77">
        <v>36.586216129032302</v>
      </c>
      <c r="CB77">
        <v>999.9</v>
      </c>
      <c r="CC77">
        <v>0</v>
      </c>
      <c r="CD77">
        <v>0</v>
      </c>
      <c r="CE77">
        <v>10017.3164516129</v>
      </c>
      <c r="CF77">
        <v>0</v>
      </c>
      <c r="CG77">
        <v>117.421548387097</v>
      </c>
      <c r="CH77">
        <v>1399.9893548387099</v>
      </c>
      <c r="CI77">
        <v>0.89999641935483898</v>
      </c>
      <c r="CJ77">
        <v>0.10000360645161301</v>
      </c>
      <c r="CK77">
        <v>0</v>
      </c>
      <c r="CL77">
        <v>1136.67806451613</v>
      </c>
      <c r="CM77">
        <v>4.9993800000000004</v>
      </c>
      <c r="CN77">
        <v>16108.103225806401</v>
      </c>
      <c r="CO77">
        <v>11164.222580645201</v>
      </c>
      <c r="CP77">
        <v>49.561999999999998</v>
      </c>
      <c r="CQ77">
        <v>50.936999999999998</v>
      </c>
      <c r="CR77">
        <v>50.125</v>
      </c>
      <c r="CS77">
        <v>51.311999999999998</v>
      </c>
      <c r="CT77">
        <v>51.703258064516099</v>
      </c>
      <c r="CU77">
        <v>1255.48580645161</v>
      </c>
      <c r="CV77">
        <v>139.50387096774199</v>
      </c>
      <c r="CW77">
        <v>0</v>
      </c>
      <c r="CX77">
        <v>138.200000047684</v>
      </c>
      <c r="CY77">
        <v>0</v>
      </c>
      <c r="CZ77">
        <v>1135.25307692308</v>
      </c>
      <c r="DA77">
        <v>-154.54495736966899</v>
      </c>
      <c r="DB77">
        <v>-2179.9145313428498</v>
      </c>
      <c r="DC77">
        <v>16087.9653846154</v>
      </c>
      <c r="DD77">
        <v>15</v>
      </c>
      <c r="DE77">
        <v>1607465887</v>
      </c>
      <c r="DF77" t="s">
        <v>593</v>
      </c>
      <c r="DG77">
        <v>1607465879</v>
      </c>
      <c r="DH77">
        <v>1607465887</v>
      </c>
      <c r="DI77">
        <v>27</v>
      </c>
      <c r="DJ77">
        <v>1.2999999999999999E-2</v>
      </c>
      <c r="DK77">
        <v>4.9000000000000002E-2</v>
      </c>
      <c r="DL77">
        <v>2.3849999999999998</v>
      </c>
      <c r="DM77">
        <v>0.47499999999999998</v>
      </c>
      <c r="DN77">
        <v>400</v>
      </c>
      <c r="DO77">
        <v>34</v>
      </c>
      <c r="DP77">
        <v>0.23</v>
      </c>
      <c r="DQ77">
        <v>0.03</v>
      </c>
      <c r="DR77">
        <v>1.2943058899591999</v>
      </c>
      <c r="DS77">
        <v>-0.24760085795178899</v>
      </c>
      <c r="DT77">
        <v>2.47037397009429E-2</v>
      </c>
      <c r="DU77">
        <v>1</v>
      </c>
      <c r="DV77">
        <v>-1.6030966666666699</v>
      </c>
      <c r="DW77">
        <v>0.14341268075639399</v>
      </c>
      <c r="DX77">
        <v>2.3991635949963001E-2</v>
      </c>
      <c r="DY77">
        <v>1</v>
      </c>
      <c r="DZ77">
        <v>0.12296304666666701</v>
      </c>
      <c r="EA77">
        <v>0.28492357908787602</v>
      </c>
      <c r="EB77">
        <v>2.06014897109527E-2</v>
      </c>
      <c r="EC77">
        <v>0</v>
      </c>
      <c r="ED77">
        <v>2</v>
      </c>
      <c r="EE77">
        <v>3</v>
      </c>
      <c r="EF77" t="s">
        <v>293</v>
      </c>
      <c r="EG77">
        <v>100</v>
      </c>
      <c r="EH77">
        <v>100</v>
      </c>
      <c r="EI77">
        <v>2.3849999999999998</v>
      </c>
      <c r="EJ77">
        <v>0.47460000000000002</v>
      </c>
      <c r="EK77">
        <v>2.38460000000009</v>
      </c>
      <c r="EL77">
        <v>0</v>
      </c>
      <c r="EM77">
        <v>0</v>
      </c>
      <c r="EN77">
        <v>0</v>
      </c>
      <c r="EO77">
        <v>0.47457500000000202</v>
      </c>
      <c r="EP77">
        <v>0</v>
      </c>
      <c r="EQ77">
        <v>0</v>
      </c>
      <c r="ER77">
        <v>0</v>
      </c>
      <c r="ES77">
        <v>-1</v>
      </c>
      <c r="ET77">
        <v>-1</v>
      </c>
      <c r="EU77">
        <v>-1</v>
      </c>
      <c r="EV77">
        <v>-1</v>
      </c>
      <c r="EW77">
        <v>9.1</v>
      </c>
      <c r="EX77">
        <v>9</v>
      </c>
      <c r="EY77">
        <v>2</v>
      </c>
      <c r="EZ77">
        <v>473.59699999999998</v>
      </c>
      <c r="FA77">
        <v>554.53499999999997</v>
      </c>
      <c r="FB77">
        <v>34.9681</v>
      </c>
      <c r="FC77">
        <v>32.151400000000002</v>
      </c>
      <c r="FD77">
        <v>30.0002</v>
      </c>
      <c r="FE77">
        <v>31.793299999999999</v>
      </c>
      <c r="FF77">
        <v>31.812899999999999</v>
      </c>
      <c r="FG77">
        <v>20.988499999999998</v>
      </c>
      <c r="FH77">
        <v>0</v>
      </c>
      <c r="FI77">
        <v>100</v>
      </c>
      <c r="FJ77">
        <v>-999.9</v>
      </c>
      <c r="FK77">
        <v>400</v>
      </c>
      <c r="FL77">
        <v>34.143799999999999</v>
      </c>
      <c r="FM77">
        <v>101.30800000000001</v>
      </c>
      <c r="FN77">
        <v>100.557</v>
      </c>
    </row>
    <row r="78" spans="1:170" x14ac:dyDescent="0.25">
      <c r="A78">
        <v>66</v>
      </c>
      <c r="B78">
        <v>1607466635.5</v>
      </c>
      <c r="C78">
        <v>13191.4000000954</v>
      </c>
      <c r="D78" t="s">
        <v>609</v>
      </c>
      <c r="E78" t="s">
        <v>610</v>
      </c>
      <c r="F78" t="s">
        <v>365</v>
      </c>
      <c r="G78" t="s">
        <v>544</v>
      </c>
      <c r="H78">
        <v>1607466627.5</v>
      </c>
      <c r="I78">
        <f t="shared" ref="I78:I86" si="86">BW78*AG78*(BS78-BT78)/(100*BL78*(1000-AG78*BS78))</f>
        <v>5.2162332040880249E-4</v>
      </c>
      <c r="J78">
        <f t="shared" ref="J78:J86" si="87">BW78*AG78*(BR78-BQ78*(1000-AG78*BT78)/(1000-AG78*BS78))/(100*BL78)</f>
        <v>2.8920248834407918</v>
      </c>
      <c r="K78">
        <f t="shared" ref="K78:K86" si="88">BQ78 - IF(AG78&gt;1, J78*BL78*100/(AI78*CE78), 0)</f>
        <v>396.27287096774199</v>
      </c>
      <c r="L78">
        <f t="shared" ref="L78:L86" si="89">((R78-I78/2)*K78-J78)/(R78+I78/2)</f>
        <v>150.57618084191537</v>
      </c>
      <c r="M78">
        <f t="shared" ref="M78:M86" si="90">L78*(BX78+BY78)/1000</f>
        <v>15.340896478591272</v>
      </c>
      <c r="N78">
        <f t="shared" ref="N78:N86" si="91">(BQ78 - IF(AG78&gt;1, J78*BL78*100/(AI78*CE78), 0))*(BX78+BY78)/1000</f>
        <v>40.372793736697339</v>
      </c>
      <c r="O78">
        <f t="shared" ref="O78:O86" si="92">2/((1/Q78-1/P78)+SIGN(Q78)*SQRT((1/Q78-1/P78)*(1/Q78-1/P78) + 4*BM78/((BM78+1)*(BM78+1))*(2*1/Q78*1/P78-1/P78*1/P78)))</f>
        <v>1.9824858682632281E-2</v>
      </c>
      <c r="P78">
        <f t="shared" ref="P78:P86" si="93">IF(LEFT(BN78,1)&lt;&gt;"0",IF(LEFT(BN78,1)="1",3,BO78),$D$5+$E$5*(CE78*BX78/($K$5*1000))+$F$5*(CE78*BX78/($K$5*1000))*MAX(MIN(BL78,$J$5),$I$5)*MAX(MIN(BL78,$J$5),$I$5)+$G$5*MAX(MIN(BL78,$J$5),$I$5)*(CE78*BX78/($K$5*1000))+$H$5*(CE78*BX78/($K$5*1000))*(CE78*BX78/($K$5*1000)))</f>
        <v>2.9604880184978923</v>
      </c>
      <c r="Q78">
        <f t="shared" ref="Q78:Q86" si="94">I78*(1000-(1000*0.61365*EXP(17.502*U78/(240.97+U78))/(BX78+BY78)+BS78)/2)/(1000*0.61365*EXP(17.502*U78/(240.97+U78))/(BX78+BY78)-BS78)</f>
        <v>1.9751399975559931E-2</v>
      </c>
      <c r="R78">
        <f t="shared" ref="R78:R86" si="95">1/((BM78+1)/(O78/1.6)+1/(P78/1.37)) + BM78/((BM78+1)/(O78/1.6) + BM78/(P78/1.37))</f>
        <v>1.2351202171141829E-2</v>
      </c>
      <c r="S78">
        <f t="shared" ref="S78:S86" si="96">(BI78*BK78)</f>
        <v>231.29143711231552</v>
      </c>
      <c r="T78">
        <f t="shared" ref="T78:T86" si="97">(BZ78+(S78+2*0.95*0.0000000567*(((BZ78+$B$7)+273)^4-(BZ78+273)^4)-44100*I78)/(1.84*29.3*P78+8*0.95*0.0000000567*(BZ78+273)^3))</f>
        <v>37.772205867682821</v>
      </c>
      <c r="U78">
        <f t="shared" ref="U78:U86" si="98">($C$7*CA78+$D$7*CB78+$E$7*T78)</f>
        <v>36.354787096774203</v>
      </c>
      <c r="V78">
        <f t="shared" ref="V78:V86" si="99">0.61365*EXP(17.502*U78/(240.97+U78))</f>
        <v>6.0862026741561062</v>
      </c>
      <c r="W78">
        <f t="shared" ref="W78:W86" si="100">(X78/Y78*100)</f>
        <v>57.216479185825932</v>
      </c>
      <c r="X78">
        <f t="shared" ref="X78:X86" si="101">BS78*(BX78+BY78)/1000</f>
        <v>3.5224547796894523</v>
      </c>
      <c r="Y78">
        <f t="shared" ref="Y78:Y86" si="102">0.61365*EXP(17.502*BZ78/(240.97+BZ78))</f>
        <v>6.1563640926756982</v>
      </c>
      <c r="Z78">
        <f t="shared" ref="Z78:Z86" si="103">(V78-BS78*(BX78+BY78)/1000)</f>
        <v>2.5637478944666539</v>
      </c>
      <c r="AA78">
        <f t="shared" ref="AA78:AA86" si="104">(-I78*44100)</f>
        <v>-23.003588430028191</v>
      </c>
      <c r="AB78">
        <f t="shared" ref="AB78:AB86" si="105">2*29.3*P78*0.92*(BZ78-U78)</f>
        <v>33.385935644520544</v>
      </c>
      <c r="AC78">
        <f t="shared" ref="AC78:AC86" si="106">2*0.95*0.0000000567*(((BZ78+$B$7)+273)^4-(U78+273)^4)</f>
        <v>2.6712986038812634</v>
      </c>
      <c r="AD78">
        <f t="shared" ref="AD78:AD86" si="107">S78+AC78+AA78+AB78</f>
        <v>244.34508293068913</v>
      </c>
      <c r="AE78">
        <v>0</v>
      </c>
      <c r="AF78">
        <v>0</v>
      </c>
      <c r="AG78">
        <f t="shared" ref="AG78:AG86" si="108">IF(AE78*$H$13&gt;=AI78,1,(AI78/(AI78-AE78*$H$13)))</f>
        <v>1</v>
      </c>
      <c r="AH78">
        <f t="shared" ref="AH78:AH86" si="109">(AG78-1)*100</f>
        <v>0</v>
      </c>
      <c r="AI78">
        <f t="shared" ref="AI78:AI86" si="110">MAX(0,($B$13+$C$13*CE78)/(1+$D$13*CE78)*BX78/(BZ78+273)*$E$13)</f>
        <v>52152.923568118473</v>
      </c>
      <c r="AJ78" t="s">
        <v>288</v>
      </c>
      <c r="AK78">
        <v>715.47692307692296</v>
      </c>
      <c r="AL78">
        <v>3262.08</v>
      </c>
      <c r="AM78">
        <f t="shared" ref="AM78:AM86" si="111">AL78-AK78</f>
        <v>2546.603076923077</v>
      </c>
      <c r="AN78">
        <f t="shared" ref="AN78:AN86" si="112">AM78/AL78</f>
        <v>0.78066849277855754</v>
      </c>
      <c r="AO78">
        <v>-0.57774747981622299</v>
      </c>
      <c r="AP78" t="s">
        <v>611</v>
      </c>
      <c r="AQ78">
        <v>1129.1357692307699</v>
      </c>
      <c r="AR78">
        <v>1268.96</v>
      </c>
      <c r="AS78">
        <f t="shared" ref="AS78:AS86" si="113">1-AQ78/AR78</f>
        <v>0.11018805223902262</v>
      </c>
      <c r="AT78">
        <v>0.5</v>
      </c>
      <c r="AU78">
        <f t="shared" ref="AU78:AU86" si="114">BI78</f>
        <v>1180.1874405630347</v>
      </c>
      <c r="AV78">
        <f t="shared" ref="AV78:AV86" si="115">J78</f>
        <v>2.8920248834407918</v>
      </c>
      <c r="AW78">
        <f t="shared" ref="AW78:AW86" si="116">AS78*AT78*AU78</f>
        <v>65.021277676299036</v>
      </c>
      <c r="AX78">
        <f t="shared" ref="AX78:AX86" si="117">BC78/AR78</f>
        <v>0.44266958769385956</v>
      </c>
      <c r="AY78">
        <f t="shared" ref="AY78:AY86" si="118">(AV78-AO78)/AU78</f>
        <v>2.9400180378141311E-3</v>
      </c>
      <c r="AZ78">
        <f t="shared" ref="AZ78:AZ86" si="119">(AL78-AR78)/AR78</f>
        <v>1.5706720464002015</v>
      </c>
      <c r="BA78" t="s">
        <v>612</v>
      </c>
      <c r="BB78">
        <v>707.23</v>
      </c>
      <c r="BC78">
        <f t="shared" ref="BC78:BC86" si="120">AR78-BB78</f>
        <v>561.73</v>
      </c>
      <c r="BD78">
        <f t="shared" ref="BD78:BD86" si="121">(AR78-AQ78)/(AR78-BB78)</f>
        <v>0.24891715017754099</v>
      </c>
      <c r="BE78">
        <f t="shared" ref="BE78:BE86" si="122">(AL78-AR78)/(AL78-BB78)</f>
        <v>0.78013190598273874</v>
      </c>
      <c r="BF78">
        <f t="shared" ref="BF78:BF86" si="123">(AR78-AQ78)/(AR78-AK78)</f>
        <v>0.2526260270621839</v>
      </c>
      <c r="BG78">
        <f t="shared" ref="BG78:BG86" si="124">(AL78-AR78)/(AL78-AK78)</f>
        <v>0.78265828627215006</v>
      </c>
      <c r="BH78">
        <f t="shared" ref="BH78:BH86" si="125">$B$11*CF78+$C$11*CG78+$F$11*CH78*(1-CK78)</f>
        <v>1400.0029032258101</v>
      </c>
      <c r="BI78">
        <f t="shared" ref="BI78:BI86" si="126">BH78*BJ78</f>
        <v>1180.1874405630347</v>
      </c>
      <c r="BJ78">
        <f t="shared" ref="BJ78:BJ86" si="127">($B$11*$D$9+$C$11*$D$9+$F$11*((CU78+CM78)/MAX(CU78+CM78+CV78, 0.1)*$I$9+CV78/MAX(CU78+CM78+CV78, 0.1)*$J$9))/($B$11+$C$11+$F$11)</f>
        <v>0.8429892808391406</v>
      </c>
      <c r="BK78">
        <f t="shared" ref="BK78:BK86" si="128">($B$11*$K$9+$C$11*$K$9+$F$11*((CU78+CM78)/MAX(CU78+CM78+CV78, 0.1)*$P$9+CV78/MAX(CU78+CM78+CV78, 0.1)*$Q$9))/($B$11+$C$11+$F$11)</f>
        <v>0.1959785616782812</v>
      </c>
      <c r="BL78">
        <v>6</v>
      </c>
      <c r="BM78">
        <v>0.5</v>
      </c>
      <c r="BN78" t="s">
        <v>291</v>
      </c>
      <c r="BO78">
        <v>2</v>
      </c>
      <c r="BP78">
        <v>1607466627.5</v>
      </c>
      <c r="BQ78">
        <v>396.27287096774199</v>
      </c>
      <c r="BR78">
        <v>399.99138709677402</v>
      </c>
      <c r="BS78">
        <v>34.574106451612899</v>
      </c>
      <c r="BT78">
        <v>33.969793548387102</v>
      </c>
      <c r="BU78">
        <v>393.87141935483902</v>
      </c>
      <c r="BV78">
        <v>34.084806451612899</v>
      </c>
      <c r="BW78">
        <v>499.99461290322603</v>
      </c>
      <c r="BX78">
        <v>101.781322580645</v>
      </c>
      <c r="BY78">
        <v>9.9973603225806507E-2</v>
      </c>
      <c r="BZ78">
        <v>36.563964516128998</v>
      </c>
      <c r="CA78">
        <v>36.354787096774203</v>
      </c>
      <c r="CB78">
        <v>999.9</v>
      </c>
      <c r="CC78">
        <v>0</v>
      </c>
      <c r="CD78">
        <v>0</v>
      </c>
      <c r="CE78">
        <v>9999.3158064516101</v>
      </c>
      <c r="CF78">
        <v>0</v>
      </c>
      <c r="CG78">
        <v>143.860322580645</v>
      </c>
      <c r="CH78">
        <v>1400.0029032258101</v>
      </c>
      <c r="CI78">
        <v>0.89999967741935505</v>
      </c>
      <c r="CJ78">
        <v>0.100000319354839</v>
      </c>
      <c r="CK78">
        <v>0</v>
      </c>
      <c r="CL78">
        <v>1129.52548387097</v>
      </c>
      <c r="CM78">
        <v>4.9993800000000004</v>
      </c>
      <c r="CN78">
        <v>16200.3612903226</v>
      </c>
      <c r="CO78">
        <v>11164.3612903226</v>
      </c>
      <c r="CP78">
        <v>49.282032258064497</v>
      </c>
      <c r="CQ78">
        <v>50.622677419354801</v>
      </c>
      <c r="CR78">
        <v>49.8062258064516</v>
      </c>
      <c r="CS78">
        <v>50.743677419354803</v>
      </c>
      <c r="CT78">
        <v>51.364677419354798</v>
      </c>
      <c r="CU78">
        <v>1255.5029032258101</v>
      </c>
      <c r="CV78">
        <v>139.5</v>
      </c>
      <c r="CW78">
        <v>0</v>
      </c>
      <c r="CX78">
        <v>118.5</v>
      </c>
      <c r="CY78">
        <v>0</v>
      </c>
      <c r="CZ78">
        <v>1129.1357692307699</v>
      </c>
      <c r="DA78">
        <v>-95.103931632202702</v>
      </c>
      <c r="DB78">
        <v>-1420.58803436375</v>
      </c>
      <c r="DC78">
        <v>16194.669230769199</v>
      </c>
      <c r="DD78">
        <v>15</v>
      </c>
      <c r="DE78">
        <v>1607466544.5</v>
      </c>
      <c r="DF78" t="s">
        <v>602</v>
      </c>
      <c r="DG78">
        <v>1607466531.5</v>
      </c>
      <c r="DH78">
        <v>1607466544.5</v>
      </c>
      <c r="DI78">
        <v>28</v>
      </c>
      <c r="DJ78">
        <v>1.7000000000000001E-2</v>
      </c>
      <c r="DK78">
        <v>1.4999999999999999E-2</v>
      </c>
      <c r="DL78">
        <v>2.4009999999999998</v>
      </c>
      <c r="DM78">
        <v>0.48899999999999999</v>
      </c>
      <c r="DN78">
        <v>400</v>
      </c>
      <c r="DO78">
        <v>34</v>
      </c>
      <c r="DP78">
        <v>0.63</v>
      </c>
      <c r="DQ78">
        <v>0.33</v>
      </c>
      <c r="DR78">
        <v>2.8990159263377802</v>
      </c>
      <c r="DS78">
        <v>-0.66362960013044903</v>
      </c>
      <c r="DT78">
        <v>5.6294542899537697E-2</v>
      </c>
      <c r="DU78">
        <v>0</v>
      </c>
      <c r="DV78">
        <v>-3.720405</v>
      </c>
      <c r="DW78">
        <v>0.72987630700779005</v>
      </c>
      <c r="DX78">
        <v>6.0713569474486799E-2</v>
      </c>
      <c r="DY78">
        <v>0</v>
      </c>
      <c r="DZ78">
        <v>0.60320490000000004</v>
      </c>
      <c r="EA78">
        <v>0.29869393548386902</v>
      </c>
      <c r="EB78">
        <v>2.1580996154564599E-2</v>
      </c>
      <c r="EC78">
        <v>0</v>
      </c>
      <c r="ED78">
        <v>0</v>
      </c>
      <c r="EE78">
        <v>3</v>
      </c>
      <c r="EF78" t="s">
        <v>305</v>
      </c>
      <c r="EG78">
        <v>100</v>
      </c>
      <c r="EH78">
        <v>100</v>
      </c>
      <c r="EI78">
        <v>2.4020000000000001</v>
      </c>
      <c r="EJ78">
        <v>0.48930000000000001</v>
      </c>
      <c r="EK78">
        <v>2.4014761904762199</v>
      </c>
      <c r="EL78">
        <v>0</v>
      </c>
      <c r="EM78">
        <v>0</v>
      </c>
      <c r="EN78">
        <v>0</v>
      </c>
      <c r="EO78">
        <v>0.489295238095245</v>
      </c>
      <c r="EP78">
        <v>0</v>
      </c>
      <c r="EQ78">
        <v>0</v>
      </c>
      <c r="ER78">
        <v>0</v>
      </c>
      <c r="ES78">
        <v>-1</v>
      </c>
      <c r="ET78">
        <v>-1</v>
      </c>
      <c r="EU78">
        <v>-1</v>
      </c>
      <c r="EV78">
        <v>-1</v>
      </c>
      <c r="EW78">
        <v>1.7</v>
      </c>
      <c r="EX78">
        <v>1.5</v>
      </c>
      <c r="EY78">
        <v>2</v>
      </c>
      <c r="EZ78">
        <v>494.80700000000002</v>
      </c>
      <c r="FA78">
        <v>553.08000000000004</v>
      </c>
      <c r="FB78">
        <v>35.101700000000001</v>
      </c>
      <c r="FC78">
        <v>32.185499999999998</v>
      </c>
      <c r="FD78">
        <v>30.0001</v>
      </c>
      <c r="FE78">
        <v>31.7973</v>
      </c>
      <c r="FF78">
        <v>31.812899999999999</v>
      </c>
      <c r="FG78">
        <v>21.0044</v>
      </c>
      <c r="FH78">
        <v>0</v>
      </c>
      <c r="FI78">
        <v>100</v>
      </c>
      <c r="FJ78">
        <v>-999.9</v>
      </c>
      <c r="FK78">
        <v>400</v>
      </c>
      <c r="FL78">
        <v>33.951799999999999</v>
      </c>
      <c r="FM78">
        <v>101.29900000000001</v>
      </c>
      <c r="FN78">
        <v>100.551</v>
      </c>
    </row>
    <row r="79" spans="1:170" x14ac:dyDescent="0.25">
      <c r="A79">
        <v>67</v>
      </c>
      <c r="B79">
        <v>1607466815</v>
      </c>
      <c r="C79">
        <v>13370.9000000954</v>
      </c>
      <c r="D79" t="s">
        <v>613</v>
      </c>
      <c r="E79" t="s">
        <v>614</v>
      </c>
      <c r="F79" t="s">
        <v>503</v>
      </c>
      <c r="G79" t="s">
        <v>468</v>
      </c>
      <c r="H79">
        <v>1607466807.25</v>
      </c>
      <c r="I79">
        <f t="shared" si="86"/>
        <v>4.6747199322251477E-3</v>
      </c>
      <c r="J79">
        <f t="shared" si="87"/>
        <v>14.226036926814846</v>
      </c>
      <c r="K79">
        <f t="shared" si="88"/>
        <v>380.78223333333301</v>
      </c>
      <c r="L79">
        <f t="shared" si="89"/>
        <v>269.3193647458084</v>
      </c>
      <c r="M79">
        <f t="shared" si="90"/>
        <v>27.437692681370379</v>
      </c>
      <c r="N79">
        <f t="shared" si="91"/>
        <v>38.79329622876093</v>
      </c>
      <c r="O79">
        <f t="shared" si="92"/>
        <v>0.23451713489295309</v>
      </c>
      <c r="P79">
        <f t="shared" si="93"/>
        <v>2.9588990556108268</v>
      </c>
      <c r="Q79">
        <f t="shared" si="94"/>
        <v>0.22465855017490685</v>
      </c>
      <c r="R79">
        <f t="shared" si="95"/>
        <v>0.14126281312872238</v>
      </c>
      <c r="S79">
        <f t="shared" si="96"/>
        <v>231.28850633655429</v>
      </c>
      <c r="T79">
        <f t="shared" si="97"/>
        <v>36.449337329147497</v>
      </c>
      <c r="U79">
        <f t="shared" si="98"/>
        <v>35.887799999999999</v>
      </c>
      <c r="V79">
        <f t="shared" si="99"/>
        <v>5.9320687322854306</v>
      </c>
      <c r="W79">
        <f t="shared" si="100"/>
        <v>64.501088117649687</v>
      </c>
      <c r="X79">
        <f t="shared" si="101"/>
        <v>3.9146276002468046</v>
      </c>
      <c r="Y79">
        <f t="shared" si="102"/>
        <v>6.0690876921433352</v>
      </c>
      <c r="Z79">
        <f t="shared" si="103"/>
        <v>2.0174411320386261</v>
      </c>
      <c r="AA79">
        <f t="shared" si="104"/>
        <v>-206.15514901112903</v>
      </c>
      <c r="AB79">
        <f t="shared" si="105"/>
        <v>66.303493482775764</v>
      </c>
      <c r="AC79">
        <f t="shared" si="106"/>
        <v>5.2892759637422273</v>
      </c>
      <c r="AD79">
        <f t="shared" si="107"/>
        <v>96.726126771943257</v>
      </c>
      <c r="AE79">
        <v>0</v>
      </c>
      <c r="AF79">
        <v>0</v>
      </c>
      <c r="AG79">
        <f t="shared" si="108"/>
        <v>1</v>
      </c>
      <c r="AH79">
        <f t="shared" si="109"/>
        <v>0</v>
      </c>
      <c r="AI79">
        <f t="shared" si="110"/>
        <v>52151.685414294472</v>
      </c>
      <c r="AJ79" t="s">
        <v>288</v>
      </c>
      <c r="AK79">
        <v>715.47692307692296</v>
      </c>
      <c r="AL79">
        <v>3262.08</v>
      </c>
      <c r="AM79">
        <f t="shared" si="111"/>
        <v>2546.603076923077</v>
      </c>
      <c r="AN79">
        <f t="shared" si="112"/>
        <v>0.78066849277855754</v>
      </c>
      <c r="AO79">
        <v>-0.57774747981622299</v>
      </c>
      <c r="AP79" t="s">
        <v>615</v>
      </c>
      <c r="AQ79">
        <v>1116.2030769230801</v>
      </c>
      <c r="AR79">
        <v>1411.62</v>
      </c>
      <c r="AS79">
        <f t="shared" si="113"/>
        <v>0.20927510454436737</v>
      </c>
      <c r="AT79">
        <v>0.5</v>
      </c>
      <c r="AU79">
        <f t="shared" si="114"/>
        <v>1180.169341853516</v>
      </c>
      <c r="AV79">
        <f t="shared" si="115"/>
        <v>14.226036926814846</v>
      </c>
      <c r="AW79">
        <f t="shared" si="116"/>
        <v>123.49003119822591</v>
      </c>
      <c r="AX79">
        <f t="shared" si="117"/>
        <v>0.50308156586050068</v>
      </c>
      <c r="AY79">
        <f t="shared" si="118"/>
        <v>1.2543779847204785E-2</v>
      </c>
      <c r="AZ79">
        <f t="shared" si="119"/>
        <v>1.3108768648786502</v>
      </c>
      <c r="BA79" t="s">
        <v>616</v>
      </c>
      <c r="BB79">
        <v>701.46</v>
      </c>
      <c r="BC79">
        <f t="shared" si="120"/>
        <v>710.15999999999985</v>
      </c>
      <c r="BD79">
        <f t="shared" si="121"/>
        <v>0.4159864299269459</v>
      </c>
      <c r="BE79">
        <f t="shared" si="122"/>
        <v>0.72266091805890764</v>
      </c>
      <c r="BF79">
        <f t="shared" si="123"/>
        <v>0.42436236582664899</v>
      </c>
      <c r="BG79">
        <f t="shared" si="124"/>
        <v>0.7266385628638331</v>
      </c>
      <c r="BH79">
        <f t="shared" si="125"/>
        <v>1399.981</v>
      </c>
      <c r="BI79">
        <f t="shared" si="126"/>
        <v>1180.169341853516</v>
      </c>
      <c r="BJ79">
        <f t="shared" si="127"/>
        <v>0.84298954189629427</v>
      </c>
      <c r="BK79">
        <f t="shared" si="128"/>
        <v>0.19597908379258855</v>
      </c>
      <c r="BL79">
        <v>6</v>
      </c>
      <c r="BM79">
        <v>0.5</v>
      </c>
      <c r="BN79" t="s">
        <v>291</v>
      </c>
      <c r="BO79">
        <v>2</v>
      </c>
      <c r="BP79">
        <v>1607466807.25</v>
      </c>
      <c r="BQ79">
        <v>380.78223333333301</v>
      </c>
      <c r="BR79">
        <v>399.98916666666702</v>
      </c>
      <c r="BS79">
        <v>38.424696666666698</v>
      </c>
      <c r="BT79">
        <v>33.030686666666703</v>
      </c>
      <c r="BU79">
        <v>378.38073333333301</v>
      </c>
      <c r="BV79">
        <v>37.935400000000001</v>
      </c>
      <c r="BW79">
        <v>500.00966666666699</v>
      </c>
      <c r="BX79">
        <v>101.77786666666699</v>
      </c>
      <c r="BY79">
        <v>0.100038426666667</v>
      </c>
      <c r="BZ79">
        <v>36.303443333333298</v>
      </c>
      <c r="CA79">
        <v>35.887799999999999</v>
      </c>
      <c r="CB79">
        <v>999.9</v>
      </c>
      <c r="CC79">
        <v>0</v>
      </c>
      <c r="CD79">
        <v>0</v>
      </c>
      <c r="CE79">
        <v>9990.6496666666699</v>
      </c>
      <c r="CF79">
        <v>0</v>
      </c>
      <c r="CG79">
        <v>123.064133333333</v>
      </c>
      <c r="CH79">
        <v>1399.981</v>
      </c>
      <c r="CI79">
        <v>0.89999300000000004</v>
      </c>
      <c r="CJ79">
        <v>0.100007</v>
      </c>
      <c r="CK79">
        <v>0</v>
      </c>
      <c r="CL79">
        <v>1117.9166666666699</v>
      </c>
      <c r="CM79">
        <v>4.9993800000000004</v>
      </c>
      <c r="CN79">
        <v>15717.856666666699</v>
      </c>
      <c r="CO79">
        <v>11164.163333333299</v>
      </c>
      <c r="CP79">
        <v>47.912199999999999</v>
      </c>
      <c r="CQ79">
        <v>49.345599999999997</v>
      </c>
      <c r="CR79">
        <v>48.416400000000003</v>
      </c>
      <c r="CS79">
        <v>49.557933333333303</v>
      </c>
      <c r="CT79">
        <v>50.145600000000002</v>
      </c>
      <c r="CU79">
        <v>1255.471</v>
      </c>
      <c r="CV79">
        <v>139.51</v>
      </c>
      <c r="CW79">
        <v>0</v>
      </c>
      <c r="CX79">
        <v>178.799999952316</v>
      </c>
      <c r="CY79">
        <v>0</v>
      </c>
      <c r="CZ79">
        <v>1116.2030769230801</v>
      </c>
      <c r="DA79">
        <v>-214.35897451882801</v>
      </c>
      <c r="DB79">
        <v>-3037.2649594422201</v>
      </c>
      <c r="DC79">
        <v>15693.253846153801</v>
      </c>
      <c r="DD79">
        <v>15</v>
      </c>
      <c r="DE79">
        <v>1607466544.5</v>
      </c>
      <c r="DF79" t="s">
        <v>602</v>
      </c>
      <c r="DG79">
        <v>1607466531.5</v>
      </c>
      <c r="DH79">
        <v>1607466544.5</v>
      </c>
      <c r="DI79">
        <v>28</v>
      </c>
      <c r="DJ79">
        <v>1.7000000000000001E-2</v>
      </c>
      <c r="DK79">
        <v>1.4999999999999999E-2</v>
      </c>
      <c r="DL79">
        <v>2.4009999999999998</v>
      </c>
      <c r="DM79">
        <v>0.48899999999999999</v>
      </c>
      <c r="DN79">
        <v>400</v>
      </c>
      <c r="DO79">
        <v>34</v>
      </c>
      <c r="DP79">
        <v>0.63</v>
      </c>
      <c r="DQ79">
        <v>0.33</v>
      </c>
      <c r="DR79">
        <v>14.2215002410741</v>
      </c>
      <c r="DS79">
        <v>0.39756764563642799</v>
      </c>
      <c r="DT79">
        <v>3.9511872300599597E-2</v>
      </c>
      <c r="DU79">
        <v>1</v>
      </c>
      <c r="DV79">
        <v>-19.206959999999999</v>
      </c>
      <c r="DW79">
        <v>-0.819203559510572</v>
      </c>
      <c r="DX79">
        <v>6.6697714103758202E-2</v>
      </c>
      <c r="DY79">
        <v>0</v>
      </c>
      <c r="DZ79">
        <v>5.3940109999999999</v>
      </c>
      <c r="EA79">
        <v>0.83450669632926699</v>
      </c>
      <c r="EB79">
        <v>6.0310918157494502E-2</v>
      </c>
      <c r="EC79">
        <v>0</v>
      </c>
      <c r="ED79">
        <v>1</v>
      </c>
      <c r="EE79">
        <v>3</v>
      </c>
      <c r="EF79" t="s">
        <v>331</v>
      </c>
      <c r="EG79">
        <v>100</v>
      </c>
      <c r="EH79">
        <v>100</v>
      </c>
      <c r="EI79">
        <v>2.4020000000000001</v>
      </c>
      <c r="EJ79">
        <v>0.48930000000000001</v>
      </c>
      <c r="EK79">
        <v>2.4014761904762199</v>
      </c>
      <c r="EL79">
        <v>0</v>
      </c>
      <c r="EM79">
        <v>0</v>
      </c>
      <c r="EN79">
        <v>0</v>
      </c>
      <c r="EO79">
        <v>0.489295238095245</v>
      </c>
      <c r="EP79">
        <v>0</v>
      </c>
      <c r="EQ79">
        <v>0</v>
      </c>
      <c r="ER79">
        <v>0</v>
      </c>
      <c r="ES79">
        <v>-1</v>
      </c>
      <c r="ET79">
        <v>-1</v>
      </c>
      <c r="EU79">
        <v>-1</v>
      </c>
      <c r="EV79">
        <v>-1</v>
      </c>
      <c r="EW79">
        <v>4.7</v>
      </c>
      <c r="EX79">
        <v>4.5</v>
      </c>
      <c r="EY79">
        <v>2</v>
      </c>
      <c r="EZ79">
        <v>494.29399999999998</v>
      </c>
      <c r="FA79">
        <v>551.36400000000003</v>
      </c>
      <c r="FB79">
        <v>35.114800000000002</v>
      </c>
      <c r="FC79">
        <v>32.054099999999998</v>
      </c>
      <c r="FD79">
        <v>29.999600000000001</v>
      </c>
      <c r="FE79">
        <v>31.683299999999999</v>
      </c>
      <c r="FF79">
        <v>31.687100000000001</v>
      </c>
      <c r="FG79">
        <v>21.005700000000001</v>
      </c>
      <c r="FH79">
        <v>0</v>
      </c>
      <c r="FI79">
        <v>100</v>
      </c>
      <c r="FJ79">
        <v>-999.9</v>
      </c>
      <c r="FK79">
        <v>400</v>
      </c>
      <c r="FL79">
        <v>34.576999999999998</v>
      </c>
      <c r="FM79">
        <v>101.301</v>
      </c>
      <c r="FN79">
        <v>100.584</v>
      </c>
    </row>
    <row r="80" spans="1:170" x14ac:dyDescent="0.25">
      <c r="A80">
        <v>68</v>
      </c>
      <c r="B80">
        <v>1607466998</v>
      </c>
      <c r="C80">
        <v>13553.9000000954</v>
      </c>
      <c r="D80" t="s">
        <v>617</v>
      </c>
      <c r="E80" t="s">
        <v>618</v>
      </c>
      <c r="F80" t="s">
        <v>503</v>
      </c>
      <c r="G80" t="s">
        <v>468</v>
      </c>
      <c r="H80">
        <v>1607466990.25</v>
      </c>
      <c r="I80">
        <f t="shared" si="86"/>
        <v>3.9569848220065967E-3</v>
      </c>
      <c r="J80">
        <f t="shared" si="87"/>
        <v>12.680032252610516</v>
      </c>
      <c r="K80">
        <f t="shared" si="88"/>
        <v>382.94940000000003</v>
      </c>
      <c r="L80">
        <f t="shared" si="89"/>
        <v>257.36132246722991</v>
      </c>
      <c r="M80">
        <f t="shared" si="90"/>
        <v>26.217056270007522</v>
      </c>
      <c r="N80">
        <f t="shared" si="91"/>
        <v>39.010547008842003</v>
      </c>
      <c r="O80">
        <f t="shared" si="92"/>
        <v>0.18288632709642072</v>
      </c>
      <c r="P80">
        <f t="shared" si="93"/>
        <v>2.9646676160929872</v>
      </c>
      <c r="Q80">
        <f t="shared" si="94"/>
        <v>0.17684186951868547</v>
      </c>
      <c r="R80">
        <f t="shared" si="95"/>
        <v>0.11105259696372663</v>
      </c>
      <c r="S80">
        <f t="shared" si="96"/>
        <v>231.29108192508818</v>
      </c>
      <c r="T80">
        <f t="shared" si="97"/>
        <v>36.4230617006641</v>
      </c>
      <c r="U80">
        <f t="shared" si="98"/>
        <v>35.828143333333301</v>
      </c>
      <c r="V80">
        <f t="shared" si="99"/>
        <v>5.9126248426004047</v>
      </c>
      <c r="W80">
        <f t="shared" si="100"/>
        <v>62.357113240607475</v>
      </c>
      <c r="X80">
        <f t="shared" si="101"/>
        <v>3.7412346384258508</v>
      </c>
      <c r="Y80">
        <f t="shared" si="102"/>
        <v>5.9996918458847572</v>
      </c>
      <c r="Z80">
        <f t="shared" si="103"/>
        <v>2.1713902041745539</v>
      </c>
      <c r="AA80">
        <f t="shared" si="104"/>
        <v>-174.5030306504909</v>
      </c>
      <c r="AB80">
        <f t="shared" si="105"/>
        <v>42.486319089108456</v>
      </c>
      <c r="AC80">
        <f t="shared" si="106"/>
        <v>3.3782796446013736</v>
      </c>
      <c r="AD80">
        <f t="shared" si="107"/>
        <v>102.65265000830712</v>
      </c>
      <c r="AE80">
        <v>0</v>
      </c>
      <c r="AF80">
        <v>0</v>
      </c>
      <c r="AG80">
        <f t="shared" si="108"/>
        <v>1</v>
      </c>
      <c r="AH80">
        <f t="shared" si="109"/>
        <v>0</v>
      </c>
      <c r="AI80">
        <f t="shared" si="110"/>
        <v>52350.733430596629</v>
      </c>
      <c r="AJ80" t="s">
        <v>288</v>
      </c>
      <c r="AK80">
        <v>715.47692307692296</v>
      </c>
      <c r="AL80">
        <v>3262.08</v>
      </c>
      <c r="AM80">
        <f t="shared" si="111"/>
        <v>2546.603076923077</v>
      </c>
      <c r="AN80">
        <f t="shared" si="112"/>
        <v>0.78066849277855754</v>
      </c>
      <c r="AO80">
        <v>-0.57774747981622299</v>
      </c>
      <c r="AP80" t="s">
        <v>619</v>
      </c>
      <c r="AQ80">
        <v>901.29676923076897</v>
      </c>
      <c r="AR80">
        <v>1162.52</v>
      </c>
      <c r="AS80">
        <f t="shared" si="113"/>
        <v>0.2247042896201622</v>
      </c>
      <c r="AT80">
        <v>0.5</v>
      </c>
      <c r="AU80">
        <f t="shared" si="114"/>
        <v>1180.1883318532118</v>
      </c>
      <c r="AV80">
        <f t="shared" si="115"/>
        <v>12.680032252610516</v>
      </c>
      <c r="AW80">
        <f t="shared" si="116"/>
        <v>132.59669036354009</v>
      </c>
      <c r="AX80">
        <f t="shared" si="117"/>
        <v>0.43632797715308125</v>
      </c>
      <c r="AY80">
        <f t="shared" si="118"/>
        <v>1.123361363148581E-2</v>
      </c>
      <c r="AZ80">
        <f t="shared" si="119"/>
        <v>1.8060420465884457</v>
      </c>
      <c r="BA80" t="s">
        <v>620</v>
      </c>
      <c r="BB80">
        <v>655.28</v>
      </c>
      <c r="BC80">
        <f t="shared" si="120"/>
        <v>507.24</v>
      </c>
      <c r="BD80">
        <f t="shared" si="121"/>
        <v>0.51498941481198446</v>
      </c>
      <c r="BE80">
        <f t="shared" si="122"/>
        <v>0.80541660273131799</v>
      </c>
      <c r="BF80">
        <f t="shared" si="123"/>
        <v>0.58433570332234419</v>
      </c>
      <c r="BG80">
        <f t="shared" si="124"/>
        <v>0.8244551414493636</v>
      </c>
      <c r="BH80">
        <f t="shared" si="125"/>
        <v>1400.0043333333299</v>
      </c>
      <c r="BI80">
        <f t="shared" si="126"/>
        <v>1180.1883318532118</v>
      </c>
      <c r="BJ80">
        <f t="shared" si="127"/>
        <v>0.84298905635759802</v>
      </c>
      <c r="BK80">
        <f t="shared" si="128"/>
        <v>0.19597811271519625</v>
      </c>
      <c r="BL80">
        <v>6</v>
      </c>
      <c r="BM80">
        <v>0.5</v>
      </c>
      <c r="BN80" t="s">
        <v>291</v>
      </c>
      <c r="BO80">
        <v>2</v>
      </c>
      <c r="BP80">
        <v>1607466990.25</v>
      </c>
      <c r="BQ80">
        <v>382.94940000000003</v>
      </c>
      <c r="BR80">
        <v>399.98363333333299</v>
      </c>
      <c r="BS80">
        <v>36.7260566666667</v>
      </c>
      <c r="BT80">
        <v>32.1521166666667</v>
      </c>
      <c r="BU80">
        <v>380.54786666666701</v>
      </c>
      <c r="BV80">
        <v>36.236766666666703</v>
      </c>
      <c r="BW80">
        <v>500.00573333333301</v>
      </c>
      <c r="BX80">
        <v>101.7688</v>
      </c>
      <c r="BY80">
        <v>9.9872489999999994E-2</v>
      </c>
      <c r="BZ80">
        <v>36.093963333333299</v>
      </c>
      <c r="CA80">
        <v>35.828143333333301</v>
      </c>
      <c r="CB80">
        <v>999.9</v>
      </c>
      <c r="CC80">
        <v>0</v>
      </c>
      <c r="CD80">
        <v>0</v>
      </c>
      <c r="CE80">
        <v>10024.263999999999</v>
      </c>
      <c r="CF80">
        <v>0</v>
      </c>
      <c r="CG80">
        <v>105.8518</v>
      </c>
      <c r="CH80">
        <v>1400.0043333333299</v>
      </c>
      <c r="CI80">
        <v>0.90000846666666701</v>
      </c>
      <c r="CJ80">
        <v>9.9991116666666699E-2</v>
      </c>
      <c r="CK80">
        <v>0</v>
      </c>
      <c r="CL80">
        <v>901.42010000000005</v>
      </c>
      <c r="CM80">
        <v>4.9993800000000004</v>
      </c>
      <c r="CN80">
        <v>12628.43</v>
      </c>
      <c r="CO80">
        <v>11164.4</v>
      </c>
      <c r="CP80">
        <v>46.862366666666603</v>
      </c>
      <c r="CQ80">
        <v>48.285133333333299</v>
      </c>
      <c r="CR80">
        <v>47.3309</v>
      </c>
      <c r="CS80">
        <v>48.572499999999998</v>
      </c>
      <c r="CT80">
        <v>49.139466666666699</v>
      </c>
      <c r="CU80">
        <v>1255.5146666666701</v>
      </c>
      <c r="CV80">
        <v>139.48966666666701</v>
      </c>
      <c r="CW80">
        <v>0</v>
      </c>
      <c r="CX80">
        <v>182</v>
      </c>
      <c r="CY80">
        <v>0</v>
      </c>
      <c r="CZ80">
        <v>901.29676923076897</v>
      </c>
      <c r="DA80">
        <v>-74.894290493490203</v>
      </c>
      <c r="DB80">
        <v>-1053.9487164734301</v>
      </c>
      <c r="DC80">
        <v>12626.9692307692</v>
      </c>
      <c r="DD80">
        <v>15</v>
      </c>
      <c r="DE80">
        <v>1607466544.5</v>
      </c>
      <c r="DF80" t="s">
        <v>602</v>
      </c>
      <c r="DG80">
        <v>1607466531.5</v>
      </c>
      <c r="DH80">
        <v>1607466544.5</v>
      </c>
      <c r="DI80">
        <v>28</v>
      </c>
      <c r="DJ80">
        <v>1.7000000000000001E-2</v>
      </c>
      <c r="DK80">
        <v>1.4999999999999999E-2</v>
      </c>
      <c r="DL80">
        <v>2.4009999999999998</v>
      </c>
      <c r="DM80">
        <v>0.48899999999999999</v>
      </c>
      <c r="DN80">
        <v>400</v>
      </c>
      <c r="DO80">
        <v>34</v>
      </c>
      <c r="DP80">
        <v>0.63</v>
      </c>
      <c r="DQ80">
        <v>0.33</v>
      </c>
      <c r="DR80">
        <v>12.681535868778001</v>
      </c>
      <c r="DS80">
        <v>-7.2064882308639E-2</v>
      </c>
      <c r="DT80">
        <v>1.40633403147869E-2</v>
      </c>
      <c r="DU80">
        <v>1</v>
      </c>
      <c r="DV80">
        <v>-17.034203333333299</v>
      </c>
      <c r="DW80">
        <v>0.103979532814289</v>
      </c>
      <c r="DX80">
        <v>1.6422636478010798E-2</v>
      </c>
      <c r="DY80">
        <v>1</v>
      </c>
      <c r="DZ80">
        <v>4.5739429999999999</v>
      </c>
      <c r="EA80">
        <v>-8.3024783092335699E-2</v>
      </c>
      <c r="EB80">
        <v>6.4202949828388901E-3</v>
      </c>
      <c r="EC80">
        <v>1</v>
      </c>
      <c r="ED80">
        <v>3</v>
      </c>
      <c r="EE80">
        <v>3</v>
      </c>
      <c r="EF80" t="s">
        <v>445</v>
      </c>
      <c r="EG80">
        <v>100</v>
      </c>
      <c r="EH80">
        <v>100</v>
      </c>
      <c r="EI80">
        <v>2.4009999999999998</v>
      </c>
      <c r="EJ80">
        <v>0.48930000000000001</v>
      </c>
      <c r="EK80">
        <v>2.4014761904762199</v>
      </c>
      <c r="EL80">
        <v>0</v>
      </c>
      <c r="EM80">
        <v>0</v>
      </c>
      <c r="EN80">
        <v>0</v>
      </c>
      <c r="EO80">
        <v>0.489295238095245</v>
      </c>
      <c r="EP80">
        <v>0</v>
      </c>
      <c r="EQ80">
        <v>0</v>
      </c>
      <c r="ER80">
        <v>0</v>
      </c>
      <c r="ES80">
        <v>-1</v>
      </c>
      <c r="ET80">
        <v>-1</v>
      </c>
      <c r="EU80">
        <v>-1</v>
      </c>
      <c r="EV80">
        <v>-1</v>
      </c>
      <c r="EW80">
        <v>7.8</v>
      </c>
      <c r="EX80">
        <v>7.6</v>
      </c>
      <c r="EY80">
        <v>2</v>
      </c>
      <c r="EZ80">
        <v>491.66899999999998</v>
      </c>
      <c r="FA80">
        <v>549.91999999999996</v>
      </c>
      <c r="FB80">
        <v>34.969099999999997</v>
      </c>
      <c r="FC80">
        <v>31.864699999999999</v>
      </c>
      <c r="FD80">
        <v>29.9999</v>
      </c>
      <c r="FE80">
        <v>31.504000000000001</v>
      </c>
      <c r="FF80">
        <v>31.519400000000001</v>
      </c>
      <c r="FG80">
        <v>21.011299999999999</v>
      </c>
      <c r="FH80">
        <v>0</v>
      </c>
      <c r="FI80">
        <v>100</v>
      </c>
      <c r="FJ80">
        <v>-999.9</v>
      </c>
      <c r="FK80">
        <v>400</v>
      </c>
      <c r="FL80">
        <v>38.127899999999997</v>
      </c>
      <c r="FM80">
        <v>101.337</v>
      </c>
      <c r="FN80">
        <v>100.61199999999999</v>
      </c>
    </row>
    <row r="81" spans="1:170" x14ac:dyDescent="0.25">
      <c r="A81">
        <v>69</v>
      </c>
      <c r="B81">
        <v>1607467211.5999999</v>
      </c>
      <c r="C81">
        <v>13767.5</v>
      </c>
      <c r="D81" t="s">
        <v>621</v>
      </c>
      <c r="E81" t="s">
        <v>622</v>
      </c>
      <c r="F81" t="s">
        <v>334</v>
      </c>
      <c r="G81" t="s">
        <v>544</v>
      </c>
      <c r="H81">
        <v>1607467203.8499999</v>
      </c>
      <c r="I81">
        <f t="shared" si="86"/>
        <v>1.729727538213689E-3</v>
      </c>
      <c r="J81">
        <f t="shared" si="87"/>
        <v>6.8243339652215775</v>
      </c>
      <c r="K81">
        <f t="shared" si="88"/>
        <v>390.986966666667</v>
      </c>
      <c r="L81">
        <f t="shared" si="89"/>
        <v>208.62779819884136</v>
      </c>
      <c r="M81">
        <f t="shared" si="90"/>
        <v>21.25279951898975</v>
      </c>
      <c r="N81">
        <f t="shared" si="91"/>
        <v>39.829628116886056</v>
      </c>
      <c r="O81">
        <f t="shared" si="92"/>
        <v>6.5099265857840927E-2</v>
      </c>
      <c r="P81">
        <f t="shared" si="93"/>
        <v>2.960830596427678</v>
      </c>
      <c r="Q81">
        <f t="shared" si="94"/>
        <v>6.4314431556719565E-2</v>
      </c>
      <c r="R81">
        <f t="shared" si="95"/>
        <v>4.0266245522340233E-2</v>
      </c>
      <c r="S81">
        <f t="shared" si="96"/>
        <v>231.29294323108002</v>
      </c>
      <c r="T81">
        <f t="shared" si="97"/>
        <v>36.97921666211645</v>
      </c>
      <c r="U81">
        <f t="shared" si="98"/>
        <v>36.185369999999999</v>
      </c>
      <c r="V81">
        <f t="shared" si="99"/>
        <v>6.0298875195300123</v>
      </c>
      <c r="W81">
        <f t="shared" si="100"/>
        <v>56.999945824870011</v>
      </c>
      <c r="X81">
        <f t="shared" si="101"/>
        <v>3.4171615375943563</v>
      </c>
      <c r="Y81">
        <f t="shared" si="102"/>
        <v>5.9950259393113186</v>
      </c>
      <c r="Z81">
        <f t="shared" si="103"/>
        <v>2.6127259819356561</v>
      </c>
      <c r="AA81">
        <f t="shared" si="104"/>
        <v>-76.280984435223687</v>
      </c>
      <c r="AB81">
        <f t="shared" si="105"/>
        <v>-16.851005176536994</v>
      </c>
      <c r="AC81">
        <f t="shared" si="106"/>
        <v>-1.3438717855892948</v>
      </c>
      <c r="AD81">
        <f t="shared" si="107"/>
        <v>136.81708183373001</v>
      </c>
      <c r="AE81">
        <v>0</v>
      </c>
      <c r="AF81">
        <v>0</v>
      </c>
      <c r="AG81">
        <f t="shared" si="108"/>
        <v>1</v>
      </c>
      <c r="AH81">
        <f t="shared" si="109"/>
        <v>0</v>
      </c>
      <c r="AI81">
        <f t="shared" si="110"/>
        <v>52244.102777110944</v>
      </c>
      <c r="AJ81" t="s">
        <v>288</v>
      </c>
      <c r="AK81">
        <v>715.47692307692296</v>
      </c>
      <c r="AL81">
        <v>3262.08</v>
      </c>
      <c r="AM81">
        <f t="shared" si="111"/>
        <v>2546.603076923077</v>
      </c>
      <c r="AN81">
        <f t="shared" si="112"/>
        <v>0.78066849277855754</v>
      </c>
      <c r="AO81">
        <v>-0.57774747981622299</v>
      </c>
      <c r="AP81" t="s">
        <v>623</v>
      </c>
      <c r="AQ81">
        <v>1070.2711999999999</v>
      </c>
      <c r="AR81">
        <v>1265.5</v>
      </c>
      <c r="AS81">
        <f t="shared" si="113"/>
        <v>0.15427009087317278</v>
      </c>
      <c r="AT81">
        <v>0.5</v>
      </c>
      <c r="AU81">
        <f t="shared" si="114"/>
        <v>1180.1978798605137</v>
      </c>
      <c r="AV81">
        <f t="shared" si="115"/>
        <v>6.8243339652215775</v>
      </c>
      <c r="AW81">
        <f t="shared" si="116"/>
        <v>91.034617087203657</v>
      </c>
      <c r="AX81">
        <f t="shared" si="117"/>
        <v>0.46321612011062824</v>
      </c>
      <c r="AY81">
        <f t="shared" si="118"/>
        <v>6.2718986123857842E-3</v>
      </c>
      <c r="AZ81">
        <f t="shared" si="119"/>
        <v>1.5777005136309759</v>
      </c>
      <c r="BA81" t="s">
        <v>624</v>
      </c>
      <c r="BB81">
        <v>679.3</v>
      </c>
      <c r="BC81">
        <f t="shared" si="120"/>
        <v>586.20000000000005</v>
      </c>
      <c r="BD81">
        <f t="shared" si="121"/>
        <v>0.33304128283862178</v>
      </c>
      <c r="BE81">
        <f t="shared" si="122"/>
        <v>0.77303525658399097</v>
      </c>
      <c r="BF81">
        <f t="shared" si="123"/>
        <v>0.3549465616827267</v>
      </c>
      <c r="BG81">
        <f t="shared" si="124"/>
        <v>0.78401695894138312</v>
      </c>
      <c r="BH81">
        <f t="shared" si="125"/>
        <v>1400.0156666666701</v>
      </c>
      <c r="BI81">
        <f t="shared" si="126"/>
        <v>1180.1978798605137</v>
      </c>
      <c r="BJ81">
        <f t="shared" si="127"/>
        <v>0.8429890521657335</v>
      </c>
      <c r="BK81">
        <f t="shared" si="128"/>
        <v>0.19597810433146709</v>
      </c>
      <c r="BL81">
        <v>6</v>
      </c>
      <c r="BM81">
        <v>0.5</v>
      </c>
      <c r="BN81" t="s">
        <v>291</v>
      </c>
      <c r="BO81">
        <v>2</v>
      </c>
      <c r="BP81">
        <v>1607467203.8499999</v>
      </c>
      <c r="BQ81">
        <v>390.986966666667</v>
      </c>
      <c r="BR81">
        <v>399.98773333333298</v>
      </c>
      <c r="BS81">
        <v>33.544516666666702</v>
      </c>
      <c r="BT81">
        <v>31.53847</v>
      </c>
      <c r="BU81">
        <v>388.570966666667</v>
      </c>
      <c r="BV81">
        <v>33.137516666666698</v>
      </c>
      <c r="BW81">
        <v>499.99973333333298</v>
      </c>
      <c r="BX81">
        <v>101.769533333333</v>
      </c>
      <c r="BY81">
        <v>9.9918880000000002E-2</v>
      </c>
      <c r="BZ81">
        <v>36.079803333333302</v>
      </c>
      <c r="CA81">
        <v>36.185369999999999</v>
      </c>
      <c r="CB81">
        <v>999.9</v>
      </c>
      <c r="CC81">
        <v>0</v>
      </c>
      <c r="CD81">
        <v>0</v>
      </c>
      <c r="CE81">
        <v>10002.416666666701</v>
      </c>
      <c r="CF81">
        <v>0</v>
      </c>
      <c r="CG81">
        <v>140.26949999999999</v>
      </c>
      <c r="CH81">
        <v>1400.0156666666701</v>
      </c>
      <c r="CI81">
        <v>0.90000746666666698</v>
      </c>
      <c r="CJ81">
        <v>9.9992750000000005E-2</v>
      </c>
      <c r="CK81">
        <v>0</v>
      </c>
      <c r="CL81">
        <v>1071.8789999999999</v>
      </c>
      <c r="CM81">
        <v>4.9993800000000004</v>
      </c>
      <c r="CN81">
        <v>15074.9533333333</v>
      </c>
      <c r="CO81">
        <v>11164.48</v>
      </c>
      <c r="CP81">
        <v>46.125</v>
      </c>
      <c r="CQ81">
        <v>47.561999999999998</v>
      </c>
      <c r="CR81">
        <v>46.561999999999998</v>
      </c>
      <c r="CS81">
        <v>47.875</v>
      </c>
      <c r="CT81">
        <v>48.424599999999998</v>
      </c>
      <c r="CU81">
        <v>1255.5256666666701</v>
      </c>
      <c r="CV81">
        <v>139.49066666666701</v>
      </c>
      <c r="CW81">
        <v>0</v>
      </c>
      <c r="CX81">
        <v>212.59999990463299</v>
      </c>
      <c r="CY81">
        <v>0</v>
      </c>
      <c r="CZ81">
        <v>1070.2711999999999</v>
      </c>
      <c r="DA81">
        <v>-237.76307726530999</v>
      </c>
      <c r="DB81">
        <v>-3312.3461589530698</v>
      </c>
      <c r="DC81">
        <v>15052.696</v>
      </c>
      <c r="DD81">
        <v>15</v>
      </c>
      <c r="DE81">
        <v>1607467230.5999999</v>
      </c>
      <c r="DF81" t="s">
        <v>625</v>
      </c>
      <c r="DG81">
        <v>1607467229.5999999</v>
      </c>
      <c r="DH81">
        <v>1607467230.5999999</v>
      </c>
      <c r="DI81">
        <v>29</v>
      </c>
      <c r="DJ81">
        <v>1.4999999999999999E-2</v>
      </c>
      <c r="DK81">
        <v>-8.2000000000000003E-2</v>
      </c>
      <c r="DL81">
        <v>2.4159999999999999</v>
      </c>
      <c r="DM81">
        <v>0.40699999999999997</v>
      </c>
      <c r="DN81">
        <v>400</v>
      </c>
      <c r="DO81">
        <v>31</v>
      </c>
      <c r="DP81">
        <v>0.12</v>
      </c>
      <c r="DQ81">
        <v>0.05</v>
      </c>
      <c r="DR81">
        <v>6.8097411838917097</v>
      </c>
      <c r="DS81">
        <v>4.9696420475338603E-4</v>
      </c>
      <c r="DT81">
        <v>1.5713739293569302E-2</v>
      </c>
      <c r="DU81">
        <v>1</v>
      </c>
      <c r="DV81">
        <v>-9.0155764516128993</v>
      </c>
      <c r="DW81">
        <v>-6.5696612903215504E-2</v>
      </c>
      <c r="DX81">
        <v>1.8960157980216202E-2</v>
      </c>
      <c r="DY81">
        <v>1</v>
      </c>
      <c r="DZ81">
        <v>2.08618935483871</v>
      </c>
      <c r="EA81">
        <v>0.16582790322580401</v>
      </c>
      <c r="EB81">
        <v>1.2469131675664401E-2</v>
      </c>
      <c r="EC81">
        <v>1</v>
      </c>
      <c r="ED81">
        <v>3</v>
      </c>
      <c r="EE81">
        <v>3</v>
      </c>
      <c r="EF81" t="s">
        <v>445</v>
      </c>
      <c r="EG81">
        <v>100</v>
      </c>
      <c r="EH81">
        <v>100</v>
      </c>
      <c r="EI81">
        <v>2.4159999999999999</v>
      </c>
      <c r="EJ81">
        <v>0.40699999999999997</v>
      </c>
      <c r="EK81">
        <v>2.4014761904762199</v>
      </c>
      <c r="EL81">
        <v>0</v>
      </c>
      <c r="EM81">
        <v>0</v>
      </c>
      <c r="EN81">
        <v>0</v>
      </c>
      <c r="EO81">
        <v>0.489295238095245</v>
      </c>
      <c r="EP81">
        <v>0</v>
      </c>
      <c r="EQ81">
        <v>0</v>
      </c>
      <c r="ER81">
        <v>0</v>
      </c>
      <c r="ES81">
        <v>-1</v>
      </c>
      <c r="ET81">
        <v>-1</v>
      </c>
      <c r="EU81">
        <v>-1</v>
      </c>
      <c r="EV81">
        <v>-1</v>
      </c>
      <c r="EW81">
        <v>11.3</v>
      </c>
      <c r="EX81">
        <v>11.1</v>
      </c>
      <c r="EY81">
        <v>2</v>
      </c>
      <c r="EZ81">
        <v>491.87900000000002</v>
      </c>
      <c r="FA81">
        <v>547.84400000000005</v>
      </c>
      <c r="FB81">
        <v>34.856699999999996</v>
      </c>
      <c r="FC81">
        <v>31.854099999999999</v>
      </c>
      <c r="FD81">
        <v>30.000299999999999</v>
      </c>
      <c r="FE81">
        <v>31.468</v>
      </c>
      <c r="FF81">
        <v>31.4894</v>
      </c>
      <c r="FG81">
        <v>21.019300000000001</v>
      </c>
      <c r="FH81">
        <v>0</v>
      </c>
      <c r="FI81">
        <v>100</v>
      </c>
      <c r="FJ81">
        <v>-999.9</v>
      </c>
      <c r="FK81">
        <v>400</v>
      </c>
      <c r="FL81">
        <v>36.520699999999998</v>
      </c>
      <c r="FM81">
        <v>101.342</v>
      </c>
      <c r="FN81">
        <v>100.6</v>
      </c>
    </row>
    <row r="82" spans="1:170" x14ac:dyDescent="0.25">
      <c r="A82">
        <v>70</v>
      </c>
      <c r="B82">
        <v>1607467393.0999999</v>
      </c>
      <c r="C82">
        <v>13949</v>
      </c>
      <c r="D82" t="s">
        <v>626</v>
      </c>
      <c r="E82" t="s">
        <v>627</v>
      </c>
      <c r="F82" t="s">
        <v>334</v>
      </c>
      <c r="G82" t="s">
        <v>544</v>
      </c>
      <c r="H82">
        <v>1607467385.3499999</v>
      </c>
      <c r="I82">
        <f t="shared" si="86"/>
        <v>1.3743990657323435E-3</v>
      </c>
      <c r="J82">
        <f t="shared" si="87"/>
        <v>5.8946832556191522</v>
      </c>
      <c r="K82">
        <f t="shared" si="88"/>
        <v>392.274333333333</v>
      </c>
      <c r="L82">
        <f t="shared" si="89"/>
        <v>178.67303748630567</v>
      </c>
      <c r="M82">
        <f t="shared" si="90"/>
        <v>18.202392942014054</v>
      </c>
      <c r="N82">
        <f t="shared" si="91"/>
        <v>39.963117305526282</v>
      </c>
      <c r="O82">
        <f t="shared" si="92"/>
        <v>4.7452500655625784E-2</v>
      </c>
      <c r="P82">
        <f t="shared" si="93"/>
        <v>2.9604009186786233</v>
      </c>
      <c r="Q82">
        <f t="shared" si="94"/>
        <v>4.7033957468109545E-2</v>
      </c>
      <c r="R82">
        <f t="shared" si="95"/>
        <v>2.943352004118973E-2</v>
      </c>
      <c r="S82">
        <f t="shared" si="96"/>
        <v>231.28400740017659</v>
      </c>
      <c r="T82">
        <f t="shared" si="97"/>
        <v>36.809503683520433</v>
      </c>
      <c r="U82">
        <f t="shared" si="98"/>
        <v>36.226743333333303</v>
      </c>
      <c r="V82">
        <f t="shared" si="99"/>
        <v>6.0435983020510573</v>
      </c>
      <c r="W82">
        <f t="shared" si="100"/>
        <v>54.178361161940927</v>
      </c>
      <c r="X82">
        <f t="shared" si="101"/>
        <v>3.2017342959907977</v>
      </c>
      <c r="Y82">
        <f t="shared" si="102"/>
        <v>5.9096182079422954</v>
      </c>
      <c r="Z82">
        <f t="shared" si="103"/>
        <v>2.8418640060602596</v>
      </c>
      <c r="AA82">
        <f t="shared" si="104"/>
        <v>-60.610998798796345</v>
      </c>
      <c r="AB82">
        <f t="shared" si="105"/>
        <v>-65.091726624250782</v>
      </c>
      <c r="AC82">
        <f t="shared" si="106"/>
        <v>-5.1863082615246121</v>
      </c>
      <c r="AD82">
        <f t="shared" si="107"/>
        <v>100.39497371560486</v>
      </c>
      <c r="AE82">
        <v>0</v>
      </c>
      <c r="AF82">
        <v>0</v>
      </c>
      <c r="AG82">
        <f t="shared" si="108"/>
        <v>1</v>
      </c>
      <c r="AH82">
        <f t="shared" si="109"/>
        <v>0</v>
      </c>
      <c r="AI82">
        <f t="shared" si="110"/>
        <v>52276.149487967887</v>
      </c>
      <c r="AJ82" t="s">
        <v>288</v>
      </c>
      <c r="AK82">
        <v>715.47692307692296</v>
      </c>
      <c r="AL82">
        <v>3262.08</v>
      </c>
      <c r="AM82">
        <f t="shared" si="111"/>
        <v>2546.603076923077</v>
      </c>
      <c r="AN82">
        <f t="shared" si="112"/>
        <v>0.78066849277855754</v>
      </c>
      <c r="AO82">
        <v>-0.57774747981622299</v>
      </c>
      <c r="AP82" t="s">
        <v>628</v>
      </c>
      <c r="AQ82">
        <v>1130.3635999999999</v>
      </c>
      <c r="AR82">
        <v>1332.65</v>
      </c>
      <c r="AS82">
        <f t="shared" si="113"/>
        <v>0.15179259370427356</v>
      </c>
      <c r="AT82">
        <v>0.5</v>
      </c>
      <c r="AU82">
        <f t="shared" si="114"/>
        <v>1180.1493298605021</v>
      </c>
      <c r="AV82">
        <f t="shared" si="115"/>
        <v>5.8946832556191522</v>
      </c>
      <c r="AW82">
        <f t="shared" si="116"/>
        <v>89.568963868942959</v>
      </c>
      <c r="AX82">
        <f t="shared" si="117"/>
        <v>0.44863992796308111</v>
      </c>
      <c r="AY82">
        <f t="shared" si="118"/>
        <v>5.4844167358044761E-3</v>
      </c>
      <c r="AZ82">
        <f t="shared" si="119"/>
        <v>1.4478145049337783</v>
      </c>
      <c r="BA82" t="s">
        <v>629</v>
      </c>
      <c r="BB82">
        <v>734.77</v>
      </c>
      <c r="BC82">
        <f t="shared" si="120"/>
        <v>597.88000000000011</v>
      </c>
      <c r="BD82">
        <f t="shared" si="121"/>
        <v>0.33833946611360166</v>
      </c>
      <c r="BE82">
        <f t="shared" si="122"/>
        <v>0.7634322659270133</v>
      </c>
      <c r="BF82">
        <f t="shared" si="123"/>
        <v>0.32776283924843441</v>
      </c>
      <c r="BG82">
        <f t="shared" si="124"/>
        <v>0.75764849947924584</v>
      </c>
      <c r="BH82">
        <f t="shared" si="125"/>
        <v>1399.9576666666701</v>
      </c>
      <c r="BI82">
        <f t="shared" si="126"/>
        <v>1180.1493298605021</v>
      </c>
      <c r="BJ82">
        <f t="shared" si="127"/>
        <v>0.8429892974338743</v>
      </c>
      <c r="BK82">
        <f t="shared" si="128"/>
        <v>0.1959785948677488</v>
      </c>
      <c r="BL82">
        <v>6</v>
      </c>
      <c r="BM82">
        <v>0.5</v>
      </c>
      <c r="BN82" t="s">
        <v>291</v>
      </c>
      <c r="BO82">
        <v>2</v>
      </c>
      <c r="BP82">
        <v>1607467385.3499999</v>
      </c>
      <c r="BQ82">
        <v>392.274333333333</v>
      </c>
      <c r="BR82">
        <v>399.9948</v>
      </c>
      <c r="BS82">
        <v>31.4279333333333</v>
      </c>
      <c r="BT82">
        <v>29.8305133333333</v>
      </c>
      <c r="BU82">
        <v>389.858</v>
      </c>
      <c r="BV82">
        <v>31.020566666666699</v>
      </c>
      <c r="BW82">
        <v>500.00796666666702</v>
      </c>
      <c r="BX82">
        <v>101.775466666667</v>
      </c>
      <c r="BY82">
        <v>9.9965676666666697E-2</v>
      </c>
      <c r="BZ82">
        <v>35.818903333333303</v>
      </c>
      <c r="CA82">
        <v>36.226743333333303</v>
      </c>
      <c r="CB82">
        <v>999.9</v>
      </c>
      <c r="CC82">
        <v>0</v>
      </c>
      <c r="CD82">
        <v>0</v>
      </c>
      <c r="CE82">
        <v>9999.3973333333306</v>
      </c>
      <c r="CF82">
        <v>0</v>
      </c>
      <c r="CG82">
        <v>130.737533333333</v>
      </c>
      <c r="CH82">
        <v>1399.9576666666701</v>
      </c>
      <c r="CI82">
        <v>0.89999963333333299</v>
      </c>
      <c r="CJ82">
        <v>0.10000036666666701</v>
      </c>
      <c r="CK82">
        <v>0</v>
      </c>
      <c r="CL82">
        <v>1133.576</v>
      </c>
      <c r="CM82">
        <v>4.9993800000000004</v>
      </c>
      <c r="CN82">
        <v>15890.6133333333</v>
      </c>
      <c r="CO82">
        <v>11163.9766666667</v>
      </c>
      <c r="CP82">
        <v>45.6415333333333</v>
      </c>
      <c r="CQ82">
        <v>47.087200000000003</v>
      </c>
      <c r="CR82">
        <v>46.0456</v>
      </c>
      <c r="CS82">
        <v>47.499666666666599</v>
      </c>
      <c r="CT82">
        <v>48.037133333333301</v>
      </c>
      <c r="CU82">
        <v>1255.462</v>
      </c>
      <c r="CV82">
        <v>139.49633333333301</v>
      </c>
      <c r="CW82">
        <v>0</v>
      </c>
      <c r="CX82">
        <v>180.700000047684</v>
      </c>
      <c r="CY82">
        <v>0</v>
      </c>
      <c r="CZ82">
        <v>1130.3635999999999</v>
      </c>
      <c r="DA82">
        <v>-319.04538510306003</v>
      </c>
      <c r="DB82">
        <v>-4425.5769298014402</v>
      </c>
      <c r="DC82">
        <v>15846.183999999999</v>
      </c>
      <c r="DD82">
        <v>15</v>
      </c>
      <c r="DE82">
        <v>1607467230.5999999</v>
      </c>
      <c r="DF82" t="s">
        <v>625</v>
      </c>
      <c r="DG82">
        <v>1607467229.5999999</v>
      </c>
      <c r="DH82">
        <v>1607467230.5999999</v>
      </c>
      <c r="DI82">
        <v>29</v>
      </c>
      <c r="DJ82">
        <v>1.4999999999999999E-2</v>
      </c>
      <c r="DK82">
        <v>-8.2000000000000003E-2</v>
      </c>
      <c r="DL82">
        <v>2.4159999999999999</v>
      </c>
      <c r="DM82">
        <v>0.40699999999999997</v>
      </c>
      <c r="DN82">
        <v>400</v>
      </c>
      <c r="DO82">
        <v>31</v>
      </c>
      <c r="DP82">
        <v>0.12</v>
      </c>
      <c r="DQ82">
        <v>0.05</v>
      </c>
      <c r="DR82">
        <v>5.8982154285481698</v>
      </c>
      <c r="DS82">
        <v>-0.33370387456311401</v>
      </c>
      <c r="DT82">
        <v>3.01223422933918E-2</v>
      </c>
      <c r="DU82">
        <v>1</v>
      </c>
      <c r="DV82">
        <v>-7.72212064516129</v>
      </c>
      <c r="DW82">
        <v>0.310252741935508</v>
      </c>
      <c r="DX82">
        <v>3.1258973724251397E-2</v>
      </c>
      <c r="DY82">
        <v>0</v>
      </c>
      <c r="DZ82">
        <v>1.5967129032258101</v>
      </c>
      <c r="EA82">
        <v>0.14262193548387</v>
      </c>
      <c r="EB82">
        <v>1.06840179688344E-2</v>
      </c>
      <c r="EC82">
        <v>1</v>
      </c>
      <c r="ED82">
        <v>2</v>
      </c>
      <c r="EE82">
        <v>3</v>
      </c>
      <c r="EF82" t="s">
        <v>293</v>
      </c>
      <c r="EG82">
        <v>100</v>
      </c>
      <c r="EH82">
        <v>100</v>
      </c>
      <c r="EI82">
        <v>2.4159999999999999</v>
      </c>
      <c r="EJ82">
        <v>0.40739999999999998</v>
      </c>
      <c r="EK82">
        <v>2.4162380952381</v>
      </c>
      <c r="EL82">
        <v>0</v>
      </c>
      <c r="EM82">
        <v>0</v>
      </c>
      <c r="EN82">
        <v>0</v>
      </c>
      <c r="EO82">
        <v>0.40737142857142999</v>
      </c>
      <c r="EP82">
        <v>0</v>
      </c>
      <c r="EQ82">
        <v>0</v>
      </c>
      <c r="ER82">
        <v>0</v>
      </c>
      <c r="ES82">
        <v>-1</v>
      </c>
      <c r="ET82">
        <v>-1</v>
      </c>
      <c r="EU82">
        <v>-1</v>
      </c>
      <c r="EV82">
        <v>-1</v>
      </c>
      <c r="EW82">
        <v>2.7</v>
      </c>
      <c r="EX82">
        <v>2.7</v>
      </c>
      <c r="EY82">
        <v>2</v>
      </c>
      <c r="EZ82">
        <v>492.93799999999999</v>
      </c>
      <c r="FA82">
        <v>544.13199999999995</v>
      </c>
      <c r="FB82">
        <v>34.744700000000002</v>
      </c>
      <c r="FC82">
        <v>31.845700000000001</v>
      </c>
      <c r="FD82">
        <v>29.999600000000001</v>
      </c>
      <c r="FE82">
        <v>31.444500000000001</v>
      </c>
      <c r="FF82">
        <v>31.4557</v>
      </c>
      <c r="FG82">
        <v>21.014399999999998</v>
      </c>
      <c r="FH82">
        <v>0</v>
      </c>
      <c r="FI82">
        <v>100</v>
      </c>
      <c r="FJ82">
        <v>-999.9</v>
      </c>
      <c r="FK82">
        <v>400</v>
      </c>
      <c r="FL82">
        <v>36.520699999999998</v>
      </c>
      <c r="FM82">
        <v>101.348</v>
      </c>
      <c r="FN82">
        <v>100.608</v>
      </c>
    </row>
    <row r="83" spans="1:170" x14ac:dyDescent="0.25">
      <c r="A83">
        <v>71</v>
      </c>
      <c r="B83">
        <v>1607467617.5999999</v>
      </c>
      <c r="C83">
        <v>14173.5</v>
      </c>
      <c r="D83" t="s">
        <v>630</v>
      </c>
      <c r="E83" t="s">
        <v>631</v>
      </c>
      <c r="F83" t="s">
        <v>513</v>
      </c>
      <c r="G83" t="s">
        <v>544</v>
      </c>
      <c r="H83">
        <v>1607467609.8499999</v>
      </c>
      <c r="I83">
        <f t="shared" si="86"/>
        <v>1.156337821290292E-3</v>
      </c>
      <c r="J83">
        <f t="shared" si="87"/>
        <v>5.1745416450902626</v>
      </c>
      <c r="K83">
        <f t="shared" si="88"/>
        <v>393.24470000000002</v>
      </c>
      <c r="L83">
        <f t="shared" si="89"/>
        <v>161.223488268187</v>
      </c>
      <c r="M83">
        <f t="shared" si="90"/>
        <v>16.424317404390905</v>
      </c>
      <c r="N83">
        <f t="shared" si="91"/>
        <v>40.061009966802345</v>
      </c>
      <c r="O83">
        <f t="shared" si="92"/>
        <v>3.8125871748854401E-2</v>
      </c>
      <c r="P83">
        <f t="shared" si="93"/>
        <v>2.9612208896032475</v>
      </c>
      <c r="Q83">
        <f t="shared" si="94"/>
        <v>3.7855254500940162E-2</v>
      </c>
      <c r="R83">
        <f t="shared" si="95"/>
        <v>2.3683687678695192E-2</v>
      </c>
      <c r="S83">
        <f t="shared" si="96"/>
        <v>231.29669120354873</v>
      </c>
      <c r="T83">
        <f t="shared" si="97"/>
        <v>36.814781539878346</v>
      </c>
      <c r="U83">
        <f t="shared" si="98"/>
        <v>36.060589999999998</v>
      </c>
      <c r="V83">
        <f t="shared" si="99"/>
        <v>5.9886999328465826</v>
      </c>
      <c r="W83">
        <f t="shared" si="100"/>
        <v>51.14942804618169</v>
      </c>
      <c r="X83">
        <f t="shared" si="101"/>
        <v>3.0143627697171742</v>
      </c>
      <c r="Y83">
        <f t="shared" si="102"/>
        <v>5.8932482431584035</v>
      </c>
      <c r="Z83">
        <f t="shared" si="103"/>
        <v>2.9743371631294084</v>
      </c>
      <c r="AA83">
        <f t="shared" si="104"/>
        <v>-50.994497918901878</v>
      </c>
      <c r="AB83">
        <f t="shared" si="105"/>
        <v>-46.627082477996595</v>
      </c>
      <c r="AC83">
        <f t="shared" si="106"/>
        <v>-3.7101704588235624</v>
      </c>
      <c r="AD83">
        <f t="shared" si="107"/>
        <v>129.96494034782668</v>
      </c>
      <c r="AE83">
        <v>0</v>
      </c>
      <c r="AF83">
        <v>0</v>
      </c>
      <c r="AG83">
        <f t="shared" si="108"/>
        <v>1</v>
      </c>
      <c r="AH83">
        <f t="shared" si="109"/>
        <v>0</v>
      </c>
      <c r="AI83">
        <f t="shared" si="110"/>
        <v>52307.944056786931</v>
      </c>
      <c r="AJ83" t="s">
        <v>288</v>
      </c>
      <c r="AK83">
        <v>715.47692307692296</v>
      </c>
      <c r="AL83">
        <v>3262.08</v>
      </c>
      <c r="AM83">
        <f t="shared" si="111"/>
        <v>2546.603076923077</v>
      </c>
      <c r="AN83">
        <f t="shared" si="112"/>
        <v>0.78066849277855754</v>
      </c>
      <c r="AO83">
        <v>-0.57774747981622299</v>
      </c>
      <c r="AP83" t="s">
        <v>632</v>
      </c>
      <c r="AQ83">
        <v>1042.152</v>
      </c>
      <c r="AR83">
        <v>1258.7</v>
      </c>
      <c r="AS83">
        <f t="shared" si="113"/>
        <v>0.1720409946770477</v>
      </c>
      <c r="AT83">
        <v>0.5</v>
      </c>
      <c r="AU83">
        <f t="shared" si="114"/>
        <v>1180.2127098604969</v>
      </c>
      <c r="AV83">
        <f t="shared" si="115"/>
        <v>5.1745416450902626</v>
      </c>
      <c r="AW83">
        <f t="shared" si="116"/>
        <v>101.5224842674469</v>
      </c>
      <c r="AX83">
        <f t="shared" si="117"/>
        <v>0.45541431635814728</v>
      </c>
      <c r="AY83">
        <f t="shared" si="118"/>
        <v>4.8739427027407753E-3</v>
      </c>
      <c r="AZ83">
        <f t="shared" si="119"/>
        <v>1.5916262810836577</v>
      </c>
      <c r="BA83" t="s">
        <v>633</v>
      </c>
      <c r="BB83">
        <v>685.47</v>
      </c>
      <c r="BC83">
        <f t="shared" si="120"/>
        <v>573.23</v>
      </c>
      <c r="BD83">
        <f t="shared" si="121"/>
        <v>0.37776808610854279</v>
      </c>
      <c r="BE83">
        <f t="shared" si="122"/>
        <v>0.77752550832295153</v>
      </c>
      <c r="BF83">
        <f t="shared" si="123"/>
        <v>0.39863549469689447</v>
      </c>
      <c r="BG83">
        <f t="shared" si="124"/>
        <v>0.78668718268438431</v>
      </c>
      <c r="BH83">
        <f t="shared" si="125"/>
        <v>1400.0326666666699</v>
      </c>
      <c r="BI83">
        <f t="shared" si="126"/>
        <v>1180.2127098604969</v>
      </c>
      <c r="BJ83">
        <f t="shared" si="127"/>
        <v>0.84298940871891148</v>
      </c>
      <c r="BK83">
        <f t="shared" si="128"/>
        <v>0.19597881743782303</v>
      </c>
      <c r="BL83">
        <v>6</v>
      </c>
      <c r="BM83">
        <v>0.5</v>
      </c>
      <c r="BN83" t="s">
        <v>291</v>
      </c>
      <c r="BO83">
        <v>2</v>
      </c>
      <c r="BP83">
        <v>1607467609.8499999</v>
      </c>
      <c r="BQ83">
        <v>393.24470000000002</v>
      </c>
      <c r="BR83">
        <v>399.99970000000002</v>
      </c>
      <c r="BS83">
        <v>29.589423333333301</v>
      </c>
      <c r="BT83">
        <v>28.242899999999999</v>
      </c>
      <c r="BU83">
        <v>390.97956666666698</v>
      </c>
      <c r="BV83">
        <v>29.23986</v>
      </c>
      <c r="BW83">
        <v>500.00876666666699</v>
      </c>
      <c r="BX83">
        <v>101.773033333333</v>
      </c>
      <c r="BY83">
        <v>9.9947960000000002E-2</v>
      </c>
      <c r="BZ83">
        <v>35.768523333333299</v>
      </c>
      <c r="CA83">
        <v>36.060589999999998</v>
      </c>
      <c r="CB83">
        <v>999.9</v>
      </c>
      <c r="CC83">
        <v>0</v>
      </c>
      <c r="CD83">
        <v>0</v>
      </c>
      <c r="CE83">
        <v>10004.286</v>
      </c>
      <c r="CF83">
        <v>0</v>
      </c>
      <c r="CG83">
        <v>603.64903333333302</v>
      </c>
      <c r="CH83">
        <v>1400.0326666666699</v>
      </c>
      <c r="CI83">
        <v>0.89999613333333295</v>
      </c>
      <c r="CJ83">
        <v>0.10000374333333301</v>
      </c>
      <c r="CK83">
        <v>0</v>
      </c>
      <c r="CL83">
        <v>1043.818</v>
      </c>
      <c r="CM83">
        <v>4.9993800000000004</v>
      </c>
      <c r="CN83">
        <v>14707.34</v>
      </c>
      <c r="CO83">
        <v>11164.583333333299</v>
      </c>
      <c r="CP83">
        <v>46.703800000000001</v>
      </c>
      <c r="CQ83">
        <v>48.387333333333302</v>
      </c>
      <c r="CR83">
        <v>47.249866666666698</v>
      </c>
      <c r="CS83">
        <v>48.741599999999998</v>
      </c>
      <c r="CT83">
        <v>49.033066666666599</v>
      </c>
      <c r="CU83">
        <v>1255.5243333333301</v>
      </c>
      <c r="CV83">
        <v>139.50899999999999</v>
      </c>
      <c r="CW83">
        <v>0</v>
      </c>
      <c r="CX83">
        <v>223.59999990463299</v>
      </c>
      <c r="CY83">
        <v>0</v>
      </c>
      <c r="CZ83">
        <v>1042.152</v>
      </c>
      <c r="DA83">
        <v>-247.371538820241</v>
      </c>
      <c r="DB83">
        <v>-3400.9692360143599</v>
      </c>
      <c r="DC83">
        <v>14684.116</v>
      </c>
      <c r="DD83">
        <v>15</v>
      </c>
      <c r="DE83">
        <v>1607467447.5999999</v>
      </c>
      <c r="DF83" t="s">
        <v>634</v>
      </c>
      <c r="DG83">
        <v>1607467439.0999999</v>
      </c>
      <c r="DH83">
        <v>1607467447.5999999</v>
      </c>
      <c r="DI83">
        <v>30</v>
      </c>
      <c r="DJ83">
        <v>-0.151</v>
      </c>
      <c r="DK83">
        <v>-5.8000000000000003E-2</v>
      </c>
      <c r="DL83">
        <v>2.2650000000000001</v>
      </c>
      <c r="DM83">
        <v>0.35</v>
      </c>
      <c r="DN83">
        <v>400</v>
      </c>
      <c r="DO83">
        <v>29</v>
      </c>
      <c r="DP83">
        <v>0.12</v>
      </c>
      <c r="DQ83">
        <v>0.04</v>
      </c>
      <c r="DR83">
        <v>5.2098000881648296</v>
      </c>
      <c r="DS83">
        <v>-1.4729762523912</v>
      </c>
      <c r="DT83">
        <v>0.112142432090649</v>
      </c>
      <c r="DU83">
        <v>0</v>
      </c>
      <c r="DV83">
        <v>-6.7802258064516101</v>
      </c>
      <c r="DW83">
        <v>1.8257840322580601</v>
      </c>
      <c r="DX83">
        <v>0.139342183149952</v>
      </c>
      <c r="DY83">
        <v>0</v>
      </c>
      <c r="DZ83">
        <v>1.34700774193548</v>
      </c>
      <c r="EA83">
        <v>-3.9934838709678303E-2</v>
      </c>
      <c r="EB83">
        <v>3.7999963579586999E-3</v>
      </c>
      <c r="EC83">
        <v>1</v>
      </c>
      <c r="ED83">
        <v>1</v>
      </c>
      <c r="EE83">
        <v>3</v>
      </c>
      <c r="EF83" t="s">
        <v>331</v>
      </c>
      <c r="EG83">
        <v>100</v>
      </c>
      <c r="EH83">
        <v>100</v>
      </c>
      <c r="EI83">
        <v>2.2650000000000001</v>
      </c>
      <c r="EJ83">
        <v>0.34960000000000002</v>
      </c>
      <c r="EK83">
        <v>2.2650952380951699</v>
      </c>
      <c r="EL83">
        <v>0</v>
      </c>
      <c r="EM83">
        <v>0</v>
      </c>
      <c r="EN83">
        <v>0</v>
      </c>
      <c r="EO83">
        <v>0.34956999999999999</v>
      </c>
      <c r="EP83">
        <v>0</v>
      </c>
      <c r="EQ83">
        <v>0</v>
      </c>
      <c r="ER83">
        <v>0</v>
      </c>
      <c r="ES83">
        <v>-1</v>
      </c>
      <c r="ET83">
        <v>-1</v>
      </c>
      <c r="EU83">
        <v>-1</v>
      </c>
      <c r="EV83">
        <v>-1</v>
      </c>
      <c r="EW83">
        <v>3</v>
      </c>
      <c r="EX83">
        <v>2.8</v>
      </c>
      <c r="EY83">
        <v>2</v>
      </c>
      <c r="EZ83">
        <v>488.18299999999999</v>
      </c>
      <c r="FA83">
        <v>542.18799999999999</v>
      </c>
      <c r="FB83">
        <v>34.552500000000002</v>
      </c>
      <c r="FC83">
        <v>31.605599999999999</v>
      </c>
      <c r="FD83">
        <v>30</v>
      </c>
      <c r="FE83">
        <v>31.2456</v>
      </c>
      <c r="FF83">
        <v>31.264299999999999</v>
      </c>
      <c r="FG83">
        <v>21.008600000000001</v>
      </c>
      <c r="FH83">
        <v>0</v>
      </c>
      <c r="FI83">
        <v>100</v>
      </c>
      <c r="FJ83">
        <v>-999.9</v>
      </c>
      <c r="FK83">
        <v>400</v>
      </c>
      <c r="FL83">
        <v>31.3429</v>
      </c>
      <c r="FM83">
        <v>101.389</v>
      </c>
      <c r="FN83">
        <v>100.645</v>
      </c>
    </row>
    <row r="84" spans="1:170" x14ac:dyDescent="0.25">
      <c r="A84">
        <v>72</v>
      </c>
      <c r="B84">
        <v>1607467768.5999999</v>
      </c>
      <c r="C84">
        <v>14324.5</v>
      </c>
      <c r="D84" t="s">
        <v>635</v>
      </c>
      <c r="E84" t="s">
        <v>636</v>
      </c>
      <c r="F84" t="s">
        <v>513</v>
      </c>
      <c r="G84" t="s">
        <v>544</v>
      </c>
      <c r="H84">
        <v>1607467760.5999999</v>
      </c>
      <c r="I84">
        <f t="shared" si="86"/>
        <v>9.699842612335925E-4</v>
      </c>
      <c r="J84">
        <f t="shared" si="87"/>
        <v>4.4847807809665259</v>
      </c>
      <c r="K84">
        <f t="shared" si="88"/>
        <v>394.13990322580599</v>
      </c>
      <c r="L84">
        <f t="shared" si="89"/>
        <v>143.64453377958924</v>
      </c>
      <c r="M84">
        <f t="shared" si="90"/>
        <v>14.632437261944865</v>
      </c>
      <c r="N84">
        <f t="shared" si="91"/>
        <v>40.149299486954128</v>
      </c>
      <c r="O84">
        <f t="shared" si="92"/>
        <v>3.0460210750509187E-2</v>
      </c>
      <c r="P84">
        <f t="shared" si="93"/>
        <v>2.9580829346892195</v>
      </c>
      <c r="Q84">
        <f t="shared" si="94"/>
        <v>3.0287026342043468E-2</v>
      </c>
      <c r="R84">
        <f t="shared" si="95"/>
        <v>1.8944869166139387E-2</v>
      </c>
      <c r="S84">
        <f t="shared" si="96"/>
        <v>231.29150492211548</v>
      </c>
      <c r="T84">
        <f t="shared" si="97"/>
        <v>36.860990351504753</v>
      </c>
      <c r="U84">
        <f t="shared" si="98"/>
        <v>36.284790322580598</v>
      </c>
      <c r="V84">
        <f t="shared" si="99"/>
        <v>6.0628802385200453</v>
      </c>
      <c r="W84">
        <f t="shared" si="100"/>
        <v>49.974860992126956</v>
      </c>
      <c r="X84">
        <f t="shared" si="101"/>
        <v>2.9447328655458342</v>
      </c>
      <c r="Y84">
        <f t="shared" si="102"/>
        <v>5.8924283271338114</v>
      </c>
      <c r="Z84">
        <f t="shared" si="103"/>
        <v>3.1181473729742111</v>
      </c>
      <c r="AA84">
        <f t="shared" si="104"/>
        <v>-42.776305920401427</v>
      </c>
      <c r="AB84">
        <f t="shared" si="105"/>
        <v>-82.735206651857823</v>
      </c>
      <c r="AC84">
        <f t="shared" si="106"/>
        <v>-6.5974184150698685</v>
      </c>
      <c r="AD84">
        <f t="shared" si="107"/>
        <v>99.182573934786348</v>
      </c>
      <c r="AE84">
        <v>2</v>
      </c>
      <c r="AF84">
        <v>0</v>
      </c>
      <c r="AG84">
        <f t="shared" si="108"/>
        <v>1</v>
      </c>
      <c r="AH84">
        <f t="shared" si="109"/>
        <v>0</v>
      </c>
      <c r="AI84">
        <f t="shared" si="110"/>
        <v>52219.011173413601</v>
      </c>
      <c r="AJ84" t="s">
        <v>288</v>
      </c>
      <c r="AK84">
        <v>715.47692307692296</v>
      </c>
      <c r="AL84">
        <v>3262.08</v>
      </c>
      <c r="AM84">
        <f t="shared" si="111"/>
        <v>2546.603076923077</v>
      </c>
      <c r="AN84">
        <f t="shared" si="112"/>
        <v>0.78066849277855754</v>
      </c>
      <c r="AO84">
        <v>-0.57774747981622299</v>
      </c>
      <c r="AP84" t="s">
        <v>637</v>
      </c>
      <c r="AQ84">
        <v>797.10563999999999</v>
      </c>
      <c r="AR84">
        <v>962.85</v>
      </c>
      <c r="AS84">
        <f t="shared" si="113"/>
        <v>0.17213933634522516</v>
      </c>
      <c r="AT84">
        <v>0.5</v>
      </c>
      <c r="AU84">
        <f t="shared" si="114"/>
        <v>1180.1867457518138</v>
      </c>
      <c r="AV84">
        <f t="shared" si="115"/>
        <v>4.4847807809665259</v>
      </c>
      <c r="AW84">
        <f t="shared" si="116"/>
        <v>101.5782815885741</v>
      </c>
      <c r="AX84">
        <f t="shared" si="117"/>
        <v>0.3932492080801786</v>
      </c>
      <c r="AY84">
        <f t="shared" si="118"/>
        <v>4.2895993189262342E-3</v>
      </c>
      <c r="AZ84">
        <f t="shared" si="119"/>
        <v>2.3879420470478268</v>
      </c>
      <c r="BA84" t="s">
        <v>638</v>
      </c>
      <c r="BB84">
        <v>584.21</v>
      </c>
      <c r="BC84">
        <f t="shared" si="120"/>
        <v>378.64</v>
      </c>
      <c r="BD84">
        <f t="shared" si="121"/>
        <v>0.43773600253538991</v>
      </c>
      <c r="BE84">
        <f t="shared" si="122"/>
        <v>0.85860403977788324</v>
      </c>
      <c r="BF84">
        <f t="shared" si="123"/>
        <v>0.67001778068006879</v>
      </c>
      <c r="BG84">
        <f t="shared" si="124"/>
        <v>0.90286154950304842</v>
      </c>
      <c r="BH84">
        <f t="shared" si="125"/>
        <v>1400.0019354838701</v>
      </c>
      <c r="BI84">
        <f t="shared" si="126"/>
        <v>1180.1867457518138</v>
      </c>
      <c r="BJ84">
        <f t="shared" si="127"/>
        <v>0.8429893672567792</v>
      </c>
      <c r="BK84">
        <f t="shared" si="128"/>
        <v>0.19597873451355868</v>
      </c>
      <c r="BL84">
        <v>6</v>
      </c>
      <c r="BM84">
        <v>0.5</v>
      </c>
      <c r="BN84" t="s">
        <v>291</v>
      </c>
      <c r="BO84">
        <v>2</v>
      </c>
      <c r="BP84">
        <v>1607467760.5999999</v>
      </c>
      <c r="BQ84">
        <v>394.13990322580599</v>
      </c>
      <c r="BR84">
        <v>399.98022580645198</v>
      </c>
      <c r="BS84">
        <v>28.9080193548387</v>
      </c>
      <c r="BT84">
        <v>27.7777225806452</v>
      </c>
      <c r="BU84">
        <v>391.87483870967702</v>
      </c>
      <c r="BV84">
        <v>28.558448387096799</v>
      </c>
      <c r="BW84">
        <v>500.01590322580603</v>
      </c>
      <c r="BX84">
        <v>101.765548387097</v>
      </c>
      <c r="BY84">
        <v>0.100056080645161</v>
      </c>
      <c r="BZ84">
        <v>35.765996774193603</v>
      </c>
      <c r="CA84">
        <v>36.284790322580598</v>
      </c>
      <c r="CB84">
        <v>999.9</v>
      </c>
      <c r="CC84">
        <v>0</v>
      </c>
      <c r="CD84">
        <v>0</v>
      </c>
      <c r="CE84">
        <v>9987.2351612903203</v>
      </c>
      <c r="CF84">
        <v>0</v>
      </c>
      <c r="CG84">
        <v>363.78103225806501</v>
      </c>
      <c r="CH84">
        <v>1400.0019354838701</v>
      </c>
      <c r="CI84">
        <v>0.89999883870967801</v>
      </c>
      <c r="CJ84">
        <v>0.10000116129032301</v>
      </c>
      <c r="CK84">
        <v>0</v>
      </c>
      <c r="CL84">
        <v>798.13525806451605</v>
      </c>
      <c r="CM84">
        <v>4.9993800000000004</v>
      </c>
      <c r="CN84">
        <v>11308.935483871001</v>
      </c>
      <c r="CO84">
        <v>11164.348387096799</v>
      </c>
      <c r="CP84">
        <v>47.414999999999999</v>
      </c>
      <c r="CQ84">
        <v>49.162967741935503</v>
      </c>
      <c r="CR84">
        <v>47.993903225806498</v>
      </c>
      <c r="CS84">
        <v>49.348580645161299</v>
      </c>
      <c r="CT84">
        <v>49.656999999999996</v>
      </c>
      <c r="CU84">
        <v>1255.5003225806399</v>
      </c>
      <c r="CV84">
        <v>139.50419354838701</v>
      </c>
      <c r="CW84">
        <v>0</v>
      </c>
      <c r="CX84">
        <v>150.299999952316</v>
      </c>
      <c r="CY84">
        <v>0</v>
      </c>
      <c r="CZ84">
        <v>797.10563999999999</v>
      </c>
      <c r="DA84">
        <v>-72.516307823320901</v>
      </c>
      <c r="DB84">
        <v>-985.15384768811998</v>
      </c>
      <c r="DC84">
        <v>11294.407999999999</v>
      </c>
      <c r="DD84">
        <v>15</v>
      </c>
      <c r="DE84">
        <v>1607467447.5999999</v>
      </c>
      <c r="DF84" t="s">
        <v>634</v>
      </c>
      <c r="DG84">
        <v>1607467439.0999999</v>
      </c>
      <c r="DH84">
        <v>1607467447.5999999</v>
      </c>
      <c r="DI84">
        <v>30</v>
      </c>
      <c r="DJ84">
        <v>-0.151</v>
      </c>
      <c r="DK84">
        <v>-5.8000000000000003E-2</v>
      </c>
      <c r="DL84">
        <v>2.2650000000000001</v>
      </c>
      <c r="DM84">
        <v>0.35</v>
      </c>
      <c r="DN84">
        <v>400</v>
      </c>
      <c r="DO84">
        <v>29</v>
      </c>
      <c r="DP84">
        <v>0.12</v>
      </c>
      <c r="DQ84">
        <v>0.04</v>
      </c>
      <c r="DR84">
        <v>4.49929934971248</v>
      </c>
      <c r="DS84">
        <v>-0.62858094793225605</v>
      </c>
      <c r="DT84">
        <v>5.2583253153873702E-2</v>
      </c>
      <c r="DU84">
        <v>0</v>
      </c>
      <c r="DV84">
        <v>-5.8490161290322602</v>
      </c>
      <c r="DW84">
        <v>0.79050822580646196</v>
      </c>
      <c r="DX84">
        <v>6.5835517459872303E-2</v>
      </c>
      <c r="DY84">
        <v>0</v>
      </c>
      <c r="DZ84">
        <v>1.13074870967742</v>
      </c>
      <c r="EA84">
        <v>-6.1384838709678202E-2</v>
      </c>
      <c r="EB84">
        <v>4.8537406538738401E-3</v>
      </c>
      <c r="EC84">
        <v>1</v>
      </c>
      <c r="ED84">
        <v>1</v>
      </c>
      <c r="EE84">
        <v>3</v>
      </c>
      <c r="EF84" t="s">
        <v>331</v>
      </c>
      <c r="EG84">
        <v>100</v>
      </c>
      <c r="EH84">
        <v>100</v>
      </c>
      <c r="EI84">
        <v>2.2650000000000001</v>
      </c>
      <c r="EJ84">
        <v>0.34960000000000002</v>
      </c>
      <c r="EK84">
        <v>2.2650952380951699</v>
      </c>
      <c r="EL84">
        <v>0</v>
      </c>
      <c r="EM84">
        <v>0</v>
      </c>
      <c r="EN84">
        <v>0</v>
      </c>
      <c r="EO84">
        <v>0.34956999999999999</v>
      </c>
      <c r="EP84">
        <v>0</v>
      </c>
      <c r="EQ84">
        <v>0</v>
      </c>
      <c r="ER84">
        <v>0</v>
      </c>
      <c r="ES84">
        <v>-1</v>
      </c>
      <c r="ET84">
        <v>-1</v>
      </c>
      <c r="EU84">
        <v>-1</v>
      </c>
      <c r="EV84">
        <v>-1</v>
      </c>
      <c r="EW84">
        <v>5.5</v>
      </c>
      <c r="EX84">
        <v>5.3</v>
      </c>
      <c r="EY84">
        <v>2</v>
      </c>
      <c r="EZ84">
        <v>479.78699999999998</v>
      </c>
      <c r="FA84">
        <v>541.33699999999999</v>
      </c>
      <c r="FB84">
        <v>34.4876</v>
      </c>
      <c r="FC84">
        <v>31.560099999999998</v>
      </c>
      <c r="FD84">
        <v>30.0001</v>
      </c>
      <c r="FE84">
        <v>31.1937</v>
      </c>
      <c r="FF84">
        <v>31.213000000000001</v>
      </c>
      <c r="FG84">
        <v>21.0122</v>
      </c>
      <c r="FH84">
        <v>0</v>
      </c>
      <c r="FI84">
        <v>100</v>
      </c>
      <c r="FJ84">
        <v>-999.9</v>
      </c>
      <c r="FK84">
        <v>400</v>
      </c>
      <c r="FL84">
        <v>29.5</v>
      </c>
      <c r="FM84">
        <v>101.39</v>
      </c>
      <c r="FN84">
        <v>100.64700000000001</v>
      </c>
    </row>
    <row r="85" spans="1:170" x14ac:dyDescent="0.25">
      <c r="A85">
        <v>73</v>
      </c>
      <c r="B85">
        <v>1607467976.5999999</v>
      </c>
      <c r="C85">
        <v>14532.5</v>
      </c>
      <c r="D85" t="s">
        <v>639</v>
      </c>
      <c r="E85" t="s">
        <v>640</v>
      </c>
      <c r="F85" t="s">
        <v>432</v>
      </c>
      <c r="G85" t="s">
        <v>468</v>
      </c>
      <c r="H85">
        <v>1607467968.5999999</v>
      </c>
      <c r="I85">
        <f t="shared" si="86"/>
        <v>1.2201018361975679E-3</v>
      </c>
      <c r="J85">
        <f t="shared" si="87"/>
        <v>6.0356758565290018</v>
      </c>
      <c r="K85">
        <f t="shared" si="88"/>
        <v>392.16219354838699</v>
      </c>
      <c r="L85">
        <f t="shared" si="89"/>
        <v>138.50772935607182</v>
      </c>
      <c r="M85">
        <f t="shared" si="90"/>
        <v>14.108601980166323</v>
      </c>
      <c r="N85">
        <f t="shared" si="91"/>
        <v>39.946220518996583</v>
      </c>
      <c r="O85">
        <f t="shared" si="92"/>
        <v>4.0374086032364476E-2</v>
      </c>
      <c r="P85">
        <f t="shared" si="93"/>
        <v>2.9589800657158207</v>
      </c>
      <c r="Q85">
        <f t="shared" si="94"/>
        <v>4.0070521314961874E-2</v>
      </c>
      <c r="R85">
        <f t="shared" si="95"/>
        <v>2.5071159502175033E-2</v>
      </c>
      <c r="S85">
        <f t="shared" si="96"/>
        <v>231.29284717926174</v>
      </c>
      <c r="T85">
        <f t="shared" si="97"/>
        <v>36.709768222696638</v>
      </c>
      <c r="U85">
        <f t="shared" si="98"/>
        <v>35.925951612903198</v>
      </c>
      <c r="V85">
        <f t="shared" si="99"/>
        <v>5.9445325822723749</v>
      </c>
      <c r="W85">
        <f t="shared" si="100"/>
        <v>50.796024789592686</v>
      </c>
      <c r="X85">
        <f t="shared" si="101"/>
        <v>2.9788193092088635</v>
      </c>
      <c r="Y85">
        <f t="shared" si="102"/>
        <v>5.8642764301886423</v>
      </c>
      <c r="Z85">
        <f t="shared" si="103"/>
        <v>2.9657132730635114</v>
      </c>
      <c r="AA85">
        <f t="shared" si="104"/>
        <v>-53.806490976312745</v>
      </c>
      <c r="AB85">
        <f t="shared" si="105"/>
        <v>-39.385063486665153</v>
      </c>
      <c r="AC85">
        <f t="shared" si="106"/>
        <v>-3.1328762314157701</v>
      </c>
      <c r="AD85">
        <f t="shared" si="107"/>
        <v>134.96841648486807</v>
      </c>
      <c r="AE85">
        <v>19</v>
      </c>
      <c r="AF85">
        <v>4</v>
      </c>
      <c r="AG85">
        <f t="shared" si="108"/>
        <v>1</v>
      </c>
      <c r="AH85">
        <f t="shared" si="109"/>
        <v>0</v>
      </c>
      <c r="AI85">
        <f t="shared" si="110"/>
        <v>52259.135839577619</v>
      </c>
      <c r="AJ85" t="s">
        <v>288</v>
      </c>
      <c r="AK85">
        <v>715.47692307692296</v>
      </c>
      <c r="AL85">
        <v>3262.08</v>
      </c>
      <c r="AM85">
        <f t="shared" si="111"/>
        <v>2546.603076923077</v>
      </c>
      <c r="AN85">
        <f t="shared" si="112"/>
        <v>0.78066849277855754</v>
      </c>
      <c r="AO85">
        <v>-0.57774747981622299</v>
      </c>
      <c r="AP85" t="s">
        <v>641</v>
      </c>
      <c r="AQ85">
        <v>780.70780000000002</v>
      </c>
      <c r="AR85">
        <v>951.35</v>
      </c>
      <c r="AS85">
        <f t="shared" si="113"/>
        <v>0.17936847637567666</v>
      </c>
      <c r="AT85">
        <v>0.5</v>
      </c>
      <c r="AU85">
        <f t="shared" si="114"/>
        <v>1180.1957418602751</v>
      </c>
      <c r="AV85">
        <f t="shared" si="115"/>
        <v>6.0356758565290018</v>
      </c>
      <c r="AW85">
        <f t="shared" si="116"/>
        <v>105.84495602126947</v>
      </c>
      <c r="AX85">
        <f t="shared" si="117"/>
        <v>0.33158143690545017</v>
      </c>
      <c r="AY85">
        <f t="shared" si="118"/>
        <v>5.6036664951195836E-3</v>
      </c>
      <c r="AZ85">
        <f t="shared" si="119"/>
        <v>2.4288957796815054</v>
      </c>
      <c r="BA85" t="s">
        <v>642</v>
      </c>
      <c r="BB85">
        <v>635.9</v>
      </c>
      <c r="BC85">
        <f t="shared" si="120"/>
        <v>315.45000000000005</v>
      </c>
      <c r="BD85">
        <f t="shared" si="121"/>
        <v>0.54094848628942771</v>
      </c>
      <c r="BE85">
        <f t="shared" si="122"/>
        <v>0.87988256707461032</v>
      </c>
      <c r="BF85">
        <f t="shared" si="123"/>
        <v>0.72344924747664119</v>
      </c>
      <c r="BG85">
        <f t="shared" si="124"/>
        <v>0.90737736906841815</v>
      </c>
      <c r="BH85">
        <f t="shared" si="125"/>
        <v>1400.0129032258101</v>
      </c>
      <c r="BI85">
        <f t="shared" si="126"/>
        <v>1180.1957418602751</v>
      </c>
      <c r="BJ85">
        <f t="shared" si="127"/>
        <v>0.84298918898601005</v>
      </c>
      <c r="BK85">
        <f t="shared" si="128"/>
        <v>0.19597837797202017</v>
      </c>
      <c r="BL85">
        <v>6</v>
      </c>
      <c r="BM85">
        <v>0.5</v>
      </c>
      <c r="BN85" t="s">
        <v>291</v>
      </c>
      <c r="BO85">
        <v>2</v>
      </c>
      <c r="BP85">
        <v>1607467968.5999999</v>
      </c>
      <c r="BQ85">
        <v>392.16219354838699</v>
      </c>
      <c r="BR85">
        <v>399.97912903225802</v>
      </c>
      <c r="BS85">
        <v>29.2438258064516</v>
      </c>
      <c r="BT85">
        <v>27.8225290322581</v>
      </c>
      <c r="BU85">
        <v>389.99141935483902</v>
      </c>
      <c r="BV85">
        <v>28.941264516128999</v>
      </c>
      <c r="BW85">
        <v>500.00312903225802</v>
      </c>
      <c r="BX85">
        <v>101.761451612903</v>
      </c>
      <c r="BY85">
        <v>0.100026051612903</v>
      </c>
      <c r="BZ85">
        <v>35.679061290322601</v>
      </c>
      <c r="CA85">
        <v>35.925951612903198</v>
      </c>
      <c r="CB85">
        <v>999.9</v>
      </c>
      <c r="CC85">
        <v>0</v>
      </c>
      <c r="CD85">
        <v>0</v>
      </c>
      <c r="CE85">
        <v>9992.7203225806497</v>
      </c>
      <c r="CF85">
        <v>0</v>
      </c>
      <c r="CG85">
        <v>401.64558064516098</v>
      </c>
      <c r="CH85">
        <v>1400.0129032258101</v>
      </c>
      <c r="CI85">
        <v>0.90000435483871</v>
      </c>
      <c r="CJ85">
        <v>9.9995758064516105E-2</v>
      </c>
      <c r="CK85">
        <v>0</v>
      </c>
      <c r="CL85">
        <v>782.856290322581</v>
      </c>
      <c r="CM85">
        <v>4.9993800000000004</v>
      </c>
      <c r="CN85">
        <v>11121.1129032258</v>
      </c>
      <c r="CO85">
        <v>11164.438709677401</v>
      </c>
      <c r="CP85">
        <v>48.003999999999998</v>
      </c>
      <c r="CQ85">
        <v>49.695129032258102</v>
      </c>
      <c r="CR85">
        <v>48.651000000000003</v>
      </c>
      <c r="CS85">
        <v>49.881</v>
      </c>
      <c r="CT85">
        <v>50.233741935483899</v>
      </c>
      <c r="CU85">
        <v>1255.51677419355</v>
      </c>
      <c r="CV85">
        <v>139.49677419354799</v>
      </c>
      <c r="CW85">
        <v>0</v>
      </c>
      <c r="CX85">
        <v>207.299999952316</v>
      </c>
      <c r="CY85">
        <v>0</v>
      </c>
      <c r="CZ85">
        <v>780.70780000000002</v>
      </c>
      <c r="DA85">
        <v>-146.60330791388901</v>
      </c>
      <c r="DB85">
        <v>-2007.3153876675101</v>
      </c>
      <c r="DC85">
        <v>11091.556</v>
      </c>
      <c r="DD85">
        <v>15</v>
      </c>
      <c r="DE85">
        <v>1607467833.0999999</v>
      </c>
      <c r="DF85" t="s">
        <v>643</v>
      </c>
      <c r="DG85">
        <v>1607467822.5999999</v>
      </c>
      <c r="DH85">
        <v>1607467833.0999999</v>
      </c>
      <c r="DI85">
        <v>31</v>
      </c>
      <c r="DJ85">
        <v>-9.4E-2</v>
      </c>
      <c r="DK85">
        <v>-4.7E-2</v>
      </c>
      <c r="DL85">
        <v>2.1709999999999998</v>
      </c>
      <c r="DM85">
        <v>0.30299999999999999</v>
      </c>
      <c r="DN85">
        <v>400</v>
      </c>
      <c r="DO85">
        <v>28</v>
      </c>
      <c r="DP85">
        <v>0.16</v>
      </c>
      <c r="DQ85">
        <v>0.02</v>
      </c>
      <c r="DR85">
        <v>6.0672193834745904</v>
      </c>
      <c r="DS85">
        <v>-1.9110204884808899</v>
      </c>
      <c r="DT85">
        <v>0.14314953647704501</v>
      </c>
      <c r="DU85">
        <v>0</v>
      </c>
      <c r="DV85">
        <v>-7.83580677419355</v>
      </c>
      <c r="DW85">
        <v>2.35324500000001</v>
      </c>
      <c r="DX85">
        <v>0.17606775575158701</v>
      </c>
      <c r="DY85">
        <v>0</v>
      </c>
      <c r="DZ85">
        <v>1.4235409677419399</v>
      </c>
      <c r="EA85">
        <v>-0.25890677419354702</v>
      </c>
      <c r="EB85">
        <v>1.9347611898119399E-2</v>
      </c>
      <c r="EC85">
        <v>0</v>
      </c>
      <c r="ED85">
        <v>0</v>
      </c>
      <c r="EE85">
        <v>3</v>
      </c>
      <c r="EF85" t="s">
        <v>305</v>
      </c>
      <c r="EG85">
        <v>100</v>
      </c>
      <c r="EH85">
        <v>100</v>
      </c>
      <c r="EI85">
        <v>2.1709999999999998</v>
      </c>
      <c r="EJ85">
        <v>0.30259999999999998</v>
      </c>
      <c r="EK85">
        <v>2.1707500000000599</v>
      </c>
      <c r="EL85">
        <v>0</v>
      </c>
      <c r="EM85">
        <v>0</v>
      </c>
      <c r="EN85">
        <v>0</v>
      </c>
      <c r="EO85">
        <v>0.30257142857142899</v>
      </c>
      <c r="EP85">
        <v>0</v>
      </c>
      <c r="EQ85">
        <v>0</v>
      </c>
      <c r="ER85">
        <v>0</v>
      </c>
      <c r="ES85">
        <v>-1</v>
      </c>
      <c r="ET85">
        <v>-1</v>
      </c>
      <c r="EU85">
        <v>-1</v>
      </c>
      <c r="EV85">
        <v>-1</v>
      </c>
      <c r="EW85">
        <v>2.6</v>
      </c>
      <c r="EX85">
        <v>2.4</v>
      </c>
      <c r="EY85">
        <v>2</v>
      </c>
      <c r="EZ85">
        <v>461.10899999999998</v>
      </c>
      <c r="FA85">
        <v>541.67399999999998</v>
      </c>
      <c r="FB85">
        <v>34.436799999999998</v>
      </c>
      <c r="FC85">
        <v>31.4206</v>
      </c>
      <c r="FD85">
        <v>29.999700000000001</v>
      </c>
      <c r="FE85">
        <v>31.055499999999999</v>
      </c>
      <c r="FF85">
        <v>31.071400000000001</v>
      </c>
      <c r="FG85">
        <v>21.015000000000001</v>
      </c>
      <c r="FH85">
        <v>0</v>
      </c>
      <c r="FI85">
        <v>100</v>
      </c>
      <c r="FJ85">
        <v>-999.9</v>
      </c>
      <c r="FK85">
        <v>400</v>
      </c>
      <c r="FL85">
        <v>28.882000000000001</v>
      </c>
      <c r="FM85">
        <v>101.42700000000001</v>
      </c>
      <c r="FN85">
        <v>100.678</v>
      </c>
    </row>
    <row r="86" spans="1:170" x14ac:dyDescent="0.25">
      <c r="A86">
        <v>74</v>
      </c>
      <c r="B86">
        <v>1607468173.5999999</v>
      </c>
      <c r="C86">
        <v>14729.5</v>
      </c>
      <c r="D86" t="s">
        <v>644</v>
      </c>
      <c r="E86" t="s">
        <v>645</v>
      </c>
      <c r="F86" t="s">
        <v>432</v>
      </c>
      <c r="G86" t="s">
        <v>468</v>
      </c>
      <c r="H86">
        <v>1607468165.8499999</v>
      </c>
      <c r="I86">
        <f t="shared" si="86"/>
        <v>1.2791185706043805E-3</v>
      </c>
      <c r="J86">
        <f t="shared" si="87"/>
        <v>5.627874274825456</v>
      </c>
      <c r="K86">
        <f t="shared" si="88"/>
        <v>392.64170000000001</v>
      </c>
      <c r="L86">
        <f t="shared" si="89"/>
        <v>158.5202662437116</v>
      </c>
      <c r="M86">
        <f t="shared" si="90"/>
        <v>16.147347504692807</v>
      </c>
      <c r="N86">
        <f t="shared" si="91"/>
        <v>39.995655602709725</v>
      </c>
      <c r="O86">
        <f t="shared" si="92"/>
        <v>4.1140556853284702E-2</v>
      </c>
      <c r="P86">
        <f t="shared" si="93"/>
        <v>2.9573959595108392</v>
      </c>
      <c r="Q86">
        <f t="shared" si="94"/>
        <v>4.0825237979227234E-2</v>
      </c>
      <c r="R86">
        <f t="shared" si="95"/>
        <v>2.5543902290754716E-2</v>
      </c>
      <c r="S86">
        <f t="shared" si="96"/>
        <v>231.28671021956751</v>
      </c>
      <c r="T86">
        <f t="shared" si="97"/>
        <v>36.988314204597685</v>
      </c>
      <c r="U86">
        <f t="shared" si="98"/>
        <v>36.305759999999999</v>
      </c>
      <c r="V86">
        <f t="shared" si="99"/>
        <v>6.0698590306914131</v>
      </c>
      <c r="W86">
        <f t="shared" si="100"/>
        <v>50.685665688725337</v>
      </c>
      <c r="X86">
        <f t="shared" si="101"/>
        <v>3.0207437646808493</v>
      </c>
      <c r="Y86">
        <f t="shared" si="102"/>
        <v>5.959759477624444</v>
      </c>
      <c r="Z86">
        <f t="shared" si="103"/>
        <v>3.0491152660105638</v>
      </c>
      <c r="AA86">
        <f t="shared" si="104"/>
        <v>-56.409128963653181</v>
      </c>
      <c r="AB86">
        <f t="shared" si="105"/>
        <v>-53.139999424472315</v>
      </c>
      <c r="AC86">
        <f t="shared" si="106"/>
        <v>-4.2431196170670695</v>
      </c>
      <c r="AD86">
        <f t="shared" si="107"/>
        <v>117.49446221437495</v>
      </c>
      <c r="AE86">
        <v>0</v>
      </c>
      <c r="AF86">
        <v>0</v>
      </c>
      <c r="AG86">
        <f t="shared" si="108"/>
        <v>1</v>
      </c>
      <c r="AH86">
        <f t="shared" si="109"/>
        <v>0</v>
      </c>
      <c r="AI86">
        <f t="shared" si="110"/>
        <v>52164.553963467901</v>
      </c>
      <c r="AJ86" t="s">
        <v>288</v>
      </c>
      <c r="AK86">
        <v>715.47692307692296</v>
      </c>
      <c r="AL86">
        <v>3262.08</v>
      </c>
      <c r="AM86">
        <f t="shared" si="111"/>
        <v>2546.603076923077</v>
      </c>
      <c r="AN86">
        <f t="shared" si="112"/>
        <v>0.78066849277855754</v>
      </c>
      <c r="AO86">
        <v>-0.57774747981622299</v>
      </c>
      <c r="AP86" t="s">
        <v>646</v>
      </c>
      <c r="AQ86">
        <v>721.72842307692304</v>
      </c>
      <c r="AR86">
        <v>991.01</v>
      </c>
      <c r="AS86">
        <f t="shared" si="113"/>
        <v>0.27172437909110603</v>
      </c>
      <c r="AT86">
        <v>0.5</v>
      </c>
      <c r="AU86">
        <f t="shared" si="114"/>
        <v>1180.1661218532101</v>
      </c>
      <c r="AV86">
        <f t="shared" si="115"/>
        <v>5.627874274825456</v>
      </c>
      <c r="AW86">
        <f t="shared" si="116"/>
        <v>160.33995334246106</v>
      </c>
      <c r="AX86">
        <f t="shared" si="117"/>
        <v>0.91321984641930964</v>
      </c>
      <c r="AY86">
        <f t="shared" si="118"/>
        <v>5.258261222493843E-3</v>
      </c>
      <c r="AZ86">
        <f t="shared" si="119"/>
        <v>2.2916721324709131</v>
      </c>
      <c r="BA86" t="s">
        <v>647</v>
      </c>
      <c r="BB86">
        <v>86</v>
      </c>
      <c r="BC86">
        <f t="shared" si="120"/>
        <v>905.01</v>
      </c>
      <c r="BD86">
        <f t="shared" si="121"/>
        <v>0.29754541598775369</v>
      </c>
      <c r="BE86">
        <f t="shared" si="122"/>
        <v>0.71505440669000775</v>
      </c>
      <c r="BF86">
        <f t="shared" si="123"/>
        <v>0.97731125398877117</v>
      </c>
      <c r="BG86">
        <f t="shared" si="124"/>
        <v>0.8918036817673255</v>
      </c>
      <c r="BH86">
        <f t="shared" si="125"/>
        <v>1399.9780000000001</v>
      </c>
      <c r="BI86">
        <f t="shared" si="126"/>
        <v>1180.1661218532101</v>
      </c>
      <c r="BJ86">
        <f t="shared" si="127"/>
        <v>0.8429890482944804</v>
      </c>
      <c r="BK86">
        <f t="shared" si="128"/>
        <v>0.19597809658896065</v>
      </c>
      <c r="BL86">
        <v>6</v>
      </c>
      <c r="BM86">
        <v>0.5</v>
      </c>
      <c r="BN86" t="s">
        <v>291</v>
      </c>
      <c r="BO86">
        <v>2</v>
      </c>
      <c r="BP86">
        <v>1607468165.8499999</v>
      </c>
      <c r="BQ86">
        <v>392.64170000000001</v>
      </c>
      <c r="BR86">
        <v>399.99756666666701</v>
      </c>
      <c r="BS86">
        <v>29.654969999999999</v>
      </c>
      <c r="BT86">
        <v>28.165600000000001</v>
      </c>
      <c r="BU86">
        <v>390.47106666666701</v>
      </c>
      <c r="BV86">
        <v>29.352396666666699</v>
      </c>
      <c r="BW86">
        <v>500.01799999999997</v>
      </c>
      <c r="BX86">
        <v>101.7629</v>
      </c>
      <c r="BY86">
        <v>0.100085013333333</v>
      </c>
      <c r="BZ86">
        <v>35.972466666666698</v>
      </c>
      <c r="CA86">
        <v>36.305759999999999</v>
      </c>
      <c r="CB86">
        <v>999.9</v>
      </c>
      <c r="CC86">
        <v>0</v>
      </c>
      <c r="CD86">
        <v>0</v>
      </c>
      <c r="CE86">
        <v>9983.6039999999994</v>
      </c>
      <c r="CF86">
        <v>0</v>
      </c>
      <c r="CG86">
        <v>220.09886666666699</v>
      </c>
      <c r="CH86">
        <v>1399.9780000000001</v>
      </c>
      <c r="CI86">
        <v>0.90000740000000001</v>
      </c>
      <c r="CJ86">
        <v>9.9992516666666698E-2</v>
      </c>
      <c r="CK86">
        <v>0</v>
      </c>
      <c r="CL86">
        <v>722.15746666666598</v>
      </c>
      <c r="CM86">
        <v>4.9993800000000004</v>
      </c>
      <c r="CN86">
        <v>10201.163333333299</v>
      </c>
      <c r="CO86">
        <v>11164.18</v>
      </c>
      <c r="CP86">
        <v>48.5124</v>
      </c>
      <c r="CQ86">
        <v>50.182866666666598</v>
      </c>
      <c r="CR86">
        <v>49.199599999999997</v>
      </c>
      <c r="CS86">
        <v>50.375</v>
      </c>
      <c r="CT86">
        <v>50.712200000000003</v>
      </c>
      <c r="CU86">
        <v>1255.49133333333</v>
      </c>
      <c r="CV86">
        <v>139.48666666666699</v>
      </c>
      <c r="CW86">
        <v>0</v>
      </c>
      <c r="CX86">
        <v>196.59999990463299</v>
      </c>
      <c r="CY86">
        <v>0</v>
      </c>
      <c r="CZ86">
        <v>721.72842307692304</v>
      </c>
      <c r="DA86">
        <v>-56.363589671004299</v>
      </c>
      <c r="DB86">
        <v>-776.23247757594004</v>
      </c>
      <c r="DC86">
        <v>10194.515384615401</v>
      </c>
      <c r="DD86">
        <v>15</v>
      </c>
      <c r="DE86">
        <v>1607467833.0999999</v>
      </c>
      <c r="DF86" t="s">
        <v>643</v>
      </c>
      <c r="DG86">
        <v>1607467822.5999999</v>
      </c>
      <c r="DH86">
        <v>1607467833.0999999</v>
      </c>
      <c r="DI86">
        <v>31</v>
      </c>
      <c r="DJ86">
        <v>-9.4E-2</v>
      </c>
      <c r="DK86">
        <v>-4.7E-2</v>
      </c>
      <c r="DL86">
        <v>2.1709999999999998</v>
      </c>
      <c r="DM86">
        <v>0.30299999999999999</v>
      </c>
      <c r="DN86">
        <v>400</v>
      </c>
      <c r="DO86">
        <v>28</v>
      </c>
      <c r="DP86">
        <v>0.16</v>
      </c>
      <c r="DQ86">
        <v>0.02</v>
      </c>
      <c r="DR86">
        <v>5.6723057789829996</v>
      </c>
      <c r="DS86">
        <v>-2.83541949968554</v>
      </c>
      <c r="DT86">
        <v>0.20576147670381201</v>
      </c>
      <c r="DU86">
        <v>0</v>
      </c>
      <c r="DV86">
        <v>-7.4001264516129002</v>
      </c>
      <c r="DW86">
        <v>3.6561575806451598</v>
      </c>
      <c r="DX86">
        <v>0.27396202438209899</v>
      </c>
      <c r="DY86">
        <v>0</v>
      </c>
      <c r="DZ86">
        <v>1.4984974193548399</v>
      </c>
      <c r="EA86">
        <v>-0.73814467741935597</v>
      </c>
      <c r="EB86">
        <v>5.50526374492128E-2</v>
      </c>
      <c r="EC86">
        <v>0</v>
      </c>
      <c r="ED86">
        <v>0</v>
      </c>
      <c r="EE86">
        <v>3</v>
      </c>
      <c r="EF86" t="s">
        <v>305</v>
      </c>
      <c r="EG86">
        <v>100</v>
      </c>
      <c r="EH86">
        <v>100</v>
      </c>
      <c r="EI86">
        <v>2.1709999999999998</v>
      </c>
      <c r="EJ86">
        <v>0.30249999999999999</v>
      </c>
      <c r="EK86">
        <v>2.1707500000000599</v>
      </c>
      <c r="EL86">
        <v>0</v>
      </c>
      <c r="EM86">
        <v>0</v>
      </c>
      <c r="EN86">
        <v>0</v>
      </c>
      <c r="EO86">
        <v>0.30257142857142899</v>
      </c>
      <c r="EP86">
        <v>0</v>
      </c>
      <c r="EQ86">
        <v>0</v>
      </c>
      <c r="ER86">
        <v>0</v>
      </c>
      <c r="ES86">
        <v>-1</v>
      </c>
      <c r="ET86">
        <v>-1</v>
      </c>
      <c r="EU86">
        <v>-1</v>
      </c>
      <c r="EV86">
        <v>-1</v>
      </c>
      <c r="EW86">
        <v>5.8</v>
      </c>
      <c r="EX86">
        <v>5.7</v>
      </c>
      <c r="EY86">
        <v>2</v>
      </c>
      <c r="EZ86">
        <v>483.91300000000001</v>
      </c>
      <c r="FA86">
        <v>541.54</v>
      </c>
      <c r="FB86">
        <v>34.608600000000003</v>
      </c>
      <c r="FC86">
        <v>31.2971</v>
      </c>
      <c r="FD86">
        <v>29.9999</v>
      </c>
      <c r="FE86">
        <v>30.9209</v>
      </c>
      <c r="FF86">
        <v>30.943300000000001</v>
      </c>
      <c r="FG86">
        <v>21.0166</v>
      </c>
      <c r="FH86">
        <v>0</v>
      </c>
      <c r="FI86">
        <v>100</v>
      </c>
      <c r="FJ86">
        <v>-999.9</v>
      </c>
      <c r="FK86">
        <v>400</v>
      </c>
      <c r="FL86">
        <v>29.203299999999999</v>
      </c>
      <c r="FM86">
        <v>101.447</v>
      </c>
      <c r="FN86">
        <v>100.697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5"/>
  <sheetViews>
    <sheetView tabSelected="1" topLeftCell="A5"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  <row r="15" spans="1:2" x14ac:dyDescent="0.25">
      <c r="A15" t="s">
        <v>25</v>
      </c>
      <c r="B15" t="s">
        <v>24</v>
      </c>
    </row>
    <row r="16" spans="1:2" x14ac:dyDescent="0.25">
      <c r="A16" t="s">
        <v>438</v>
      </c>
      <c r="B16" t="s">
        <v>439</v>
      </c>
    </row>
    <row r="17" spans="1:2" x14ac:dyDescent="0.25">
      <c r="A17" t="s">
        <v>440</v>
      </c>
      <c r="B17" t="s">
        <v>439</v>
      </c>
    </row>
    <row r="18" spans="1:2" x14ac:dyDescent="0.25">
      <c r="A18" t="s">
        <v>481</v>
      </c>
      <c r="B18" t="s">
        <v>482</v>
      </c>
    </row>
    <row r="19" spans="1:2" x14ac:dyDescent="0.25">
      <c r="A19" t="s">
        <v>483</v>
      </c>
      <c r="B19" t="s">
        <v>484</v>
      </c>
    </row>
    <row r="20" spans="1:2" x14ac:dyDescent="0.25">
      <c r="A20" t="s">
        <v>485</v>
      </c>
      <c r="B20" t="s">
        <v>484</v>
      </c>
    </row>
    <row r="21" spans="1:2" x14ac:dyDescent="0.25">
      <c r="A21" t="s">
        <v>603</v>
      </c>
      <c r="B21" t="s">
        <v>484</v>
      </c>
    </row>
    <row r="22" spans="1:2" x14ac:dyDescent="0.25">
      <c r="A22" t="s">
        <v>604</v>
      </c>
      <c r="B22" t="s">
        <v>484</v>
      </c>
    </row>
    <row r="23" spans="1:2" x14ac:dyDescent="0.25">
      <c r="A23" t="s">
        <v>605</v>
      </c>
      <c r="B23" t="s">
        <v>484</v>
      </c>
    </row>
    <row r="24" spans="1:2" x14ac:dyDescent="0.25">
      <c r="A24" t="s">
        <v>606</v>
      </c>
      <c r="B24" t="s">
        <v>607</v>
      </c>
    </row>
    <row r="25" spans="1:2" x14ac:dyDescent="0.25">
      <c r="A25" t="s">
        <v>608</v>
      </c>
      <c r="B25" t="s">
        <v>607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2020-12-08T14:56:36Z</dcterms:created>
  <dcterms:modified xsi:type="dcterms:W3CDTF">2021-05-13T19:21:29Z</dcterms:modified>
</cp:coreProperties>
</file>