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4E14701C-F10A-4DCA-B845-9217510ADF53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74" i="1" l="1"/>
  <c r="BN74" i="1"/>
  <c r="BL74" i="1"/>
  <c r="BM74" i="1" s="1"/>
  <c r="AW74" i="1" s="1"/>
  <c r="BJ74" i="1"/>
  <c r="BK74" i="1" s="1"/>
  <c r="BI74" i="1"/>
  <c r="BH74" i="1"/>
  <c r="BG74" i="1"/>
  <c r="BF74" i="1"/>
  <c r="BE74" i="1"/>
  <c r="BA74" i="1"/>
  <c r="AU74" i="1"/>
  <c r="AY74" i="1" s="1"/>
  <c r="AO74" i="1"/>
  <c r="AJ74" i="1"/>
  <c r="AH74" i="1"/>
  <c r="J74" i="1" s="1"/>
  <c r="Z74" i="1"/>
  <c r="Y74" i="1"/>
  <c r="X74" i="1" s="1"/>
  <c r="T74" i="1"/>
  <c r="Q74" i="1"/>
  <c r="O74" i="1"/>
  <c r="L74" i="1"/>
  <c r="K74" i="1"/>
  <c r="AX74" i="1" s="1"/>
  <c r="AZ74" i="1" s="1"/>
  <c r="I74" i="1"/>
  <c r="BO73" i="1"/>
  <c r="BN73" i="1"/>
  <c r="BM73" i="1"/>
  <c r="BL73" i="1"/>
  <c r="BI73" i="1"/>
  <c r="BH73" i="1"/>
  <c r="BG73" i="1"/>
  <c r="BF73" i="1"/>
  <c r="BJ73" i="1" s="1"/>
  <c r="BK73" i="1" s="1"/>
  <c r="BE73" i="1"/>
  <c r="BA73" i="1"/>
  <c r="AU73" i="1"/>
  <c r="AO73" i="1"/>
  <c r="AJ73" i="1"/>
  <c r="AH73" i="1"/>
  <c r="Z73" i="1"/>
  <c r="X73" i="1" s="1"/>
  <c r="Y73" i="1"/>
  <c r="Q73" i="1"/>
  <c r="BO72" i="1"/>
  <c r="T72" i="1" s="1"/>
  <c r="BN72" i="1"/>
  <c r="BL72" i="1"/>
  <c r="BM72" i="1" s="1"/>
  <c r="BI72" i="1"/>
  <c r="BH72" i="1"/>
  <c r="BG72" i="1"/>
  <c r="BF72" i="1"/>
  <c r="BJ72" i="1" s="1"/>
  <c r="BK72" i="1" s="1"/>
  <c r="BE72" i="1"/>
  <c r="BA72" i="1"/>
  <c r="AW72" i="1"/>
  <c r="AU72" i="1"/>
  <c r="AY72" i="1" s="1"/>
  <c r="AO72" i="1"/>
  <c r="AJ72" i="1"/>
  <c r="AI72" i="1"/>
  <c r="AH72" i="1"/>
  <c r="J72" i="1" s="1"/>
  <c r="Z72" i="1"/>
  <c r="Y72" i="1"/>
  <c r="X72" i="1" s="1"/>
  <c r="Q72" i="1"/>
  <c r="O72" i="1"/>
  <c r="L72" i="1"/>
  <c r="K72" i="1"/>
  <c r="AX72" i="1" s="1"/>
  <c r="AZ72" i="1" s="1"/>
  <c r="I72" i="1"/>
  <c r="AB72" i="1" s="1"/>
  <c r="BO71" i="1"/>
  <c r="BN71" i="1"/>
  <c r="BM71" i="1"/>
  <c r="BL71" i="1"/>
  <c r="BI71" i="1"/>
  <c r="BH71" i="1"/>
  <c r="BG71" i="1"/>
  <c r="BF71" i="1"/>
  <c r="BJ71" i="1" s="1"/>
  <c r="BK71" i="1" s="1"/>
  <c r="BE71" i="1"/>
  <c r="BA71" i="1"/>
  <c r="AU71" i="1"/>
  <c r="AO71" i="1"/>
  <c r="AJ71" i="1"/>
  <c r="AH71" i="1" s="1"/>
  <c r="AI71" i="1"/>
  <c r="Z71" i="1"/>
  <c r="Y71" i="1"/>
  <c r="X71" i="1"/>
  <c r="Q71" i="1"/>
  <c r="K71" i="1"/>
  <c r="AX71" i="1" s="1"/>
  <c r="BO70" i="1"/>
  <c r="BN70" i="1"/>
  <c r="BL70" i="1"/>
  <c r="BI70" i="1"/>
  <c r="BH70" i="1"/>
  <c r="BG70" i="1"/>
  <c r="BF70" i="1"/>
  <c r="BJ70" i="1" s="1"/>
  <c r="BK70" i="1" s="1"/>
  <c r="BE70" i="1"/>
  <c r="BA70" i="1"/>
  <c r="AU70" i="1"/>
  <c r="AO70" i="1"/>
  <c r="AJ70" i="1"/>
  <c r="AI70" i="1"/>
  <c r="AH70" i="1"/>
  <c r="J70" i="1" s="1"/>
  <c r="AB70" i="1"/>
  <c r="Z70" i="1"/>
  <c r="Y70" i="1"/>
  <c r="X70" i="1" s="1"/>
  <c r="Q70" i="1"/>
  <c r="O70" i="1"/>
  <c r="L70" i="1"/>
  <c r="K70" i="1"/>
  <c r="AX70" i="1" s="1"/>
  <c r="I70" i="1"/>
  <c r="BO69" i="1"/>
  <c r="BN69" i="1"/>
  <c r="BL69" i="1"/>
  <c r="BM69" i="1" s="1"/>
  <c r="BI69" i="1"/>
  <c r="BH69" i="1"/>
  <c r="BG69" i="1"/>
  <c r="BF69" i="1"/>
  <c r="BJ69" i="1" s="1"/>
  <c r="BK69" i="1" s="1"/>
  <c r="BE69" i="1"/>
  <c r="BA69" i="1"/>
  <c r="AU69" i="1"/>
  <c r="AO69" i="1"/>
  <c r="AJ69" i="1"/>
  <c r="AH69" i="1" s="1"/>
  <c r="Z69" i="1"/>
  <c r="Y69" i="1"/>
  <c r="X69" i="1" s="1"/>
  <c r="Q69" i="1"/>
  <c r="BO68" i="1"/>
  <c r="BN68" i="1"/>
  <c r="BL68" i="1"/>
  <c r="BM68" i="1" s="1"/>
  <c r="AW68" i="1" s="1"/>
  <c r="AY68" i="1" s="1"/>
  <c r="BJ68" i="1"/>
  <c r="BK68" i="1" s="1"/>
  <c r="BI68" i="1"/>
  <c r="BH68" i="1"/>
  <c r="BG68" i="1"/>
  <c r="BF68" i="1"/>
  <c r="BE68" i="1"/>
  <c r="BA68" i="1"/>
  <c r="AX68" i="1"/>
  <c r="AZ68" i="1" s="1"/>
  <c r="AU68" i="1"/>
  <c r="AO68" i="1"/>
  <c r="AJ68" i="1"/>
  <c r="AI68" i="1"/>
  <c r="AH68" i="1"/>
  <c r="J68" i="1" s="1"/>
  <c r="I68" i="1" s="1"/>
  <c r="Z68" i="1"/>
  <c r="Y68" i="1"/>
  <c r="X68" i="1" s="1"/>
  <c r="Q68" i="1"/>
  <c r="O68" i="1"/>
  <c r="L68" i="1"/>
  <c r="K68" i="1"/>
  <c r="BO67" i="1"/>
  <c r="BN67" i="1"/>
  <c r="BM67" i="1" s="1"/>
  <c r="T67" i="1" s="1"/>
  <c r="BL67" i="1"/>
  <c r="BJ67" i="1"/>
  <c r="BK67" i="1" s="1"/>
  <c r="BI67" i="1"/>
  <c r="BH67" i="1"/>
  <c r="BG67" i="1"/>
  <c r="BF67" i="1"/>
  <c r="BE67" i="1"/>
  <c r="BA67" i="1"/>
  <c r="AW67" i="1"/>
  <c r="AY67" i="1" s="1"/>
  <c r="AU67" i="1"/>
  <c r="AO67" i="1"/>
  <c r="AJ67" i="1"/>
  <c r="AH67" i="1" s="1"/>
  <c r="Z67" i="1"/>
  <c r="Y67" i="1"/>
  <c r="X67" i="1"/>
  <c r="Q67" i="1"/>
  <c r="BO66" i="1"/>
  <c r="BN66" i="1"/>
  <c r="BL66" i="1"/>
  <c r="BI66" i="1"/>
  <c r="BH66" i="1"/>
  <c r="BG66" i="1"/>
  <c r="BF66" i="1"/>
  <c r="BJ66" i="1" s="1"/>
  <c r="BK66" i="1" s="1"/>
  <c r="BE66" i="1"/>
  <c r="BA66" i="1"/>
  <c r="AU66" i="1"/>
  <c r="AO66" i="1"/>
  <c r="AJ66" i="1"/>
  <c r="AI66" i="1"/>
  <c r="AH66" i="1"/>
  <c r="J66" i="1" s="1"/>
  <c r="I66" i="1" s="1"/>
  <c r="Z66" i="1"/>
  <c r="Y66" i="1"/>
  <c r="X66" i="1" s="1"/>
  <c r="Q66" i="1"/>
  <c r="O66" i="1"/>
  <c r="L66" i="1"/>
  <c r="K66" i="1"/>
  <c r="AX66" i="1" s="1"/>
  <c r="BO65" i="1"/>
  <c r="BN65" i="1"/>
  <c r="BL65" i="1"/>
  <c r="BM65" i="1" s="1"/>
  <c r="BK65" i="1"/>
  <c r="BJ65" i="1"/>
  <c r="BI65" i="1"/>
  <c r="BH65" i="1"/>
  <c r="BG65" i="1"/>
  <c r="BF65" i="1"/>
  <c r="BE65" i="1"/>
  <c r="BA65" i="1"/>
  <c r="AU65" i="1"/>
  <c r="AO65" i="1"/>
  <c r="AJ65" i="1"/>
  <c r="AH65" i="1"/>
  <c r="L65" i="1" s="1"/>
  <c r="Z65" i="1"/>
  <c r="Y65" i="1"/>
  <c r="X65" i="1" s="1"/>
  <c r="Q65" i="1"/>
  <c r="J65" i="1"/>
  <c r="I65" i="1"/>
  <c r="BO64" i="1"/>
  <c r="BN64" i="1"/>
  <c r="BL64" i="1"/>
  <c r="BM64" i="1" s="1"/>
  <c r="AW64" i="1" s="1"/>
  <c r="BI64" i="1"/>
  <c r="BH64" i="1"/>
  <c r="BG64" i="1"/>
  <c r="BF64" i="1"/>
  <c r="BJ64" i="1" s="1"/>
  <c r="BK64" i="1" s="1"/>
  <c r="BE64" i="1"/>
  <c r="BA64" i="1"/>
  <c r="AU64" i="1"/>
  <c r="AO64" i="1"/>
  <c r="AJ64" i="1"/>
  <c r="AI64" i="1"/>
  <c r="AH64" i="1"/>
  <c r="J64" i="1" s="1"/>
  <c r="AB64" i="1"/>
  <c r="Z64" i="1"/>
  <c r="Y64" i="1"/>
  <c r="X64" i="1" s="1"/>
  <c r="Q64" i="1"/>
  <c r="O64" i="1"/>
  <c r="L64" i="1"/>
  <c r="K64" i="1"/>
  <c r="AX64" i="1" s="1"/>
  <c r="I64" i="1"/>
  <c r="BO63" i="1"/>
  <c r="BN63" i="1"/>
  <c r="BM63" i="1"/>
  <c r="BL63" i="1"/>
  <c r="BI63" i="1"/>
  <c r="BH63" i="1"/>
  <c r="BG63" i="1"/>
  <c r="BF63" i="1"/>
  <c r="BJ63" i="1" s="1"/>
  <c r="BK63" i="1" s="1"/>
  <c r="BE63" i="1"/>
  <c r="BA63" i="1"/>
  <c r="AU63" i="1"/>
  <c r="AO63" i="1"/>
  <c r="AJ63" i="1"/>
  <c r="AH63" i="1" s="1"/>
  <c r="AI63" i="1" s="1"/>
  <c r="Z63" i="1"/>
  <c r="Y63" i="1"/>
  <c r="X63" i="1"/>
  <c r="Q63" i="1"/>
  <c r="BO62" i="1"/>
  <c r="BN62" i="1"/>
  <c r="BL62" i="1"/>
  <c r="BJ62" i="1"/>
  <c r="BK62" i="1" s="1"/>
  <c r="BI62" i="1"/>
  <c r="BH62" i="1"/>
  <c r="BG62" i="1"/>
  <c r="BF62" i="1"/>
  <c r="BE62" i="1"/>
  <c r="BA62" i="1"/>
  <c r="AU62" i="1"/>
  <c r="AO62" i="1"/>
  <c r="AJ62" i="1"/>
  <c r="AI62" i="1"/>
  <c r="AH62" i="1"/>
  <c r="J62" i="1" s="1"/>
  <c r="AB62" i="1"/>
  <c r="Z62" i="1"/>
  <c r="Y62" i="1"/>
  <c r="X62" i="1" s="1"/>
  <c r="Q62" i="1"/>
  <c r="O62" i="1"/>
  <c r="L62" i="1"/>
  <c r="K62" i="1"/>
  <c r="AX62" i="1" s="1"/>
  <c r="I62" i="1"/>
  <c r="BO61" i="1"/>
  <c r="BN61" i="1"/>
  <c r="BL61" i="1"/>
  <c r="BM61" i="1" s="1"/>
  <c r="BI61" i="1"/>
  <c r="BH61" i="1"/>
  <c r="BG61" i="1"/>
  <c r="BF61" i="1"/>
  <c r="BJ61" i="1" s="1"/>
  <c r="BK61" i="1" s="1"/>
  <c r="BE61" i="1"/>
  <c r="BA61" i="1"/>
  <c r="AU61" i="1"/>
  <c r="AO61" i="1"/>
  <c r="AJ61" i="1"/>
  <c r="AH61" i="1" s="1"/>
  <c r="O61" i="1" s="1"/>
  <c r="Z61" i="1"/>
  <c r="Y61" i="1"/>
  <c r="X61" i="1" s="1"/>
  <c r="Q61" i="1"/>
  <c r="BO60" i="1"/>
  <c r="BN60" i="1"/>
  <c r="BL60" i="1"/>
  <c r="BM60" i="1" s="1"/>
  <c r="AW60" i="1" s="1"/>
  <c r="AY60" i="1" s="1"/>
  <c r="BJ60" i="1"/>
  <c r="BK60" i="1" s="1"/>
  <c r="BI60" i="1"/>
  <c r="BH60" i="1"/>
  <c r="BG60" i="1"/>
  <c r="BF60" i="1"/>
  <c r="BE60" i="1"/>
  <c r="BA60" i="1"/>
  <c r="AX60" i="1"/>
  <c r="AZ60" i="1" s="1"/>
  <c r="AU60" i="1"/>
  <c r="AO60" i="1"/>
  <c r="AJ60" i="1"/>
  <c r="AI60" i="1"/>
  <c r="AH60" i="1"/>
  <c r="J60" i="1" s="1"/>
  <c r="I60" i="1" s="1"/>
  <c r="Z60" i="1"/>
  <c r="Y60" i="1"/>
  <c r="X60" i="1" s="1"/>
  <c r="Q60" i="1"/>
  <c r="O60" i="1"/>
  <c r="L60" i="1"/>
  <c r="K60" i="1"/>
  <c r="BO59" i="1"/>
  <c r="BN59" i="1"/>
  <c r="BM59" i="1" s="1"/>
  <c r="BL59" i="1"/>
  <c r="BJ59" i="1"/>
  <c r="BK59" i="1" s="1"/>
  <c r="BI59" i="1"/>
  <c r="BH59" i="1"/>
  <c r="BG59" i="1"/>
  <c r="BF59" i="1"/>
  <c r="BE59" i="1"/>
  <c r="BA59" i="1"/>
  <c r="AU59" i="1"/>
  <c r="AO59" i="1"/>
  <c r="AJ59" i="1"/>
  <c r="AH59" i="1" s="1"/>
  <c r="Z59" i="1"/>
  <c r="Y59" i="1"/>
  <c r="X59" i="1"/>
  <c r="Q59" i="1"/>
  <c r="BO58" i="1"/>
  <c r="BN58" i="1"/>
  <c r="BL58" i="1"/>
  <c r="BI58" i="1"/>
  <c r="BH58" i="1"/>
  <c r="BG58" i="1"/>
  <c r="BF58" i="1"/>
  <c r="BJ58" i="1" s="1"/>
  <c r="BK58" i="1" s="1"/>
  <c r="BE58" i="1"/>
  <c r="BA58" i="1"/>
  <c r="AU58" i="1"/>
  <c r="AO58" i="1"/>
  <c r="AJ58" i="1"/>
  <c r="AI58" i="1"/>
  <c r="AH58" i="1"/>
  <c r="J58" i="1" s="1"/>
  <c r="Z58" i="1"/>
  <c r="Y58" i="1"/>
  <c r="X58" i="1" s="1"/>
  <c r="Q58" i="1"/>
  <c r="O58" i="1"/>
  <c r="L58" i="1"/>
  <c r="K58" i="1"/>
  <c r="AX58" i="1" s="1"/>
  <c r="I58" i="1"/>
  <c r="BO57" i="1"/>
  <c r="BN57" i="1"/>
  <c r="BL57" i="1"/>
  <c r="BM57" i="1" s="1"/>
  <c r="BI57" i="1"/>
  <c r="BH57" i="1"/>
  <c r="BG57" i="1"/>
  <c r="BF57" i="1"/>
  <c r="BJ57" i="1" s="1"/>
  <c r="BK57" i="1" s="1"/>
  <c r="BE57" i="1"/>
  <c r="BA57" i="1"/>
  <c r="AU57" i="1"/>
  <c r="AO57" i="1"/>
  <c r="AJ57" i="1"/>
  <c r="AH57" i="1" s="1"/>
  <c r="Z57" i="1"/>
  <c r="Y57" i="1"/>
  <c r="X57" i="1" s="1"/>
  <c r="Q57" i="1"/>
  <c r="BO56" i="1"/>
  <c r="BN56" i="1"/>
  <c r="BL56" i="1"/>
  <c r="BI56" i="1"/>
  <c r="BH56" i="1"/>
  <c r="BG56" i="1"/>
  <c r="BF56" i="1"/>
  <c r="BJ56" i="1" s="1"/>
  <c r="BK56" i="1" s="1"/>
  <c r="BE56" i="1"/>
  <c r="BA56" i="1"/>
  <c r="AU56" i="1"/>
  <c r="AO56" i="1"/>
  <c r="AJ56" i="1"/>
  <c r="AH56" i="1"/>
  <c r="J56" i="1" s="1"/>
  <c r="Z56" i="1"/>
  <c r="Y56" i="1"/>
  <c r="X56" i="1"/>
  <c r="Q56" i="1"/>
  <c r="O56" i="1"/>
  <c r="L56" i="1"/>
  <c r="K56" i="1"/>
  <c r="AX56" i="1" s="1"/>
  <c r="I56" i="1"/>
  <c r="BO55" i="1"/>
  <c r="BN55" i="1"/>
  <c r="BM55" i="1"/>
  <c r="T55" i="1" s="1"/>
  <c r="BL55" i="1"/>
  <c r="BJ55" i="1"/>
  <c r="BK55" i="1" s="1"/>
  <c r="BI55" i="1"/>
  <c r="BH55" i="1"/>
  <c r="BG55" i="1"/>
  <c r="BF55" i="1"/>
  <c r="BE55" i="1"/>
  <c r="BA55" i="1"/>
  <c r="AW55" i="1"/>
  <c r="AU55" i="1"/>
  <c r="AY55" i="1" s="1"/>
  <c r="AO55" i="1"/>
  <c r="AJ55" i="1"/>
  <c r="AI55" i="1"/>
  <c r="AH55" i="1"/>
  <c r="L55" i="1" s="1"/>
  <c r="Z55" i="1"/>
  <c r="X55" i="1" s="1"/>
  <c r="Y55" i="1"/>
  <c r="Q55" i="1"/>
  <c r="O55" i="1"/>
  <c r="K55" i="1"/>
  <c r="AX55" i="1" s="1"/>
  <c r="AZ55" i="1" s="1"/>
  <c r="J55" i="1"/>
  <c r="I55" i="1"/>
  <c r="AB55" i="1" s="1"/>
  <c r="BO54" i="1"/>
  <c r="BN54" i="1"/>
  <c r="BL54" i="1"/>
  <c r="BM54" i="1" s="1"/>
  <c r="BI54" i="1"/>
  <c r="BH54" i="1"/>
  <c r="BG54" i="1"/>
  <c r="BF54" i="1"/>
  <c r="BJ54" i="1" s="1"/>
  <c r="BK54" i="1" s="1"/>
  <c r="BE54" i="1"/>
  <c r="BA54" i="1"/>
  <c r="AW54" i="1"/>
  <c r="AU54" i="1"/>
  <c r="AY54" i="1" s="1"/>
  <c r="AO54" i="1"/>
  <c r="AJ54" i="1"/>
  <c r="AI54" i="1"/>
  <c r="AH54" i="1"/>
  <c r="J54" i="1" s="1"/>
  <c r="AB54" i="1"/>
  <c r="Z54" i="1"/>
  <c r="Y54" i="1"/>
  <c r="X54" i="1" s="1"/>
  <c r="T54" i="1"/>
  <c r="Q54" i="1"/>
  <c r="O54" i="1"/>
  <c r="L54" i="1"/>
  <c r="K54" i="1"/>
  <c r="AX54" i="1" s="1"/>
  <c r="AZ54" i="1" s="1"/>
  <c r="I54" i="1"/>
  <c r="BO53" i="1"/>
  <c r="BN53" i="1"/>
  <c r="BM53" i="1" s="1"/>
  <c r="BL53" i="1"/>
  <c r="BJ53" i="1"/>
  <c r="BK53" i="1" s="1"/>
  <c r="BI53" i="1"/>
  <c r="BH53" i="1"/>
  <c r="BG53" i="1"/>
  <c r="BF53" i="1"/>
  <c r="BE53" i="1"/>
  <c r="BA53" i="1"/>
  <c r="AU53" i="1"/>
  <c r="AO53" i="1"/>
  <c r="AJ53" i="1"/>
  <c r="AH53" i="1" s="1"/>
  <c r="AB53" i="1"/>
  <c r="Z53" i="1"/>
  <c r="Y53" i="1"/>
  <c r="X53" i="1" s="1"/>
  <c r="Q53" i="1"/>
  <c r="J53" i="1"/>
  <c r="I53" i="1" s="1"/>
  <c r="BO52" i="1"/>
  <c r="BN52" i="1"/>
  <c r="BL52" i="1"/>
  <c r="BJ52" i="1"/>
  <c r="BK52" i="1" s="1"/>
  <c r="BI52" i="1"/>
  <c r="BH52" i="1"/>
  <c r="BG52" i="1"/>
  <c r="BF52" i="1"/>
  <c r="BE52" i="1"/>
  <c r="BA52" i="1"/>
  <c r="AX52" i="1"/>
  <c r="AU52" i="1"/>
  <c r="AO52" i="1"/>
  <c r="AJ52" i="1"/>
  <c r="AI52" i="1"/>
  <c r="AH52" i="1"/>
  <c r="J52" i="1" s="1"/>
  <c r="AB52" i="1"/>
  <c r="Z52" i="1"/>
  <c r="Y52" i="1"/>
  <c r="X52" i="1" s="1"/>
  <c r="Q52" i="1"/>
  <c r="O52" i="1"/>
  <c r="L52" i="1"/>
  <c r="K52" i="1"/>
  <c r="I52" i="1"/>
  <c r="BO51" i="1"/>
  <c r="BN51" i="1"/>
  <c r="BL51" i="1"/>
  <c r="BM51" i="1" s="1"/>
  <c r="AW51" i="1" s="1"/>
  <c r="BJ51" i="1"/>
  <c r="BK51" i="1" s="1"/>
  <c r="BI51" i="1"/>
  <c r="BH51" i="1"/>
  <c r="BG51" i="1"/>
  <c r="BF51" i="1"/>
  <c r="BE51" i="1"/>
  <c r="BA51" i="1"/>
  <c r="AY51" i="1"/>
  <c r="AU51" i="1"/>
  <c r="AO51" i="1"/>
  <c r="AJ51" i="1"/>
  <c r="AH51" i="1"/>
  <c r="AI51" i="1" s="1"/>
  <c r="Z51" i="1"/>
  <c r="Y51" i="1"/>
  <c r="X51" i="1" s="1"/>
  <c r="T51" i="1"/>
  <c r="Q51" i="1"/>
  <c r="L51" i="1"/>
  <c r="K51" i="1"/>
  <c r="AX51" i="1" s="1"/>
  <c r="J51" i="1"/>
  <c r="I51" i="1" s="1"/>
  <c r="BO50" i="1"/>
  <c r="BN50" i="1"/>
  <c r="BL50" i="1"/>
  <c r="BI50" i="1"/>
  <c r="BH50" i="1"/>
  <c r="BG50" i="1"/>
  <c r="BF50" i="1"/>
  <c r="BJ50" i="1" s="1"/>
  <c r="BK50" i="1" s="1"/>
  <c r="BE50" i="1"/>
  <c r="BA50" i="1"/>
  <c r="AU50" i="1"/>
  <c r="AO50" i="1"/>
  <c r="AJ50" i="1"/>
  <c r="AH50" i="1" s="1"/>
  <c r="Z50" i="1"/>
  <c r="X50" i="1" s="1"/>
  <c r="Y50" i="1"/>
  <c r="Q50" i="1"/>
  <c r="O50" i="1"/>
  <c r="BO49" i="1"/>
  <c r="BN49" i="1"/>
  <c r="BM49" i="1"/>
  <c r="BL49" i="1"/>
  <c r="BI49" i="1"/>
  <c r="BH49" i="1"/>
  <c r="BG49" i="1"/>
  <c r="BF49" i="1"/>
  <c r="BJ49" i="1" s="1"/>
  <c r="BK49" i="1" s="1"/>
  <c r="BE49" i="1"/>
  <c r="BA49" i="1"/>
  <c r="AU49" i="1"/>
  <c r="AO49" i="1"/>
  <c r="AJ49" i="1"/>
  <c r="AH49" i="1" s="1"/>
  <c r="L49" i="1" s="1"/>
  <c r="AI49" i="1"/>
  <c r="Z49" i="1"/>
  <c r="Y49" i="1"/>
  <c r="Q49" i="1"/>
  <c r="O49" i="1"/>
  <c r="K49" i="1"/>
  <c r="AX49" i="1" s="1"/>
  <c r="J49" i="1"/>
  <c r="I49" i="1"/>
  <c r="BO48" i="1"/>
  <c r="BN48" i="1"/>
  <c r="BM48" i="1" s="1"/>
  <c r="T48" i="1" s="1"/>
  <c r="BL48" i="1"/>
  <c r="BI48" i="1"/>
  <c r="BH48" i="1"/>
  <c r="BG48" i="1"/>
  <c r="BF48" i="1"/>
  <c r="BJ48" i="1" s="1"/>
  <c r="BK48" i="1" s="1"/>
  <c r="BE48" i="1"/>
  <c r="BA48" i="1"/>
  <c r="AW48" i="1"/>
  <c r="AY48" i="1" s="1"/>
  <c r="AU48" i="1"/>
  <c r="AO48" i="1"/>
  <c r="AJ48" i="1"/>
  <c r="AH48" i="1" s="1"/>
  <c r="Z48" i="1"/>
  <c r="X48" i="1" s="1"/>
  <c r="Y48" i="1"/>
  <c r="Q48" i="1"/>
  <c r="BO47" i="1"/>
  <c r="BN47" i="1"/>
  <c r="BM47" i="1"/>
  <c r="BL47" i="1"/>
  <c r="BI47" i="1"/>
  <c r="BH47" i="1"/>
  <c r="BG47" i="1"/>
  <c r="BF47" i="1"/>
  <c r="BJ47" i="1" s="1"/>
  <c r="BK47" i="1" s="1"/>
  <c r="BE47" i="1"/>
  <c r="BA47" i="1"/>
  <c r="AU47" i="1"/>
  <c r="AO47" i="1"/>
  <c r="AJ47" i="1"/>
  <c r="AH47" i="1" s="1"/>
  <c r="L47" i="1" s="1"/>
  <c r="AI47" i="1"/>
  <c r="Z47" i="1"/>
  <c r="Y47" i="1"/>
  <c r="X47" i="1" s="1"/>
  <c r="Q47" i="1"/>
  <c r="O47" i="1"/>
  <c r="K47" i="1"/>
  <c r="AX47" i="1" s="1"/>
  <c r="J47" i="1"/>
  <c r="I47" i="1" s="1"/>
  <c r="AB47" i="1" s="1"/>
  <c r="BO46" i="1"/>
  <c r="BN46" i="1"/>
  <c r="BM46" i="1" s="1"/>
  <c r="BL46" i="1"/>
  <c r="BI46" i="1"/>
  <c r="BH46" i="1"/>
  <c r="BG46" i="1"/>
  <c r="BF46" i="1"/>
  <c r="BJ46" i="1" s="1"/>
  <c r="BK46" i="1" s="1"/>
  <c r="BE46" i="1"/>
  <c r="BA46" i="1"/>
  <c r="AU46" i="1"/>
  <c r="AO46" i="1"/>
  <c r="AJ46" i="1"/>
  <c r="AH46" i="1" s="1"/>
  <c r="Z46" i="1"/>
  <c r="X46" i="1" s="1"/>
  <c r="Y46" i="1"/>
  <c r="Q46" i="1"/>
  <c r="BO45" i="1"/>
  <c r="BN45" i="1"/>
  <c r="BM45" i="1"/>
  <c r="BL45" i="1"/>
  <c r="BJ45" i="1"/>
  <c r="BK45" i="1" s="1"/>
  <c r="BI45" i="1"/>
  <c r="BH45" i="1"/>
  <c r="BG45" i="1"/>
  <c r="BF45" i="1"/>
  <c r="BE45" i="1"/>
  <c r="BA45" i="1"/>
  <c r="AX45" i="1"/>
  <c r="AZ45" i="1" s="1"/>
  <c r="AW45" i="1"/>
  <c r="AU45" i="1"/>
  <c r="AY45" i="1" s="1"/>
  <c r="AO45" i="1"/>
  <c r="AJ45" i="1"/>
  <c r="AH45" i="1" s="1"/>
  <c r="AI45" i="1"/>
  <c r="Z45" i="1"/>
  <c r="Y45" i="1"/>
  <c r="T45" i="1"/>
  <c r="Q45" i="1"/>
  <c r="O45" i="1"/>
  <c r="L45" i="1"/>
  <c r="K45" i="1"/>
  <c r="J45" i="1"/>
  <c r="I45" i="1" s="1"/>
  <c r="BO44" i="1"/>
  <c r="BN44" i="1"/>
  <c r="BL44" i="1"/>
  <c r="BM44" i="1" s="1"/>
  <c r="BJ44" i="1"/>
  <c r="BK44" i="1" s="1"/>
  <c r="BI44" i="1"/>
  <c r="BH44" i="1"/>
  <c r="BG44" i="1"/>
  <c r="BF44" i="1"/>
  <c r="BE44" i="1"/>
  <c r="BA44" i="1"/>
  <c r="AU44" i="1"/>
  <c r="AO44" i="1"/>
  <c r="AJ44" i="1"/>
  <c r="AH44" i="1" s="1"/>
  <c r="Z44" i="1"/>
  <c r="Y44" i="1"/>
  <c r="X44" i="1" s="1"/>
  <c r="Q44" i="1"/>
  <c r="O44" i="1"/>
  <c r="BO43" i="1"/>
  <c r="BN43" i="1"/>
  <c r="BM43" i="1" s="1"/>
  <c r="BL43" i="1"/>
  <c r="BI43" i="1"/>
  <c r="BH43" i="1"/>
  <c r="BG43" i="1"/>
  <c r="BF43" i="1"/>
  <c r="BJ43" i="1" s="1"/>
  <c r="BK43" i="1" s="1"/>
  <c r="BE43" i="1"/>
  <c r="BA43" i="1"/>
  <c r="AU43" i="1"/>
  <c r="AO43" i="1"/>
  <c r="AJ43" i="1"/>
  <c r="AH43" i="1" s="1"/>
  <c r="Z43" i="1"/>
  <c r="X43" i="1" s="1"/>
  <c r="Y43" i="1"/>
  <c r="Q43" i="1"/>
  <c r="J43" i="1"/>
  <c r="I43" i="1" s="1"/>
  <c r="AB43" i="1" s="1"/>
  <c r="BO42" i="1"/>
  <c r="BN42" i="1"/>
  <c r="BL42" i="1"/>
  <c r="BM42" i="1" s="1"/>
  <c r="BJ42" i="1"/>
  <c r="BK42" i="1" s="1"/>
  <c r="BI42" i="1"/>
  <c r="BH42" i="1"/>
  <c r="BG42" i="1"/>
  <c r="BF42" i="1"/>
  <c r="BE42" i="1"/>
  <c r="BA42" i="1"/>
  <c r="AU42" i="1"/>
  <c r="AO42" i="1"/>
  <c r="AJ42" i="1"/>
  <c r="AH42" i="1" s="1"/>
  <c r="Z42" i="1"/>
  <c r="Y42" i="1"/>
  <c r="X42" i="1" s="1"/>
  <c r="Q42" i="1"/>
  <c r="O42" i="1"/>
  <c r="BO41" i="1"/>
  <c r="BN41" i="1"/>
  <c r="BM41" i="1"/>
  <c r="BL41" i="1"/>
  <c r="BI41" i="1"/>
  <c r="BH41" i="1"/>
  <c r="BG41" i="1"/>
  <c r="BF41" i="1"/>
  <c r="BJ41" i="1" s="1"/>
  <c r="BK41" i="1" s="1"/>
  <c r="BE41" i="1"/>
  <c r="BA41" i="1"/>
  <c r="AU41" i="1"/>
  <c r="AO41" i="1"/>
  <c r="AJ41" i="1"/>
  <c r="AH41" i="1" s="1"/>
  <c r="J41" i="1" s="1"/>
  <c r="I41" i="1" s="1"/>
  <c r="Z41" i="1"/>
  <c r="X41" i="1" s="1"/>
  <c r="Y41" i="1"/>
  <c r="Q41" i="1"/>
  <c r="BO40" i="1"/>
  <c r="BN40" i="1"/>
  <c r="BL40" i="1"/>
  <c r="BM40" i="1" s="1"/>
  <c r="BJ40" i="1"/>
  <c r="BK40" i="1" s="1"/>
  <c r="BI40" i="1"/>
  <c r="BH40" i="1"/>
  <c r="BG40" i="1"/>
  <c r="BF40" i="1"/>
  <c r="BE40" i="1"/>
  <c r="BA40" i="1"/>
  <c r="AU40" i="1"/>
  <c r="AO40" i="1"/>
  <c r="AJ40" i="1"/>
  <c r="AH40" i="1" s="1"/>
  <c r="Z40" i="1"/>
  <c r="Y40" i="1"/>
  <c r="X40" i="1" s="1"/>
  <c r="Q40" i="1"/>
  <c r="O40" i="1"/>
  <c r="BO39" i="1"/>
  <c r="BN39" i="1"/>
  <c r="BM39" i="1"/>
  <c r="BL39" i="1"/>
  <c r="BI39" i="1"/>
  <c r="BH39" i="1"/>
  <c r="BG39" i="1"/>
  <c r="BF39" i="1"/>
  <c r="BJ39" i="1" s="1"/>
  <c r="BK39" i="1" s="1"/>
  <c r="BE39" i="1"/>
  <c r="BA39" i="1"/>
  <c r="AU39" i="1"/>
  <c r="AO39" i="1"/>
  <c r="AJ39" i="1"/>
  <c r="AH39" i="1" s="1"/>
  <c r="Z39" i="1"/>
  <c r="X39" i="1" s="1"/>
  <c r="Y39" i="1"/>
  <c r="Q39" i="1"/>
  <c r="J39" i="1"/>
  <c r="I39" i="1" s="1"/>
  <c r="AB39" i="1" s="1"/>
  <c r="BO38" i="1"/>
  <c r="BN38" i="1"/>
  <c r="BL38" i="1"/>
  <c r="BM38" i="1" s="1"/>
  <c r="BJ38" i="1"/>
  <c r="BK38" i="1" s="1"/>
  <c r="BI38" i="1"/>
  <c r="BH38" i="1"/>
  <c r="BG38" i="1"/>
  <c r="BF38" i="1"/>
  <c r="BE38" i="1"/>
  <c r="BA38" i="1"/>
  <c r="AU38" i="1"/>
  <c r="AO38" i="1"/>
  <c r="AJ38" i="1"/>
  <c r="AH38" i="1" s="1"/>
  <c r="Z38" i="1"/>
  <c r="Y38" i="1"/>
  <c r="X38" i="1" s="1"/>
  <c r="Q38" i="1"/>
  <c r="O38" i="1"/>
  <c r="BO37" i="1"/>
  <c r="BN37" i="1"/>
  <c r="BM37" i="1"/>
  <c r="BL37" i="1"/>
  <c r="BI37" i="1"/>
  <c r="BH37" i="1"/>
  <c r="BG37" i="1"/>
  <c r="BF37" i="1"/>
  <c r="BJ37" i="1" s="1"/>
  <c r="BK37" i="1" s="1"/>
  <c r="BE37" i="1"/>
  <c r="BA37" i="1"/>
  <c r="AU37" i="1"/>
  <c r="AO37" i="1"/>
  <c r="AJ37" i="1"/>
  <c r="AH37" i="1" s="1"/>
  <c r="Z37" i="1"/>
  <c r="X37" i="1" s="1"/>
  <c r="Y37" i="1"/>
  <c r="Q37" i="1"/>
  <c r="K37" i="1"/>
  <c r="AX37" i="1" s="1"/>
  <c r="J37" i="1"/>
  <c r="I37" i="1" s="1"/>
  <c r="AB37" i="1" s="1"/>
  <c r="BO36" i="1"/>
  <c r="BN36" i="1"/>
  <c r="BL36" i="1"/>
  <c r="BM36" i="1" s="1"/>
  <c r="BJ36" i="1"/>
  <c r="BK36" i="1" s="1"/>
  <c r="BI36" i="1"/>
  <c r="BH36" i="1"/>
  <c r="BG36" i="1"/>
  <c r="BF36" i="1"/>
  <c r="BE36" i="1"/>
  <c r="BA36" i="1"/>
  <c r="AU36" i="1"/>
  <c r="AO36" i="1"/>
  <c r="AJ36" i="1"/>
  <c r="AH36" i="1" s="1"/>
  <c r="Z36" i="1"/>
  <c r="Y36" i="1"/>
  <c r="X36" i="1" s="1"/>
  <c r="Q36" i="1"/>
  <c r="O36" i="1"/>
  <c r="BO35" i="1"/>
  <c r="BN35" i="1"/>
  <c r="BM35" i="1" s="1"/>
  <c r="BL35" i="1"/>
  <c r="BI35" i="1"/>
  <c r="BH35" i="1"/>
  <c r="BG35" i="1"/>
  <c r="BF35" i="1"/>
  <c r="BJ35" i="1" s="1"/>
  <c r="BK35" i="1" s="1"/>
  <c r="BE35" i="1"/>
  <c r="BA35" i="1"/>
  <c r="AU35" i="1"/>
  <c r="AO35" i="1"/>
  <c r="AJ35" i="1"/>
  <c r="AH35" i="1" s="1"/>
  <c r="Z35" i="1"/>
  <c r="Y35" i="1"/>
  <c r="X35" i="1" s="1"/>
  <c r="Q35" i="1"/>
  <c r="BO34" i="1"/>
  <c r="BN34" i="1"/>
  <c r="BL34" i="1"/>
  <c r="BM34" i="1" s="1"/>
  <c r="BJ34" i="1"/>
  <c r="BK34" i="1" s="1"/>
  <c r="BI34" i="1"/>
  <c r="BH34" i="1"/>
  <c r="BG34" i="1"/>
  <c r="BF34" i="1"/>
  <c r="BE34" i="1"/>
  <c r="BA34" i="1"/>
  <c r="AU34" i="1"/>
  <c r="AO34" i="1"/>
  <c r="AJ34" i="1"/>
  <c r="AH34" i="1" s="1"/>
  <c r="AI34" i="1" s="1"/>
  <c r="Z34" i="1"/>
  <c r="Y34" i="1"/>
  <c r="X34" i="1" s="1"/>
  <c r="Q34" i="1"/>
  <c r="BO33" i="1"/>
  <c r="BN33" i="1"/>
  <c r="BM33" i="1" s="1"/>
  <c r="BL33" i="1"/>
  <c r="BI33" i="1"/>
  <c r="BH33" i="1"/>
  <c r="BG33" i="1"/>
  <c r="BF33" i="1"/>
  <c r="BJ33" i="1" s="1"/>
  <c r="BK33" i="1" s="1"/>
  <c r="BE33" i="1"/>
  <c r="BA33" i="1"/>
  <c r="AU33" i="1"/>
  <c r="AO33" i="1"/>
  <c r="AJ33" i="1"/>
  <c r="AH33" i="1" s="1"/>
  <c r="AI33" i="1"/>
  <c r="Z33" i="1"/>
  <c r="Y33" i="1"/>
  <c r="Q33" i="1"/>
  <c r="K33" i="1"/>
  <c r="AX33" i="1" s="1"/>
  <c r="J33" i="1"/>
  <c r="I33" i="1" s="1"/>
  <c r="BO32" i="1"/>
  <c r="BN32" i="1"/>
  <c r="BL32" i="1"/>
  <c r="BM32" i="1" s="1"/>
  <c r="BJ32" i="1"/>
  <c r="BK32" i="1" s="1"/>
  <c r="BI32" i="1"/>
  <c r="BH32" i="1"/>
  <c r="BG32" i="1"/>
  <c r="BF32" i="1"/>
  <c r="BE32" i="1"/>
  <c r="BA32" i="1"/>
  <c r="AW32" i="1"/>
  <c r="AU32" i="1"/>
  <c r="AY32" i="1" s="1"/>
  <c r="AO32" i="1"/>
  <c r="AJ32" i="1"/>
  <c r="AH32" i="1" s="1"/>
  <c r="Z32" i="1"/>
  <c r="Y32" i="1"/>
  <c r="X32" i="1" s="1"/>
  <c r="T32" i="1"/>
  <c r="Q32" i="1"/>
  <c r="L32" i="1"/>
  <c r="BO31" i="1"/>
  <c r="BN31" i="1"/>
  <c r="BM31" i="1"/>
  <c r="T31" i="1" s="1"/>
  <c r="BL31" i="1"/>
  <c r="BI31" i="1"/>
  <c r="BH31" i="1"/>
  <c r="BG31" i="1"/>
  <c r="BF31" i="1"/>
  <c r="BJ31" i="1" s="1"/>
  <c r="BK31" i="1" s="1"/>
  <c r="BE31" i="1"/>
  <c r="BA31" i="1"/>
  <c r="AW31" i="1"/>
  <c r="AU31" i="1"/>
  <c r="AO31" i="1"/>
  <c r="AJ31" i="1"/>
  <c r="AH31" i="1"/>
  <c r="Z31" i="1"/>
  <c r="X31" i="1" s="1"/>
  <c r="Y31" i="1"/>
  <c r="Q31" i="1"/>
  <c r="J31" i="1"/>
  <c r="I31" i="1" s="1"/>
  <c r="BO30" i="1"/>
  <c r="BN30" i="1"/>
  <c r="BM30" i="1"/>
  <c r="T30" i="1" s="1"/>
  <c r="BL30" i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K30" i="1" s="1"/>
  <c r="AX30" i="1" s="1"/>
  <c r="AI30" i="1"/>
  <c r="Z30" i="1"/>
  <c r="Y30" i="1"/>
  <c r="Q30" i="1"/>
  <c r="O30" i="1"/>
  <c r="L30" i="1"/>
  <c r="J30" i="1"/>
  <c r="I30" i="1" s="1"/>
  <c r="BO29" i="1"/>
  <c r="BN29" i="1"/>
  <c r="BM29" i="1"/>
  <c r="BL29" i="1"/>
  <c r="BK29" i="1"/>
  <c r="BI29" i="1"/>
  <c r="BH29" i="1"/>
  <c r="BG29" i="1"/>
  <c r="BF29" i="1"/>
  <c r="BJ29" i="1" s="1"/>
  <c r="BE29" i="1"/>
  <c r="BA29" i="1"/>
  <c r="AW29" i="1"/>
  <c r="AU29" i="1"/>
  <c r="AO29" i="1"/>
  <c r="AJ29" i="1"/>
  <c r="AH29" i="1"/>
  <c r="J29" i="1" s="1"/>
  <c r="I29" i="1" s="1"/>
  <c r="AB29" i="1"/>
  <c r="Z29" i="1"/>
  <c r="Y29" i="1"/>
  <c r="X29" i="1"/>
  <c r="T29" i="1"/>
  <c r="Q29" i="1"/>
  <c r="O29" i="1"/>
  <c r="L29" i="1"/>
  <c r="BO28" i="1"/>
  <c r="BN28" i="1"/>
  <c r="BL28" i="1"/>
  <c r="BM28" i="1" s="1"/>
  <c r="BK28" i="1"/>
  <c r="BI28" i="1"/>
  <c r="BH28" i="1"/>
  <c r="BG28" i="1"/>
  <c r="BF28" i="1"/>
  <c r="BJ28" i="1" s="1"/>
  <c r="BE28" i="1"/>
  <c r="BA28" i="1"/>
  <c r="AU28" i="1"/>
  <c r="AO28" i="1"/>
  <c r="AJ28" i="1"/>
  <c r="AH28" i="1"/>
  <c r="Z28" i="1"/>
  <c r="Y28" i="1"/>
  <c r="X28" i="1"/>
  <c r="Q28" i="1"/>
  <c r="BO27" i="1"/>
  <c r="T27" i="1" s="1"/>
  <c r="BN27" i="1"/>
  <c r="BL27" i="1"/>
  <c r="BM27" i="1" s="1"/>
  <c r="AW27" i="1" s="1"/>
  <c r="BJ27" i="1"/>
  <c r="BK27" i="1" s="1"/>
  <c r="BI27" i="1"/>
  <c r="BH27" i="1"/>
  <c r="BG27" i="1"/>
  <c r="BF27" i="1"/>
  <c r="BE27" i="1"/>
  <c r="BA27" i="1"/>
  <c r="AU27" i="1"/>
  <c r="AY27" i="1" s="1"/>
  <c r="AO27" i="1"/>
  <c r="AJ27" i="1"/>
  <c r="AH27" i="1"/>
  <c r="J27" i="1" s="1"/>
  <c r="I27" i="1" s="1"/>
  <c r="AB27" i="1" s="1"/>
  <c r="Z27" i="1"/>
  <c r="Y27" i="1"/>
  <c r="X27" i="1"/>
  <c r="Q27" i="1"/>
  <c r="O27" i="1"/>
  <c r="L27" i="1"/>
  <c r="K27" i="1"/>
  <c r="AX27" i="1" s="1"/>
  <c r="AZ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/>
  <c r="Z26" i="1"/>
  <c r="Y26" i="1"/>
  <c r="X26" i="1"/>
  <c r="Q26" i="1"/>
  <c r="BO25" i="1"/>
  <c r="BN25" i="1"/>
  <c r="BL25" i="1"/>
  <c r="BM25" i="1" s="1"/>
  <c r="AW25" i="1" s="1"/>
  <c r="BJ25" i="1"/>
  <c r="BK25" i="1" s="1"/>
  <c r="BI25" i="1"/>
  <c r="BH25" i="1"/>
  <c r="BG25" i="1"/>
  <c r="BF25" i="1"/>
  <c r="BE25" i="1"/>
  <c r="BA25" i="1"/>
  <c r="AU25" i="1"/>
  <c r="AY25" i="1" s="1"/>
  <c r="AO25" i="1"/>
  <c r="AJ25" i="1"/>
  <c r="AI25" i="1"/>
  <c r="AH25" i="1"/>
  <c r="J25" i="1" s="1"/>
  <c r="I25" i="1" s="1"/>
  <c r="Z25" i="1"/>
  <c r="Y25" i="1"/>
  <c r="X25" i="1" s="1"/>
  <c r="T25" i="1"/>
  <c r="Q25" i="1"/>
  <c r="O25" i="1"/>
  <c r="L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/>
  <c r="Z24" i="1"/>
  <c r="Y24" i="1"/>
  <c r="X24" i="1"/>
  <c r="Q24" i="1"/>
  <c r="BO23" i="1"/>
  <c r="T23" i="1" s="1"/>
  <c r="BN23" i="1"/>
  <c r="BL23" i="1"/>
  <c r="BM23" i="1" s="1"/>
  <c r="AW23" i="1" s="1"/>
  <c r="BJ23" i="1"/>
  <c r="BK23" i="1" s="1"/>
  <c r="BI23" i="1"/>
  <c r="BH23" i="1"/>
  <c r="BG23" i="1"/>
  <c r="BF23" i="1"/>
  <c r="BE23" i="1"/>
  <c r="BA23" i="1"/>
  <c r="AU23" i="1"/>
  <c r="AY23" i="1" s="1"/>
  <c r="AO23" i="1"/>
  <c r="AJ23" i="1"/>
  <c r="AI23" i="1"/>
  <c r="AH23" i="1"/>
  <c r="J23" i="1" s="1"/>
  <c r="I23" i="1" s="1"/>
  <c r="AB23" i="1"/>
  <c r="Z23" i="1"/>
  <c r="Y23" i="1"/>
  <c r="X23" i="1" s="1"/>
  <c r="Q23" i="1"/>
  <c r="O23" i="1"/>
  <c r="L23" i="1"/>
  <c r="BO22" i="1"/>
  <c r="BN22" i="1"/>
  <c r="BL22" i="1"/>
  <c r="BM22" i="1" s="1"/>
  <c r="BK22" i="1"/>
  <c r="BI22" i="1"/>
  <c r="BH22" i="1"/>
  <c r="BG22" i="1"/>
  <c r="BF22" i="1"/>
  <c r="BJ22" i="1" s="1"/>
  <c r="BE22" i="1"/>
  <c r="BA22" i="1"/>
  <c r="AU22" i="1"/>
  <c r="AO22" i="1"/>
  <c r="AJ22" i="1"/>
  <c r="AH22" i="1"/>
  <c r="Z22" i="1"/>
  <c r="Y22" i="1"/>
  <c r="X22" i="1"/>
  <c r="Q22" i="1"/>
  <c r="BO21" i="1"/>
  <c r="BN21" i="1"/>
  <c r="BL21" i="1"/>
  <c r="BM21" i="1" s="1"/>
  <c r="AW21" i="1" s="1"/>
  <c r="BJ21" i="1"/>
  <c r="BK21" i="1" s="1"/>
  <c r="BI21" i="1"/>
  <c r="BH21" i="1"/>
  <c r="BG21" i="1"/>
  <c r="BF21" i="1"/>
  <c r="BE21" i="1"/>
  <c r="BA21" i="1"/>
  <c r="AU21" i="1"/>
  <c r="AY21" i="1" s="1"/>
  <c r="AO21" i="1"/>
  <c r="AJ21" i="1"/>
  <c r="AI21" i="1"/>
  <c r="AH21" i="1"/>
  <c r="J21" i="1" s="1"/>
  <c r="I21" i="1" s="1"/>
  <c r="AB21" i="1" s="1"/>
  <c r="Z21" i="1"/>
  <c r="Y21" i="1"/>
  <c r="X21" i="1" s="1"/>
  <c r="T21" i="1"/>
  <c r="Q21" i="1"/>
  <c r="O21" i="1"/>
  <c r="L21" i="1"/>
  <c r="BO20" i="1"/>
  <c r="BN20" i="1"/>
  <c r="BL20" i="1"/>
  <c r="BM20" i="1" s="1"/>
  <c r="BK20" i="1"/>
  <c r="BI20" i="1"/>
  <c r="BH20" i="1"/>
  <c r="BG20" i="1"/>
  <c r="BF20" i="1"/>
  <c r="BJ20" i="1" s="1"/>
  <c r="BE20" i="1"/>
  <c r="BA20" i="1"/>
  <c r="AU20" i="1"/>
  <c r="AO20" i="1"/>
  <c r="AJ20" i="1"/>
  <c r="AH20" i="1"/>
  <c r="Z20" i="1"/>
  <c r="Y20" i="1"/>
  <c r="X20" i="1"/>
  <c r="Q20" i="1"/>
  <c r="BO19" i="1"/>
  <c r="T19" i="1" s="1"/>
  <c r="BN19" i="1"/>
  <c r="BL19" i="1"/>
  <c r="BM19" i="1" s="1"/>
  <c r="AW19" i="1" s="1"/>
  <c r="BJ19" i="1"/>
  <c r="BK19" i="1" s="1"/>
  <c r="BI19" i="1"/>
  <c r="BH19" i="1"/>
  <c r="BG19" i="1"/>
  <c r="BF19" i="1"/>
  <c r="BE19" i="1"/>
  <c r="BA19" i="1"/>
  <c r="AU19" i="1"/>
  <c r="AY19" i="1" s="1"/>
  <c r="AO19" i="1"/>
  <c r="AJ19" i="1"/>
  <c r="AI19" i="1"/>
  <c r="AH19" i="1"/>
  <c r="J19" i="1" s="1"/>
  <c r="I19" i="1" s="1"/>
  <c r="AB19" i="1"/>
  <c r="Z19" i="1"/>
  <c r="Y19" i="1"/>
  <c r="X19" i="1" s="1"/>
  <c r="Q19" i="1"/>
  <c r="O19" i="1"/>
  <c r="L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/>
  <c r="Z18" i="1"/>
  <c r="Y18" i="1"/>
  <c r="X18" i="1"/>
  <c r="Q18" i="1"/>
  <c r="BO17" i="1"/>
  <c r="BN17" i="1"/>
  <c r="BL17" i="1"/>
  <c r="BM17" i="1" s="1"/>
  <c r="AW17" i="1" s="1"/>
  <c r="BJ17" i="1"/>
  <c r="BK17" i="1" s="1"/>
  <c r="BI17" i="1"/>
  <c r="BH17" i="1"/>
  <c r="BG17" i="1"/>
  <c r="BF17" i="1"/>
  <c r="BE17" i="1"/>
  <c r="BA17" i="1"/>
  <c r="AU17" i="1"/>
  <c r="AO17" i="1"/>
  <c r="AJ17" i="1"/>
  <c r="AI17" i="1"/>
  <c r="AH17" i="1"/>
  <c r="J17" i="1" s="1"/>
  <c r="I17" i="1" s="1"/>
  <c r="Z17" i="1"/>
  <c r="Y17" i="1"/>
  <c r="X17" i="1" s="1"/>
  <c r="Q17" i="1"/>
  <c r="O17" i="1"/>
  <c r="L17" i="1"/>
  <c r="U23" i="1" l="1"/>
  <c r="V23" i="1" s="1"/>
  <c r="U19" i="1"/>
  <c r="V19" i="1" s="1"/>
  <c r="U27" i="1"/>
  <c r="V27" i="1" s="1"/>
  <c r="AB41" i="1"/>
  <c r="AW18" i="1"/>
  <c r="T18" i="1"/>
  <c r="U21" i="1"/>
  <c r="V21" i="1" s="1"/>
  <c r="L22" i="1"/>
  <c r="K22" i="1"/>
  <c r="AX22" i="1" s="1"/>
  <c r="AZ22" i="1" s="1"/>
  <c r="J22" i="1"/>
  <c r="I22" i="1" s="1"/>
  <c r="AI22" i="1"/>
  <c r="O22" i="1"/>
  <c r="AW26" i="1"/>
  <c r="T26" i="1"/>
  <c r="AC29" i="1"/>
  <c r="U29" i="1"/>
  <c r="V29" i="1" s="1"/>
  <c r="R19" i="1"/>
  <c r="P19" i="1" s="1"/>
  <c r="S19" i="1" s="1"/>
  <c r="M19" i="1" s="1"/>
  <c r="N19" i="1" s="1"/>
  <c r="AW20" i="1"/>
  <c r="AY20" i="1" s="1"/>
  <c r="T20" i="1"/>
  <c r="L24" i="1"/>
  <c r="K24" i="1"/>
  <c r="AX24" i="1" s="1"/>
  <c r="J24" i="1"/>
  <c r="I24" i="1" s="1"/>
  <c r="AI24" i="1"/>
  <c r="O24" i="1"/>
  <c r="AW43" i="1"/>
  <c r="AY43" i="1" s="1"/>
  <c r="T43" i="1"/>
  <c r="U45" i="1"/>
  <c r="V45" i="1" s="1"/>
  <c r="U51" i="1"/>
  <c r="V51" i="1" s="1"/>
  <c r="U30" i="1"/>
  <c r="V30" i="1" s="1"/>
  <c r="T38" i="1"/>
  <c r="AW38" i="1"/>
  <c r="AY38" i="1" s="1"/>
  <c r="AW28" i="1"/>
  <c r="AY28" i="1" s="1"/>
  <c r="T28" i="1"/>
  <c r="T46" i="1"/>
  <c r="AW46" i="1"/>
  <c r="AY46" i="1" s="1"/>
  <c r="AY17" i="1"/>
  <c r="L18" i="1"/>
  <c r="K18" i="1"/>
  <c r="AX18" i="1" s="1"/>
  <c r="AZ18" i="1" s="1"/>
  <c r="J18" i="1"/>
  <c r="I18" i="1" s="1"/>
  <c r="AI18" i="1"/>
  <c r="O18" i="1"/>
  <c r="R21" i="1"/>
  <c r="P21" i="1" s="1"/>
  <c r="S21" i="1" s="1"/>
  <c r="AW22" i="1"/>
  <c r="AY22" i="1" s="1"/>
  <c r="T22" i="1"/>
  <c r="U25" i="1"/>
  <c r="V25" i="1" s="1"/>
  <c r="L26" i="1"/>
  <c r="K26" i="1"/>
  <c r="AX26" i="1" s="1"/>
  <c r="AZ26" i="1" s="1"/>
  <c r="J26" i="1"/>
  <c r="I26" i="1" s="1"/>
  <c r="AI26" i="1"/>
  <c r="O26" i="1"/>
  <c r="R27" i="1"/>
  <c r="P27" i="1" s="1"/>
  <c r="S27" i="1" s="1"/>
  <c r="M27" i="1" s="1"/>
  <c r="N27" i="1" s="1"/>
  <c r="AB31" i="1"/>
  <c r="U31" i="1"/>
  <c r="V31" i="1" s="1"/>
  <c r="R31" i="1"/>
  <c r="P31" i="1" s="1"/>
  <c r="S31" i="1" s="1"/>
  <c r="M31" i="1" s="1"/>
  <c r="N31" i="1" s="1"/>
  <c r="AB33" i="1"/>
  <c r="T33" i="1"/>
  <c r="AW33" i="1"/>
  <c r="O41" i="1"/>
  <c r="L41" i="1"/>
  <c r="AI41" i="1"/>
  <c r="K41" i="1"/>
  <c r="AX41" i="1" s="1"/>
  <c r="AZ41" i="1" s="1"/>
  <c r="AC23" i="1"/>
  <c r="AY24" i="1"/>
  <c r="T35" i="1"/>
  <c r="AW35" i="1"/>
  <c r="L20" i="1"/>
  <c r="K20" i="1"/>
  <c r="AX20" i="1" s="1"/>
  <c r="J20" i="1"/>
  <c r="I20" i="1" s="1"/>
  <c r="AI20" i="1"/>
  <c r="O20" i="1"/>
  <c r="R23" i="1"/>
  <c r="P23" i="1" s="1"/>
  <c r="S23" i="1" s="1"/>
  <c r="AW24" i="1"/>
  <c r="T24" i="1"/>
  <c r="AC27" i="1"/>
  <c r="R29" i="1"/>
  <c r="P29" i="1" s="1"/>
  <c r="S29" i="1" s="1"/>
  <c r="M29" i="1" s="1"/>
  <c r="N29" i="1" s="1"/>
  <c r="AB30" i="1"/>
  <c r="T17" i="1"/>
  <c r="AB17" i="1"/>
  <c r="AY18" i="1"/>
  <c r="AC21" i="1"/>
  <c r="AB25" i="1"/>
  <c r="AY26" i="1"/>
  <c r="L28" i="1"/>
  <c r="K28" i="1"/>
  <c r="AX28" i="1" s="1"/>
  <c r="AZ28" i="1" s="1"/>
  <c r="J28" i="1"/>
  <c r="I28" i="1" s="1"/>
  <c r="AI28" i="1"/>
  <c r="O28" i="1"/>
  <c r="AY37" i="1"/>
  <c r="AW37" i="1"/>
  <c r="T37" i="1"/>
  <c r="K17" i="1"/>
  <c r="AX17" i="1" s="1"/>
  <c r="AZ17" i="1" s="1"/>
  <c r="K19" i="1"/>
  <c r="AX19" i="1" s="1"/>
  <c r="AZ19" i="1" s="1"/>
  <c r="K21" i="1"/>
  <c r="AX21" i="1" s="1"/>
  <c r="AZ21" i="1" s="1"/>
  <c r="K23" i="1"/>
  <c r="AX23" i="1" s="1"/>
  <c r="AZ23" i="1" s="1"/>
  <c r="K25" i="1"/>
  <c r="AX25" i="1" s="1"/>
  <c r="AZ25" i="1" s="1"/>
  <c r="K29" i="1"/>
  <c r="AX29" i="1" s="1"/>
  <c r="AZ29" i="1" s="1"/>
  <c r="AY29" i="1"/>
  <c r="AY31" i="1"/>
  <c r="K32" i="1"/>
  <c r="AX32" i="1" s="1"/>
  <c r="AZ32" i="1" s="1"/>
  <c r="J32" i="1"/>
  <c r="I32" i="1" s="1"/>
  <c r="X33" i="1"/>
  <c r="O35" i="1"/>
  <c r="L35" i="1"/>
  <c r="AI35" i="1"/>
  <c r="L36" i="1"/>
  <c r="K36" i="1"/>
  <c r="AX36" i="1" s="1"/>
  <c r="J36" i="1"/>
  <c r="I36" i="1" s="1"/>
  <c r="AI36" i="1"/>
  <c r="AZ37" i="1"/>
  <c r="T44" i="1"/>
  <c r="AW44" i="1"/>
  <c r="AY44" i="1" s="1"/>
  <c r="L48" i="1"/>
  <c r="J48" i="1"/>
  <c r="I48" i="1" s="1"/>
  <c r="AI48" i="1"/>
  <c r="O48" i="1"/>
  <c r="AW49" i="1"/>
  <c r="AY49" i="1" s="1"/>
  <c r="T49" i="1"/>
  <c r="T59" i="1"/>
  <c r="AW59" i="1"/>
  <c r="AY59" i="1" s="1"/>
  <c r="T65" i="1"/>
  <c r="AW65" i="1"/>
  <c r="AY65" i="1" s="1"/>
  <c r="AZ33" i="1"/>
  <c r="T34" i="1"/>
  <c r="AW34" i="1"/>
  <c r="AY34" i="1" s="1"/>
  <c r="AY35" i="1"/>
  <c r="L40" i="1"/>
  <c r="K40" i="1"/>
  <c r="AX40" i="1" s="1"/>
  <c r="AZ40" i="1" s="1"/>
  <c r="J40" i="1"/>
  <c r="I40" i="1" s="1"/>
  <c r="AI40" i="1"/>
  <c r="K48" i="1"/>
  <c r="AX48" i="1" s="1"/>
  <c r="AZ48" i="1" s="1"/>
  <c r="X49" i="1"/>
  <c r="AY57" i="1"/>
  <c r="X30" i="1"/>
  <c r="O32" i="1"/>
  <c r="AY41" i="1"/>
  <c r="AW41" i="1"/>
  <c r="T41" i="1"/>
  <c r="T42" i="1"/>
  <c r="AW42" i="1"/>
  <c r="AY42" i="1" s="1"/>
  <c r="R45" i="1"/>
  <c r="P45" i="1" s="1"/>
  <c r="S45" i="1" s="1"/>
  <c r="M45" i="1" s="1"/>
  <c r="N45" i="1" s="1"/>
  <c r="O31" i="1"/>
  <c r="L31" i="1"/>
  <c r="T36" i="1"/>
  <c r="AW36" i="1"/>
  <c r="AY36" i="1" s="1"/>
  <c r="O39" i="1"/>
  <c r="L39" i="1"/>
  <c r="AI39" i="1"/>
  <c r="L44" i="1"/>
  <c r="K44" i="1"/>
  <c r="AX44" i="1" s="1"/>
  <c r="J44" i="1"/>
  <c r="I44" i="1" s="1"/>
  <c r="AI44" i="1"/>
  <c r="AB45" i="1"/>
  <c r="U55" i="1"/>
  <c r="V55" i="1" s="1"/>
  <c r="L63" i="1"/>
  <c r="O63" i="1"/>
  <c r="J63" i="1"/>
  <c r="I63" i="1" s="1"/>
  <c r="K63" i="1"/>
  <c r="AX63" i="1" s="1"/>
  <c r="L69" i="1"/>
  <c r="AI69" i="1"/>
  <c r="K69" i="1"/>
  <c r="AX69" i="1" s="1"/>
  <c r="J69" i="1"/>
  <c r="I69" i="1" s="1"/>
  <c r="O69" i="1"/>
  <c r="AI29" i="1"/>
  <c r="AW30" i="1"/>
  <c r="AY30" i="1" s="1"/>
  <c r="K31" i="1"/>
  <c r="AX31" i="1" s="1"/>
  <c r="AZ31" i="1" s="1"/>
  <c r="AI31" i="1"/>
  <c r="O33" i="1"/>
  <c r="L33" i="1"/>
  <c r="O34" i="1"/>
  <c r="J35" i="1"/>
  <c r="I35" i="1" s="1"/>
  <c r="L38" i="1"/>
  <c r="K38" i="1"/>
  <c r="AX38" i="1" s="1"/>
  <c r="AZ38" i="1" s="1"/>
  <c r="J38" i="1"/>
  <c r="I38" i="1" s="1"/>
  <c r="AI38" i="1"/>
  <c r="K39" i="1"/>
  <c r="AX39" i="1" s="1"/>
  <c r="AZ39" i="1" s="1"/>
  <c r="AB49" i="1"/>
  <c r="T53" i="1"/>
  <c r="AW53" i="1"/>
  <c r="AY53" i="1" s="1"/>
  <c r="T69" i="1"/>
  <c r="AW69" i="1"/>
  <c r="AY69" i="1" s="1"/>
  <c r="AI27" i="1"/>
  <c r="L34" i="1"/>
  <c r="K34" i="1"/>
  <c r="AX34" i="1" s="1"/>
  <c r="J34" i="1"/>
  <c r="I34" i="1" s="1"/>
  <c r="K35" i="1"/>
  <c r="AX35" i="1" s="1"/>
  <c r="AZ35" i="1" s="1"/>
  <c r="AY39" i="1"/>
  <c r="AW39" i="1"/>
  <c r="T39" i="1"/>
  <c r="T40" i="1"/>
  <c r="AW40" i="1"/>
  <c r="AY40" i="1" s="1"/>
  <c r="O43" i="1"/>
  <c r="L43" i="1"/>
  <c r="AI43" i="1"/>
  <c r="AI32" i="1"/>
  <c r="AY33" i="1"/>
  <c r="O37" i="1"/>
  <c r="L37" i="1"/>
  <c r="AI37" i="1"/>
  <c r="L42" i="1"/>
  <c r="K42" i="1"/>
  <c r="AX42" i="1" s="1"/>
  <c r="AZ42" i="1" s="1"/>
  <c r="J42" i="1"/>
  <c r="I42" i="1" s="1"/>
  <c r="AI42" i="1"/>
  <c r="K43" i="1"/>
  <c r="AX43" i="1" s="1"/>
  <c r="AZ43" i="1" s="1"/>
  <c r="L46" i="1"/>
  <c r="AI46" i="1"/>
  <c r="J46" i="1"/>
  <c r="I46" i="1" s="1"/>
  <c r="O46" i="1"/>
  <c r="K46" i="1"/>
  <c r="AX46" i="1" s="1"/>
  <c r="AZ46" i="1" s="1"/>
  <c r="U48" i="1"/>
  <c r="V48" i="1" s="1"/>
  <c r="L50" i="1"/>
  <c r="J50" i="1"/>
  <c r="I50" i="1" s="1"/>
  <c r="AI50" i="1"/>
  <c r="U54" i="1"/>
  <c r="V54" i="1" s="1"/>
  <c r="T57" i="1"/>
  <c r="AW57" i="1"/>
  <c r="T61" i="1"/>
  <c r="AW61" i="1"/>
  <c r="AY61" i="1" s="1"/>
  <c r="AZ64" i="1"/>
  <c r="AB60" i="1"/>
  <c r="AY64" i="1"/>
  <c r="U67" i="1"/>
  <c r="V67" i="1" s="1"/>
  <c r="AC67" i="1" s="1"/>
  <c r="L71" i="1"/>
  <c r="O71" i="1"/>
  <c r="J71" i="1"/>
  <c r="I71" i="1" s="1"/>
  <c r="L73" i="1"/>
  <c r="AI73" i="1"/>
  <c r="O73" i="1"/>
  <c r="K73" i="1"/>
  <c r="AX73" i="1" s="1"/>
  <c r="T63" i="1"/>
  <c r="AW63" i="1"/>
  <c r="AY63" i="1" s="1"/>
  <c r="AB66" i="1"/>
  <c r="AC72" i="1"/>
  <c r="K50" i="1"/>
  <c r="AX50" i="1" s="1"/>
  <c r="R51" i="1"/>
  <c r="P51" i="1" s="1"/>
  <c r="S51" i="1" s="1"/>
  <c r="M51" i="1" s="1"/>
  <c r="N51" i="1" s="1"/>
  <c r="AB51" i="1"/>
  <c r="AI53" i="1"/>
  <c r="O53" i="1"/>
  <c r="L53" i="1"/>
  <c r="K53" i="1"/>
  <c r="AX53" i="1" s="1"/>
  <c r="AB56" i="1"/>
  <c r="L59" i="1"/>
  <c r="O59" i="1"/>
  <c r="AI59" i="1"/>
  <c r="K59" i="1"/>
  <c r="AX59" i="1" s="1"/>
  <c r="AZ59" i="1" s="1"/>
  <c r="J59" i="1"/>
  <c r="I59" i="1" s="1"/>
  <c r="AB65" i="1"/>
  <c r="AB68" i="1"/>
  <c r="T71" i="1"/>
  <c r="AW71" i="1"/>
  <c r="AY71" i="1" s="1"/>
  <c r="U72" i="1"/>
  <c r="V72" i="1" s="1"/>
  <c r="X45" i="1"/>
  <c r="AZ51" i="1"/>
  <c r="J73" i="1"/>
  <c r="I73" i="1" s="1"/>
  <c r="T73" i="1"/>
  <c r="AW73" i="1"/>
  <c r="AY73" i="1" s="1"/>
  <c r="AW47" i="1"/>
  <c r="AY47" i="1" s="1"/>
  <c r="T47" i="1"/>
  <c r="AC55" i="1"/>
  <c r="AI57" i="1"/>
  <c r="O57" i="1"/>
  <c r="L57" i="1"/>
  <c r="K57" i="1"/>
  <c r="AX57" i="1" s="1"/>
  <c r="AZ57" i="1" s="1"/>
  <c r="J57" i="1"/>
  <c r="I57" i="1" s="1"/>
  <c r="L61" i="1"/>
  <c r="AI61" i="1"/>
  <c r="K61" i="1"/>
  <c r="AX61" i="1" s="1"/>
  <c r="AZ61" i="1" s="1"/>
  <c r="J61" i="1"/>
  <c r="I61" i="1" s="1"/>
  <c r="L67" i="1"/>
  <c r="O67" i="1"/>
  <c r="AI67" i="1"/>
  <c r="K67" i="1"/>
  <c r="AX67" i="1" s="1"/>
  <c r="AZ67" i="1" s="1"/>
  <c r="J67" i="1"/>
  <c r="I67" i="1" s="1"/>
  <c r="BM58" i="1"/>
  <c r="T60" i="1"/>
  <c r="BM66" i="1"/>
  <c r="T68" i="1"/>
  <c r="AB58" i="1"/>
  <c r="K65" i="1"/>
  <c r="AX65" i="1" s="1"/>
  <c r="AZ65" i="1" s="1"/>
  <c r="AI65" i="1"/>
  <c r="U74" i="1"/>
  <c r="V74" i="1" s="1"/>
  <c r="BM50" i="1"/>
  <c r="O51" i="1"/>
  <c r="BM62" i="1"/>
  <c r="T64" i="1"/>
  <c r="BM70" i="1"/>
  <c r="R72" i="1"/>
  <c r="P72" i="1" s="1"/>
  <c r="S72" i="1" s="1"/>
  <c r="M72" i="1" s="1"/>
  <c r="N72" i="1" s="1"/>
  <c r="AB74" i="1"/>
  <c r="R74" i="1"/>
  <c r="P74" i="1" s="1"/>
  <c r="S74" i="1" s="1"/>
  <c r="M74" i="1" s="1"/>
  <c r="N74" i="1" s="1"/>
  <c r="BM52" i="1"/>
  <c r="O65" i="1"/>
  <c r="AI56" i="1"/>
  <c r="BM56" i="1"/>
  <c r="AI74" i="1"/>
  <c r="W54" i="1" l="1"/>
  <c r="AA54" i="1" s="1"/>
  <c r="AD54" i="1"/>
  <c r="AC54" i="1"/>
  <c r="U36" i="1"/>
  <c r="V36" i="1" s="1"/>
  <c r="U44" i="1"/>
  <c r="V44" i="1" s="1"/>
  <c r="AZ20" i="1"/>
  <c r="W31" i="1"/>
  <c r="AA31" i="1" s="1"/>
  <c r="AD31" i="1"/>
  <c r="W25" i="1"/>
  <c r="AA25" i="1" s="1"/>
  <c r="AD25" i="1"/>
  <c r="AB18" i="1"/>
  <c r="U26" i="1"/>
  <c r="V26" i="1" s="1"/>
  <c r="AD30" i="1"/>
  <c r="W30" i="1"/>
  <c r="AA30" i="1" s="1"/>
  <c r="W74" i="1"/>
  <c r="AA74" i="1" s="1"/>
  <c r="AD74" i="1"/>
  <c r="U73" i="1"/>
  <c r="V73" i="1" s="1"/>
  <c r="U69" i="1"/>
  <c r="V69" i="1" s="1"/>
  <c r="AB38" i="1"/>
  <c r="AZ63" i="1"/>
  <c r="AB44" i="1"/>
  <c r="U42" i="1"/>
  <c r="V42" i="1" s="1"/>
  <c r="U34" i="1"/>
  <c r="V34" i="1" s="1"/>
  <c r="R34" i="1" s="1"/>
  <c r="P34" i="1" s="1"/>
  <c r="S34" i="1" s="1"/>
  <c r="M34" i="1" s="1"/>
  <c r="N34" i="1" s="1"/>
  <c r="U49" i="1"/>
  <c r="V49" i="1" s="1"/>
  <c r="U24" i="1"/>
  <c r="V24" i="1" s="1"/>
  <c r="AD51" i="1"/>
  <c r="W51" i="1"/>
  <c r="AA51" i="1" s="1"/>
  <c r="AC51" i="1"/>
  <c r="W21" i="1"/>
  <c r="AA21" i="1" s="1"/>
  <c r="AD21" i="1"/>
  <c r="AE21" i="1" s="1"/>
  <c r="W27" i="1"/>
  <c r="AA27" i="1" s="1"/>
  <c r="AD27" i="1"/>
  <c r="AE27" i="1" s="1"/>
  <c r="T52" i="1"/>
  <c r="AW52" i="1"/>
  <c r="AW66" i="1"/>
  <c r="T66" i="1"/>
  <c r="AB61" i="1"/>
  <c r="AC74" i="1"/>
  <c r="AB46" i="1"/>
  <c r="AB34" i="1"/>
  <c r="AB63" i="1"/>
  <c r="R63" i="1"/>
  <c r="P63" i="1" s="1"/>
  <c r="S63" i="1" s="1"/>
  <c r="M63" i="1" s="1"/>
  <c r="N63" i="1" s="1"/>
  <c r="AZ44" i="1"/>
  <c r="U41" i="1"/>
  <c r="V41" i="1" s="1"/>
  <c r="AB28" i="1"/>
  <c r="R28" i="1"/>
  <c r="P28" i="1" s="1"/>
  <c r="S28" i="1" s="1"/>
  <c r="M28" i="1" s="1"/>
  <c r="N28" i="1" s="1"/>
  <c r="U17" i="1"/>
  <c r="V17" i="1" s="1"/>
  <c r="U22" i="1"/>
  <c r="V22" i="1" s="1"/>
  <c r="AC25" i="1"/>
  <c r="AC30" i="1"/>
  <c r="AB20" i="1"/>
  <c r="AB73" i="1"/>
  <c r="U63" i="1"/>
  <c r="V63" i="1" s="1"/>
  <c r="AW56" i="1"/>
  <c r="T56" i="1"/>
  <c r="AW70" i="1"/>
  <c r="T70" i="1"/>
  <c r="AW58" i="1"/>
  <c r="T58" i="1"/>
  <c r="W72" i="1"/>
  <c r="AA72" i="1" s="1"/>
  <c r="AD72" i="1"/>
  <c r="AE72" i="1" s="1"/>
  <c r="AZ53" i="1"/>
  <c r="AZ47" i="1"/>
  <c r="AB50" i="1"/>
  <c r="AZ34" i="1"/>
  <c r="U53" i="1"/>
  <c r="V53" i="1" s="1"/>
  <c r="U32" i="1"/>
  <c r="V32" i="1" s="1"/>
  <c r="AB32" i="1"/>
  <c r="U35" i="1"/>
  <c r="V35" i="1" s="1"/>
  <c r="W45" i="1"/>
  <c r="AA45" i="1" s="1"/>
  <c r="AD45" i="1"/>
  <c r="AC45" i="1"/>
  <c r="AB24" i="1"/>
  <c r="R24" i="1"/>
  <c r="P24" i="1" s="1"/>
  <c r="S24" i="1" s="1"/>
  <c r="M24" i="1" s="1"/>
  <c r="N24" i="1" s="1"/>
  <c r="W29" i="1"/>
  <c r="AA29" i="1" s="1"/>
  <c r="AD29" i="1"/>
  <c r="AE29" i="1" s="1"/>
  <c r="R25" i="1"/>
  <c r="P25" i="1" s="1"/>
  <c r="S25" i="1" s="1"/>
  <c r="M25" i="1" s="1"/>
  <c r="N25" i="1" s="1"/>
  <c r="U18" i="1"/>
  <c r="V18" i="1" s="1"/>
  <c r="R18" i="1" s="1"/>
  <c r="P18" i="1" s="1"/>
  <c r="S18" i="1" s="1"/>
  <c r="M18" i="1" s="1"/>
  <c r="N18" i="1" s="1"/>
  <c r="W19" i="1"/>
  <c r="AA19" i="1" s="1"/>
  <c r="AD19" i="1"/>
  <c r="AC19" i="1"/>
  <c r="AB42" i="1"/>
  <c r="R42" i="1"/>
  <c r="P42" i="1" s="1"/>
  <c r="S42" i="1" s="1"/>
  <c r="M42" i="1" s="1"/>
  <c r="N42" i="1" s="1"/>
  <c r="U68" i="1"/>
  <c r="V68" i="1" s="1"/>
  <c r="AD67" i="1"/>
  <c r="W67" i="1"/>
  <c r="AA67" i="1" s="1"/>
  <c r="U60" i="1"/>
  <c r="V60" i="1" s="1"/>
  <c r="U64" i="1"/>
  <c r="V64" i="1" s="1"/>
  <c r="R54" i="1"/>
  <c r="P54" i="1" s="1"/>
  <c r="S54" i="1" s="1"/>
  <c r="M54" i="1" s="1"/>
  <c r="N54" i="1" s="1"/>
  <c r="AB59" i="1"/>
  <c r="U61" i="1"/>
  <c r="V61" i="1" s="1"/>
  <c r="R61" i="1" s="1"/>
  <c r="P61" i="1" s="1"/>
  <c r="S61" i="1" s="1"/>
  <c r="M61" i="1" s="1"/>
  <c r="N61" i="1" s="1"/>
  <c r="U40" i="1"/>
  <c r="V40" i="1" s="1"/>
  <c r="AB35" i="1"/>
  <c r="R35" i="1"/>
  <c r="P35" i="1" s="1"/>
  <c r="S35" i="1" s="1"/>
  <c r="M35" i="1" s="1"/>
  <c r="N35" i="1" s="1"/>
  <c r="AB40" i="1"/>
  <c r="AB36" i="1"/>
  <c r="R36" i="1"/>
  <c r="P36" i="1" s="1"/>
  <c r="S36" i="1" s="1"/>
  <c r="M36" i="1" s="1"/>
  <c r="N36" i="1" s="1"/>
  <c r="AZ30" i="1"/>
  <c r="M23" i="1"/>
  <c r="N23" i="1" s="1"/>
  <c r="AC31" i="1"/>
  <c r="U33" i="1"/>
  <c r="V33" i="1" s="1"/>
  <c r="AZ24" i="1"/>
  <c r="AB57" i="1"/>
  <c r="U28" i="1"/>
  <c r="V28" i="1" s="1"/>
  <c r="AD48" i="1"/>
  <c r="AC48" i="1"/>
  <c r="W48" i="1"/>
  <c r="AA48" i="1" s="1"/>
  <c r="U39" i="1"/>
  <c r="V39" i="1" s="1"/>
  <c r="AB69" i="1"/>
  <c r="U65" i="1"/>
  <c r="V65" i="1" s="1"/>
  <c r="AB48" i="1"/>
  <c r="R48" i="1"/>
  <c r="P48" i="1" s="1"/>
  <c r="S48" i="1" s="1"/>
  <c r="M48" i="1" s="1"/>
  <c r="N48" i="1" s="1"/>
  <c r="AZ36" i="1"/>
  <c r="U37" i="1"/>
  <c r="V37" i="1" s="1"/>
  <c r="AB26" i="1"/>
  <c r="M21" i="1"/>
  <c r="N21" i="1" s="1"/>
  <c r="U43" i="1"/>
  <c r="V43" i="1" s="1"/>
  <c r="W23" i="1"/>
  <c r="AA23" i="1" s="1"/>
  <c r="AD23" i="1"/>
  <c r="AE23" i="1" s="1"/>
  <c r="U57" i="1"/>
  <c r="V57" i="1" s="1"/>
  <c r="U59" i="1"/>
  <c r="V59" i="1" s="1"/>
  <c r="T50" i="1"/>
  <c r="AW50" i="1"/>
  <c r="AY50" i="1" s="1"/>
  <c r="AZ73" i="1"/>
  <c r="AB67" i="1"/>
  <c r="R67" i="1"/>
  <c r="P67" i="1" s="1"/>
  <c r="S67" i="1" s="1"/>
  <c r="M67" i="1" s="1"/>
  <c r="N67" i="1" s="1"/>
  <c r="AZ71" i="1"/>
  <c r="AB71" i="1"/>
  <c r="AD55" i="1"/>
  <c r="AE55" i="1" s="1"/>
  <c r="W55" i="1"/>
  <c r="AA55" i="1" s="1"/>
  <c r="R55" i="1"/>
  <c r="P55" i="1" s="1"/>
  <c r="S55" i="1" s="1"/>
  <c r="M55" i="1" s="1"/>
  <c r="N55" i="1" s="1"/>
  <c r="AW62" i="1"/>
  <c r="T62" i="1"/>
  <c r="U47" i="1"/>
  <c r="V47" i="1" s="1"/>
  <c r="U71" i="1"/>
  <c r="V71" i="1" s="1"/>
  <c r="R71" i="1" s="1"/>
  <c r="P71" i="1" s="1"/>
  <c r="S71" i="1" s="1"/>
  <c r="M71" i="1" s="1"/>
  <c r="N71" i="1" s="1"/>
  <c r="AZ49" i="1"/>
  <c r="AZ69" i="1"/>
  <c r="R30" i="1"/>
  <c r="P30" i="1" s="1"/>
  <c r="S30" i="1" s="1"/>
  <c r="M30" i="1" s="1"/>
  <c r="N30" i="1" s="1"/>
  <c r="U46" i="1"/>
  <c r="V46" i="1" s="1"/>
  <c r="R46" i="1" s="1"/>
  <c r="P46" i="1" s="1"/>
  <c r="S46" i="1" s="1"/>
  <c r="M46" i="1" s="1"/>
  <c r="N46" i="1" s="1"/>
  <c r="U38" i="1"/>
  <c r="V38" i="1" s="1"/>
  <c r="U20" i="1"/>
  <c r="V20" i="1" s="1"/>
  <c r="R20" i="1" s="1"/>
  <c r="P20" i="1" s="1"/>
  <c r="S20" i="1" s="1"/>
  <c r="M20" i="1" s="1"/>
  <c r="N20" i="1" s="1"/>
  <c r="AB22" i="1"/>
  <c r="R22" i="1"/>
  <c r="P22" i="1" s="1"/>
  <c r="S22" i="1" s="1"/>
  <c r="M22" i="1" s="1"/>
  <c r="N22" i="1" s="1"/>
  <c r="W35" i="1" l="1"/>
  <c r="AA35" i="1" s="1"/>
  <c r="AD35" i="1"/>
  <c r="AC35" i="1"/>
  <c r="U70" i="1"/>
  <c r="V70" i="1" s="1"/>
  <c r="AY66" i="1"/>
  <c r="AZ66" i="1"/>
  <c r="AD26" i="1"/>
  <c r="AE26" i="1" s="1"/>
  <c r="W26" i="1"/>
  <c r="AA26" i="1" s="1"/>
  <c r="AC26" i="1"/>
  <c r="AE48" i="1"/>
  <c r="AY70" i="1"/>
  <c r="AZ70" i="1"/>
  <c r="AY52" i="1"/>
  <c r="AZ52" i="1"/>
  <c r="AE51" i="1"/>
  <c r="AD42" i="1"/>
  <c r="W42" i="1"/>
  <c r="AA42" i="1" s="1"/>
  <c r="AC42" i="1"/>
  <c r="AD73" i="1"/>
  <c r="AE73" i="1" s="1"/>
  <c r="AC73" i="1"/>
  <c r="W73" i="1"/>
  <c r="AA73" i="1" s="1"/>
  <c r="W44" i="1"/>
  <c r="AA44" i="1" s="1"/>
  <c r="AD44" i="1"/>
  <c r="AE44" i="1" s="1"/>
  <c r="AC44" i="1"/>
  <c r="W68" i="1"/>
  <c r="AA68" i="1" s="1"/>
  <c r="AD68" i="1"/>
  <c r="AC68" i="1"/>
  <c r="R68" i="1"/>
  <c r="P68" i="1" s="1"/>
  <c r="S68" i="1" s="1"/>
  <c r="M68" i="1" s="1"/>
  <c r="N68" i="1" s="1"/>
  <c r="AD69" i="1"/>
  <c r="AE69" i="1" s="1"/>
  <c r="W69" i="1"/>
  <c r="AA69" i="1" s="1"/>
  <c r="AC69" i="1"/>
  <c r="W64" i="1"/>
  <c r="AA64" i="1" s="1"/>
  <c r="AD64" i="1"/>
  <c r="R64" i="1"/>
  <c r="P64" i="1" s="1"/>
  <c r="S64" i="1" s="1"/>
  <c r="M64" i="1" s="1"/>
  <c r="N64" i="1" s="1"/>
  <c r="AC64" i="1"/>
  <c r="AD38" i="1"/>
  <c r="W38" i="1"/>
  <c r="AA38" i="1" s="1"/>
  <c r="AC38" i="1"/>
  <c r="AD59" i="1"/>
  <c r="AE59" i="1" s="1"/>
  <c r="W59" i="1"/>
  <c r="AA59" i="1" s="1"/>
  <c r="AC59" i="1"/>
  <c r="R26" i="1"/>
  <c r="P26" i="1" s="1"/>
  <c r="S26" i="1" s="1"/>
  <c r="M26" i="1" s="1"/>
  <c r="N26" i="1" s="1"/>
  <c r="AD65" i="1"/>
  <c r="W65" i="1"/>
  <c r="AA65" i="1" s="1"/>
  <c r="AC65" i="1"/>
  <c r="R65" i="1"/>
  <c r="P65" i="1" s="1"/>
  <c r="S65" i="1" s="1"/>
  <c r="M65" i="1" s="1"/>
  <c r="N65" i="1" s="1"/>
  <c r="U56" i="1"/>
  <c r="V56" i="1" s="1"/>
  <c r="W41" i="1"/>
  <c r="AA41" i="1" s="1"/>
  <c r="AD41" i="1"/>
  <c r="AE41" i="1" s="1"/>
  <c r="AC41" i="1"/>
  <c r="R41" i="1"/>
  <c r="P41" i="1" s="1"/>
  <c r="S41" i="1" s="1"/>
  <c r="M41" i="1" s="1"/>
  <c r="N41" i="1" s="1"/>
  <c r="U52" i="1"/>
  <c r="V52" i="1" s="1"/>
  <c r="R44" i="1"/>
  <c r="P44" i="1" s="1"/>
  <c r="S44" i="1" s="1"/>
  <c r="M44" i="1" s="1"/>
  <c r="N44" i="1" s="1"/>
  <c r="W47" i="1"/>
  <c r="AA47" i="1" s="1"/>
  <c r="AD47" i="1"/>
  <c r="AC47" i="1"/>
  <c r="R47" i="1"/>
  <c r="P47" i="1" s="1"/>
  <c r="S47" i="1" s="1"/>
  <c r="M47" i="1" s="1"/>
  <c r="N47" i="1" s="1"/>
  <c r="AD57" i="1"/>
  <c r="W57" i="1"/>
  <c r="AA57" i="1" s="1"/>
  <c r="AC57" i="1"/>
  <c r="R69" i="1"/>
  <c r="P69" i="1" s="1"/>
  <c r="S69" i="1" s="1"/>
  <c r="M69" i="1" s="1"/>
  <c r="N69" i="1" s="1"/>
  <c r="AD28" i="1"/>
  <c r="W28" i="1"/>
  <c r="AA28" i="1" s="1"/>
  <c r="AC28" i="1"/>
  <c r="W40" i="1"/>
  <c r="AA40" i="1" s="1"/>
  <c r="AD40" i="1"/>
  <c r="AC40" i="1"/>
  <c r="W60" i="1"/>
  <c r="AA60" i="1" s="1"/>
  <c r="AD60" i="1"/>
  <c r="AE60" i="1" s="1"/>
  <c r="R60" i="1"/>
  <c r="P60" i="1" s="1"/>
  <c r="S60" i="1" s="1"/>
  <c r="M60" i="1" s="1"/>
  <c r="N60" i="1" s="1"/>
  <c r="AC60" i="1"/>
  <c r="AD32" i="1"/>
  <c r="W32" i="1"/>
  <c r="AA32" i="1" s="1"/>
  <c r="AC32" i="1"/>
  <c r="AY56" i="1"/>
  <c r="AZ56" i="1"/>
  <c r="AD24" i="1"/>
  <c r="AE24" i="1" s="1"/>
  <c r="W24" i="1"/>
  <c r="AA24" i="1" s="1"/>
  <c r="AC24" i="1"/>
  <c r="AE74" i="1"/>
  <c r="AE25" i="1"/>
  <c r="AD36" i="1"/>
  <c r="W36" i="1"/>
  <c r="AA36" i="1" s="1"/>
  <c r="AC36" i="1"/>
  <c r="W43" i="1"/>
  <c r="AA43" i="1" s="1"/>
  <c r="AD43" i="1"/>
  <c r="AE43" i="1" s="1"/>
  <c r="AC43" i="1"/>
  <c r="R43" i="1"/>
  <c r="P43" i="1" s="1"/>
  <c r="S43" i="1" s="1"/>
  <c r="M43" i="1" s="1"/>
  <c r="N43" i="1" s="1"/>
  <c r="AD34" i="1"/>
  <c r="W34" i="1"/>
  <c r="AA34" i="1" s="1"/>
  <c r="AC34" i="1"/>
  <c r="AC46" i="1"/>
  <c r="AD46" i="1"/>
  <c r="W46" i="1"/>
  <c r="AA46" i="1" s="1"/>
  <c r="U62" i="1"/>
  <c r="V62" i="1" s="1"/>
  <c r="W37" i="1"/>
  <c r="AA37" i="1" s="1"/>
  <c r="AD37" i="1"/>
  <c r="AC37" i="1"/>
  <c r="R37" i="1"/>
  <c r="P37" i="1" s="1"/>
  <c r="S37" i="1" s="1"/>
  <c r="M37" i="1" s="1"/>
  <c r="N37" i="1" s="1"/>
  <c r="R57" i="1"/>
  <c r="P57" i="1" s="1"/>
  <c r="S57" i="1" s="1"/>
  <c r="M57" i="1" s="1"/>
  <c r="N57" i="1" s="1"/>
  <c r="AE19" i="1"/>
  <c r="R32" i="1"/>
  <c r="P32" i="1" s="1"/>
  <c r="S32" i="1" s="1"/>
  <c r="M32" i="1" s="1"/>
  <c r="N32" i="1" s="1"/>
  <c r="AD63" i="1"/>
  <c r="AE63" i="1" s="1"/>
  <c r="W63" i="1"/>
  <c r="AA63" i="1" s="1"/>
  <c r="AC63" i="1"/>
  <c r="W33" i="1"/>
  <c r="AA33" i="1" s="1"/>
  <c r="AD33" i="1"/>
  <c r="AE33" i="1" s="1"/>
  <c r="R33" i="1"/>
  <c r="P33" i="1" s="1"/>
  <c r="S33" i="1" s="1"/>
  <c r="M33" i="1" s="1"/>
  <c r="N33" i="1" s="1"/>
  <c r="AC33" i="1"/>
  <c r="AD20" i="1"/>
  <c r="W20" i="1"/>
  <c r="AA20" i="1" s="1"/>
  <c r="AC20" i="1"/>
  <c r="AD61" i="1"/>
  <c r="W61" i="1"/>
  <c r="AA61" i="1" s="1"/>
  <c r="AC61" i="1"/>
  <c r="AD53" i="1"/>
  <c r="AE53" i="1" s="1"/>
  <c r="W53" i="1"/>
  <c r="AA53" i="1" s="1"/>
  <c r="AC53" i="1"/>
  <c r="R53" i="1"/>
  <c r="P53" i="1" s="1"/>
  <c r="S53" i="1" s="1"/>
  <c r="M53" i="1" s="1"/>
  <c r="N53" i="1" s="1"/>
  <c r="AD22" i="1"/>
  <c r="W22" i="1"/>
  <c r="AA22" i="1" s="1"/>
  <c r="AC22" i="1"/>
  <c r="AD49" i="1"/>
  <c r="AE49" i="1" s="1"/>
  <c r="W49" i="1"/>
  <c r="AA49" i="1" s="1"/>
  <c r="R49" i="1"/>
  <c r="P49" i="1" s="1"/>
  <c r="S49" i="1" s="1"/>
  <c r="M49" i="1" s="1"/>
  <c r="N49" i="1" s="1"/>
  <c r="AC49" i="1"/>
  <c r="R38" i="1"/>
  <c r="P38" i="1" s="1"/>
  <c r="S38" i="1" s="1"/>
  <c r="M38" i="1" s="1"/>
  <c r="N38" i="1" s="1"/>
  <c r="AE31" i="1"/>
  <c r="AE54" i="1"/>
  <c r="AD18" i="1"/>
  <c r="W18" i="1"/>
  <c r="AA18" i="1" s="1"/>
  <c r="AC18" i="1"/>
  <c r="AZ58" i="1"/>
  <c r="AY58" i="1"/>
  <c r="U66" i="1"/>
  <c r="V66" i="1" s="1"/>
  <c r="AD71" i="1"/>
  <c r="W71" i="1"/>
  <c r="AA71" i="1" s="1"/>
  <c r="AC71" i="1"/>
  <c r="U50" i="1"/>
  <c r="V50" i="1" s="1"/>
  <c r="AZ62" i="1"/>
  <c r="AY62" i="1"/>
  <c r="W39" i="1"/>
  <c r="AA39" i="1" s="1"/>
  <c r="AD39" i="1"/>
  <c r="AC39" i="1"/>
  <c r="R39" i="1"/>
  <c r="P39" i="1" s="1"/>
  <c r="S39" i="1" s="1"/>
  <c r="M39" i="1" s="1"/>
  <c r="N39" i="1" s="1"/>
  <c r="R40" i="1"/>
  <c r="P40" i="1" s="1"/>
  <c r="S40" i="1" s="1"/>
  <c r="M40" i="1" s="1"/>
  <c r="N40" i="1" s="1"/>
  <c r="R59" i="1"/>
  <c r="P59" i="1" s="1"/>
  <c r="S59" i="1" s="1"/>
  <c r="M59" i="1" s="1"/>
  <c r="N59" i="1" s="1"/>
  <c r="AE67" i="1"/>
  <c r="AE45" i="1"/>
  <c r="U58" i="1"/>
  <c r="V58" i="1" s="1"/>
  <c r="R73" i="1"/>
  <c r="P73" i="1" s="1"/>
  <c r="S73" i="1" s="1"/>
  <c r="M73" i="1" s="1"/>
  <c r="N73" i="1" s="1"/>
  <c r="W17" i="1"/>
  <c r="AA17" i="1" s="1"/>
  <c r="AD17" i="1"/>
  <c r="AE17" i="1" s="1"/>
  <c r="R17" i="1"/>
  <c r="P17" i="1" s="1"/>
  <c r="S17" i="1" s="1"/>
  <c r="M17" i="1" s="1"/>
  <c r="N17" i="1" s="1"/>
  <c r="AC17" i="1"/>
  <c r="AZ50" i="1"/>
  <c r="AE30" i="1"/>
  <c r="AE46" i="1" l="1"/>
  <c r="W52" i="1"/>
  <c r="AA52" i="1" s="1"/>
  <c r="AD52" i="1"/>
  <c r="AE52" i="1" s="1"/>
  <c r="AC52" i="1"/>
  <c r="R52" i="1"/>
  <c r="P52" i="1" s="1"/>
  <c r="S52" i="1" s="1"/>
  <c r="M52" i="1" s="1"/>
  <c r="N52" i="1" s="1"/>
  <c r="AE71" i="1"/>
  <c r="AE61" i="1"/>
  <c r="AE37" i="1"/>
  <c r="AE36" i="1"/>
  <c r="AE40" i="1"/>
  <c r="AE57" i="1"/>
  <c r="AE38" i="1"/>
  <c r="W70" i="1"/>
  <c r="AA70" i="1" s="1"/>
  <c r="AD70" i="1"/>
  <c r="AC70" i="1"/>
  <c r="R70" i="1"/>
  <c r="P70" i="1" s="1"/>
  <c r="S70" i="1" s="1"/>
  <c r="M70" i="1" s="1"/>
  <c r="N70" i="1" s="1"/>
  <c r="W58" i="1"/>
  <c r="AA58" i="1" s="1"/>
  <c r="AD58" i="1"/>
  <c r="AE58" i="1" s="1"/>
  <c r="AC58" i="1"/>
  <c r="R58" i="1"/>
  <c r="P58" i="1" s="1"/>
  <c r="S58" i="1" s="1"/>
  <c r="M58" i="1" s="1"/>
  <c r="N58" i="1" s="1"/>
  <c r="AE39" i="1"/>
  <c r="AE22" i="1"/>
  <c r="AE34" i="1"/>
  <c r="AE65" i="1"/>
  <c r="AE18" i="1"/>
  <c r="AD66" i="1"/>
  <c r="AE66" i="1" s="1"/>
  <c r="AC66" i="1"/>
  <c r="W66" i="1"/>
  <c r="AA66" i="1" s="1"/>
  <c r="R66" i="1"/>
  <c r="P66" i="1" s="1"/>
  <c r="S66" i="1" s="1"/>
  <c r="M66" i="1" s="1"/>
  <c r="N66" i="1" s="1"/>
  <c r="AE32" i="1"/>
  <c r="AE68" i="1"/>
  <c r="W62" i="1"/>
  <c r="AA62" i="1" s="1"/>
  <c r="AD62" i="1"/>
  <c r="AC62" i="1"/>
  <c r="R62" i="1"/>
  <c r="P62" i="1" s="1"/>
  <c r="S62" i="1" s="1"/>
  <c r="M62" i="1" s="1"/>
  <c r="N62" i="1" s="1"/>
  <c r="AE20" i="1"/>
  <c r="AE47" i="1"/>
  <c r="AE64" i="1"/>
  <c r="AE35" i="1"/>
  <c r="AC50" i="1"/>
  <c r="AD50" i="1"/>
  <c r="W50" i="1"/>
  <c r="AA50" i="1" s="1"/>
  <c r="R50" i="1"/>
  <c r="P50" i="1" s="1"/>
  <c r="S50" i="1" s="1"/>
  <c r="M50" i="1" s="1"/>
  <c r="N50" i="1" s="1"/>
  <c r="AE28" i="1"/>
  <c r="W56" i="1"/>
  <c r="AA56" i="1" s="1"/>
  <c r="AD56" i="1"/>
  <c r="AC56" i="1"/>
  <c r="R56" i="1"/>
  <c r="P56" i="1" s="1"/>
  <c r="S56" i="1" s="1"/>
  <c r="M56" i="1" s="1"/>
  <c r="N56" i="1" s="1"/>
  <c r="AE42" i="1"/>
  <c r="AE56" i="1" l="1"/>
  <c r="AE70" i="1"/>
  <c r="AE50" i="1"/>
  <c r="AE62" i="1"/>
</calcChain>
</file>

<file path=xl/sharedStrings.xml><?xml version="1.0" encoding="utf-8"?>
<sst xmlns="http://schemas.openxmlformats.org/spreadsheetml/2006/main" count="1131" uniqueCount="577">
  <si>
    <t>File opened</t>
  </si>
  <si>
    <t>2020-12-08 10:58:28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</si>
  <si>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</si>
  <si>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</si>
  <si>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</si>
  <si>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</si>
  <si>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</si>
  <si>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</si>
  <si>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</si>
  <si>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</si>
  <si>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</si>
  <si>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</si>
  <si>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</si>
  <si>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{"flowbzero": "0.26", "co2aspanconc2": "0", "h2oaspanconc1": "12.17", "co2aspan2": "0", "h2oaspan2": "0", "flowazero": "0.317", "ssb_ref": "34919.1", "h2obspanconc1": "12.17", "co2bspan1": "0.999577", "co2bspanconc1": "400", "co2bzero": "0.898612", "oxygen": "21", "co2bspan2b": "0.087286", "h2obspan2": "0", "co2bspan2": "0", "h2obspan2b": "0.0677395", "h2oaspanconc2": "0", "co2azero": "0.892502", "h2obzero": "1.16501", "tbzero": "0.0513058", "co2aspanconc1": "400", "ssa_ref": "37127.4", "chamberpressurezero": "2.57375", "co2bspanconc2": "0", "co2aspan2b": "0.086568", "co2bspan2a": "0.0873229", "h2oaspan2b": "0.0671222", "h2oaspan1": "1.00398", "flowmeterzero": "0.990581", "h2obspan1": "0.998939", "h2obspanconc2": "0", "h2oaspan2a": "0.0668561", "tazero": "0.00104713", "h2oazero": "1.16161", "h2obspan2a": "0.0678114", "co2aspan2a": "0.0865215",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</si>
  <si>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</si>
  <si>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</si>
  <si>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</si>
  <si>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</si>
  <si>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</si>
  <si>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</si>
  <si>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</si>
  <si>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</si>
  <si>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</si>
  <si>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</si>
  <si>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10:58:28</t>
  </si>
  <si>
    <t>Stability Definition:	A (GasEx): Slp&lt;0.5 Per=15	ΔCO2 (Meas2): Slp&lt;0.2 Per=15	ΔH2O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</si>
  <si>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</si>
  <si>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</si>
  <si>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</si>
  <si>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</si>
  <si>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</si>
  <si>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</si>
  <si>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</si>
  <si>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</si>
  <si>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</si>
  <si>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</si>
  <si>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</si>
  <si>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</si>
  <si>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</si>
  <si>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</si>
  <si>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</si>
  <si>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</si>
  <si>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</si>
  <si>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</si>
  <si>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</si>
  <si>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</si>
  <si>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</si>
  <si>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</si>
  <si>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</si>
  <si>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</si>
  <si>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</si>
  <si>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</si>
  <si>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</si>
  <si>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</si>
  <si>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</si>
  <si>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</si>
  <si>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</si>
  <si>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</si>
  <si>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</si>
  <si>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</si>
  <si>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</si>
  <si>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</si>
  <si>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</si>
  <si>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</si>
  <si>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</si>
  <si>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</si>
  <si>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</si>
  <si>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</si>
  <si>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</si>
  <si>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</si>
  <si>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</si>
  <si>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</si>
  <si>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</si>
  <si>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</si>
  <si>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</si>
  <si>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</si>
  <si>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</si>
  <si>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4.51553 90.6159 378.052 604.073 839.068 1040.85 1229.86 1388.91</t>
  </si>
  <si>
    <t>Fs_true</t>
  </si>
  <si>
    <t>0.499251 102.204 404.018 601.326 801.069 1000.47 1201.09 1400.49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</si>
  <si>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</si>
  <si>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</si>
  <si>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</si>
  <si>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</si>
  <si>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</si>
  <si>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</si>
  <si>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</si>
  <si>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</si>
  <si>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</si>
  <si>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</si>
  <si>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</si>
  <si>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</si>
  <si>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</si>
  <si>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</si>
  <si>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</si>
  <si>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</si>
  <si>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</si>
  <si>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</si>
  <si>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</si>
  <si>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</si>
  <si>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</si>
  <si>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</si>
  <si>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</si>
  <si>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</si>
  <si>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</si>
  <si>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</si>
  <si>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</si>
  <si>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</si>
  <si>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</si>
  <si>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</si>
  <si>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</si>
  <si>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</si>
  <si>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</si>
  <si>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</si>
  <si>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</si>
  <si>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</si>
  <si>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</si>
  <si>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</si>
  <si>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</si>
  <si>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</si>
  <si>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</si>
  <si>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</si>
  <si>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</si>
  <si>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</si>
  <si>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</si>
  <si>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</si>
  <si>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</si>
  <si>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</si>
  <si>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</si>
  <si>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</si>
  <si>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</si>
  <si>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</si>
  <si>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</si>
  <si>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</si>
  <si>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</si>
  <si>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</si>
  <si>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</si>
  <si>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</si>
  <si>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</si>
  <si>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</si>
  <si>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</si>
  <si>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</si>
  <si>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</si>
  <si>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</si>
  <si>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</si>
  <si>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</si>
  <si>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</si>
  <si>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</si>
  <si>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</si>
  <si>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</si>
  <si>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</si>
  <si>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</si>
  <si>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</si>
  <si>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</si>
  <si>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</si>
  <si>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</si>
  <si>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</si>
  <si>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</si>
  <si>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</si>
  <si>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</si>
  <si>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</si>
  <si>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</si>
  <si>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</si>
  <si>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</si>
  <si>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</si>
  <si>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</si>
  <si>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</si>
  <si>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</si>
  <si>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</si>
  <si>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</si>
  <si>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</si>
  <si>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</si>
  <si>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</si>
  <si>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</si>
  <si>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</si>
  <si>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</si>
  <si>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</si>
  <si>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</si>
  <si>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</si>
  <si>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</si>
  <si>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</si>
  <si>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</si>
  <si>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</si>
  <si>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</si>
  <si>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</si>
  <si>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</si>
  <si>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</si>
  <si>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</si>
  <si>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</si>
  <si>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</si>
  <si>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</si>
  <si>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</si>
  <si>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</si>
  <si>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</si>
  <si>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</si>
  <si>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</si>
  <si>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</si>
  <si>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</si>
  <si>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</si>
  <si>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</si>
  <si>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</si>
  <si>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</si>
  <si>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</si>
  <si>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</si>
  <si>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</si>
  <si>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</si>
  <si>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</si>
  <si>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</si>
  <si>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</si>
  <si>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</si>
  <si>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</si>
  <si>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</si>
  <si>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</si>
  <si>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</si>
  <si>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</si>
  <si>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</si>
  <si>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</si>
  <si>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</si>
  <si>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</si>
  <si>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</si>
  <si>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</si>
  <si>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</si>
  <si>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</si>
  <si>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</si>
  <si>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</si>
  <si>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</si>
  <si>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</si>
  <si>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</si>
  <si>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</si>
  <si>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</si>
  <si>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</si>
  <si>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</si>
  <si>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</si>
  <si>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</si>
  <si>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</si>
  <si>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</si>
  <si>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</si>
  <si>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</si>
  <si>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</si>
  <si>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</si>
  <si>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</si>
  <si>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</si>
  <si>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</si>
  <si>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</si>
  <si>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</si>
  <si>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</si>
  <si>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</si>
  <si>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</si>
  <si>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</si>
  <si>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</si>
  <si>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</si>
  <si>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</si>
  <si>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</si>
  <si>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</si>
  <si>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</si>
  <si>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</si>
  <si>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</si>
  <si>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</si>
  <si>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</si>
  <si>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</si>
  <si>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</si>
  <si>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</si>
  <si>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</si>
  <si>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</si>
  <si>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</si>
  <si>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</si>
  <si>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</si>
  <si>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</si>
  <si>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</si>
  <si>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</si>
  <si>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</si>
  <si>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</si>
  <si>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</si>
  <si>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</si>
  <si>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</si>
  <si>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</si>
  <si>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</si>
  <si>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</si>
  <si>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</si>
  <si>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</si>
  <si>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</si>
  <si>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</si>
  <si>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</si>
  <si>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</si>
  <si>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</si>
  <si>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</si>
  <si>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</si>
  <si>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</si>
  <si>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20201208 11:05:47</t>
  </si>
  <si>
    <t>11:05:47</t>
  </si>
  <si>
    <t>OCK1-SO2</t>
  </si>
  <si>
    <t>_1</t>
  </si>
  <si>
    <t>RECT-4143-20200907-06_33_50</t>
  </si>
  <si>
    <t>RECT-1178-20201208-11_05_48</t>
  </si>
  <si>
    <t>DARK-1179-20201208-11_05_56</t>
  </si>
  <si>
    <t>0: Broadleaf</t>
  </si>
  <si>
    <t>10:59:02</t>
  </si>
  <si>
    <t>1/3</t>
  </si>
  <si>
    <t>20201208 11:07:46</t>
  </si>
  <si>
    <t>11:07:46</t>
  </si>
  <si>
    <t>RECT-1180-20201208-11_07_48</t>
  </si>
  <si>
    <t>DARK-1181-20201208-11_07_55</t>
  </si>
  <si>
    <t>2/3</t>
  </si>
  <si>
    <t>20201208 11:11:09</t>
  </si>
  <si>
    <t>11:11:09</t>
  </si>
  <si>
    <t>NY1</t>
  </si>
  <si>
    <t>_8</t>
  </si>
  <si>
    <t>RECT-1182-20201208-11_11_11</t>
  </si>
  <si>
    <t>DARK-1183-20201208-11_11_19</t>
  </si>
  <si>
    <t>11:11:32</t>
  </si>
  <si>
    <t>0/3</t>
  </si>
  <si>
    <t>20201208 11:14:38</t>
  </si>
  <si>
    <t>11:14:38</t>
  </si>
  <si>
    <t>RECT-1184-20201208-11_14_39</t>
  </si>
  <si>
    <t>DARK-1185-20201208-11_14_47</t>
  </si>
  <si>
    <t>3/3</t>
  </si>
  <si>
    <t>20201208 11:17:10</t>
  </si>
  <si>
    <t>11:17:10</t>
  </si>
  <si>
    <t>TXNM0821</t>
  </si>
  <si>
    <t>_9</t>
  </si>
  <si>
    <t>RECT-1186-20201208-11_17_12</t>
  </si>
  <si>
    <t>DARK-1187-20201208-11_17_19</t>
  </si>
  <si>
    <t>20201208 11:20:16</t>
  </si>
  <si>
    <t>11:20:16</t>
  </si>
  <si>
    <t>RECT-1188-20201208-11_20_18</t>
  </si>
  <si>
    <t>DARK-1189-20201208-11_20_25</t>
  </si>
  <si>
    <t>20201208 11:24:58</t>
  </si>
  <si>
    <t>11:24:58</t>
  </si>
  <si>
    <t>9031</t>
  </si>
  <si>
    <t>RECT-1190-20201208-11_25_00</t>
  </si>
  <si>
    <t>DARK-1191-20201208-11_25_07</t>
  </si>
  <si>
    <t>11:25:30</t>
  </si>
  <si>
    <t>20201208 11:29:12</t>
  </si>
  <si>
    <t>11:29:12</t>
  </si>
  <si>
    <t>RECT-1192-20201208-11_29_14</t>
  </si>
  <si>
    <t>DARK-1193-20201208-11_29_21</t>
  </si>
  <si>
    <t>20201208 11:33:59</t>
  </si>
  <si>
    <t>11:33:59</t>
  </si>
  <si>
    <t>T52</t>
  </si>
  <si>
    <t>_4</t>
  </si>
  <si>
    <t>RECT-1194-20201208-11_34_01</t>
  </si>
  <si>
    <t>DARK-1195-20201208-11_34_09</t>
  </si>
  <si>
    <t>20201208 11:36:51</t>
  </si>
  <si>
    <t>11:36:51</t>
  </si>
  <si>
    <t>RECT-1196-20201208-11_36_53</t>
  </si>
  <si>
    <t>DARK-1197-20201208-11_37_01</t>
  </si>
  <si>
    <t>11:37:12</t>
  </si>
  <si>
    <t>20201208 11:40:46</t>
  </si>
  <si>
    <t>11:40:46</t>
  </si>
  <si>
    <t>Haines</t>
  </si>
  <si>
    <t>RECT-1198-20201208-11_40_48</t>
  </si>
  <si>
    <t>DARK-1199-20201208-11_40_56</t>
  </si>
  <si>
    <t>20201208 11:43:46</t>
  </si>
  <si>
    <t>11:43:46</t>
  </si>
  <si>
    <t>RECT-1200-20201208-11_43_48</t>
  </si>
  <si>
    <t>DARK-1201-20201208-11_43_56</t>
  </si>
  <si>
    <t>20201208 11:48:13</t>
  </si>
  <si>
    <t>11:48:13</t>
  </si>
  <si>
    <t>Haines2</t>
  </si>
  <si>
    <t>_6</t>
  </si>
  <si>
    <t>RECT-1202-20201208-11_48_15</t>
  </si>
  <si>
    <t>DARK-1203-20201208-11_48_23</t>
  </si>
  <si>
    <t>11:48:38</t>
  </si>
  <si>
    <t>20201208 11:51:21</t>
  </si>
  <si>
    <t>11:51:21</t>
  </si>
  <si>
    <t>RECT-1204-20201208-11_51_23</t>
  </si>
  <si>
    <t>DARK-1205-20201208-11_51_31</t>
  </si>
  <si>
    <t>20201208 11:55:18</t>
  </si>
  <si>
    <t>11:55:18</t>
  </si>
  <si>
    <t>_2</t>
  </si>
  <si>
    <t>RECT-1206-20201208-11_55_20</t>
  </si>
  <si>
    <t>DARK-1207-20201208-11_55_28</t>
  </si>
  <si>
    <t>20201208 11:59:43</t>
  </si>
  <si>
    <t>11:59:43</t>
  </si>
  <si>
    <t>RECT-1208-20201208-11_59_45</t>
  </si>
  <si>
    <t>DARK-1209-20201208-11_59_53</t>
  </si>
  <si>
    <t>12:00:04</t>
  </si>
  <si>
    <t>20201208 12:04:12</t>
  </si>
  <si>
    <t>12:04:12</t>
  </si>
  <si>
    <t>2970</t>
  </si>
  <si>
    <t>_3</t>
  </si>
  <si>
    <t>RECT-1210-20201208-12_04_14</t>
  </si>
  <si>
    <t>DARK-1211-20201208-12_04_22</t>
  </si>
  <si>
    <t>20201208 12:09:12</t>
  </si>
  <si>
    <t>12:09:12</t>
  </si>
  <si>
    <t>RECT-1212-20201208-12_09_14</t>
  </si>
  <si>
    <t>DARK-1213-20201208-12_09_22</t>
  </si>
  <si>
    <t>20201208 12:12:46</t>
  </si>
  <si>
    <t>12:12:46</t>
  </si>
  <si>
    <t>RECT-1214-20201208-12_12_48</t>
  </si>
  <si>
    <t>DARK-1215-20201208-12_12_56</t>
  </si>
  <si>
    <t>12:13:07</t>
  </si>
  <si>
    <t>20201208 12:17:23</t>
  </si>
  <si>
    <t>12:17:23</t>
  </si>
  <si>
    <t>RECT-1216-20201208-12_17_26</t>
  </si>
  <si>
    <t>DARK-1217-20201208-12_17_33</t>
  </si>
  <si>
    <t>20201208 12:20:58</t>
  </si>
  <si>
    <t>12:20:58</t>
  </si>
  <si>
    <t>SC2</t>
  </si>
  <si>
    <t>RECT-1218-20201208-12_21_01</t>
  </si>
  <si>
    <t>DARK-1219-20201208-12_21_08</t>
  </si>
  <si>
    <t>20201208 12:23:50</t>
  </si>
  <si>
    <t>12:23:50</t>
  </si>
  <si>
    <t>RECT-1220-20201208-12_23_53</t>
  </si>
  <si>
    <t>DARK-1221-20201208-12_24_00</t>
  </si>
  <si>
    <t>12:24:15</t>
  </si>
  <si>
    <t>20201208 12:28:07</t>
  </si>
  <si>
    <t>12:28:07</t>
  </si>
  <si>
    <t>2214.4</t>
  </si>
  <si>
    <t>RECT-1222-20201208-12_28_09</t>
  </si>
  <si>
    <t>DARK-1223-20201208-12_28_17</t>
  </si>
  <si>
    <t>20201208 12:32:33</t>
  </si>
  <si>
    <t>12:32:33</t>
  </si>
  <si>
    <t>RECT-1224-20201208-12_32_35</t>
  </si>
  <si>
    <t>DARK-1225-20201208-12_32_43</t>
  </si>
  <si>
    <t>20201208 12:52:41</t>
  </si>
  <si>
    <t>12:52:41</t>
  </si>
  <si>
    <t>b40-14</t>
  </si>
  <si>
    <t>RECT-1226-20201208-12_52_44</t>
  </si>
  <si>
    <t>DARK-1227-20201208-12_52_51</t>
  </si>
  <si>
    <t>12:53:05</t>
  </si>
  <si>
    <t>20201208 12:56:42</t>
  </si>
  <si>
    <t>12:56:42</t>
  </si>
  <si>
    <t>RECT-1228-20201208-12_56_45</t>
  </si>
  <si>
    <t>DARK-1229-20201208-12_56_53</t>
  </si>
  <si>
    <t>20201208 13:00:04</t>
  </si>
  <si>
    <t>13:00:04</t>
  </si>
  <si>
    <t>b42-24</t>
  </si>
  <si>
    <t>_5</t>
  </si>
  <si>
    <t>RECT-1230-20201208-13_00_07</t>
  </si>
  <si>
    <t>DARK-1231-20201208-13_00_14</t>
  </si>
  <si>
    <t>20201208 13:05:15</t>
  </si>
  <si>
    <t>13:05:15</t>
  </si>
  <si>
    <t>RECT-1232-20201208-13_05_18</t>
  </si>
  <si>
    <t>DARK-1233-20201208-13_05_25</t>
  </si>
  <si>
    <t>13:05:33</t>
  </si>
  <si>
    <t>20201208 13:10:30</t>
  </si>
  <si>
    <t>13:10:30</t>
  </si>
  <si>
    <t>Vru42</t>
  </si>
  <si>
    <t>RECT-1234-20201208-13_10_33</t>
  </si>
  <si>
    <t>DARK-1235-20201208-13_10_40</t>
  </si>
  <si>
    <t>20201208 13:14:30</t>
  </si>
  <si>
    <t>13:14:30</t>
  </si>
  <si>
    <t>RECT-1236-20201208-13_14_33</t>
  </si>
  <si>
    <t>DARK-1237-20201208-13_14_41</t>
  </si>
  <si>
    <t>20201208 13:17:34</t>
  </si>
  <si>
    <t>13:17:34</t>
  </si>
  <si>
    <t>RECT-1238-20201208-13_17_37</t>
  </si>
  <si>
    <t>DARK-1239-20201208-13_17_45</t>
  </si>
  <si>
    <t>13:17:53</t>
  </si>
  <si>
    <t>20201208 13:19:46</t>
  </si>
  <si>
    <t>13:19:46</t>
  </si>
  <si>
    <t>RECT-1240-20201208-13_19_49</t>
  </si>
  <si>
    <t>DARK-1241-20201208-13_19_57</t>
  </si>
  <si>
    <t>20201208 13:23:21</t>
  </si>
  <si>
    <t>13:23:21</t>
  </si>
  <si>
    <t>RECT-1242-20201208-13_23_24</t>
  </si>
  <si>
    <t>DARK-1243-20201208-13_23_32</t>
  </si>
  <si>
    <t>20201208 13:26:45</t>
  </si>
  <si>
    <t>13:26:45</t>
  </si>
  <si>
    <t>RECT-1244-20201208-13_26_48</t>
  </si>
  <si>
    <t>DARK-1245-20201208-13_26_56</t>
  </si>
  <si>
    <t>20201208 13:29:16</t>
  </si>
  <si>
    <t>13:29:16</t>
  </si>
  <si>
    <t>ANU65</t>
  </si>
  <si>
    <t>RECT-1246-20201208-13_29_19</t>
  </si>
  <si>
    <t>DARK-1247-20201208-13_29_27</t>
  </si>
  <si>
    <t>13:29:37</t>
  </si>
  <si>
    <t>20201208 13:31:56</t>
  </si>
  <si>
    <t>13:31:56</t>
  </si>
  <si>
    <t>RECT-1248-20201208-13_31_59</t>
  </si>
  <si>
    <t>DARK-1249-20201208-13_32_07</t>
  </si>
  <si>
    <t>20201208 13:35:41</t>
  </si>
  <si>
    <t>13:35:41</t>
  </si>
  <si>
    <t>UT12-075</t>
  </si>
  <si>
    <t>RECT-1250-20201208-13_35_44</t>
  </si>
  <si>
    <t>DARK-1251-20201208-13_35_52</t>
  </si>
  <si>
    <t>20201208 13:39:17</t>
  </si>
  <si>
    <t>13:39:17</t>
  </si>
  <si>
    <t>RECT-1252-20201208-13_39_20</t>
  </si>
  <si>
    <t>DARK-1253-20201208-13_39_28</t>
  </si>
  <si>
    <t>20201208 13:44:01</t>
  </si>
  <si>
    <t>13:44:01</t>
  </si>
  <si>
    <t>_10</t>
  </si>
  <si>
    <t>RECT-1254-20201208-13_44_04</t>
  </si>
  <si>
    <t>DARK-1255-20201208-13_44_12</t>
  </si>
  <si>
    <t>13:44:24</t>
  </si>
  <si>
    <t>20201208 13:49:28</t>
  </si>
  <si>
    <t>13:49:28</t>
  </si>
  <si>
    <t>RECT-1256-20201208-13_49_31</t>
  </si>
  <si>
    <t>DARK-1257-20201208-13_49_39</t>
  </si>
  <si>
    <t>20201208 13:54:01</t>
  </si>
  <si>
    <t>13:54:01</t>
  </si>
  <si>
    <t>RECT-1258-20201208-13_54_04</t>
  </si>
  <si>
    <t>DARK-1259-20201208-13_54_12</t>
  </si>
  <si>
    <t>20201208 13:56:28</t>
  </si>
  <si>
    <t>13:56:28</t>
  </si>
  <si>
    <t>RECT-1260-20201208-13_56_31</t>
  </si>
  <si>
    <t>DARK-1261-20201208-13_56_39</t>
  </si>
  <si>
    <t>13:56:46</t>
  </si>
  <si>
    <t>20201208 14:02:19</t>
  </si>
  <si>
    <t>14:02:19</t>
  </si>
  <si>
    <t>1149</t>
  </si>
  <si>
    <t>RECT-1262-20201208-14_02_23</t>
  </si>
  <si>
    <t>DARK-1263-20201208-14_02_30</t>
  </si>
  <si>
    <t>20201208 14:07:46</t>
  </si>
  <si>
    <t>14:07:46</t>
  </si>
  <si>
    <t>RECT-1264-20201208-14_07_49</t>
  </si>
  <si>
    <t>DARK-1265-20201208-14_07_57</t>
  </si>
  <si>
    <t>14:08:12</t>
  </si>
  <si>
    <t>20201208 14:11:28</t>
  </si>
  <si>
    <t>14:11:28</t>
  </si>
  <si>
    <t>9018</t>
  </si>
  <si>
    <t>RECT-1266-20201208-14_11_32</t>
  </si>
  <si>
    <t>DARK-1267-20201208-14_11_39</t>
  </si>
  <si>
    <t>20201208 14:14:55</t>
  </si>
  <si>
    <t>14:14:55</t>
  </si>
  <si>
    <t>RECT-1268-20201208-14_14_58</t>
  </si>
  <si>
    <t>DARK-1269-20201208-14_15_06</t>
  </si>
  <si>
    <t>20201208 14:20:41</t>
  </si>
  <si>
    <t>14:20:41</t>
  </si>
  <si>
    <t>b42-34</t>
  </si>
  <si>
    <t>RECT-1270-20201208-14_20_45</t>
  </si>
  <si>
    <t>DARK-1271-20201208-14_20_52</t>
  </si>
  <si>
    <t>14:21:11</t>
  </si>
  <si>
    <t>20201208 14:23:35</t>
  </si>
  <si>
    <t>14:23:35</t>
  </si>
  <si>
    <t>RECT-1272-20201208-14_23_38</t>
  </si>
  <si>
    <t>DARK-1273-20201208-14_23_46</t>
  </si>
  <si>
    <t>20201208 14:27:05</t>
  </si>
  <si>
    <t>14:27:05</t>
  </si>
  <si>
    <t>588155.01</t>
  </si>
  <si>
    <t>RECT-1274-20201208-14_27_08</t>
  </si>
  <si>
    <t>DARK-1275-20201208-14_27_16</t>
  </si>
  <si>
    <t>20201208 14:30:04</t>
  </si>
  <si>
    <t>14:30:04</t>
  </si>
  <si>
    <t>RECT-1276-20201208-14_30_08</t>
  </si>
  <si>
    <t>DARK-1277-20201208-14_30_16</t>
  </si>
  <si>
    <t>20201208 14:33:09</t>
  </si>
  <si>
    <t>14:33:09</t>
  </si>
  <si>
    <t>V57-96</t>
  </si>
  <si>
    <t>RECT-1278-20201208-14_33_13</t>
  </si>
  <si>
    <t>DARK-1279-20201208-14_33_21</t>
  </si>
  <si>
    <t>14:33:35</t>
  </si>
  <si>
    <t>20201208 14:37:00</t>
  </si>
  <si>
    <t>14:37:00</t>
  </si>
  <si>
    <t>RECT-1280-20201208-14_37_03</t>
  </si>
  <si>
    <t>DARK-1281-20201208-14_37_11</t>
  </si>
  <si>
    <t>20201208 14:40:28</t>
  </si>
  <si>
    <t>14:40:28</t>
  </si>
  <si>
    <t>V60-96</t>
  </si>
  <si>
    <t>RECT-1282-20201208-14_40_31</t>
  </si>
  <si>
    <t>DARK-1283-20201208-14_40_39</t>
  </si>
  <si>
    <t>20201208 14:42:59</t>
  </si>
  <si>
    <t>14:42:59</t>
  </si>
  <si>
    <t>RECT-1284-20201208-14_43_03</t>
  </si>
  <si>
    <t>DARK-1285-20201208-14_43_11</t>
  </si>
  <si>
    <t>20201208 14:47:47</t>
  </si>
  <si>
    <t>14:47:47</t>
  </si>
  <si>
    <t>25189.01</t>
  </si>
  <si>
    <t>RECT-1286-20201208-14_47_50</t>
  </si>
  <si>
    <t>DARK-1287-20201208-14_47_58</t>
  </si>
  <si>
    <t>14:44:05</t>
  </si>
  <si>
    <t>20201208 14:49:34</t>
  </si>
  <si>
    <t>14:49:34</t>
  </si>
  <si>
    <t>RECT-1288-20201208-14_49_37</t>
  </si>
  <si>
    <t>DARK-1289-20201208-14_49_45</t>
  </si>
  <si>
    <t>20201208 14:53:08</t>
  </si>
  <si>
    <t>14:53:08</t>
  </si>
  <si>
    <t>9025</t>
  </si>
  <si>
    <t>RECT-1290-20201208-14_53_11</t>
  </si>
  <si>
    <t>DARK-1291-20201208-14_53_19</t>
  </si>
  <si>
    <t>20201208 14:55:55</t>
  </si>
  <si>
    <t>14:55:55</t>
  </si>
  <si>
    <t>RECT-1292-20201208-14_55_59</t>
  </si>
  <si>
    <t>DARK-1293-20201208-14_56_06</t>
  </si>
  <si>
    <t>14:56:22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</si>
</sst>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74"/>
  <sheetViews>
    <sheetView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28</v>
      </c>
    </row>
    <row r="3" spans="1:174" x14ac:dyDescent="0.25">
      <c r="B3">
        <v>4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269</v>
      </c>
      <c r="M16" t="s">
        <v>269</v>
      </c>
      <c r="N16" t="s">
        <v>172</v>
      </c>
      <c r="O16" t="s">
        <v>172</v>
      </c>
      <c r="P16" t="s">
        <v>266</v>
      </c>
      <c r="Q16" t="s">
        <v>266</v>
      </c>
      <c r="R16" t="s">
        <v>266</v>
      </c>
      <c r="S16" t="s">
        <v>266</v>
      </c>
      <c r="T16" t="s">
        <v>270</v>
      </c>
      <c r="U16" t="s">
        <v>271</v>
      </c>
      <c r="V16" t="s">
        <v>271</v>
      </c>
      <c r="W16" t="s">
        <v>272</v>
      </c>
      <c r="X16" t="s">
        <v>273</v>
      </c>
      <c r="Y16" t="s">
        <v>272</v>
      </c>
      <c r="Z16" t="s">
        <v>272</v>
      </c>
      <c r="AA16" t="s">
        <v>272</v>
      </c>
      <c r="AB16" t="s">
        <v>270</v>
      </c>
      <c r="AC16" t="s">
        <v>270</v>
      </c>
      <c r="AD16" t="s">
        <v>270</v>
      </c>
      <c r="AE16" t="s">
        <v>270</v>
      </c>
      <c r="AF16" t="s">
        <v>274</v>
      </c>
      <c r="AG16" t="s">
        <v>273</v>
      </c>
      <c r="AI16" t="s">
        <v>273</v>
      </c>
      <c r="AJ16" t="s">
        <v>274</v>
      </c>
      <c r="AP16" t="s">
        <v>268</v>
      </c>
      <c r="AW16" t="s">
        <v>268</v>
      </c>
      <c r="AX16" t="s">
        <v>268</v>
      </c>
      <c r="AY16" t="s">
        <v>268</v>
      </c>
      <c r="AZ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266</v>
      </c>
      <c r="BT16" t="s">
        <v>265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265</v>
      </c>
      <c r="DE16" t="s">
        <v>280</v>
      </c>
      <c r="DF16" t="s">
        <v>280</v>
      </c>
      <c r="DH16" t="s">
        <v>265</v>
      </c>
      <c r="DI16" t="s">
        <v>281</v>
      </c>
      <c r="DK16" t="s">
        <v>265</v>
      </c>
      <c r="DL16" t="s">
        <v>265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1607447147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1607447139.25</v>
      </c>
      <c r="I17">
        <f t="shared" ref="I17:I48" si="0">(J17)/1000</f>
        <v>5.0913419752158465E-4</v>
      </c>
      <c r="J17">
        <f t="shared" ref="J17:J48" si="1">1000*CA17*AH17*(BW17-BX17)/(100*BP17*(1000-AH17*BW17))</f>
        <v>0.50913419752158462</v>
      </c>
      <c r="K17">
        <f t="shared" ref="K17:K48" si="2">CA17*AH17*(BV17-BU17*(1000-AH17*BX17)/(1000-AH17*BW17))/(100*BP17)</f>
        <v>2.4642847598672333</v>
      </c>
      <c r="L17">
        <f t="shared" ref="L17:L48" si="3">BU17 - IF(AH17&gt;1, K17*BP17*100/(AJ17*CI17), 0)</f>
        <v>396.78303333333298</v>
      </c>
      <c r="M17">
        <f t="shared" ref="M17:M48" si="4">((S17-I17/2)*L17-K17)/(S17+I17/2)</f>
        <v>155.55290478203031</v>
      </c>
      <c r="N17">
        <f t="shared" ref="N17:N48" si="5">M17*(CB17+CC17)/1000</f>
        <v>15.900480346496975</v>
      </c>
      <c r="O17">
        <f t="shared" ref="O17:O48" si="6">(BU17 - IF(AH17&gt;1, K17*BP17*100/(AJ17*CI17), 0))*(CB17+CC17)/1000</f>
        <v>40.558810728611633</v>
      </c>
      <c r="P17">
        <f t="shared" ref="P17:P48" si="7">2/((1/R17-1/Q17)+SIGN(R17)*SQRT((1/R17-1/Q17)*(1/R17-1/Q17) + 4*BQ17/((BQ17+1)*(BQ17+1))*(2*1/R17*1/Q17-1/Q17*1/Q17)))</f>
        <v>1.7325378429894216E-2</v>
      </c>
      <c r="Q17">
        <f t="shared" ref="Q17:Q48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2.9663479964490191</v>
      </c>
      <c r="R17">
        <f t="shared" ref="R17:R48" si="9">I17*(1000-(1000*0.61365*EXP(17.502*V17/(240.97+V17))/(CB17+CC17)+BW17)/2)/(1000*0.61365*EXP(17.502*V17/(240.97+V17))/(CB17+CC17)-BW17)</f>
        <v>1.7269357302817197E-2</v>
      </c>
      <c r="S17">
        <f t="shared" ref="S17:S48" si="10">1/((BQ17+1)/(P17/1.6)+1/(Q17/1.37)) + BQ17/((BQ17+1)/(P17/1.6) + BQ17/(Q17/1.37))</f>
        <v>1.079836640977703E-2</v>
      </c>
      <c r="T17">
        <f t="shared" ref="T17:T48" si="11">(BM17*BO17)</f>
        <v>231.2876638851551</v>
      </c>
      <c r="U17">
        <f t="shared" ref="U17:U48" si="12">(CD17+(T17+2*0.95*0.0000000567*(((CD17+$B$7)+273)^4-(CD17+273)^4)-44100*I17)/(1.84*29.3*Q17+8*0.95*0.0000000567*(CD17+273)^3))</f>
        <v>35.071121497193552</v>
      </c>
      <c r="V17">
        <f t="shared" ref="V17:V48" si="13">($C$7*CE17+$D$7*CF17+$E$7*U17)</f>
        <v>34.185126666666697</v>
      </c>
      <c r="W17">
        <f t="shared" ref="W17:W48" si="14">0.61365*EXP(17.502*V17/(240.97+V17))</f>
        <v>5.3984324809751216</v>
      </c>
      <c r="X17">
        <f t="shared" ref="X17:X48" si="15">(Y17/Z17*100)</f>
        <v>47.182023624506847</v>
      </c>
      <c r="Y17">
        <f t="shared" ref="Y17:Y48" si="16">BW17*(CB17+CC17)/1000</f>
        <v>2.5012635954606686</v>
      </c>
      <c r="Z17">
        <f t="shared" ref="Z17:Z48" si="17">0.61365*EXP(17.502*CD17/(240.97+CD17))</f>
        <v>5.3013063097223441</v>
      </c>
      <c r="AA17">
        <f t="shared" ref="AA17:AA48" si="18">(W17-BW17*(CB17+CC17)/1000)</f>
        <v>2.8971688855144531</v>
      </c>
      <c r="AB17">
        <f t="shared" ref="AB17:AB48" si="19">(-I17*44100)</f>
        <v>-22.452818110701884</v>
      </c>
      <c r="AC17">
        <f t="shared" ref="AC17:AC48" si="20">2*29.3*Q17*0.92*(CD17-V17)</f>
        <v>-52.059861386690386</v>
      </c>
      <c r="AD17">
        <f t="shared" ref="AD17:AD48" si="21">2*0.95*0.0000000567*(((CD17+$B$7)+273)^4-(V17+273)^4)</f>
        <v>-4.0597777167477611</v>
      </c>
      <c r="AE17">
        <f t="shared" ref="AE17:AE48" si="22">T17+AD17+AB17+AC17</f>
        <v>152.71520667101507</v>
      </c>
      <c r="AF17">
        <v>0</v>
      </c>
      <c r="AG17">
        <v>0</v>
      </c>
      <c r="AH17">
        <f t="shared" ref="AH17:AH48" si="23">IF(AF17*$H$13&gt;=AJ17,1,(AJ17/(AJ17-AF17*$H$13)))</f>
        <v>1</v>
      </c>
      <c r="AI17">
        <f t="shared" ref="AI17:AI48" si="24">(AH17-1)*100</f>
        <v>0</v>
      </c>
      <c r="AJ17">
        <f t="shared" ref="AJ17:AJ48" si="25">MAX(0,($B$13+$C$13*CI17)/(1+$D$13*CI17)*CB17/(CD17+273)*$E$13)</f>
        <v>52787.53745283655</v>
      </c>
      <c r="AK17" t="s">
        <v>292</v>
      </c>
      <c r="AL17">
        <v>10143.9</v>
      </c>
      <c r="AM17">
        <v>715.47692307692296</v>
      </c>
      <c r="AN17">
        <v>3262.08</v>
      </c>
      <c r="AO17">
        <f t="shared" ref="AO17:AO48" si="26">1-AM17/AN17</f>
        <v>0.78066849277855754</v>
      </c>
      <c r="AP17">
        <v>-0.57774747981622299</v>
      </c>
      <c r="AQ17" t="s">
        <v>293</v>
      </c>
      <c r="AR17">
        <v>15399.8</v>
      </c>
      <c r="AS17">
        <v>885.48303846153794</v>
      </c>
      <c r="AT17">
        <v>952.7</v>
      </c>
      <c r="AU17">
        <f t="shared" ref="AU17:AU48" si="27">1-AS17/AT17</f>
        <v>7.0554173967106171E-2</v>
      </c>
      <c r="AV17">
        <v>0.5</v>
      </c>
      <c r="AW17">
        <f t="shared" ref="AW17:AW48" si="28">BM17</f>
        <v>1180.1714115542838</v>
      </c>
      <c r="AX17">
        <f t="shared" ref="AX17:AX48" si="29">K17</f>
        <v>2.4642847598672333</v>
      </c>
      <c r="AY17">
        <f t="shared" ref="AY17:AY48" si="30">AU17*AV17*AW17</f>
        <v>41.633009540903096</v>
      </c>
      <c r="AZ17">
        <f t="shared" ref="AZ17:AZ48" si="31">(AX17-AP17)/AW17</f>
        <v>2.5776189881409721E-3</v>
      </c>
      <c r="BA17">
        <f t="shared" ref="BA17:BA48" si="32">(AN17-AT17)/AT17</f>
        <v>2.4240369476225463</v>
      </c>
      <c r="BB17" t="s">
        <v>294</v>
      </c>
      <c r="BC17">
        <v>885.48303846153794</v>
      </c>
      <c r="BD17">
        <v>614.87</v>
      </c>
      <c r="BE17">
        <f t="shared" ref="BE17:BE48" si="33">1-BD17/AT17</f>
        <v>0.35460270809278893</v>
      </c>
      <c r="BF17">
        <f t="shared" ref="BF17:BF48" si="34">(AT17-BC17)/(AT17-BD17)</f>
        <v>0.19896682218412245</v>
      </c>
      <c r="BG17">
        <f t="shared" ref="BG17:BG48" si="35">(AN17-AT17)/(AN17-BD17)</f>
        <v>0.87238262170360492</v>
      </c>
      <c r="BH17">
        <f t="shared" ref="BH17:BH48" si="36">(AT17-BC17)/(AT17-AM17)</f>
        <v>0.28334916826097045</v>
      </c>
      <c r="BI17">
        <f t="shared" ref="BI17:BI48" si="37">(AN17-AT17)/(AN17-AM17)</f>
        <v>0.90684725111943998</v>
      </c>
      <c r="BJ17">
        <f t="shared" ref="BJ17:BJ48" si="38">(BF17*BD17/BC17)</f>
        <v>0.13816044423494092</v>
      </c>
      <c r="BK17">
        <f t="shared" ref="BK17:BK48" si="39">(1-BJ17)</f>
        <v>0.86183955576505911</v>
      </c>
      <c r="BL17">
        <f t="shared" ref="BL17:BL48" si="40">$B$11*CJ17+$C$11*CK17+$F$11*CL17*(1-CO17)</f>
        <v>1399.9843333333299</v>
      </c>
      <c r="BM17">
        <f t="shared" ref="BM17:BM48" si="41">BL17*BN17</f>
        <v>1180.1714115542838</v>
      </c>
      <c r="BN17">
        <f t="shared" ref="BN17:BN48" si="42">($B$11*$D$9+$C$11*$D$9+$F$11*((CY17+CQ17)/MAX(CY17+CQ17+CZ17, 0.1)*$I$9+CZ17/MAX(CY17+CQ17+CZ17, 0.1)*$J$9))/($B$11+$C$11+$F$11)</f>
        <v>0.84298901313011365</v>
      </c>
      <c r="BO17">
        <f t="shared" ref="BO17:BO48" si="43">($B$11*$K$9+$C$11*$K$9+$F$11*((CY17+CQ17)/MAX(CY17+CQ17+CZ17, 0.1)*$P$9+CZ17/MAX(CY17+CQ17+CZ17, 0.1)*$Q$9))/($B$11+$C$11+$F$11)</f>
        <v>0.19597802626022742</v>
      </c>
      <c r="BP17">
        <v>6</v>
      </c>
      <c r="BQ17">
        <v>0.5</v>
      </c>
      <c r="BR17" t="s">
        <v>295</v>
      </c>
      <c r="BS17">
        <v>2</v>
      </c>
      <c r="BT17">
        <v>1607447139.25</v>
      </c>
      <c r="BU17">
        <v>396.78303333333298</v>
      </c>
      <c r="BV17">
        <v>399.98129999999998</v>
      </c>
      <c r="BW17">
        <v>24.469626666666699</v>
      </c>
      <c r="BX17">
        <v>23.8738566666667</v>
      </c>
      <c r="BY17">
        <v>396.57389999999998</v>
      </c>
      <c r="BZ17">
        <v>24.02431</v>
      </c>
      <c r="CA17">
        <v>500.20229999999998</v>
      </c>
      <c r="CB17">
        <v>102.1191</v>
      </c>
      <c r="CC17">
        <v>0.10001554</v>
      </c>
      <c r="CD17">
        <v>33.859593333333301</v>
      </c>
      <c r="CE17">
        <v>34.185126666666697</v>
      </c>
      <c r="CF17">
        <v>999.9</v>
      </c>
      <c r="CG17">
        <v>0</v>
      </c>
      <c r="CH17">
        <v>0</v>
      </c>
      <c r="CI17">
        <v>9999.3916666666701</v>
      </c>
      <c r="CJ17">
        <v>0</v>
      </c>
      <c r="CK17">
        <v>247.829933333333</v>
      </c>
      <c r="CL17">
        <v>1399.9843333333299</v>
      </c>
      <c r="CM17">
        <v>0.90000849999999999</v>
      </c>
      <c r="CN17">
        <v>9.999123E-2</v>
      </c>
      <c r="CO17">
        <v>0</v>
      </c>
      <c r="CP17">
        <v>885.89046666666695</v>
      </c>
      <c r="CQ17">
        <v>4.9994800000000001</v>
      </c>
      <c r="CR17">
        <v>12774.0566666667</v>
      </c>
      <c r="CS17">
        <v>11417.4766666667</v>
      </c>
      <c r="CT17">
        <v>47.568466666666701</v>
      </c>
      <c r="CU17">
        <v>48.910133333333299</v>
      </c>
      <c r="CV17">
        <v>48.422733333333298</v>
      </c>
      <c r="CW17">
        <v>48.699766666666697</v>
      </c>
      <c r="CX17">
        <v>49.833100000000002</v>
      </c>
      <c r="CY17">
        <v>1255.49866666667</v>
      </c>
      <c r="CZ17">
        <v>139.48566666666699</v>
      </c>
      <c r="DA17">
        <v>0</v>
      </c>
      <c r="DB17">
        <v>1607447145.8</v>
      </c>
      <c r="DC17">
        <v>0</v>
      </c>
      <c r="DD17">
        <v>885.48303846153794</v>
      </c>
      <c r="DE17">
        <v>-51.058564126789399</v>
      </c>
      <c r="DF17">
        <v>-744.984615925247</v>
      </c>
      <c r="DG17">
        <v>12767.8615384615</v>
      </c>
      <c r="DH17">
        <v>15</v>
      </c>
      <c r="DI17">
        <v>1607446742</v>
      </c>
      <c r="DJ17" t="s">
        <v>296</v>
      </c>
      <c r="DK17">
        <v>1607446742</v>
      </c>
      <c r="DL17">
        <v>1607446735</v>
      </c>
      <c r="DM17">
        <v>1</v>
      </c>
      <c r="DN17">
        <v>-0.151</v>
      </c>
      <c r="DO17">
        <v>8.2000000000000003E-2</v>
      </c>
      <c r="DP17">
        <v>0.20699999999999999</v>
      </c>
      <c r="DQ17">
        <v>0.40899999999999997</v>
      </c>
      <c r="DR17">
        <v>400</v>
      </c>
      <c r="DS17">
        <v>24</v>
      </c>
      <c r="DT17">
        <v>0.45</v>
      </c>
      <c r="DU17">
        <v>0.17</v>
      </c>
      <c r="DV17">
        <v>2.4669001784517</v>
      </c>
      <c r="DW17">
        <v>-0.60803585707036401</v>
      </c>
      <c r="DX17">
        <v>5.9429665449833101E-2</v>
      </c>
      <c r="DY17">
        <v>0</v>
      </c>
      <c r="DZ17">
        <v>-3.1996277419354802</v>
      </c>
      <c r="EA17">
        <v>0.78592112903226796</v>
      </c>
      <c r="EB17">
        <v>7.4903522881520301E-2</v>
      </c>
      <c r="EC17">
        <v>0</v>
      </c>
      <c r="ED17">
        <v>0.59638793548387103</v>
      </c>
      <c r="EE17">
        <v>-0.14358711290322701</v>
      </c>
      <c r="EF17">
        <v>1.07389758204988E-2</v>
      </c>
      <c r="EG17">
        <v>1</v>
      </c>
      <c r="EH17">
        <v>1</v>
      </c>
      <c r="EI17">
        <v>3</v>
      </c>
      <c r="EJ17" t="s">
        <v>297</v>
      </c>
      <c r="EK17">
        <v>100</v>
      </c>
      <c r="EL17">
        <v>100</v>
      </c>
      <c r="EM17">
        <v>0.20899999999999999</v>
      </c>
      <c r="EN17">
        <v>0.4446</v>
      </c>
      <c r="EO17">
        <v>0.37403776167707298</v>
      </c>
      <c r="EP17">
        <v>-1.6043650578588901E-5</v>
      </c>
      <c r="EQ17">
        <v>-1.15305589960158E-6</v>
      </c>
      <c r="ER17">
        <v>3.6581349982770798E-10</v>
      </c>
      <c r="ES17">
        <v>-8.8619087193636398E-2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6.8</v>
      </c>
      <c r="FB17">
        <v>6.9</v>
      </c>
      <c r="FC17">
        <v>2</v>
      </c>
      <c r="FD17">
        <v>506.79899999999998</v>
      </c>
      <c r="FE17">
        <v>530.58600000000001</v>
      </c>
      <c r="FF17">
        <v>32.092700000000001</v>
      </c>
      <c r="FG17">
        <v>31.851500000000001</v>
      </c>
      <c r="FH17">
        <v>30.0014</v>
      </c>
      <c r="FI17">
        <v>31.52</v>
      </c>
      <c r="FJ17">
        <v>31.513000000000002</v>
      </c>
      <c r="FK17">
        <v>19.059799999999999</v>
      </c>
      <c r="FL17">
        <v>0</v>
      </c>
      <c r="FM17">
        <v>100</v>
      </c>
      <c r="FN17">
        <v>-999.9</v>
      </c>
      <c r="FO17">
        <v>400</v>
      </c>
      <c r="FP17">
        <v>59.305100000000003</v>
      </c>
      <c r="FQ17">
        <v>97.9803</v>
      </c>
      <c r="FR17">
        <v>102.702</v>
      </c>
    </row>
    <row r="18" spans="1:174" x14ac:dyDescent="0.25">
      <c r="A18">
        <v>2</v>
      </c>
      <c r="B18">
        <v>1607447266.5</v>
      </c>
      <c r="C18">
        <v>119.5</v>
      </c>
      <c r="D18" t="s">
        <v>298</v>
      </c>
      <c r="E18" t="s">
        <v>299</v>
      </c>
      <c r="F18" t="s">
        <v>290</v>
      </c>
      <c r="G18" t="s">
        <v>291</v>
      </c>
      <c r="H18">
        <v>1607447258.5</v>
      </c>
      <c r="I18">
        <f t="shared" si="0"/>
        <v>4.4080802440186117E-4</v>
      </c>
      <c r="J18">
        <f t="shared" si="1"/>
        <v>0.44080802440186118</v>
      </c>
      <c r="K18">
        <f t="shared" si="2"/>
        <v>2.3842103319791774</v>
      </c>
      <c r="L18">
        <f t="shared" si="3"/>
        <v>396.93570967741903</v>
      </c>
      <c r="M18">
        <f t="shared" si="4"/>
        <v>128.89134654824264</v>
      </c>
      <c r="N18">
        <f t="shared" si="5"/>
        <v>13.174501826552344</v>
      </c>
      <c r="O18">
        <f t="shared" si="6"/>
        <v>40.572391958149723</v>
      </c>
      <c r="P18">
        <f t="shared" si="7"/>
        <v>1.4959317144090822E-2</v>
      </c>
      <c r="Q18">
        <f t="shared" si="8"/>
        <v>2.966722471430971</v>
      </c>
      <c r="R18">
        <f t="shared" si="9"/>
        <v>1.4917537727889009E-2</v>
      </c>
      <c r="S18">
        <f t="shared" si="10"/>
        <v>9.3272050033384301E-3</v>
      </c>
      <c r="T18">
        <f t="shared" si="11"/>
        <v>231.28814719880418</v>
      </c>
      <c r="U18">
        <f t="shared" si="12"/>
        <v>35.384300833801888</v>
      </c>
      <c r="V18">
        <f t="shared" si="13"/>
        <v>34.184254838709698</v>
      </c>
      <c r="W18">
        <f t="shared" si="14"/>
        <v>5.3981703099242244</v>
      </c>
      <c r="X18">
        <f t="shared" si="15"/>
        <v>46.281715936593542</v>
      </c>
      <c r="Y18">
        <f t="shared" si="16"/>
        <v>2.4943931952642484</v>
      </c>
      <c r="Z18">
        <f t="shared" si="17"/>
        <v>5.3895866753981085</v>
      </c>
      <c r="AA18">
        <f t="shared" si="18"/>
        <v>2.903777114659976</v>
      </c>
      <c r="AB18">
        <f t="shared" si="19"/>
        <v>-19.439633876122077</v>
      </c>
      <c r="AC18">
        <f t="shared" si="20"/>
        <v>-4.5686641785449753</v>
      </c>
      <c r="AD18">
        <f t="shared" si="21"/>
        <v>-0.35674656544000333</v>
      </c>
      <c r="AE18">
        <f t="shared" si="22"/>
        <v>206.92310257869713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52747.271793049098</v>
      </c>
      <c r="AK18" t="s">
        <v>292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300</v>
      </c>
      <c r="AR18">
        <v>15385.5</v>
      </c>
      <c r="AS18">
        <v>1214.81884615385</v>
      </c>
      <c r="AT18">
        <v>1314.2</v>
      </c>
      <c r="AU18">
        <f t="shared" si="27"/>
        <v>7.5621027123839668E-2</v>
      </c>
      <c r="AV18">
        <v>0.5</v>
      </c>
      <c r="AW18">
        <f t="shared" si="28"/>
        <v>1180.1681522030822</v>
      </c>
      <c r="AX18">
        <f t="shared" si="29"/>
        <v>2.3842103319791774</v>
      </c>
      <c r="AY18">
        <f t="shared" si="30"/>
        <v>44.622763924220507</v>
      </c>
      <c r="AZ18">
        <f t="shared" si="31"/>
        <v>2.5097760910308903E-3</v>
      </c>
      <c r="BA18">
        <f t="shared" si="32"/>
        <v>1.4821792725612539</v>
      </c>
      <c r="BB18" t="s">
        <v>301</v>
      </c>
      <c r="BC18">
        <v>1214.81884615385</v>
      </c>
      <c r="BD18">
        <v>819.21</v>
      </c>
      <c r="BE18">
        <f t="shared" si="33"/>
        <v>0.37664739004717696</v>
      </c>
      <c r="BF18">
        <f t="shared" si="34"/>
        <v>0.20077406381169322</v>
      </c>
      <c r="BG18">
        <f t="shared" si="35"/>
        <v>0.79737358107471945</v>
      </c>
      <c r="BH18">
        <f t="shared" si="36"/>
        <v>0.16598851401700412</v>
      </c>
      <c r="BI18">
        <f t="shared" si="37"/>
        <v>0.76489344478194776</v>
      </c>
      <c r="BJ18">
        <f t="shared" si="38"/>
        <v>0.13539147942585278</v>
      </c>
      <c r="BK18">
        <f t="shared" si="39"/>
        <v>0.86460852057414717</v>
      </c>
      <c r="BL18">
        <f t="shared" si="40"/>
        <v>1399.9796774193501</v>
      </c>
      <c r="BM18">
        <f t="shared" si="41"/>
        <v>1180.1681522030822</v>
      </c>
      <c r="BN18">
        <f t="shared" si="42"/>
        <v>0.84298948851782107</v>
      </c>
      <c r="BO18">
        <f t="shared" si="43"/>
        <v>0.19597897703564224</v>
      </c>
      <c r="BP18">
        <v>6</v>
      </c>
      <c r="BQ18">
        <v>0.5</v>
      </c>
      <c r="BR18" t="s">
        <v>295</v>
      </c>
      <c r="BS18">
        <v>2</v>
      </c>
      <c r="BT18">
        <v>1607447258.5</v>
      </c>
      <c r="BU18">
        <v>396.93570967741903</v>
      </c>
      <c r="BV18">
        <v>400.00548387096802</v>
      </c>
      <c r="BW18">
        <v>24.403632258064501</v>
      </c>
      <c r="BX18">
        <v>23.8877806451613</v>
      </c>
      <c r="BY18">
        <v>396.72670967741902</v>
      </c>
      <c r="BZ18">
        <v>23.9612612903226</v>
      </c>
      <c r="CA18">
        <v>500.20280645161301</v>
      </c>
      <c r="CB18">
        <v>102.114</v>
      </c>
      <c r="CC18">
        <v>0.10001342580645201</v>
      </c>
      <c r="CD18">
        <v>34.155690322580597</v>
      </c>
      <c r="CE18">
        <v>34.184254838709698</v>
      </c>
      <c r="CF18">
        <v>999.9</v>
      </c>
      <c r="CG18">
        <v>0</v>
      </c>
      <c r="CH18">
        <v>0</v>
      </c>
      <c r="CI18">
        <v>10002.0122580645</v>
      </c>
      <c r="CJ18">
        <v>0</v>
      </c>
      <c r="CK18">
        <v>229.20699999999999</v>
      </c>
      <c r="CL18">
        <v>1399.9796774193501</v>
      </c>
      <c r="CM18">
        <v>0.89999319354838703</v>
      </c>
      <c r="CN18">
        <v>0.100006822580645</v>
      </c>
      <c r="CO18">
        <v>0</v>
      </c>
      <c r="CP18">
        <v>1218.65258064516</v>
      </c>
      <c r="CQ18">
        <v>4.9994800000000001</v>
      </c>
      <c r="CR18">
        <v>17422.377419354802</v>
      </c>
      <c r="CS18">
        <v>11417.3806451613</v>
      </c>
      <c r="CT18">
        <v>48.060225806451598</v>
      </c>
      <c r="CU18">
        <v>49.483741935483899</v>
      </c>
      <c r="CV18">
        <v>48.921064516129</v>
      </c>
      <c r="CW18">
        <v>49.306096774193499</v>
      </c>
      <c r="CX18">
        <v>50.366741935483901</v>
      </c>
      <c r="CY18">
        <v>1255.47258064516</v>
      </c>
      <c r="CZ18">
        <v>139.50741935483899</v>
      </c>
      <c r="DA18">
        <v>0</v>
      </c>
      <c r="DB18">
        <v>118.5</v>
      </c>
      <c r="DC18">
        <v>0</v>
      </c>
      <c r="DD18">
        <v>1214.81884615385</v>
      </c>
      <c r="DE18">
        <v>-503.89777710064902</v>
      </c>
      <c r="DF18">
        <v>-6947.4632385708201</v>
      </c>
      <c r="DG18">
        <v>17369.8269230769</v>
      </c>
      <c r="DH18">
        <v>15</v>
      </c>
      <c r="DI18">
        <v>1607446742</v>
      </c>
      <c r="DJ18" t="s">
        <v>296</v>
      </c>
      <c r="DK18">
        <v>1607446742</v>
      </c>
      <c r="DL18">
        <v>1607446735</v>
      </c>
      <c r="DM18">
        <v>1</v>
      </c>
      <c r="DN18">
        <v>-0.151</v>
      </c>
      <c r="DO18">
        <v>8.2000000000000003E-2</v>
      </c>
      <c r="DP18">
        <v>0.20699999999999999</v>
      </c>
      <c r="DQ18">
        <v>0.40899999999999997</v>
      </c>
      <c r="DR18">
        <v>400</v>
      </c>
      <c r="DS18">
        <v>24</v>
      </c>
      <c r="DT18">
        <v>0.45</v>
      </c>
      <c r="DU18">
        <v>0.17</v>
      </c>
      <c r="DV18">
        <v>2.3830450866031199</v>
      </c>
      <c r="DW18">
        <v>0.120301786490164</v>
      </c>
      <c r="DX18">
        <v>2.56603074182402E-2</v>
      </c>
      <c r="DY18">
        <v>1</v>
      </c>
      <c r="DZ18">
        <v>-3.0684474193548401</v>
      </c>
      <c r="EA18">
        <v>-0.21327241935483099</v>
      </c>
      <c r="EB18">
        <v>3.2854295243102002E-2</v>
      </c>
      <c r="EC18">
        <v>0</v>
      </c>
      <c r="ED18">
        <v>0.51433464516129002</v>
      </c>
      <c r="EE18">
        <v>0.185627854838707</v>
      </c>
      <c r="EF18">
        <v>1.40301035094896E-2</v>
      </c>
      <c r="EG18">
        <v>1</v>
      </c>
      <c r="EH18">
        <v>2</v>
      </c>
      <c r="EI18">
        <v>3</v>
      </c>
      <c r="EJ18" t="s">
        <v>302</v>
      </c>
      <c r="EK18">
        <v>100</v>
      </c>
      <c r="EL18">
        <v>100</v>
      </c>
      <c r="EM18">
        <v>0.20899999999999999</v>
      </c>
      <c r="EN18">
        <v>0.44319999999999998</v>
      </c>
      <c r="EO18">
        <v>0.37403776167707298</v>
      </c>
      <c r="EP18">
        <v>-1.6043650578588901E-5</v>
      </c>
      <c r="EQ18">
        <v>-1.15305589960158E-6</v>
      </c>
      <c r="ER18">
        <v>3.6581349982770798E-10</v>
      </c>
      <c r="ES18">
        <v>-8.8619087193636398E-2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8.6999999999999993</v>
      </c>
      <c r="FB18">
        <v>8.9</v>
      </c>
      <c r="FC18">
        <v>2</v>
      </c>
      <c r="FD18">
        <v>506.03699999999998</v>
      </c>
      <c r="FE18">
        <v>528.28</v>
      </c>
      <c r="FF18">
        <v>32.4392</v>
      </c>
      <c r="FG18">
        <v>32.252299999999998</v>
      </c>
      <c r="FH18">
        <v>30.001100000000001</v>
      </c>
      <c r="FI18">
        <v>31.908300000000001</v>
      </c>
      <c r="FJ18">
        <v>31.899100000000001</v>
      </c>
      <c r="FK18">
        <v>19.068300000000001</v>
      </c>
      <c r="FL18">
        <v>0</v>
      </c>
      <c r="FM18">
        <v>100</v>
      </c>
      <c r="FN18">
        <v>-999.9</v>
      </c>
      <c r="FO18">
        <v>400</v>
      </c>
      <c r="FP18">
        <v>24.437799999999999</v>
      </c>
      <c r="FQ18">
        <v>97.922600000000003</v>
      </c>
      <c r="FR18">
        <v>102.63</v>
      </c>
    </row>
    <row r="19" spans="1:174" x14ac:dyDescent="0.25">
      <c r="A19">
        <v>3</v>
      </c>
      <c r="B19">
        <v>1607447469.5</v>
      </c>
      <c r="C19">
        <v>322.5</v>
      </c>
      <c r="D19" t="s">
        <v>303</v>
      </c>
      <c r="E19" t="s">
        <v>304</v>
      </c>
      <c r="F19" t="s">
        <v>305</v>
      </c>
      <c r="G19" t="s">
        <v>306</v>
      </c>
      <c r="H19">
        <v>1607447461.75</v>
      </c>
      <c r="I19">
        <f t="shared" si="0"/>
        <v>2.5895997066780647E-3</v>
      </c>
      <c r="J19">
        <f t="shared" si="1"/>
        <v>2.5895997066780647</v>
      </c>
      <c r="K19">
        <f t="shared" si="2"/>
        <v>10.01639620972575</v>
      </c>
      <c r="L19">
        <f t="shared" si="3"/>
        <v>386.78423333333302</v>
      </c>
      <c r="M19">
        <f t="shared" si="4"/>
        <v>198.37773653670993</v>
      </c>
      <c r="N19">
        <f t="shared" si="5"/>
        <v>20.273176839323142</v>
      </c>
      <c r="O19">
        <f t="shared" si="6"/>
        <v>39.527344640196759</v>
      </c>
      <c r="P19">
        <f t="shared" si="7"/>
        <v>9.285703568822766E-2</v>
      </c>
      <c r="Q19">
        <f t="shared" si="8"/>
        <v>2.966670938843682</v>
      </c>
      <c r="R19">
        <f t="shared" si="9"/>
        <v>9.1272089030729767E-2</v>
      </c>
      <c r="S19">
        <f t="shared" si="10"/>
        <v>5.7185203406882566E-2</v>
      </c>
      <c r="T19">
        <f t="shared" si="11"/>
        <v>231.29441607325342</v>
      </c>
      <c r="U19">
        <f t="shared" si="12"/>
        <v>35.133835633792366</v>
      </c>
      <c r="V19">
        <f t="shared" si="13"/>
        <v>34.624596666666697</v>
      </c>
      <c r="W19">
        <f t="shared" si="14"/>
        <v>5.5320051233596175</v>
      </c>
      <c r="X19">
        <f t="shared" si="15"/>
        <v>50.181532889155299</v>
      </c>
      <c r="Y19">
        <f t="shared" si="16"/>
        <v>2.7499920594830192</v>
      </c>
      <c r="Z19">
        <f t="shared" si="17"/>
        <v>5.4800877955589877</v>
      </c>
      <c r="AA19">
        <f t="shared" si="18"/>
        <v>2.7820130638765983</v>
      </c>
      <c r="AB19">
        <f t="shared" si="19"/>
        <v>-114.20134706450266</v>
      </c>
      <c r="AC19">
        <f t="shared" si="20"/>
        <v>-27.142742333339534</v>
      </c>
      <c r="AD19">
        <f t="shared" si="21"/>
        <v>-2.1271559467421812</v>
      </c>
      <c r="AE19">
        <f t="shared" si="22"/>
        <v>87.823170728669027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52694.060801951004</v>
      </c>
      <c r="AK19" t="s">
        <v>292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307</v>
      </c>
      <c r="AR19">
        <v>15330.9</v>
      </c>
      <c r="AS19">
        <v>840.50644</v>
      </c>
      <c r="AT19">
        <v>1048.95</v>
      </c>
      <c r="AU19">
        <f t="shared" si="27"/>
        <v>0.19871639258305929</v>
      </c>
      <c r="AV19">
        <v>0.5</v>
      </c>
      <c r="AW19">
        <f t="shared" si="28"/>
        <v>1180.2014315544752</v>
      </c>
      <c r="AX19">
        <f t="shared" si="29"/>
        <v>10.01639620972575</v>
      </c>
      <c r="AY19">
        <f t="shared" si="30"/>
        <v>117.26268549993384</v>
      </c>
      <c r="AZ19">
        <f t="shared" si="31"/>
        <v>8.9765555322095653E-3</v>
      </c>
      <c r="BA19">
        <f t="shared" si="32"/>
        <v>2.10985270985271</v>
      </c>
      <c r="BB19" t="s">
        <v>308</v>
      </c>
      <c r="BC19">
        <v>840.50644</v>
      </c>
      <c r="BD19">
        <v>642.85</v>
      </c>
      <c r="BE19">
        <f t="shared" si="33"/>
        <v>0.38714905381572051</v>
      </c>
      <c r="BF19">
        <f t="shared" si="34"/>
        <v>0.51328135927111562</v>
      </c>
      <c r="BG19">
        <f t="shared" si="35"/>
        <v>0.84495443317310814</v>
      </c>
      <c r="BH19">
        <f t="shared" si="36"/>
        <v>0.62506863199658591</v>
      </c>
      <c r="BI19">
        <f t="shared" si="37"/>
        <v>0.86905180475710631</v>
      </c>
      <c r="BJ19">
        <f t="shared" si="38"/>
        <v>0.39257631602137005</v>
      </c>
      <c r="BK19">
        <f t="shared" si="39"/>
        <v>0.60742368397863</v>
      </c>
      <c r="BL19">
        <f t="shared" si="40"/>
        <v>1400.01933333333</v>
      </c>
      <c r="BM19">
        <f t="shared" si="41"/>
        <v>1180.2014315544752</v>
      </c>
      <c r="BN19">
        <f t="shared" si="42"/>
        <v>0.84298938125698131</v>
      </c>
      <c r="BO19">
        <f t="shared" si="43"/>
        <v>0.19597876251396279</v>
      </c>
      <c r="BP19">
        <v>6</v>
      </c>
      <c r="BQ19">
        <v>0.5</v>
      </c>
      <c r="BR19" t="s">
        <v>295</v>
      </c>
      <c r="BS19">
        <v>2</v>
      </c>
      <c r="BT19">
        <v>1607447461.75</v>
      </c>
      <c r="BU19">
        <v>386.78423333333302</v>
      </c>
      <c r="BV19">
        <v>400.00066666666697</v>
      </c>
      <c r="BW19">
        <v>26.909310000000001</v>
      </c>
      <c r="BX19">
        <v>23.886596666666701</v>
      </c>
      <c r="BY19">
        <v>386.648233333333</v>
      </c>
      <c r="BZ19">
        <v>26.53931</v>
      </c>
      <c r="CA19">
        <v>500.19603333333299</v>
      </c>
      <c r="CB19">
        <v>102.094833333333</v>
      </c>
      <c r="CC19">
        <v>9.9985466666666703E-2</v>
      </c>
      <c r="CD19">
        <v>34.454889999999999</v>
      </c>
      <c r="CE19">
        <v>34.624596666666697</v>
      </c>
      <c r="CF19">
        <v>999.9</v>
      </c>
      <c r="CG19">
        <v>0</v>
      </c>
      <c r="CH19">
        <v>0</v>
      </c>
      <c r="CI19">
        <v>10003.598</v>
      </c>
      <c r="CJ19">
        <v>0</v>
      </c>
      <c r="CK19">
        <v>378.9171</v>
      </c>
      <c r="CL19">
        <v>1400.01933333333</v>
      </c>
      <c r="CM19">
        <v>0.89999556666666702</v>
      </c>
      <c r="CN19">
        <v>0.10000448000000001</v>
      </c>
      <c r="CO19">
        <v>0</v>
      </c>
      <c r="CP19">
        <v>840.62063333333401</v>
      </c>
      <c r="CQ19">
        <v>4.9994800000000001</v>
      </c>
      <c r="CR19">
        <v>12655.92</v>
      </c>
      <c r="CS19">
        <v>11417.7166666667</v>
      </c>
      <c r="CT19">
        <v>48.608166666666698</v>
      </c>
      <c r="CU19">
        <v>50.335099999999997</v>
      </c>
      <c r="CV19">
        <v>49.568300000000001</v>
      </c>
      <c r="CW19">
        <v>49.960099999999997</v>
      </c>
      <c r="CX19">
        <v>50.987266666666699</v>
      </c>
      <c r="CY19">
        <v>1255.5129999999999</v>
      </c>
      <c r="CZ19">
        <v>139.506333333333</v>
      </c>
      <c r="DA19">
        <v>0</v>
      </c>
      <c r="DB19">
        <v>202.200000047684</v>
      </c>
      <c r="DC19">
        <v>0</v>
      </c>
      <c r="DD19">
        <v>840.50644</v>
      </c>
      <c r="DE19">
        <v>-12.680230757497601</v>
      </c>
      <c r="DF19">
        <v>-173.45384596298399</v>
      </c>
      <c r="DG19">
        <v>12654.512000000001</v>
      </c>
      <c r="DH19">
        <v>15</v>
      </c>
      <c r="DI19">
        <v>1607447492</v>
      </c>
      <c r="DJ19" t="s">
        <v>309</v>
      </c>
      <c r="DK19">
        <v>1607447487.5</v>
      </c>
      <c r="DL19">
        <v>1607447492</v>
      </c>
      <c r="DM19">
        <v>2</v>
      </c>
      <c r="DN19">
        <v>-7.0000000000000007E-2</v>
      </c>
      <c r="DO19">
        <v>-5.0999999999999997E-2</v>
      </c>
      <c r="DP19">
        <v>0.13600000000000001</v>
      </c>
      <c r="DQ19">
        <v>0.37</v>
      </c>
      <c r="DR19">
        <v>400</v>
      </c>
      <c r="DS19">
        <v>24</v>
      </c>
      <c r="DT19">
        <v>0.11</v>
      </c>
      <c r="DU19">
        <v>0.02</v>
      </c>
      <c r="DV19">
        <v>9.8574651042409993</v>
      </c>
      <c r="DW19">
        <v>1.079046466508</v>
      </c>
      <c r="DX19">
        <v>8.6259595889079693E-2</v>
      </c>
      <c r="DY19">
        <v>0</v>
      </c>
      <c r="DZ19">
        <v>-13.114803225806501</v>
      </c>
      <c r="EA19">
        <v>-1.44424838709676</v>
      </c>
      <c r="EB19">
        <v>0.11397842320955399</v>
      </c>
      <c r="EC19">
        <v>0</v>
      </c>
      <c r="ED19">
        <v>3.2145629032258101</v>
      </c>
      <c r="EE19">
        <v>0.33808016129031898</v>
      </c>
      <c r="EF19">
        <v>2.5210797890605499E-2</v>
      </c>
      <c r="EG19">
        <v>0</v>
      </c>
      <c r="EH19">
        <v>0</v>
      </c>
      <c r="EI19">
        <v>3</v>
      </c>
      <c r="EJ19" t="s">
        <v>310</v>
      </c>
      <c r="EK19">
        <v>100</v>
      </c>
      <c r="EL19">
        <v>100</v>
      </c>
      <c r="EM19">
        <v>0.13600000000000001</v>
      </c>
      <c r="EN19">
        <v>0.37</v>
      </c>
      <c r="EO19">
        <v>0.37403776167707298</v>
      </c>
      <c r="EP19">
        <v>-1.6043650578588901E-5</v>
      </c>
      <c r="EQ19">
        <v>-1.15305589960158E-6</v>
      </c>
      <c r="ER19">
        <v>3.6581349982770798E-10</v>
      </c>
      <c r="ES19">
        <v>-8.8619087193636398E-2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12.1</v>
      </c>
      <c r="FB19">
        <v>12.2</v>
      </c>
      <c r="FC19">
        <v>2</v>
      </c>
      <c r="FD19">
        <v>497.58300000000003</v>
      </c>
      <c r="FE19">
        <v>527.10500000000002</v>
      </c>
      <c r="FF19">
        <v>32.888300000000001</v>
      </c>
      <c r="FG19">
        <v>32.677500000000002</v>
      </c>
      <c r="FH19">
        <v>30.000399999999999</v>
      </c>
      <c r="FI19">
        <v>32.383699999999997</v>
      </c>
      <c r="FJ19">
        <v>32.382199999999997</v>
      </c>
      <c r="FK19">
        <v>19.084099999999999</v>
      </c>
      <c r="FL19">
        <v>0</v>
      </c>
      <c r="FM19">
        <v>100</v>
      </c>
      <c r="FN19">
        <v>-999.9</v>
      </c>
      <c r="FO19">
        <v>400</v>
      </c>
      <c r="FP19">
        <v>24.404</v>
      </c>
      <c r="FQ19">
        <v>97.889499999999998</v>
      </c>
      <c r="FR19">
        <v>102.57299999999999</v>
      </c>
    </row>
    <row r="20" spans="1:174" x14ac:dyDescent="0.25">
      <c r="A20">
        <v>4</v>
      </c>
      <c r="B20">
        <v>1607447678.0999999</v>
      </c>
      <c r="C20">
        <v>531.09999990463302</v>
      </c>
      <c r="D20" t="s">
        <v>311</v>
      </c>
      <c r="E20" t="s">
        <v>312</v>
      </c>
      <c r="F20" t="s">
        <v>305</v>
      </c>
      <c r="G20" t="s">
        <v>306</v>
      </c>
      <c r="H20">
        <v>1607447670.0999999</v>
      </c>
      <c r="I20">
        <f t="shared" si="0"/>
        <v>4.0638415664957005E-3</v>
      </c>
      <c r="J20">
        <f t="shared" si="1"/>
        <v>4.0638415664957002</v>
      </c>
      <c r="K20">
        <f t="shared" si="2"/>
        <v>15.859540545181002</v>
      </c>
      <c r="L20">
        <f t="shared" si="3"/>
        <v>379.12480645161298</v>
      </c>
      <c r="M20">
        <f t="shared" si="4"/>
        <v>206.03355323586146</v>
      </c>
      <c r="N20">
        <f t="shared" si="5"/>
        <v>21.055871365247182</v>
      </c>
      <c r="O20">
        <f t="shared" si="6"/>
        <v>38.745160827668236</v>
      </c>
      <c r="P20">
        <f t="shared" si="7"/>
        <v>0.16166902404820091</v>
      </c>
      <c r="Q20">
        <f t="shared" si="8"/>
        <v>2.9660226495571487</v>
      </c>
      <c r="R20">
        <f t="shared" si="9"/>
        <v>0.15692821505387042</v>
      </c>
      <c r="S20">
        <f t="shared" si="10"/>
        <v>9.8494497330092468E-2</v>
      </c>
      <c r="T20">
        <f t="shared" si="11"/>
        <v>231.29060927056472</v>
      </c>
      <c r="U20">
        <f t="shared" si="12"/>
        <v>35.078838785088692</v>
      </c>
      <c r="V20">
        <f t="shared" si="13"/>
        <v>34.363722580645202</v>
      </c>
      <c r="W20">
        <f t="shared" si="14"/>
        <v>5.4523728058071548</v>
      </c>
      <c r="X20">
        <f t="shared" si="15"/>
        <v>52.235705144945314</v>
      </c>
      <c r="Y20">
        <f t="shared" si="16"/>
        <v>2.9142095514297193</v>
      </c>
      <c r="Z20">
        <f t="shared" si="17"/>
        <v>5.5789608723444566</v>
      </c>
      <c r="AA20">
        <f t="shared" si="18"/>
        <v>2.5381632543774355</v>
      </c>
      <c r="AB20">
        <f t="shared" si="19"/>
        <v>-179.2154130824604</v>
      </c>
      <c r="AC20">
        <f t="shared" si="20"/>
        <v>66.068294285513176</v>
      </c>
      <c r="AD20">
        <f t="shared" si="21"/>
        <v>5.1803996449573635</v>
      </c>
      <c r="AE20">
        <f t="shared" si="22"/>
        <v>123.32389011857485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52620.428579698142</v>
      </c>
      <c r="AK20" t="s">
        <v>292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313</v>
      </c>
      <c r="AR20">
        <v>15321.1</v>
      </c>
      <c r="AS20">
        <v>861.13948000000005</v>
      </c>
      <c r="AT20">
        <v>1261.17</v>
      </c>
      <c r="AU20">
        <f t="shared" si="27"/>
        <v>0.31719000610544179</v>
      </c>
      <c r="AV20">
        <v>0.5</v>
      </c>
      <c r="AW20">
        <f t="shared" si="28"/>
        <v>1180.1831028516599</v>
      </c>
      <c r="AX20">
        <f t="shared" si="29"/>
        <v>15.859540545181002</v>
      </c>
      <c r="AY20">
        <f t="shared" si="30"/>
        <v>187.17114279952861</v>
      </c>
      <c r="AZ20">
        <f t="shared" si="31"/>
        <v>1.3927743911330401E-2</v>
      </c>
      <c r="BA20">
        <f t="shared" si="32"/>
        <v>1.5865505839815408</v>
      </c>
      <c r="BB20" t="s">
        <v>314</v>
      </c>
      <c r="BC20">
        <v>861.13948000000005</v>
      </c>
      <c r="BD20">
        <v>646.67999999999995</v>
      </c>
      <c r="BE20">
        <f t="shared" si="33"/>
        <v>0.48723804086681421</v>
      </c>
      <c r="BF20">
        <f t="shared" si="34"/>
        <v>0.65099598040651585</v>
      </c>
      <c r="BG20">
        <f t="shared" si="35"/>
        <v>0.76504932323927499</v>
      </c>
      <c r="BH20">
        <f t="shared" si="36"/>
        <v>0.73306871008075802</v>
      </c>
      <c r="BI20">
        <f t="shared" si="37"/>
        <v>0.78571726317773538</v>
      </c>
      <c r="BJ20">
        <f t="shared" si="38"/>
        <v>0.48887095573563255</v>
      </c>
      <c r="BK20">
        <f t="shared" si="39"/>
        <v>0.51112904426436745</v>
      </c>
      <c r="BL20">
        <f t="shared" si="40"/>
        <v>1399.99774193548</v>
      </c>
      <c r="BM20">
        <f t="shared" si="41"/>
        <v>1180.1831028516599</v>
      </c>
      <c r="BN20">
        <f t="shared" si="42"/>
        <v>0.84298929026847635</v>
      </c>
      <c r="BO20">
        <f t="shared" si="43"/>
        <v>0.19597858053695266</v>
      </c>
      <c r="BP20">
        <v>6</v>
      </c>
      <c r="BQ20">
        <v>0.5</v>
      </c>
      <c r="BR20" t="s">
        <v>295</v>
      </c>
      <c r="BS20">
        <v>2</v>
      </c>
      <c r="BT20">
        <v>1607447670.0999999</v>
      </c>
      <c r="BU20">
        <v>379.12480645161298</v>
      </c>
      <c r="BV20">
        <v>399.99667741935502</v>
      </c>
      <c r="BW20">
        <v>28.5157967741936</v>
      </c>
      <c r="BX20">
        <v>23.780158064516101</v>
      </c>
      <c r="BY20">
        <v>378.97300000000001</v>
      </c>
      <c r="BZ20">
        <v>27.9321967741935</v>
      </c>
      <c r="CA20">
        <v>500.20174193548399</v>
      </c>
      <c r="CB20">
        <v>102.096387096774</v>
      </c>
      <c r="CC20">
        <v>9.9934980645161306E-2</v>
      </c>
      <c r="CD20">
        <v>34.776896774193503</v>
      </c>
      <c r="CE20">
        <v>34.363722580645202</v>
      </c>
      <c r="CF20">
        <v>999.9</v>
      </c>
      <c r="CG20">
        <v>0</v>
      </c>
      <c r="CH20">
        <v>0</v>
      </c>
      <c r="CI20">
        <v>9999.7732258064498</v>
      </c>
      <c r="CJ20">
        <v>0</v>
      </c>
      <c r="CK20">
        <v>343.40735483870998</v>
      </c>
      <c r="CL20">
        <v>1399.99774193548</v>
      </c>
      <c r="CM20">
        <v>0.90000061290322597</v>
      </c>
      <c r="CN20">
        <v>9.9999383870967698E-2</v>
      </c>
      <c r="CO20">
        <v>0</v>
      </c>
      <c r="CP20">
        <v>861.32938709677398</v>
      </c>
      <c r="CQ20">
        <v>4.9994800000000001</v>
      </c>
      <c r="CR20">
        <v>12822.6</v>
      </c>
      <c r="CS20">
        <v>11417.554838709701</v>
      </c>
      <c r="CT20">
        <v>48.921129032258101</v>
      </c>
      <c r="CU20">
        <v>50.8</v>
      </c>
      <c r="CV20">
        <v>49.987806451612897</v>
      </c>
      <c r="CW20">
        <v>50.300064516128998</v>
      </c>
      <c r="CX20">
        <v>51.342548387096798</v>
      </c>
      <c r="CY20">
        <v>1255.4983870967701</v>
      </c>
      <c r="CZ20">
        <v>139.5</v>
      </c>
      <c r="DA20">
        <v>0</v>
      </c>
      <c r="DB20">
        <v>207.89999985694899</v>
      </c>
      <c r="DC20">
        <v>0</v>
      </c>
      <c r="DD20">
        <v>861.13948000000005</v>
      </c>
      <c r="DE20">
        <v>-9.3920769230552104</v>
      </c>
      <c r="DF20">
        <v>-164.24615414275399</v>
      </c>
      <c r="DG20">
        <v>12820.056</v>
      </c>
      <c r="DH20">
        <v>15</v>
      </c>
      <c r="DI20">
        <v>1607447492</v>
      </c>
      <c r="DJ20" t="s">
        <v>309</v>
      </c>
      <c r="DK20">
        <v>1607447487.5</v>
      </c>
      <c r="DL20">
        <v>1607447492</v>
      </c>
      <c r="DM20">
        <v>2</v>
      </c>
      <c r="DN20">
        <v>-7.0000000000000007E-2</v>
      </c>
      <c r="DO20">
        <v>-5.0999999999999997E-2</v>
      </c>
      <c r="DP20">
        <v>0.13600000000000001</v>
      </c>
      <c r="DQ20">
        <v>0.37</v>
      </c>
      <c r="DR20">
        <v>400</v>
      </c>
      <c r="DS20">
        <v>24</v>
      </c>
      <c r="DT20">
        <v>0.11</v>
      </c>
      <c r="DU20">
        <v>0.02</v>
      </c>
      <c r="DV20">
        <v>15.8602862333871</v>
      </c>
      <c r="DW20">
        <v>0.17247785915028799</v>
      </c>
      <c r="DX20">
        <v>3.6988025678922697E-2</v>
      </c>
      <c r="DY20">
        <v>1</v>
      </c>
      <c r="DZ20">
        <v>-20.8718096774194</v>
      </c>
      <c r="EA20">
        <v>-0.131346774193488</v>
      </c>
      <c r="EB20">
        <v>4.3617992402061101E-2</v>
      </c>
      <c r="EC20">
        <v>1</v>
      </c>
      <c r="ED20">
        <v>4.7356274193548398</v>
      </c>
      <c r="EE20">
        <v>-8.8940322580664893E-2</v>
      </c>
      <c r="EF20">
        <v>6.6983965186390897E-3</v>
      </c>
      <c r="EG20">
        <v>1</v>
      </c>
      <c r="EH20">
        <v>3</v>
      </c>
      <c r="EI20">
        <v>3</v>
      </c>
      <c r="EJ20" t="s">
        <v>315</v>
      </c>
      <c r="EK20">
        <v>100</v>
      </c>
      <c r="EL20">
        <v>100</v>
      </c>
      <c r="EM20">
        <v>0.152</v>
      </c>
      <c r="EN20">
        <v>0.58260000000000001</v>
      </c>
      <c r="EO20">
        <v>0.30370839742786299</v>
      </c>
      <c r="EP20">
        <v>-1.6043650578588901E-5</v>
      </c>
      <c r="EQ20">
        <v>-1.15305589960158E-6</v>
      </c>
      <c r="ER20">
        <v>3.6581349982770798E-10</v>
      </c>
      <c r="ES20">
        <v>0.44423537324980999</v>
      </c>
      <c r="ET20">
        <v>0</v>
      </c>
      <c r="EU20">
        <v>0</v>
      </c>
      <c r="EV20">
        <v>0</v>
      </c>
      <c r="EW20">
        <v>18</v>
      </c>
      <c r="EX20">
        <v>2225</v>
      </c>
      <c r="EY20">
        <v>1</v>
      </c>
      <c r="EZ20">
        <v>25</v>
      </c>
      <c r="FA20">
        <v>3.2</v>
      </c>
      <c r="FB20">
        <v>3.1</v>
      </c>
      <c r="FC20">
        <v>2</v>
      </c>
      <c r="FD20">
        <v>510.45299999999997</v>
      </c>
      <c r="FE20">
        <v>526.45299999999997</v>
      </c>
      <c r="FF20">
        <v>33.2834</v>
      </c>
      <c r="FG20">
        <v>32.822000000000003</v>
      </c>
      <c r="FH20">
        <v>30</v>
      </c>
      <c r="FI20">
        <v>32.599499999999999</v>
      </c>
      <c r="FJ20">
        <v>32.614199999999997</v>
      </c>
      <c r="FK20">
        <v>19.101900000000001</v>
      </c>
      <c r="FL20">
        <v>0</v>
      </c>
      <c r="FM20">
        <v>100</v>
      </c>
      <c r="FN20">
        <v>-999.9</v>
      </c>
      <c r="FO20">
        <v>400</v>
      </c>
      <c r="FP20">
        <v>24.404</v>
      </c>
      <c r="FQ20">
        <v>97.907399999999996</v>
      </c>
      <c r="FR20">
        <v>102.571</v>
      </c>
    </row>
    <row r="21" spans="1:174" x14ac:dyDescent="0.25">
      <c r="A21">
        <v>5</v>
      </c>
      <c r="B21">
        <v>1607447830.0999999</v>
      </c>
      <c r="C21">
        <v>683.09999990463302</v>
      </c>
      <c r="D21" t="s">
        <v>316</v>
      </c>
      <c r="E21" t="s">
        <v>317</v>
      </c>
      <c r="F21" t="s">
        <v>318</v>
      </c>
      <c r="G21" t="s">
        <v>319</v>
      </c>
      <c r="H21">
        <v>1607447822.0999999</v>
      </c>
      <c r="I21">
        <f t="shared" si="0"/>
        <v>2.6502068128486868E-3</v>
      </c>
      <c r="J21">
        <f t="shared" si="1"/>
        <v>2.6502068128486869</v>
      </c>
      <c r="K21">
        <f t="shared" si="2"/>
        <v>9.5905019134468468</v>
      </c>
      <c r="L21">
        <f t="shared" si="3"/>
        <v>387.23377419354802</v>
      </c>
      <c r="M21">
        <f t="shared" si="4"/>
        <v>214.55951730091112</v>
      </c>
      <c r="N21">
        <f t="shared" si="5"/>
        <v>21.926248902670281</v>
      </c>
      <c r="O21">
        <f t="shared" si="6"/>
        <v>39.572162648839537</v>
      </c>
      <c r="P21">
        <f t="shared" si="7"/>
        <v>9.7762099456569954E-2</v>
      </c>
      <c r="Q21">
        <f t="shared" si="8"/>
        <v>2.965830870495092</v>
      </c>
      <c r="R21">
        <f t="shared" si="9"/>
        <v>9.6006502703825033E-2</v>
      </c>
      <c r="S21">
        <f t="shared" si="10"/>
        <v>6.0159171615421239E-2</v>
      </c>
      <c r="T21">
        <f t="shared" si="11"/>
        <v>231.29525057661027</v>
      </c>
      <c r="U21">
        <f t="shared" si="12"/>
        <v>35.36593639537697</v>
      </c>
      <c r="V21">
        <f t="shared" si="13"/>
        <v>34.305206451612897</v>
      </c>
      <c r="W21">
        <f t="shared" si="14"/>
        <v>5.4346481250828056</v>
      </c>
      <c r="X21">
        <f t="shared" si="15"/>
        <v>49.070497510342229</v>
      </c>
      <c r="Y21">
        <f t="shared" si="16"/>
        <v>2.7263360228157771</v>
      </c>
      <c r="Z21">
        <f t="shared" si="17"/>
        <v>5.5559575735729343</v>
      </c>
      <c r="AA21">
        <f t="shared" si="18"/>
        <v>2.7083121022670285</v>
      </c>
      <c r="AB21">
        <f t="shared" si="19"/>
        <v>-116.87412044662709</v>
      </c>
      <c r="AC21">
        <f t="shared" si="20"/>
        <v>63.51294142929909</v>
      </c>
      <c r="AD21">
        <f t="shared" si="21"/>
        <v>4.9771274655490663</v>
      </c>
      <c r="AE21">
        <f t="shared" si="22"/>
        <v>182.91119902483135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52627.585725199657</v>
      </c>
      <c r="AK21" t="s">
        <v>292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320</v>
      </c>
      <c r="AR21">
        <v>15401.4</v>
      </c>
      <c r="AS21">
        <v>987.38757692307695</v>
      </c>
      <c r="AT21">
        <v>1231.06</v>
      </c>
      <c r="AU21">
        <f t="shared" si="27"/>
        <v>0.19793708111458663</v>
      </c>
      <c r="AV21">
        <v>0.5</v>
      </c>
      <c r="AW21">
        <f t="shared" si="28"/>
        <v>1180.2043273609875</v>
      </c>
      <c r="AX21">
        <f t="shared" si="29"/>
        <v>9.5905019134468468</v>
      </c>
      <c r="AY21">
        <f t="shared" si="30"/>
        <v>116.80309983831897</v>
      </c>
      <c r="AZ21">
        <f t="shared" si="31"/>
        <v>8.615668624093192E-3</v>
      </c>
      <c r="BA21">
        <f t="shared" si="32"/>
        <v>1.6498139814468833</v>
      </c>
      <c r="BB21" t="s">
        <v>321</v>
      </c>
      <c r="BC21">
        <v>987.38757692307695</v>
      </c>
      <c r="BD21">
        <v>671.57</v>
      </c>
      <c r="BE21">
        <f t="shared" si="33"/>
        <v>0.45447825451237134</v>
      </c>
      <c r="BF21">
        <f t="shared" si="34"/>
        <v>0.43552596664269788</v>
      </c>
      <c r="BG21">
        <f t="shared" si="35"/>
        <v>0.78402322322631457</v>
      </c>
      <c r="BH21">
        <f t="shared" si="36"/>
        <v>0.47261524666620891</v>
      </c>
      <c r="BI21">
        <f t="shared" si="37"/>
        <v>0.79754085683975995</v>
      </c>
      <c r="BJ21">
        <f t="shared" si="38"/>
        <v>0.29622225380806366</v>
      </c>
      <c r="BK21">
        <f t="shared" si="39"/>
        <v>0.70377774619193634</v>
      </c>
      <c r="BL21">
        <f t="shared" si="40"/>
        <v>1400.0225806451599</v>
      </c>
      <c r="BM21">
        <f t="shared" si="41"/>
        <v>1180.2043273609875</v>
      </c>
      <c r="BN21">
        <f t="shared" si="42"/>
        <v>0.8429894943673869</v>
      </c>
      <c r="BO21">
        <f t="shared" si="43"/>
        <v>0.19597898873477382</v>
      </c>
      <c r="BP21">
        <v>6</v>
      </c>
      <c r="BQ21">
        <v>0.5</v>
      </c>
      <c r="BR21" t="s">
        <v>295</v>
      </c>
      <c r="BS21">
        <v>2</v>
      </c>
      <c r="BT21">
        <v>1607447822.0999999</v>
      </c>
      <c r="BU21">
        <v>387.23377419354802</v>
      </c>
      <c r="BV21">
        <v>399.96848387096799</v>
      </c>
      <c r="BW21">
        <v>26.678587096774201</v>
      </c>
      <c r="BX21">
        <v>23.584493548387101</v>
      </c>
      <c r="BY21">
        <v>387.08787096774199</v>
      </c>
      <c r="BZ21">
        <v>26.1813258064516</v>
      </c>
      <c r="CA21">
        <v>500.21170967741898</v>
      </c>
      <c r="CB21">
        <v>102.09190322580601</v>
      </c>
      <c r="CC21">
        <v>0.10001619354838701</v>
      </c>
      <c r="CD21">
        <v>34.7024258064516</v>
      </c>
      <c r="CE21">
        <v>34.305206451612897</v>
      </c>
      <c r="CF21">
        <v>999.9</v>
      </c>
      <c r="CG21">
        <v>0</v>
      </c>
      <c r="CH21">
        <v>0</v>
      </c>
      <c r="CI21">
        <v>9999.12612903226</v>
      </c>
      <c r="CJ21">
        <v>0</v>
      </c>
      <c r="CK21">
        <v>441.61367741935499</v>
      </c>
      <c r="CL21">
        <v>1400.0225806451599</v>
      </c>
      <c r="CM21">
        <v>0.89999367741935499</v>
      </c>
      <c r="CN21">
        <v>0.10000624516129</v>
      </c>
      <c r="CO21">
        <v>0</v>
      </c>
      <c r="CP21">
        <v>988.68341935483897</v>
      </c>
      <c r="CQ21">
        <v>4.9994800000000001</v>
      </c>
      <c r="CR21">
        <v>14424.9258064516</v>
      </c>
      <c r="CS21">
        <v>11417.7419354839</v>
      </c>
      <c r="CT21">
        <v>49.068129032258</v>
      </c>
      <c r="CU21">
        <v>50.5843548387097</v>
      </c>
      <c r="CV21">
        <v>50.062129032257999</v>
      </c>
      <c r="CW21">
        <v>50.245677419354799</v>
      </c>
      <c r="CX21">
        <v>51.411000000000001</v>
      </c>
      <c r="CY21">
        <v>1255.5106451612901</v>
      </c>
      <c r="CZ21">
        <v>139.51193548387101</v>
      </c>
      <c r="DA21">
        <v>0</v>
      </c>
      <c r="DB21">
        <v>151.09999990463299</v>
      </c>
      <c r="DC21">
        <v>0</v>
      </c>
      <c r="DD21">
        <v>987.38757692307695</v>
      </c>
      <c r="DE21">
        <v>-180.245299166216</v>
      </c>
      <c r="DF21">
        <v>-2497.6547009106598</v>
      </c>
      <c r="DG21">
        <v>14407.1538461538</v>
      </c>
      <c r="DH21">
        <v>15</v>
      </c>
      <c r="DI21">
        <v>1607447492</v>
      </c>
      <c r="DJ21" t="s">
        <v>309</v>
      </c>
      <c r="DK21">
        <v>1607447487.5</v>
      </c>
      <c r="DL21">
        <v>1607447492</v>
      </c>
      <c r="DM21">
        <v>2</v>
      </c>
      <c r="DN21">
        <v>-7.0000000000000007E-2</v>
      </c>
      <c r="DO21">
        <v>-5.0999999999999997E-2</v>
      </c>
      <c r="DP21">
        <v>0.13600000000000001</v>
      </c>
      <c r="DQ21">
        <v>0.37</v>
      </c>
      <c r="DR21">
        <v>400</v>
      </c>
      <c r="DS21">
        <v>24</v>
      </c>
      <c r="DT21">
        <v>0.11</v>
      </c>
      <c r="DU21">
        <v>0.02</v>
      </c>
      <c r="DV21">
        <v>9.5910834086270498</v>
      </c>
      <c r="DW21">
        <v>-0.128426664740772</v>
      </c>
      <c r="DX21">
        <v>1.58212155095422E-2</v>
      </c>
      <c r="DY21">
        <v>1</v>
      </c>
      <c r="DZ21">
        <v>-12.7347741935484</v>
      </c>
      <c r="EA21">
        <v>4.5270967741992699E-2</v>
      </c>
      <c r="EB21">
        <v>1.65899885811845E-2</v>
      </c>
      <c r="EC21">
        <v>1</v>
      </c>
      <c r="ED21">
        <v>3.0940903225806502</v>
      </c>
      <c r="EE21">
        <v>0.122700967741929</v>
      </c>
      <c r="EF21">
        <v>9.1939873353049806E-3</v>
      </c>
      <c r="EG21">
        <v>1</v>
      </c>
      <c r="EH21">
        <v>3</v>
      </c>
      <c r="EI21">
        <v>3</v>
      </c>
      <c r="EJ21" t="s">
        <v>315</v>
      </c>
      <c r="EK21">
        <v>100</v>
      </c>
      <c r="EL21">
        <v>100</v>
      </c>
      <c r="EM21">
        <v>0.14599999999999999</v>
      </c>
      <c r="EN21">
        <v>0.49790000000000001</v>
      </c>
      <c r="EO21">
        <v>0.30370839742786299</v>
      </c>
      <c r="EP21">
        <v>-1.6043650578588901E-5</v>
      </c>
      <c r="EQ21">
        <v>-1.15305589960158E-6</v>
      </c>
      <c r="ER21">
        <v>3.6581349982770798E-10</v>
      </c>
      <c r="ES21">
        <v>-0.13990383572859799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5.7</v>
      </c>
      <c r="FB21">
        <v>5.6</v>
      </c>
      <c r="FC21">
        <v>2</v>
      </c>
      <c r="FD21">
        <v>509.74799999999999</v>
      </c>
      <c r="FE21">
        <v>526.86599999999999</v>
      </c>
      <c r="FF21">
        <v>33.342599999999997</v>
      </c>
      <c r="FG21">
        <v>32.786999999999999</v>
      </c>
      <c r="FH21">
        <v>30</v>
      </c>
      <c r="FI21">
        <v>32.619500000000002</v>
      </c>
      <c r="FJ21">
        <v>32.640599999999999</v>
      </c>
      <c r="FK21">
        <v>19.116900000000001</v>
      </c>
      <c r="FL21">
        <v>0</v>
      </c>
      <c r="FM21">
        <v>100</v>
      </c>
      <c r="FN21">
        <v>-999.9</v>
      </c>
      <c r="FO21">
        <v>400</v>
      </c>
      <c r="FP21">
        <v>28.2927</v>
      </c>
      <c r="FQ21">
        <v>97.928700000000006</v>
      </c>
      <c r="FR21">
        <v>102.57599999999999</v>
      </c>
    </row>
    <row r="22" spans="1:174" x14ac:dyDescent="0.25">
      <c r="A22">
        <v>6</v>
      </c>
      <c r="B22">
        <v>1607448016.0999999</v>
      </c>
      <c r="C22">
        <v>869.09999990463302</v>
      </c>
      <c r="D22" t="s">
        <v>322</v>
      </c>
      <c r="E22" t="s">
        <v>323</v>
      </c>
      <c r="F22" t="s">
        <v>318</v>
      </c>
      <c r="G22" t="s">
        <v>319</v>
      </c>
      <c r="H22">
        <v>1607448008.0999999</v>
      </c>
      <c r="I22">
        <f t="shared" si="0"/>
        <v>2.8720405244861648E-3</v>
      </c>
      <c r="J22">
        <f t="shared" si="1"/>
        <v>2.8720405244861649</v>
      </c>
      <c r="K22">
        <f t="shared" si="2"/>
        <v>9.537169190889502</v>
      </c>
      <c r="L22">
        <f t="shared" si="3"/>
        <v>387.20993548387099</v>
      </c>
      <c r="M22">
        <f t="shared" si="4"/>
        <v>228.88521398802422</v>
      </c>
      <c r="N22">
        <f t="shared" si="5"/>
        <v>23.38810628323386</v>
      </c>
      <c r="O22">
        <f t="shared" si="6"/>
        <v>39.566151815707663</v>
      </c>
      <c r="P22">
        <f t="shared" si="7"/>
        <v>0.1071294940505034</v>
      </c>
      <c r="Q22">
        <f t="shared" si="8"/>
        <v>2.9649664338876063</v>
      </c>
      <c r="R22">
        <f t="shared" si="9"/>
        <v>0.10502464453022008</v>
      </c>
      <c r="S22">
        <f t="shared" si="10"/>
        <v>6.5826070688993543E-2</v>
      </c>
      <c r="T22">
        <f t="shared" si="11"/>
        <v>231.29015442839872</v>
      </c>
      <c r="U22">
        <f t="shared" si="12"/>
        <v>35.230627054713636</v>
      </c>
      <c r="V22">
        <f t="shared" si="13"/>
        <v>34.327454838709698</v>
      </c>
      <c r="W22">
        <f t="shared" si="14"/>
        <v>5.4413813049929391</v>
      </c>
      <c r="X22">
        <f t="shared" si="15"/>
        <v>49.879320282139346</v>
      </c>
      <c r="Y22">
        <f t="shared" si="16"/>
        <v>2.7591857105611721</v>
      </c>
      <c r="Z22">
        <f t="shared" si="17"/>
        <v>5.531722755951777</v>
      </c>
      <c r="AA22">
        <f t="shared" si="18"/>
        <v>2.682195594431767</v>
      </c>
      <c r="AB22">
        <f t="shared" si="19"/>
        <v>-126.65698712983986</v>
      </c>
      <c r="AC22">
        <f t="shared" si="20"/>
        <v>47.350370942149112</v>
      </c>
      <c r="AD22">
        <f t="shared" si="21"/>
        <v>3.7106222337724999</v>
      </c>
      <c r="AE22">
        <f t="shared" si="22"/>
        <v>155.6941604744805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52616.141844643273</v>
      </c>
      <c r="AK22" t="s">
        <v>292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324</v>
      </c>
      <c r="AR22">
        <v>15403.7</v>
      </c>
      <c r="AS22">
        <v>1094.3396</v>
      </c>
      <c r="AT22">
        <v>1325.56</v>
      </c>
      <c r="AU22">
        <f t="shared" si="27"/>
        <v>0.17443223995896073</v>
      </c>
      <c r="AV22">
        <v>0.5</v>
      </c>
      <c r="AW22">
        <f t="shared" si="28"/>
        <v>1180.1831047801377</v>
      </c>
      <c r="AX22">
        <f t="shared" si="29"/>
        <v>9.537169190889502</v>
      </c>
      <c r="AY22">
        <f t="shared" si="30"/>
        <v>102.93099126426014</v>
      </c>
      <c r="AZ22">
        <f t="shared" si="31"/>
        <v>8.57063334472161E-3</v>
      </c>
      <c r="BA22">
        <f t="shared" si="32"/>
        <v>1.4609070883249344</v>
      </c>
      <c r="BB22" t="s">
        <v>325</v>
      </c>
      <c r="BC22">
        <v>1094.3396</v>
      </c>
      <c r="BD22">
        <v>694.53</v>
      </c>
      <c r="BE22">
        <f t="shared" si="33"/>
        <v>0.47604785901807534</v>
      </c>
      <c r="BF22">
        <f t="shared" si="34"/>
        <v>0.36641744449550723</v>
      </c>
      <c r="BG22">
        <f t="shared" si="35"/>
        <v>0.75422873945979629</v>
      </c>
      <c r="BH22">
        <f t="shared" si="36"/>
        <v>0.37899821966239133</v>
      </c>
      <c r="BI22">
        <f t="shared" si="37"/>
        <v>0.76043260041128691</v>
      </c>
      <c r="BJ22">
        <f t="shared" si="38"/>
        <v>0.23254929980187561</v>
      </c>
      <c r="BK22">
        <f t="shared" si="39"/>
        <v>0.76745070019812434</v>
      </c>
      <c r="BL22">
        <f t="shared" si="40"/>
        <v>1399.9980645161299</v>
      </c>
      <c r="BM22">
        <f t="shared" si="41"/>
        <v>1180.1831047801377</v>
      </c>
      <c r="BN22">
        <f t="shared" si="42"/>
        <v>0.84298909740852745</v>
      </c>
      <c r="BO22">
        <f t="shared" si="43"/>
        <v>0.19597819481705506</v>
      </c>
      <c r="BP22">
        <v>6</v>
      </c>
      <c r="BQ22">
        <v>0.5</v>
      </c>
      <c r="BR22" t="s">
        <v>295</v>
      </c>
      <c r="BS22">
        <v>2</v>
      </c>
      <c r="BT22">
        <v>1607448008.0999999</v>
      </c>
      <c r="BU22">
        <v>387.20993548387099</v>
      </c>
      <c r="BV22">
        <v>399.98312903225798</v>
      </c>
      <c r="BW22">
        <v>27.002477419354801</v>
      </c>
      <c r="BX22">
        <v>23.6506419354839</v>
      </c>
      <c r="BY22">
        <v>387.06393548387098</v>
      </c>
      <c r="BZ22">
        <v>26.490138709677399</v>
      </c>
      <c r="CA22">
        <v>500.231290322581</v>
      </c>
      <c r="CB22">
        <v>102.08261290322601</v>
      </c>
      <c r="CC22">
        <v>0.10007454838709701</v>
      </c>
      <c r="CD22">
        <v>34.623677419354799</v>
      </c>
      <c r="CE22">
        <v>34.327454838709698</v>
      </c>
      <c r="CF22">
        <v>999.9</v>
      </c>
      <c r="CG22">
        <v>0</v>
      </c>
      <c r="CH22">
        <v>0</v>
      </c>
      <c r="CI22">
        <v>9995.1403225806498</v>
      </c>
      <c r="CJ22">
        <v>0</v>
      </c>
      <c r="CK22">
        <v>441.32145161290299</v>
      </c>
      <c r="CL22">
        <v>1399.9980645161299</v>
      </c>
      <c r="CM22">
        <v>0.90000506451612905</v>
      </c>
      <c r="CN22">
        <v>9.9995083870967699E-2</v>
      </c>
      <c r="CO22">
        <v>0</v>
      </c>
      <c r="CP22">
        <v>1095.80774193548</v>
      </c>
      <c r="CQ22">
        <v>4.9994800000000001</v>
      </c>
      <c r="CR22">
        <v>15897.535483871001</v>
      </c>
      <c r="CS22">
        <v>11417.587096774199</v>
      </c>
      <c r="CT22">
        <v>48.987709677419403</v>
      </c>
      <c r="CU22">
        <v>50.036000000000001</v>
      </c>
      <c r="CV22">
        <v>49.887</v>
      </c>
      <c r="CW22">
        <v>49.783967741935498</v>
      </c>
      <c r="CX22">
        <v>51.161064516129002</v>
      </c>
      <c r="CY22">
        <v>1255.5070967741899</v>
      </c>
      <c r="CZ22">
        <v>139.49096774193501</v>
      </c>
      <c r="DA22">
        <v>0</v>
      </c>
      <c r="DB22">
        <v>184.90000009536701</v>
      </c>
      <c r="DC22">
        <v>0</v>
      </c>
      <c r="DD22">
        <v>1094.3396</v>
      </c>
      <c r="DE22">
        <v>-155.99384590395201</v>
      </c>
      <c r="DF22">
        <v>-2174.3692273837401</v>
      </c>
      <c r="DG22">
        <v>15877</v>
      </c>
      <c r="DH22">
        <v>15</v>
      </c>
      <c r="DI22">
        <v>1607447492</v>
      </c>
      <c r="DJ22" t="s">
        <v>309</v>
      </c>
      <c r="DK22">
        <v>1607447487.5</v>
      </c>
      <c r="DL22">
        <v>1607447492</v>
      </c>
      <c r="DM22">
        <v>2</v>
      </c>
      <c r="DN22">
        <v>-7.0000000000000007E-2</v>
      </c>
      <c r="DO22">
        <v>-5.0999999999999997E-2</v>
      </c>
      <c r="DP22">
        <v>0.13600000000000001</v>
      </c>
      <c r="DQ22">
        <v>0.37</v>
      </c>
      <c r="DR22">
        <v>400</v>
      </c>
      <c r="DS22">
        <v>24</v>
      </c>
      <c r="DT22">
        <v>0.11</v>
      </c>
      <c r="DU22">
        <v>0.02</v>
      </c>
      <c r="DV22">
        <v>9.5364281319969209</v>
      </c>
      <c r="DW22">
        <v>-0.26545920491952102</v>
      </c>
      <c r="DX22">
        <v>3.1133019151223001E-2</v>
      </c>
      <c r="DY22">
        <v>1</v>
      </c>
      <c r="DZ22">
        <v>-12.773303225806499</v>
      </c>
      <c r="EA22">
        <v>0.31935967741941101</v>
      </c>
      <c r="EB22">
        <v>3.9141649163922397E-2</v>
      </c>
      <c r="EC22">
        <v>0</v>
      </c>
      <c r="ED22">
        <v>3.3518512903225801</v>
      </c>
      <c r="EE22">
        <v>-0.12774387096774301</v>
      </c>
      <c r="EF22">
        <v>9.5996097843864293E-3</v>
      </c>
      <c r="EG22">
        <v>1</v>
      </c>
      <c r="EH22">
        <v>2</v>
      </c>
      <c r="EI22">
        <v>3</v>
      </c>
      <c r="EJ22" t="s">
        <v>302</v>
      </c>
      <c r="EK22">
        <v>100</v>
      </c>
      <c r="EL22">
        <v>100</v>
      </c>
      <c r="EM22">
        <v>0.14599999999999999</v>
      </c>
      <c r="EN22">
        <v>0.51190000000000002</v>
      </c>
      <c r="EO22">
        <v>0.30370839742786299</v>
      </c>
      <c r="EP22">
        <v>-1.6043650578588901E-5</v>
      </c>
      <c r="EQ22">
        <v>-1.15305589960158E-6</v>
      </c>
      <c r="ER22">
        <v>3.6581349982770798E-10</v>
      </c>
      <c r="ES22">
        <v>-0.13990383572859799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8.8000000000000007</v>
      </c>
      <c r="FB22">
        <v>8.6999999999999993</v>
      </c>
      <c r="FC22">
        <v>2</v>
      </c>
      <c r="FD22">
        <v>502.27</v>
      </c>
      <c r="FE22">
        <v>525.83000000000004</v>
      </c>
      <c r="FF22">
        <v>33.324100000000001</v>
      </c>
      <c r="FG22">
        <v>32.854599999999998</v>
      </c>
      <c r="FH22">
        <v>30.000399999999999</v>
      </c>
      <c r="FI22">
        <v>32.688299999999998</v>
      </c>
      <c r="FJ22">
        <v>32.7072</v>
      </c>
      <c r="FK22">
        <v>19.133099999999999</v>
      </c>
      <c r="FL22">
        <v>0</v>
      </c>
      <c r="FM22">
        <v>100</v>
      </c>
      <c r="FN22">
        <v>-999.9</v>
      </c>
      <c r="FO22">
        <v>400</v>
      </c>
      <c r="FP22">
        <v>26.542899999999999</v>
      </c>
      <c r="FQ22">
        <v>97.908600000000007</v>
      </c>
      <c r="FR22">
        <v>102.541</v>
      </c>
    </row>
    <row r="23" spans="1:174" x14ac:dyDescent="0.25">
      <c r="A23">
        <v>7</v>
      </c>
      <c r="B23">
        <v>1607448298.0999999</v>
      </c>
      <c r="C23">
        <v>1151.0999999046301</v>
      </c>
      <c r="D23" t="s">
        <v>326</v>
      </c>
      <c r="E23" t="s">
        <v>327</v>
      </c>
      <c r="F23" t="s">
        <v>328</v>
      </c>
      <c r="G23" t="s">
        <v>319</v>
      </c>
      <c r="H23">
        <v>1607448290.0999999</v>
      </c>
      <c r="I23">
        <f t="shared" si="0"/>
        <v>4.1915298205916522E-3</v>
      </c>
      <c r="J23">
        <f t="shared" si="1"/>
        <v>4.1915298205916525</v>
      </c>
      <c r="K23">
        <f t="shared" si="2"/>
        <v>9.662617368281996</v>
      </c>
      <c r="L23">
        <f t="shared" si="3"/>
        <v>386.459612903226</v>
      </c>
      <c r="M23">
        <f t="shared" si="4"/>
        <v>267.04841008510681</v>
      </c>
      <c r="N23">
        <f t="shared" si="5"/>
        <v>27.29060427553242</v>
      </c>
      <c r="O23">
        <f t="shared" si="6"/>
        <v>39.493649712635261</v>
      </c>
      <c r="P23">
        <f t="shared" si="7"/>
        <v>0.15140459958373351</v>
      </c>
      <c r="Q23">
        <f t="shared" si="8"/>
        <v>2.9656568671431907</v>
      </c>
      <c r="R23">
        <f t="shared" si="9"/>
        <v>0.14723782102630234</v>
      </c>
      <c r="S23">
        <f t="shared" si="10"/>
        <v>9.2388455112217827E-2</v>
      </c>
      <c r="T23">
        <f t="shared" si="11"/>
        <v>231.2932460899487</v>
      </c>
      <c r="U23">
        <f t="shared" si="12"/>
        <v>35.596587582136067</v>
      </c>
      <c r="V23">
        <f t="shared" si="13"/>
        <v>35.250703225806497</v>
      </c>
      <c r="W23">
        <f t="shared" si="14"/>
        <v>5.7272630211590227</v>
      </c>
      <c r="X23">
        <f t="shared" si="15"/>
        <v>51.14136778390732</v>
      </c>
      <c r="Y23">
        <f t="shared" si="16"/>
        <v>2.9414337217349105</v>
      </c>
      <c r="Z23">
        <f t="shared" si="17"/>
        <v>5.7515742131959424</v>
      </c>
      <c r="AA23">
        <f t="shared" si="18"/>
        <v>2.7858292994241123</v>
      </c>
      <c r="AB23">
        <f t="shared" si="19"/>
        <v>-184.84646508809186</v>
      </c>
      <c r="AC23">
        <f t="shared" si="20"/>
        <v>12.255404268303439</v>
      </c>
      <c r="AD23">
        <f t="shared" si="21"/>
        <v>0.96781459104884493</v>
      </c>
      <c r="AE23">
        <f t="shared" si="22"/>
        <v>59.669999861209106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52515.986288648157</v>
      </c>
      <c r="AK23" t="s">
        <v>292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329</v>
      </c>
      <c r="AR23">
        <v>15346.2</v>
      </c>
      <c r="AS23">
        <v>954.42264</v>
      </c>
      <c r="AT23">
        <v>1132.7</v>
      </c>
      <c r="AU23">
        <f t="shared" si="27"/>
        <v>0.15739150701862814</v>
      </c>
      <c r="AV23">
        <v>0.5</v>
      </c>
      <c r="AW23">
        <f t="shared" si="28"/>
        <v>1180.1935176835905</v>
      </c>
      <c r="AX23">
        <f t="shared" si="29"/>
        <v>9.662617368281996</v>
      </c>
      <c r="AY23">
        <f t="shared" si="30"/>
        <v>92.876218160918128</v>
      </c>
      <c r="AZ23">
        <f t="shared" si="31"/>
        <v>8.6768523082531093E-3</v>
      </c>
      <c r="BA23">
        <f t="shared" si="32"/>
        <v>1.8799152467555398</v>
      </c>
      <c r="BB23" t="s">
        <v>330</v>
      </c>
      <c r="BC23">
        <v>954.42264</v>
      </c>
      <c r="BD23">
        <v>624.57000000000005</v>
      </c>
      <c r="BE23">
        <f t="shared" si="33"/>
        <v>0.44860068862011127</v>
      </c>
      <c r="BF23">
        <f t="shared" si="34"/>
        <v>0.3508499006159842</v>
      </c>
      <c r="BG23">
        <f t="shared" si="35"/>
        <v>0.80734480627561611</v>
      </c>
      <c r="BH23">
        <f t="shared" si="36"/>
        <v>0.42729506074964502</v>
      </c>
      <c r="BI23">
        <f t="shared" si="37"/>
        <v>0.83616485792234851</v>
      </c>
      <c r="BJ23">
        <f t="shared" si="38"/>
        <v>0.22959463998855401</v>
      </c>
      <c r="BK23">
        <f t="shared" si="39"/>
        <v>0.77040536001144599</v>
      </c>
      <c r="BL23">
        <f t="shared" si="40"/>
        <v>1400.0096774193501</v>
      </c>
      <c r="BM23">
        <f t="shared" si="41"/>
        <v>1180.1935176835905</v>
      </c>
      <c r="BN23">
        <f t="shared" si="42"/>
        <v>0.84298954265734172</v>
      </c>
      <c r="BO23">
        <f t="shared" si="43"/>
        <v>0.19597908531468342</v>
      </c>
      <c r="BP23">
        <v>6</v>
      </c>
      <c r="BQ23">
        <v>0.5</v>
      </c>
      <c r="BR23" t="s">
        <v>295</v>
      </c>
      <c r="BS23">
        <v>2</v>
      </c>
      <c r="BT23">
        <v>1607448290.0999999</v>
      </c>
      <c r="BU23">
        <v>386.459612903226</v>
      </c>
      <c r="BV23">
        <v>399.99274193548399</v>
      </c>
      <c r="BW23">
        <v>28.782990322580599</v>
      </c>
      <c r="BX23">
        <v>23.900035483871001</v>
      </c>
      <c r="BY23">
        <v>386.36061290322601</v>
      </c>
      <c r="BZ23">
        <v>28.422990322580599</v>
      </c>
      <c r="CA23">
        <v>500.21577419354799</v>
      </c>
      <c r="CB23">
        <v>102.093483870968</v>
      </c>
      <c r="CC23">
        <v>9.9988341935483893E-2</v>
      </c>
      <c r="CD23">
        <v>35.327354838709702</v>
      </c>
      <c r="CE23">
        <v>35.250703225806497</v>
      </c>
      <c r="CF23">
        <v>999.9</v>
      </c>
      <c r="CG23">
        <v>0</v>
      </c>
      <c r="CH23">
        <v>0</v>
      </c>
      <c r="CI23">
        <v>9997.9858064516102</v>
      </c>
      <c r="CJ23">
        <v>0</v>
      </c>
      <c r="CK23">
        <v>351.89238709677397</v>
      </c>
      <c r="CL23">
        <v>1400.0096774193501</v>
      </c>
      <c r="CM23">
        <v>0.89999106451612898</v>
      </c>
      <c r="CN23">
        <v>0.100008887096774</v>
      </c>
      <c r="CO23">
        <v>0</v>
      </c>
      <c r="CP23">
        <v>954.84212903225796</v>
      </c>
      <c r="CQ23">
        <v>4.9994800000000001</v>
      </c>
      <c r="CR23">
        <v>14294.6</v>
      </c>
      <c r="CS23">
        <v>11417.632258064499</v>
      </c>
      <c r="CT23">
        <v>49.233677419354798</v>
      </c>
      <c r="CU23">
        <v>50.625</v>
      </c>
      <c r="CV23">
        <v>50.124935483870999</v>
      </c>
      <c r="CW23">
        <v>50.308</v>
      </c>
      <c r="CX23">
        <v>51.624935483870999</v>
      </c>
      <c r="CY23">
        <v>1255.49677419355</v>
      </c>
      <c r="CZ23">
        <v>139.51290322580601</v>
      </c>
      <c r="DA23">
        <v>0</v>
      </c>
      <c r="DB23">
        <v>281</v>
      </c>
      <c r="DC23">
        <v>0</v>
      </c>
      <c r="DD23">
        <v>954.42264</v>
      </c>
      <c r="DE23">
        <v>-40.771999941060997</v>
      </c>
      <c r="DF23">
        <v>-265.16923034515702</v>
      </c>
      <c r="DG23">
        <v>14291.744000000001</v>
      </c>
      <c r="DH23">
        <v>15</v>
      </c>
      <c r="DI23">
        <v>1607448330.0999999</v>
      </c>
      <c r="DJ23" t="s">
        <v>331</v>
      </c>
      <c r="DK23">
        <v>1607448317.0999999</v>
      </c>
      <c r="DL23">
        <v>1607448330.0999999</v>
      </c>
      <c r="DM23">
        <v>3</v>
      </c>
      <c r="DN23">
        <v>-3.6999999999999998E-2</v>
      </c>
      <c r="DO23">
        <v>-1.2E-2</v>
      </c>
      <c r="DP23">
        <v>9.9000000000000005E-2</v>
      </c>
      <c r="DQ23">
        <v>0.36</v>
      </c>
      <c r="DR23">
        <v>400</v>
      </c>
      <c r="DS23">
        <v>24</v>
      </c>
      <c r="DT23">
        <v>0.12</v>
      </c>
      <c r="DU23">
        <v>0.02</v>
      </c>
      <c r="DV23">
        <v>9.5427252042136104</v>
      </c>
      <c r="DW23">
        <v>-1.1800546809874799</v>
      </c>
      <c r="DX23">
        <v>8.9157348961674196E-2</v>
      </c>
      <c r="DY23">
        <v>0</v>
      </c>
      <c r="DZ23">
        <v>-13.485812903225799</v>
      </c>
      <c r="EA23">
        <v>1.3044096774193801</v>
      </c>
      <c r="EB23">
        <v>0.103086295644163</v>
      </c>
      <c r="EC23">
        <v>0</v>
      </c>
      <c r="ED23">
        <v>5.1310583870967701</v>
      </c>
      <c r="EE23">
        <v>0.107937096774184</v>
      </c>
      <c r="EF23">
        <v>8.2219039066481897E-3</v>
      </c>
      <c r="EG23">
        <v>1</v>
      </c>
      <c r="EH23">
        <v>1</v>
      </c>
      <c r="EI23">
        <v>3</v>
      </c>
      <c r="EJ23" t="s">
        <v>297</v>
      </c>
      <c r="EK23">
        <v>100</v>
      </c>
      <c r="EL23">
        <v>100</v>
      </c>
      <c r="EM23">
        <v>9.9000000000000005E-2</v>
      </c>
      <c r="EN23">
        <v>0.36</v>
      </c>
      <c r="EO23">
        <v>0.30370839742786299</v>
      </c>
      <c r="EP23">
        <v>-1.6043650578588901E-5</v>
      </c>
      <c r="EQ23">
        <v>-1.15305589960158E-6</v>
      </c>
      <c r="ER23">
        <v>3.6581349982770798E-10</v>
      </c>
      <c r="ES23">
        <v>0.44423537324980999</v>
      </c>
      <c r="ET23">
        <v>0</v>
      </c>
      <c r="EU23">
        <v>0</v>
      </c>
      <c r="EV23">
        <v>0</v>
      </c>
      <c r="EW23">
        <v>18</v>
      </c>
      <c r="EX23">
        <v>2225</v>
      </c>
      <c r="EY23">
        <v>1</v>
      </c>
      <c r="EZ23">
        <v>25</v>
      </c>
      <c r="FA23">
        <v>13.5</v>
      </c>
      <c r="FB23">
        <v>13.4</v>
      </c>
      <c r="FC23">
        <v>2</v>
      </c>
      <c r="FD23">
        <v>509.83800000000002</v>
      </c>
      <c r="FE23">
        <v>523.46699999999998</v>
      </c>
      <c r="FF23">
        <v>33.773099999999999</v>
      </c>
      <c r="FG23">
        <v>33.275399999999998</v>
      </c>
      <c r="FH23">
        <v>30.000499999999999</v>
      </c>
      <c r="FI23">
        <v>33.0456</v>
      </c>
      <c r="FJ23">
        <v>33.059699999999999</v>
      </c>
      <c r="FK23">
        <v>19.152100000000001</v>
      </c>
      <c r="FL23">
        <v>0</v>
      </c>
      <c r="FM23">
        <v>100</v>
      </c>
      <c r="FN23">
        <v>-999.9</v>
      </c>
      <c r="FO23">
        <v>400</v>
      </c>
      <c r="FP23">
        <v>26.8124</v>
      </c>
      <c r="FQ23">
        <v>97.840299999999999</v>
      </c>
      <c r="FR23">
        <v>102.446</v>
      </c>
    </row>
    <row r="24" spans="1:174" x14ac:dyDescent="0.25">
      <c r="A24">
        <v>8</v>
      </c>
      <c r="B24">
        <v>1607448552.0999999</v>
      </c>
      <c r="C24">
        <v>1405.0999999046301</v>
      </c>
      <c r="D24" t="s">
        <v>332</v>
      </c>
      <c r="E24" t="s">
        <v>333</v>
      </c>
      <c r="F24" t="s">
        <v>328</v>
      </c>
      <c r="G24" t="s">
        <v>319</v>
      </c>
      <c r="H24">
        <v>1607448544.0999999</v>
      </c>
      <c r="I24">
        <f t="shared" si="0"/>
        <v>4.4569362618940385E-3</v>
      </c>
      <c r="J24">
        <f t="shared" si="1"/>
        <v>4.4569362618940387</v>
      </c>
      <c r="K24">
        <f t="shared" si="2"/>
        <v>10.758154525441734</v>
      </c>
      <c r="L24">
        <f t="shared" si="3"/>
        <v>385.043580645161</v>
      </c>
      <c r="M24">
        <f t="shared" si="4"/>
        <v>260.58338670565837</v>
      </c>
      <c r="N24">
        <f t="shared" si="5"/>
        <v>26.630275533130945</v>
      </c>
      <c r="O24">
        <f t="shared" si="6"/>
        <v>39.349464194454377</v>
      </c>
      <c r="P24">
        <f t="shared" si="7"/>
        <v>0.16083447880464818</v>
      </c>
      <c r="Q24">
        <f t="shared" si="8"/>
        <v>2.9656763185862118</v>
      </c>
      <c r="R24">
        <f t="shared" si="9"/>
        <v>0.15614119257217016</v>
      </c>
      <c r="S24">
        <f t="shared" si="10"/>
        <v>9.7998510693239449E-2</v>
      </c>
      <c r="T24">
        <f t="shared" si="11"/>
        <v>231.30343633914623</v>
      </c>
      <c r="U24">
        <f t="shared" si="12"/>
        <v>35.834497755870053</v>
      </c>
      <c r="V24">
        <f t="shared" si="13"/>
        <v>35.346180645161297</v>
      </c>
      <c r="W24">
        <f t="shared" si="14"/>
        <v>5.7575587945676254</v>
      </c>
      <c r="X24">
        <f t="shared" si="15"/>
        <v>50.688125255724579</v>
      </c>
      <c r="Y24">
        <f t="shared" si="16"/>
        <v>2.9649710905047297</v>
      </c>
      <c r="Z24">
        <f t="shared" si="17"/>
        <v>5.8494392435038298</v>
      </c>
      <c r="AA24">
        <f t="shared" si="18"/>
        <v>2.7925877040628957</v>
      </c>
      <c r="AB24">
        <f t="shared" si="19"/>
        <v>-196.55088914952711</v>
      </c>
      <c r="AC24">
        <f t="shared" si="20"/>
        <v>45.873740709245332</v>
      </c>
      <c r="AD24">
        <f t="shared" si="21"/>
        <v>3.6297227513509172</v>
      </c>
      <c r="AE24">
        <f t="shared" si="22"/>
        <v>84.256010650215387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52464.544484001875</v>
      </c>
      <c r="AK24" t="s">
        <v>292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334</v>
      </c>
      <c r="AR24">
        <v>15312.8</v>
      </c>
      <c r="AS24">
        <v>945.13796153846101</v>
      </c>
      <c r="AT24">
        <v>1160.6600000000001</v>
      </c>
      <c r="AU24">
        <f t="shared" si="27"/>
        <v>0.1856892099853007</v>
      </c>
      <c r="AV24">
        <v>0.5</v>
      </c>
      <c r="AW24">
        <f t="shared" si="28"/>
        <v>1180.2459499416393</v>
      </c>
      <c r="AX24">
        <f t="shared" si="29"/>
        <v>10.758154525441734</v>
      </c>
      <c r="AY24">
        <f t="shared" si="30"/>
        <v>109.57946901650688</v>
      </c>
      <c r="AZ24">
        <f t="shared" si="31"/>
        <v>9.6046946874238318E-3</v>
      </c>
      <c r="BA24">
        <f t="shared" si="32"/>
        <v>1.8105388313545741</v>
      </c>
      <c r="BB24" t="s">
        <v>335</v>
      </c>
      <c r="BC24">
        <v>945.13796153846101</v>
      </c>
      <c r="BD24">
        <v>628.45000000000005</v>
      </c>
      <c r="BE24">
        <f t="shared" si="33"/>
        <v>0.4585408302172902</v>
      </c>
      <c r="BF24">
        <f t="shared" si="34"/>
        <v>0.40495676229597161</v>
      </c>
      <c r="BG24">
        <f t="shared" si="35"/>
        <v>0.79791770294232678</v>
      </c>
      <c r="BH24">
        <f t="shared" si="36"/>
        <v>0.48412001631135448</v>
      </c>
      <c r="BI24">
        <f t="shared" si="37"/>
        <v>0.82518552617906693</v>
      </c>
      <c r="BJ24">
        <f t="shared" si="38"/>
        <v>0.26926764940289311</v>
      </c>
      <c r="BK24">
        <f t="shared" si="39"/>
        <v>0.73073235059710684</v>
      </c>
      <c r="BL24">
        <f t="shared" si="40"/>
        <v>1400.07193548387</v>
      </c>
      <c r="BM24">
        <f t="shared" si="41"/>
        <v>1180.2459499416393</v>
      </c>
      <c r="BN24">
        <f t="shared" si="42"/>
        <v>0.84298950648828053</v>
      </c>
      <c r="BO24">
        <f t="shared" si="43"/>
        <v>0.19597901297656112</v>
      </c>
      <c r="BP24">
        <v>6</v>
      </c>
      <c r="BQ24">
        <v>0.5</v>
      </c>
      <c r="BR24" t="s">
        <v>295</v>
      </c>
      <c r="BS24">
        <v>2</v>
      </c>
      <c r="BT24">
        <v>1607448544.0999999</v>
      </c>
      <c r="BU24">
        <v>385.043580645161</v>
      </c>
      <c r="BV24">
        <v>400.00596774193599</v>
      </c>
      <c r="BW24">
        <v>29.012925806451602</v>
      </c>
      <c r="BX24">
        <v>23.822109677419402</v>
      </c>
      <c r="BY24">
        <v>384.933290322581</v>
      </c>
      <c r="BZ24">
        <v>28.416799999999999</v>
      </c>
      <c r="CA24">
        <v>500.22509677419299</v>
      </c>
      <c r="CB24">
        <v>102.094806451613</v>
      </c>
      <c r="CC24">
        <v>0.100025958064516</v>
      </c>
      <c r="CD24">
        <v>35.633096774193604</v>
      </c>
      <c r="CE24">
        <v>35.346180645161297</v>
      </c>
      <c r="CF24">
        <v>999.9</v>
      </c>
      <c r="CG24">
        <v>0</v>
      </c>
      <c r="CH24">
        <v>0</v>
      </c>
      <c r="CI24">
        <v>9997.9664516128996</v>
      </c>
      <c r="CJ24">
        <v>0</v>
      </c>
      <c r="CK24">
        <v>340.89712903225802</v>
      </c>
      <c r="CL24">
        <v>1400.07193548387</v>
      </c>
      <c r="CM24">
        <v>0.899993580645161</v>
      </c>
      <c r="CN24">
        <v>0.100006419354839</v>
      </c>
      <c r="CO24">
        <v>0</v>
      </c>
      <c r="CP24">
        <v>945.33425806451601</v>
      </c>
      <c r="CQ24">
        <v>4.9994800000000001</v>
      </c>
      <c r="CR24">
        <v>14869.916129032301</v>
      </c>
      <c r="CS24">
        <v>11418.151612903201</v>
      </c>
      <c r="CT24">
        <v>49.491806451612902</v>
      </c>
      <c r="CU24">
        <v>50.936999999999998</v>
      </c>
      <c r="CV24">
        <v>50.441064516129003</v>
      </c>
      <c r="CW24">
        <v>50.675064516128998</v>
      </c>
      <c r="CX24">
        <v>51.937064516128999</v>
      </c>
      <c r="CY24">
        <v>1255.5545161290299</v>
      </c>
      <c r="CZ24">
        <v>139.51741935483901</v>
      </c>
      <c r="DA24">
        <v>0</v>
      </c>
      <c r="DB24">
        <v>252.90000009536701</v>
      </c>
      <c r="DC24">
        <v>0</v>
      </c>
      <c r="DD24">
        <v>945.13796153846101</v>
      </c>
      <c r="DE24">
        <v>-45.946017087744103</v>
      </c>
      <c r="DF24">
        <v>-659.09059833943797</v>
      </c>
      <c r="DG24">
        <v>14867.3923076923</v>
      </c>
      <c r="DH24">
        <v>15</v>
      </c>
      <c r="DI24">
        <v>1607448330.0999999</v>
      </c>
      <c r="DJ24" t="s">
        <v>331</v>
      </c>
      <c r="DK24">
        <v>1607448317.0999999</v>
      </c>
      <c r="DL24">
        <v>1607448330.0999999</v>
      </c>
      <c r="DM24">
        <v>3</v>
      </c>
      <c r="DN24">
        <v>-3.6999999999999998E-2</v>
      </c>
      <c r="DO24">
        <v>-1.2E-2</v>
      </c>
      <c r="DP24">
        <v>9.9000000000000005E-2</v>
      </c>
      <c r="DQ24">
        <v>0.36</v>
      </c>
      <c r="DR24">
        <v>400</v>
      </c>
      <c r="DS24">
        <v>24</v>
      </c>
      <c r="DT24">
        <v>0.12</v>
      </c>
      <c r="DU24">
        <v>0.02</v>
      </c>
      <c r="DV24">
        <v>10.765567745416901</v>
      </c>
      <c r="DW24">
        <v>-1.9201022071786999</v>
      </c>
      <c r="DX24">
        <v>0.13999290734766101</v>
      </c>
      <c r="DY24">
        <v>0</v>
      </c>
      <c r="DZ24">
        <v>-14.9625548387097</v>
      </c>
      <c r="EA24">
        <v>2.3447612903226398</v>
      </c>
      <c r="EB24">
        <v>0.17653867681635901</v>
      </c>
      <c r="EC24">
        <v>0</v>
      </c>
      <c r="ED24">
        <v>5.19081677419355</v>
      </c>
      <c r="EE24">
        <v>-0.16602822580646201</v>
      </c>
      <c r="EF24">
        <v>1.2563761607226E-2</v>
      </c>
      <c r="EG24">
        <v>1</v>
      </c>
      <c r="EH24">
        <v>1</v>
      </c>
      <c r="EI24">
        <v>3</v>
      </c>
      <c r="EJ24" t="s">
        <v>297</v>
      </c>
      <c r="EK24">
        <v>100</v>
      </c>
      <c r="EL24">
        <v>100</v>
      </c>
      <c r="EM24">
        <v>0.11</v>
      </c>
      <c r="EN24">
        <v>0.59460000000000002</v>
      </c>
      <c r="EO24">
        <v>0.26630589999027099</v>
      </c>
      <c r="EP24">
        <v>-1.6043650578588901E-5</v>
      </c>
      <c r="EQ24">
        <v>-1.15305589960158E-6</v>
      </c>
      <c r="ER24">
        <v>3.6581349982770798E-10</v>
      </c>
      <c r="ES24">
        <v>0.43254701689120101</v>
      </c>
      <c r="ET24">
        <v>0</v>
      </c>
      <c r="EU24">
        <v>0</v>
      </c>
      <c r="EV24">
        <v>0</v>
      </c>
      <c r="EW24">
        <v>18</v>
      </c>
      <c r="EX24">
        <v>2225</v>
      </c>
      <c r="EY24">
        <v>1</v>
      </c>
      <c r="EZ24">
        <v>25</v>
      </c>
      <c r="FA24">
        <v>3.9</v>
      </c>
      <c r="FB24">
        <v>3.7</v>
      </c>
      <c r="FC24">
        <v>2</v>
      </c>
      <c r="FD24">
        <v>490.94499999999999</v>
      </c>
      <c r="FE24">
        <v>522.87900000000002</v>
      </c>
      <c r="FF24">
        <v>34.123100000000001</v>
      </c>
      <c r="FG24">
        <v>33.413899999999998</v>
      </c>
      <c r="FH24">
        <v>29.999700000000001</v>
      </c>
      <c r="FI24">
        <v>33.211399999999998</v>
      </c>
      <c r="FJ24">
        <v>33.2301</v>
      </c>
      <c r="FK24">
        <v>19.162800000000001</v>
      </c>
      <c r="FL24">
        <v>0</v>
      </c>
      <c r="FM24">
        <v>100</v>
      </c>
      <c r="FN24">
        <v>-999.9</v>
      </c>
      <c r="FO24">
        <v>400</v>
      </c>
      <c r="FP24">
        <v>26.8124</v>
      </c>
      <c r="FQ24">
        <v>97.8566</v>
      </c>
      <c r="FR24">
        <v>102.44199999999999</v>
      </c>
    </row>
    <row r="25" spans="1:174" x14ac:dyDescent="0.25">
      <c r="A25">
        <v>9</v>
      </c>
      <c r="B25">
        <v>1607448839.5999999</v>
      </c>
      <c r="C25">
        <v>1692.5999999046301</v>
      </c>
      <c r="D25" t="s">
        <v>336</v>
      </c>
      <c r="E25" t="s">
        <v>337</v>
      </c>
      <c r="F25" t="s">
        <v>338</v>
      </c>
      <c r="G25" t="s">
        <v>339</v>
      </c>
      <c r="H25">
        <v>1607448831.8499999</v>
      </c>
      <c r="I25">
        <f t="shared" si="0"/>
        <v>-2.156765352959468E-5</v>
      </c>
      <c r="J25">
        <f t="shared" si="1"/>
        <v>-2.156765352959468E-2</v>
      </c>
      <c r="K25">
        <f t="shared" si="2"/>
        <v>-1.566073919761438E-2</v>
      </c>
      <c r="L25">
        <f t="shared" si="3"/>
        <v>400.01946666666697</v>
      </c>
      <c r="M25">
        <f t="shared" si="4"/>
        <v>335.79884405344706</v>
      </c>
      <c r="N25">
        <f t="shared" si="5"/>
        <v>34.314952928390433</v>
      </c>
      <c r="O25">
        <f t="shared" si="6"/>
        <v>40.877595060814848</v>
      </c>
      <c r="P25">
        <f t="shared" si="7"/>
        <v>-5.878099996249874E-4</v>
      </c>
      <c r="Q25">
        <f t="shared" si="8"/>
        <v>2.9669219390417831</v>
      </c>
      <c r="R25">
        <f t="shared" si="9"/>
        <v>-5.8787470598113071E-4</v>
      </c>
      <c r="S25">
        <f t="shared" si="10"/>
        <v>-3.6741587718473355E-4</v>
      </c>
      <c r="T25">
        <f t="shared" si="11"/>
        <v>231.29095193113264</v>
      </c>
      <c r="U25">
        <f t="shared" si="12"/>
        <v>36.783313324917927</v>
      </c>
      <c r="V25">
        <f t="shared" si="13"/>
        <v>36.1469533333333</v>
      </c>
      <c r="W25">
        <f t="shared" si="14"/>
        <v>6.0171807498542869</v>
      </c>
      <c r="X25">
        <f t="shared" si="15"/>
        <v>41.870620397692839</v>
      </c>
      <c r="Y25">
        <f t="shared" si="16"/>
        <v>2.4229447927046563</v>
      </c>
      <c r="Z25">
        <f t="shared" si="17"/>
        <v>5.7867420393851292</v>
      </c>
      <c r="AA25">
        <f t="shared" si="18"/>
        <v>3.5942359571496305</v>
      </c>
      <c r="AB25">
        <f t="shared" si="19"/>
        <v>0.95113352065512535</v>
      </c>
      <c r="AC25">
        <f t="shared" si="20"/>
        <v>-113.4405844062513</v>
      </c>
      <c r="AD25">
        <f t="shared" si="21"/>
        <v>-8.998574146241765</v>
      </c>
      <c r="AE25">
        <f t="shared" si="22"/>
        <v>109.8029268992947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52533.188753293194</v>
      </c>
      <c r="AK25" t="s">
        <v>292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340</v>
      </c>
      <c r="AR25">
        <v>15371.6</v>
      </c>
      <c r="AS25">
        <v>765.0095</v>
      </c>
      <c r="AT25">
        <v>836.83</v>
      </c>
      <c r="AU25">
        <f t="shared" si="27"/>
        <v>8.5824480479906318E-2</v>
      </c>
      <c r="AV25">
        <v>0.5</v>
      </c>
      <c r="AW25">
        <f t="shared" si="28"/>
        <v>1180.1837315544763</v>
      </c>
      <c r="AX25">
        <f t="shared" si="29"/>
        <v>-1.566073919761438E-2</v>
      </c>
      <c r="AY25">
        <f t="shared" si="30"/>
        <v>50.644327815750074</v>
      </c>
      <c r="AZ25">
        <f t="shared" si="31"/>
        <v>4.7627053787485901E-4</v>
      </c>
      <c r="BA25">
        <f t="shared" si="32"/>
        <v>2.8981394070480264</v>
      </c>
      <c r="BB25" t="s">
        <v>341</v>
      </c>
      <c r="BC25">
        <v>765.0095</v>
      </c>
      <c r="BD25">
        <v>577.42999999999995</v>
      </c>
      <c r="BE25">
        <f t="shared" si="33"/>
        <v>0.30997932674497819</v>
      </c>
      <c r="BF25">
        <f t="shared" si="34"/>
        <v>0.27687162683114885</v>
      </c>
      <c r="BG25">
        <f t="shared" si="35"/>
        <v>0.90337660402659559</v>
      </c>
      <c r="BH25">
        <f t="shared" si="36"/>
        <v>0.59183089395850585</v>
      </c>
      <c r="BI25">
        <f t="shared" si="37"/>
        <v>0.95234707834025656</v>
      </c>
      <c r="BJ25">
        <f t="shared" si="38"/>
        <v>0.20898300410793624</v>
      </c>
      <c r="BK25">
        <f t="shared" si="39"/>
        <v>0.79101699589206376</v>
      </c>
      <c r="BL25">
        <f t="shared" si="40"/>
        <v>1399.99833333333</v>
      </c>
      <c r="BM25">
        <f t="shared" si="41"/>
        <v>1180.1837315544763</v>
      </c>
      <c r="BN25">
        <f t="shared" si="42"/>
        <v>0.84298938324056027</v>
      </c>
      <c r="BO25">
        <f t="shared" si="43"/>
        <v>0.19597876648112095</v>
      </c>
      <c r="BP25">
        <v>6</v>
      </c>
      <c r="BQ25">
        <v>0.5</v>
      </c>
      <c r="BR25" t="s">
        <v>295</v>
      </c>
      <c r="BS25">
        <v>2</v>
      </c>
      <c r="BT25">
        <v>1607448831.8499999</v>
      </c>
      <c r="BU25">
        <v>400.01946666666697</v>
      </c>
      <c r="BV25">
        <v>399.99033333333301</v>
      </c>
      <c r="BW25">
        <v>23.710423333333299</v>
      </c>
      <c r="BX25">
        <v>23.735679999999999</v>
      </c>
      <c r="BY25">
        <v>399.92046666666698</v>
      </c>
      <c r="BZ25">
        <v>23.359006666666701</v>
      </c>
      <c r="CA25">
        <v>500.21506666666698</v>
      </c>
      <c r="CB25">
        <v>102.08906666666699</v>
      </c>
      <c r="CC25">
        <v>9.9947786666666594E-2</v>
      </c>
      <c r="CD25">
        <v>35.437739999999998</v>
      </c>
      <c r="CE25">
        <v>36.1469533333333</v>
      </c>
      <c r="CF25">
        <v>999.9</v>
      </c>
      <c r="CG25">
        <v>0</v>
      </c>
      <c r="CH25">
        <v>0</v>
      </c>
      <c r="CI25">
        <v>10005.5853333333</v>
      </c>
      <c r="CJ25">
        <v>0</v>
      </c>
      <c r="CK25">
        <v>273.63306666666699</v>
      </c>
      <c r="CL25">
        <v>1399.99833333333</v>
      </c>
      <c r="CM25">
        <v>0.89999736666666696</v>
      </c>
      <c r="CN25">
        <v>0.10000247666666701</v>
      </c>
      <c r="CO25">
        <v>0</v>
      </c>
      <c r="CP25">
        <v>765.22553333333303</v>
      </c>
      <c r="CQ25">
        <v>4.9994800000000001</v>
      </c>
      <c r="CR25">
        <v>10907.0666666667</v>
      </c>
      <c r="CS25">
        <v>11417.56</v>
      </c>
      <c r="CT25">
        <v>47.587333333333298</v>
      </c>
      <c r="CU25">
        <v>48.5914</v>
      </c>
      <c r="CV25">
        <v>48.404000000000003</v>
      </c>
      <c r="CW25">
        <v>48.149799999999999</v>
      </c>
      <c r="CX25">
        <v>50.020533333333297</v>
      </c>
      <c r="CY25">
        <v>1255.4939999999999</v>
      </c>
      <c r="CZ25">
        <v>139.50433333333299</v>
      </c>
      <c r="DA25">
        <v>0</v>
      </c>
      <c r="DB25">
        <v>286.90000009536698</v>
      </c>
      <c r="DC25">
        <v>0</v>
      </c>
      <c r="DD25">
        <v>765.0095</v>
      </c>
      <c r="DE25">
        <v>-27.252820511597101</v>
      </c>
      <c r="DF25">
        <v>-472.68376074351499</v>
      </c>
      <c r="DG25">
        <v>10903</v>
      </c>
      <c r="DH25">
        <v>15</v>
      </c>
      <c r="DI25">
        <v>1607448330.0999999</v>
      </c>
      <c r="DJ25" t="s">
        <v>331</v>
      </c>
      <c r="DK25">
        <v>1607448317.0999999</v>
      </c>
      <c r="DL25">
        <v>1607448330.0999999</v>
      </c>
      <c r="DM25">
        <v>3</v>
      </c>
      <c r="DN25">
        <v>-3.6999999999999998E-2</v>
      </c>
      <c r="DO25">
        <v>-1.2E-2</v>
      </c>
      <c r="DP25">
        <v>9.9000000000000005E-2</v>
      </c>
      <c r="DQ25">
        <v>0.36</v>
      </c>
      <c r="DR25">
        <v>400</v>
      </c>
      <c r="DS25">
        <v>24</v>
      </c>
      <c r="DT25">
        <v>0.12</v>
      </c>
      <c r="DU25">
        <v>0.02</v>
      </c>
      <c r="DV25">
        <v>-1.0921786883923101E-2</v>
      </c>
      <c r="DW25">
        <v>-5.4618919061534897E-2</v>
      </c>
      <c r="DX25">
        <v>3.5739695873257697E-2</v>
      </c>
      <c r="DY25">
        <v>1</v>
      </c>
      <c r="DZ25">
        <v>2.7195101935483901E-2</v>
      </c>
      <c r="EA25">
        <v>-1.2682935967742E-2</v>
      </c>
      <c r="EB25">
        <v>4.3332452332240798E-2</v>
      </c>
      <c r="EC25">
        <v>1</v>
      </c>
      <c r="ED25">
        <v>-2.90770984193548E-2</v>
      </c>
      <c r="EE25">
        <v>0.29631078711290298</v>
      </c>
      <c r="EF25">
        <v>2.2209615285722201E-2</v>
      </c>
      <c r="EG25">
        <v>0</v>
      </c>
      <c r="EH25">
        <v>2</v>
      </c>
      <c r="EI25">
        <v>3</v>
      </c>
      <c r="EJ25" t="s">
        <v>302</v>
      </c>
      <c r="EK25">
        <v>100</v>
      </c>
      <c r="EL25">
        <v>100</v>
      </c>
      <c r="EM25">
        <v>9.9000000000000005E-2</v>
      </c>
      <c r="EN25">
        <v>0.35310000000000002</v>
      </c>
      <c r="EO25">
        <v>0.26630589999027099</v>
      </c>
      <c r="EP25">
        <v>-1.6043650578588901E-5</v>
      </c>
      <c r="EQ25">
        <v>-1.15305589960158E-6</v>
      </c>
      <c r="ER25">
        <v>3.6581349982770798E-10</v>
      </c>
      <c r="ES25">
        <v>-0.15159219208720701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8.6999999999999993</v>
      </c>
      <c r="FB25">
        <v>8.5</v>
      </c>
      <c r="FC25">
        <v>2</v>
      </c>
      <c r="FD25">
        <v>505.786</v>
      </c>
      <c r="FE25">
        <v>522.88099999999997</v>
      </c>
      <c r="FF25">
        <v>34.1</v>
      </c>
      <c r="FG25">
        <v>33.257899999999999</v>
      </c>
      <c r="FH25">
        <v>30.0001</v>
      </c>
      <c r="FI25">
        <v>33.107799999999997</v>
      </c>
      <c r="FJ25">
        <v>33.1374</v>
      </c>
      <c r="FK25">
        <v>19.174199999999999</v>
      </c>
      <c r="FL25">
        <v>0</v>
      </c>
      <c r="FM25">
        <v>100</v>
      </c>
      <c r="FN25">
        <v>-999.9</v>
      </c>
      <c r="FO25">
        <v>400</v>
      </c>
      <c r="FP25">
        <v>28.751200000000001</v>
      </c>
      <c r="FQ25">
        <v>97.895200000000003</v>
      </c>
      <c r="FR25">
        <v>102.456</v>
      </c>
    </row>
    <row r="26" spans="1:174" x14ac:dyDescent="0.25">
      <c r="A26">
        <v>10</v>
      </c>
      <c r="B26">
        <v>1607449011.0999999</v>
      </c>
      <c r="C26">
        <v>1864.0999999046301</v>
      </c>
      <c r="D26" t="s">
        <v>342</v>
      </c>
      <c r="E26" t="s">
        <v>343</v>
      </c>
      <c r="F26" t="s">
        <v>338</v>
      </c>
      <c r="G26" t="s">
        <v>339</v>
      </c>
      <c r="H26">
        <v>1607449003.3499999</v>
      </c>
      <c r="I26">
        <f t="shared" si="0"/>
        <v>5.5119393528669218E-5</v>
      </c>
      <c r="J26">
        <f t="shared" si="1"/>
        <v>5.5119393528669215E-2</v>
      </c>
      <c r="K26">
        <f t="shared" si="2"/>
        <v>-2.6215869112496907E-2</v>
      </c>
      <c r="L26">
        <f t="shared" si="3"/>
        <v>399.99610000000001</v>
      </c>
      <c r="M26">
        <f t="shared" si="4"/>
        <v>404.28131366056937</v>
      </c>
      <c r="N26">
        <f t="shared" si="5"/>
        <v>41.313558312343815</v>
      </c>
      <c r="O26">
        <f t="shared" si="6"/>
        <v>40.875651789176075</v>
      </c>
      <c r="P26">
        <f t="shared" si="7"/>
        <v>1.5126285249226041E-3</v>
      </c>
      <c r="Q26">
        <f t="shared" si="8"/>
        <v>2.9653320530583351</v>
      </c>
      <c r="R26">
        <f t="shared" si="9"/>
        <v>1.5121999903786364E-3</v>
      </c>
      <c r="S26">
        <f t="shared" si="10"/>
        <v>9.4516348505016361E-4</v>
      </c>
      <c r="T26">
        <f t="shared" si="11"/>
        <v>231.28607286554086</v>
      </c>
      <c r="U26">
        <f t="shared" si="12"/>
        <v>37.000825695585178</v>
      </c>
      <c r="V26">
        <f t="shared" si="13"/>
        <v>36.149816666666702</v>
      </c>
      <c r="W26">
        <f t="shared" si="14"/>
        <v>6.0181270286140292</v>
      </c>
      <c r="X26">
        <f t="shared" si="15"/>
        <v>41.748159247776492</v>
      </c>
      <c r="Y26">
        <f t="shared" si="16"/>
        <v>2.4476040736673896</v>
      </c>
      <c r="Z26">
        <f t="shared" si="17"/>
        <v>5.8627832167181095</v>
      </c>
      <c r="AA26">
        <f t="shared" si="18"/>
        <v>3.5705229549466395</v>
      </c>
      <c r="AB26">
        <f t="shared" si="19"/>
        <v>-2.4307652546143124</v>
      </c>
      <c r="AC26">
        <f t="shared" si="20"/>
        <v>-75.997032844220641</v>
      </c>
      <c r="AD26">
        <f t="shared" si="21"/>
        <v>-6.0386470756963631</v>
      </c>
      <c r="AE26">
        <f t="shared" si="22"/>
        <v>146.81962769100954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52447.610370823975</v>
      </c>
      <c r="AK26" t="s">
        <v>292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344</v>
      </c>
      <c r="AR26">
        <v>15379.8</v>
      </c>
      <c r="AS26">
        <v>760.11135999999999</v>
      </c>
      <c r="AT26">
        <v>837.13</v>
      </c>
      <c r="AU26">
        <f t="shared" si="27"/>
        <v>9.200320141435625E-2</v>
      </c>
      <c r="AV26">
        <v>0.5</v>
      </c>
      <c r="AW26">
        <f t="shared" si="28"/>
        <v>1180.15974155444</v>
      </c>
      <c r="AX26">
        <f t="shared" si="29"/>
        <v>-2.6215869112496907E-2</v>
      </c>
      <c r="AY26">
        <f t="shared" si="30"/>
        <v>54.289237201673878</v>
      </c>
      <c r="AZ26">
        <f t="shared" si="31"/>
        <v>4.6733640479659105E-4</v>
      </c>
      <c r="BA26">
        <f t="shared" si="32"/>
        <v>2.8967424414368135</v>
      </c>
      <c r="BB26" t="s">
        <v>345</v>
      </c>
      <c r="BC26">
        <v>760.11135999999999</v>
      </c>
      <c r="BD26">
        <v>538.98</v>
      </c>
      <c r="BE26">
        <f t="shared" si="33"/>
        <v>0.35615734712649172</v>
      </c>
      <c r="BF26">
        <f t="shared" si="34"/>
        <v>0.2583217843367433</v>
      </c>
      <c r="BG26">
        <f t="shared" si="35"/>
        <v>0.89051081488009987</v>
      </c>
      <c r="BH26">
        <f t="shared" si="36"/>
        <v>0.63310063294740981</v>
      </c>
      <c r="BI26">
        <f t="shared" si="37"/>
        <v>0.95222927435159466</v>
      </c>
      <c r="BJ26">
        <f t="shared" si="38"/>
        <v>0.18317089133073594</v>
      </c>
      <c r="BK26">
        <f t="shared" si="39"/>
        <v>0.81682910866926406</v>
      </c>
      <c r="BL26">
        <f t="shared" si="40"/>
        <v>1399.97</v>
      </c>
      <c r="BM26">
        <f t="shared" si="41"/>
        <v>1180.15974155444</v>
      </c>
      <c r="BN26">
        <f t="shared" si="42"/>
        <v>0.84298930802405769</v>
      </c>
      <c r="BO26">
        <f t="shared" si="43"/>
        <v>0.19597861604811553</v>
      </c>
      <c r="BP26">
        <v>6</v>
      </c>
      <c r="BQ26">
        <v>0.5</v>
      </c>
      <c r="BR26" t="s">
        <v>295</v>
      </c>
      <c r="BS26">
        <v>2</v>
      </c>
      <c r="BT26">
        <v>1607449003.3499999</v>
      </c>
      <c r="BU26">
        <v>399.99610000000001</v>
      </c>
      <c r="BV26">
        <v>399.99110000000002</v>
      </c>
      <c r="BW26">
        <v>23.951473333333301</v>
      </c>
      <c r="BX26">
        <v>23.886939999999999</v>
      </c>
      <c r="BY26">
        <v>399.84910000000002</v>
      </c>
      <c r="BZ26">
        <v>23.585473333333301</v>
      </c>
      <c r="CA26">
        <v>500.19920000000002</v>
      </c>
      <c r="CB26">
        <v>102.09026666666701</v>
      </c>
      <c r="CC26">
        <v>9.9859160000000002E-2</v>
      </c>
      <c r="CD26">
        <v>35.674439999999997</v>
      </c>
      <c r="CE26">
        <v>36.149816666666702</v>
      </c>
      <c r="CF26">
        <v>999.9</v>
      </c>
      <c r="CG26">
        <v>0</v>
      </c>
      <c r="CH26">
        <v>0</v>
      </c>
      <c r="CI26">
        <v>9996.4613333333291</v>
      </c>
      <c r="CJ26">
        <v>0</v>
      </c>
      <c r="CK26">
        <v>79.433503333333306</v>
      </c>
      <c r="CL26">
        <v>1399.97</v>
      </c>
      <c r="CM26">
        <v>0.90000040000000003</v>
      </c>
      <c r="CN26">
        <v>9.9999249999999998E-2</v>
      </c>
      <c r="CO26">
        <v>0</v>
      </c>
      <c r="CP26">
        <v>760.22280000000001</v>
      </c>
      <c r="CQ26">
        <v>4.9994800000000001</v>
      </c>
      <c r="CR26">
        <v>10823.19</v>
      </c>
      <c r="CS26">
        <v>11417.3266666667</v>
      </c>
      <c r="CT26">
        <v>46.958199999999998</v>
      </c>
      <c r="CU26">
        <v>48.070399999999999</v>
      </c>
      <c r="CV26">
        <v>47.7164</v>
      </c>
      <c r="CW26">
        <v>47.687399999999997</v>
      </c>
      <c r="CX26">
        <v>49.495600000000003</v>
      </c>
      <c r="CY26">
        <v>1255.472</v>
      </c>
      <c r="CZ26">
        <v>139.49799999999999</v>
      </c>
      <c r="DA26">
        <v>0</v>
      </c>
      <c r="DB26">
        <v>170.60000014305101</v>
      </c>
      <c r="DC26">
        <v>0</v>
      </c>
      <c r="DD26">
        <v>760.11135999999999</v>
      </c>
      <c r="DE26">
        <v>-10.3440000012274</v>
      </c>
      <c r="DF26">
        <v>-171.292307783371</v>
      </c>
      <c r="DG26">
        <v>10821.487999999999</v>
      </c>
      <c r="DH26">
        <v>15</v>
      </c>
      <c r="DI26">
        <v>1607449032.0999999</v>
      </c>
      <c r="DJ26" t="s">
        <v>346</v>
      </c>
      <c r="DK26">
        <v>1607449032.0999999</v>
      </c>
      <c r="DL26">
        <v>1607449027.5999999</v>
      </c>
      <c r="DM26">
        <v>4</v>
      </c>
      <c r="DN26">
        <v>4.8000000000000001E-2</v>
      </c>
      <c r="DO26">
        <v>6.0000000000000001E-3</v>
      </c>
      <c r="DP26">
        <v>0.14699999999999999</v>
      </c>
      <c r="DQ26">
        <v>0.36599999999999999</v>
      </c>
      <c r="DR26">
        <v>400</v>
      </c>
      <c r="DS26">
        <v>24</v>
      </c>
      <c r="DT26">
        <v>0.46</v>
      </c>
      <c r="DU26">
        <v>7.0000000000000007E-2</v>
      </c>
      <c r="DV26">
        <v>1.4914269002377601E-2</v>
      </c>
      <c r="DW26">
        <v>5.78393738258733E-2</v>
      </c>
      <c r="DX26">
        <v>2.0715159555381699E-2</v>
      </c>
      <c r="DY26">
        <v>1</v>
      </c>
      <c r="DZ26">
        <v>-4.30258441935484E-2</v>
      </c>
      <c r="EA26">
        <v>-7.9552050483870901E-2</v>
      </c>
      <c r="EB26">
        <v>2.44039779349676E-2</v>
      </c>
      <c r="EC26">
        <v>1</v>
      </c>
      <c r="ED26">
        <v>6.0306245161290302E-2</v>
      </c>
      <c r="EE26">
        <v>2.4050395161290299E-2</v>
      </c>
      <c r="EF26">
        <v>1.8801176960136501E-3</v>
      </c>
      <c r="EG26">
        <v>1</v>
      </c>
      <c r="EH26">
        <v>3</v>
      </c>
      <c r="EI26">
        <v>3</v>
      </c>
      <c r="EJ26" t="s">
        <v>315</v>
      </c>
      <c r="EK26">
        <v>100</v>
      </c>
      <c r="EL26">
        <v>100</v>
      </c>
      <c r="EM26">
        <v>0.14699999999999999</v>
      </c>
      <c r="EN26">
        <v>0.36599999999999999</v>
      </c>
      <c r="EO26">
        <v>0.26630589999027099</v>
      </c>
      <c r="EP26">
        <v>-1.6043650578588901E-5</v>
      </c>
      <c r="EQ26">
        <v>-1.15305589960158E-6</v>
      </c>
      <c r="ER26">
        <v>3.6581349982770798E-10</v>
      </c>
      <c r="ES26">
        <v>-0.15159219208720701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11.6</v>
      </c>
      <c r="FB26">
        <v>11.3</v>
      </c>
      <c r="FC26">
        <v>2</v>
      </c>
      <c r="FD26">
        <v>507.36599999999999</v>
      </c>
      <c r="FE26">
        <v>521.74300000000005</v>
      </c>
      <c r="FF26">
        <v>34.184199999999997</v>
      </c>
      <c r="FG26">
        <v>33.370800000000003</v>
      </c>
      <c r="FH26">
        <v>30.000499999999999</v>
      </c>
      <c r="FI26">
        <v>33.188099999999999</v>
      </c>
      <c r="FJ26">
        <v>33.213200000000001</v>
      </c>
      <c r="FK26">
        <v>19.1797</v>
      </c>
      <c r="FL26">
        <v>0</v>
      </c>
      <c r="FM26">
        <v>100</v>
      </c>
      <c r="FN26">
        <v>-999.9</v>
      </c>
      <c r="FO26">
        <v>400</v>
      </c>
      <c r="FP26">
        <v>35.652200000000001</v>
      </c>
      <c r="FQ26">
        <v>97.870500000000007</v>
      </c>
      <c r="FR26">
        <v>102.41800000000001</v>
      </c>
    </row>
    <row r="27" spans="1:174" x14ac:dyDescent="0.25">
      <c r="A27">
        <v>11</v>
      </c>
      <c r="B27">
        <v>1607449246.5</v>
      </c>
      <c r="C27">
        <v>2099.5</v>
      </c>
      <c r="D27" t="s">
        <v>347</v>
      </c>
      <c r="E27" t="s">
        <v>348</v>
      </c>
      <c r="F27" t="s">
        <v>349</v>
      </c>
      <c r="G27" t="s">
        <v>306</v>
      </c>
      <c r="H27">
        <v>1607449238.75</v>
      </c>
      <c r="I27">
        <f t="shared" si="0"/>
        <v>4.0286059490948056E-3</v>
      </c>
      <c r="J27">
        <f t="shared" si="1"/>
        <v>4.0286059490948052</v>
      </c>
      <c r="K27">
        <f t="shared" si="2"/>
        <v>13.643771971176921</v>
      </c>
      <c r="L27">
        <f t="shared" si="3"/>
        <v>381.76536666666698</v>
      </c>
      <c r="M27">
        <f t="shared" si="4"/>
        <v>213.63122837990403</v>
      </c>
      <c r="N27">
        <f t="shared" si="5"/>
        <v>21.830272451899326</v>
      </c>
      <c r="O27">
        <f t="shared" si="6"/>
        <v>39.011346937592933</v>
      </c>
      <c r="P27">
        <f t="shared" si="7"/>
        <v>0.1445183064917763</v>
      </c>
      <c r="Q27">
        <f t="shared" si="8"/>
        <v>2.965590623802326</v>
      </c>
      <c r="R27">
        <f t="shared" si="9"/>
        <v>0.14071673422264872</v>
      </c>
      <c r="S27">
        <f t="shared" si="10"/>
        <v>8.828118581307294E-2</v>
      </c>
      <c r="T27">
        <f t="shared" si="11"/>
        <v>231.29131295830311</v>
      </c>
      <c r="U27">
        <f t="shared" si="12"/>
        <v>35.688678266226617</v>
      </c>
      <c r="V27">
        <f t="shared" si="13"/>
        <v>35.244666666666703</v>
      </c>
      <c r="W27">
        <f t="shared" si="14"/>
        <v>5.7253522361455929</v>
      </c>
      <c r="X27">
        <f t="shared" si="15"/>
        <v>50.690457175469639</v>
      </c>
      <c r="Y27">
        <f t="shared" si="16"/>
        <v>2.923636378839841</v>
      </c>
      <c r="Z27">
        <f t="shared" si="17"/>
        <v>5.7676267718782004</v>
      </c>
      <c r="AA27">
        <f t="shared" si="18"/>
        <v>2.8017158573057519</v>
      </c>
      <c r="AB27">
        <f t="shared" si="19"/>
        <v>-177.66152235508093</v>
      </c>
      <c r="AC27">
        <f t="shared" si="20"/>
        <v>21.287611789327123</v>
      </c>
      <c r="AD27">
        <f t="shared" si="21"/>
        <v>1.68149292210538</v>
      </c>
      <c r="AE27">
        <f t="shared" si="22"/>
        <v>76.598895314654669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52505.36101794643</v>
      </c>
      <c r="AK27" t="s">
        <v>292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350</v>
      </c>
      <c r="AR27">
        <v>15375</v>
      </c>
      <c r="AS27">
        <v>1032.36538461538</v>
      </c>
      <c r="AT27">
        <v>1429.95</v>
      </c>
      <c r="AU27">
        <f t="shared" si="27"/>
        <v>0.27804092128019864</v>
      </c>
      <c r="AV27">
        <v>0.5</v>
      </c>
      <c r="AW27">
        <f t="shared" si="28"/>
        <v>1180.1894615543142</v>
      </c>
      <c r="AX27">
        <f t="shared" si="29"/>
        <v>13.643771971176921</v>
      </c>
      <c r="AY27">
        <f t="shared" si="30"/>
        <v>164.07048258787154</v>
      </c>
      <c r="AZ27">
        <f t="shared" si="31"/>
        <v>1.2050200340090604E-2</v>
      </c>
      <c r="BA27">
        <f t="shared" si="32"/>
        <v>1.2812545893213048</v>
      </c>
      <c r="BB27" t="s">
        <v>351</v>
      </c>
      <c r="BC27">
        <v>1032.36538461538</v>
      </c>
      <c r="BD27">
        <v>797.52</v>
      </c>
      <c r="BE27">
        <f t="shared" si="33"/>
        <v>0.44227420539179696</v>
      </c>
      <c r="BF27">
        <f t="shared" si="34"/>
        <v>0.62866185251272078</v>
      </c>
      <c r="BG27">
        <f t="shared" si="35"/>
        <v>0.74339030090563829</v>
      </c>
      <c r="BH27">
        <f t="shared" si="36"/>
        <v>0.55647249452259706</v>
      </c>
      <c r="BI27">
        <f t="shared" si="37"/>
        <v>0.7194407391565959</v>
      </c>
      <c r="BJ27">
        <f t="shared" si="38"/>
        <v>0.48565208412401062</v>
      </c>
      <c r="BK27">
        <f t="shared" si="39"/>
        <v>0.51434791587598938</v>
      </c>
      <c r="BL27">
        <f t="shared" si="40"/>
        <v>1400.0056666666701</v>
      </c>
      <c r="BM27">
        <f t="shared" si="41"/>
        <v>1180.1894615543142</v>
      </c>
      <c r="BN27">
        <f t="shared" si="42"/>
        <v>0.84298906044021582</v>
      </c>
      <c r="BO27">
        <f t="shared" si="43"/>
        <v>0.19597812088043179</v>
      </c>
      <c r="BP27">
        <v>6</v>
      </c>
      <c r="BQ27">
        <v>0.5</v>
      </c>
      <c r="BR27" t="s">
        <v>295</v>
      </c>
      <c r="BS27">
        <v>2</v>
      </c>
      <c r="BT27">
        <v>1607449238.75</v>
      </c>
      <c r="BU27">
        <v>381.76536666666698</v>
      </c>
      <c r="BV27">
        <v>399.97609999999997</v>
      </c>
      <c r="BW27">
        <v>28.61073</v>
      </c>
      <c r="BX27">
        <v>23.916616666666702</v>
      </c>
      <c r="BY27">
        <v>381.60443333333302</v>
      </c>
      <c r="BZ27">
        <v>28.02777</v>
      </c>
      <c r="CA27">
        <v>500.20240000000001</v>
      </c>
      <c r="CB27">
        <v>102.08669999999999</v>
      </c>
      <c r="CC27">
        <v>0.10001032999999999</v>
      </c>
      <c r="CD27">
        <v>35.3778133333333</v>
      </c>
      <c r="CE27">
        <v>35.244666666666703</v>
      </c>
      <c r="CF27">
        <v>999.9</v>
      </c>
      <c r="CG27">
        <v>0</v>
      </c>
      <c r="CH27">
        <v>0</v>
      </c>
      <c r="CI27">
        <v>9998.2749999999996</v>
      </c>
      <c r="CJ27">
        <v>0</v>
      </c>
      <c r="CK27">
        <v>342.6678</v>
      </c>
      <c r="CL27">
        <v>1400.0056666666701</v>
      </c>
      <c r="CM27">
        <v>0.90000599999999997</v>
      </c>
      <c r="CN27">
        <v>9.9993600000000002E-2</v>
      </c>
      <c r="CO27">
        <v>0</v>
      </c>
      <c r="CP27">
        <v>1032.4863333333301</v>
      </c>
      <c r="CQ27">
        <v>4.9994800000000001</v>
      </c>
      <c r="CR27">
        <v>14668.91</v>
      </c>
      <c r="CS27">
        <v>11417.64</v>
      </c>
      <c r="CT27">
        <v>46.133133333333298</v>
      </c>
      <c r="CU27">
        <v>47.645666666666699</v>
      </c>
      <c r="CV27">
        <v>46.903933333333299</v>
      </c>
      <c r="CW27">
        <v>47.312199999999997</v>
      </c>
      <c r="CX27">
        <v>48.804000000000002</v>
      </c>
      <c r="CY27">
        <v>1255.5156666666701</v>
      </c>
      <c r="CZ27">
        <v>139.49</v>
      </c>
      <c r="DA27">
        <v>0</v>
      </c>
      <c r="DB27">
        <v>234.90000009536701</v>
      </c>
      <c r="DC27">
        <v>0</v>
      </c>
      <c r="DD27">
        <v>1032.36538461538</v>
      </c>
      <c r="DE27">
        <v>-14.9182906022055</v>
      </c>
      <c r="DF27">
        <v>-223.61709381503201</v>
      </c>
      <c r="DG27">
        <v>14666.7076923077</v>
      </c>
      <c r="DH27">
        <v>15</v>
      </c>
      <c r="DI27">
        <v>1607449032.0999999</v>
      </c>
      <c r="DJ27" t="s">
        <v>346</v>
      </c>
      <c r="DK27">
        <v>1607449032.0999999</v>
      </c>
      <c r="DL27">
        <v>1607449027.5999999</v>
      </c>
      <c r="DM27">
        <v>4</v>
      </c>
      <c r="DN27">
        <v>4.8000000000000001E-2</v>
      </c>
      <c r="DO27">
        <v>6.0000000000000001E-3</v>
      </c>
      <c r="DP27">
        <v>0.14699999999999999</v>
      </c>
      <c r="DQ27">
        <v>0.36599999999999999</v>
      </c>
      <c r="DR27">
        <v>400</v>
      </c>
      <c r="DS27">
        <v>24</v>
      </c>
      <c r="DT27">
        <v>0.46</v>
      </c>
      <c r="DU27">
        <v>7.0000000000000007E-2</v>
      </c>
      <c r="DV27">
        <v>13.6437213108308</v>
      </c>
      <c r="DW27">
        <v>9.3309880272206297E-2</v>
      </c>
      <c r="DX27">
        <v>1.9211951389980199E-2</v>
      </c>
      <c r="DY27">
        <v>1</v>
      </c>
      <c r="DZ27">
        <v>-18.210746666666701</v>
      </c>
      <c r="EA27">
        <v>-0.169228031145741</v>
      </c>
      <c r="EB27">
        <v>2.4000579622630198E-2</v>
      </c>
      <c r="EC27">
        <v>1</v>
      </c>
      <c r="ED27">
        <v>4.6941186666666699</v>
      </c>
      <c r="EE27">
        <v>5.7351724137934199E-2</v>
      </c>
      <c r="EF27">
        <v>4.4744159643714497E-3</v>
      </c>
      <c r="EG27">
        <v>1</v>
      </c>
      <c r="EH27">
        <v>3</v>
      </c>
      <c r="EI27">
        <v>3</v>
      </c>
      <c r="EJ27" t="s">
        <v>315</v>
      </c>
      <c r="EK27">
        <v>100</v>
      </c>
      <c r="EL27">
        <v>100</v>
      </c>
      <c r="EM27">
        <v>0.161</v>
      </c>
      <c r="EN27">
        <v>0.58320000000000005</v>
      </c>
      <c r="EO27">
        <v>0.31464882083788698</v>
      </c>
      <c r="EP27">
        <v>-1.6043650578588901E-5</v>
      </c>
      <c r="EQ27">
        <v>-1.15305589960158E-6</v>
      </c>
      <c r="ER27">
        <v>3.6581349982770798E-10</v>
      </c>
      <c r="ES27">
        <v>0.43881372143328601</v>
      </c>
      <c r="ET27">
        <v>0</v>
      </c>
      <c r="EU27">
        <v>0</v>
      </c>
      <c r="EV27">
        <v>0</v>
      </c>
      <c r="EW27">
        <v>18</v>
      </c>
      <c r="EX27">
        <v>2225</v>
      </c>
      <c r="EY27">
        <v>1</v>
      </c>
      <c r="EZ27">
        <v>25</v>
      </c>
      <c r="FA27">
        <v>3.6</v>
      </c>
      <c r="FB27">
        <v>3.6</v>
      </c>
      <c r="FC27">
        <v>2</v>
      </c>
      <c r="FD27">
        <v>511.52699999999999</v>
      </c>
      <c r="FE27">
        <v>520.32899999999995</v>
      </c>
      <c r="FF27">
        <v>34.221899999999998</v>
      </c>
      <c r="FG27">
        <v>33.557000000000002</v>
      </c>
      <c r="FH27">
        <v>30.0002</v>
      </c>
      <c r="FI27">
        <v>33.353700000000003</v>
      </c>
      <c r="FJ27">
        <v>33.373199999999997</v>
      </c>
      <c r="FK27">
        <v>19.188099999999999</v>
      </c>
      <c r="FL27">
        <v>0</v>
      </c>
      <c r="FM27">
        <v>100</v>
      </c>
      <c r="FN27">
        <v>-999.9</v>
      </c>
      <c r="FO27">
        <v>400</v>
      </c>
      <c r="FP27">
        <v>35.652200000000001</v>
      </c>
      <c r="FQ27">
        <v>97.850300000000004</v>
      </c>
      <c r="FR27">
        <v>102.384</v>
      </c>
    </row>
    <row r="28" spans="1:174" x14ac:dyDescent="0.25">
      <c r="A28">
        <v>12</v>
      </c>
      <c r="B28">
        <v>1607449426</v>
      </c>
      <c r="C28">
        <v>2279</v>
      </c>
      <c r="D28" t="s">
        <v>352</v>
      </c>
      <c r="E28" t="s">
        <v>353</v>
      </c>
      <c r="F28" t="s">
        <v>349</v>
      </c>
      <c r="G28" t="s">
        <v>306</v>
      </c>
      <c r="H28">
        <v>1607449418.25</v>
      </c>
      <c r="I28">
        <f t="shared" si="0"/>
        <v>2.6051528603612817E-3</v>
      </c>
      <c r="J28">
        <f t="shared" si="1"/>
        <v>2.6051528603612817</v>
      </c>
      <c r="K28">
        <f t="shared" si="2"/>
        <v>9.6047921751144365</v>
      </c>
      <c r="L28">
        <f t="shared" si="3"/>
        <v>387.26976666666701</v>
      </c>
      <c r="M28">
        <f t="shared" si="4"/>
        <v>191.75038827516491</v>
      </c>
      <c r="N28">
        <f t="shared" si="5"/>
        <v>19.594333522490953</v>
      </c>
      <c r="O28">
        <f t="shared" si="6"/>
        <v>39.573807591745783</v>
      </c>
      <c r="P28">
        <f t="shared" si="7"/>
        <v>8.5938498506691774E-2</v>
      </c>
      <c r="Q28">
        <f t="shared" si="8"/>
        <v>2.965622828542835</v>
      </c>
      <c r="R28">
        <f t="shared" si="9"/>
        <v>8.4578597659999463E-2</v>
      </c>
      <c r="S28">
        <f t="shared" si="10"/>
        <v>5.2982012661674072E-2</v>
      </c>
      <c r="T28">
        <f t="shared" si="11"/>
        <v>231.28610071061937</v>
      </c>
      <c r="U28">
        <f t="shared" si="12"/>
        <v>35.890703345632339</v>
      </c>
      <c r="V28">
        <f t="shared" si="13"/>
        <v>35.386283333333303</v>
      </c>
      <c r="W28">
        <f t="shared" si="14"/>
        <v>5.7703251786256677</v>
      </c>
      <c r="X28">
        <f t="shared" si="15"/>
        <v>48.180064451056857</v>
      </c>
      <c r="Y28">
        <f t="shared" si="16"/>
        <v>2.754099006095192</v>
      </c>
      <c r="Z28">
        <f t="shared" si="17"/>
        <v>5.7162626025395014</v>
      </c>
      <c r="AA28">
        <f t="shared" si="18"/>
        <v>3.0162261725304758</v>
      </c>
      <c r="AB28">
        <f t="shared" si="19"/>
        <v>-114.88724114193252</v>
      </c>
      <c r="AC28">
        <f t="shared" si="20"/>
        <v>-27.23707666316113</v>
      </c>
      <c r="AD28">
        <f t="shared" si="21"/>
        <v>-2.151201351132674</v>
      </c>
      <c r="AE28">
        <f t="shared" si="22"/>
        <v>87.010581554393042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52533.85736212146</v>
      </c>
      <c r="AK28" t="s">
        <v>292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354</v>
      </c>
      <c r="AR28">
        <v>15393.7</v>
      </c>
      <c r="AS28">
        <v>1594.9572000000001</v>
      </c>
      <c r="AT28">
        <v>1940.58</v>
      </c>
      <c r="AU28">
        <f t="shared" si="27"/>
        <v>0.17810283523482662</v>
      </c>
      <c r="AV28">
        <v>0.5</v>
      </c>
      <c r="AW28">
        <f t="shared" si="28"/>
        <v>1180.160511554413</v>
      </c>
      <c r="AX28">
        <f t="shared" si="29"/>
        <v>9.6047921751144365</v>
      </c>
      <c r="AY28">
        <f t="shared" si="30"/>
        <v>105.09496657001216</v>
      </c>
      <c r="AZ28">
        <f t="shared" si="31"/>
        <v>8.6280972420599237E-3</v>
      </c>
      <c r="BA28">
        <f t="shared" si="32"/>
        <v>0.68098197446124353</v>
      </c>
      <c r="BB28" t="s">
        <v>355</v>
      </c>
      <c r="BC28">
        <v>1594.9572000000001</v>
      </c>
      <c r="BD28">
        <v>1237.8499999999999</v>
      </c>
      <c r="BE28">
        <f t="shared" si="33"/>
        <v>0.36212369497779018</v>
      </c>
      <c r="BF28">
        <f t="shared" si="34"/>
        <v>0.49182872511490883</v>
      </c>
      <c r="BG28">
        <f t="shared" si="35"/>
        <v>0.65284083330451581</v>
      </c>
      <c r="BH28">
        <f t="shared" si="36"/>
        <v>0.28211732262403028</v>
      </c>
      <c r="BI28">
        <f t="shared" si="37"/>
        <v>0.51892657005531351</v>
      </c>
      <c r="BJ28">
        <f t="shared" si="38"/>
        <v>0.38170941977846795</v>
      </c>
      <c r="BK28">
        <f t="shared" si="39"/>
        <v>0.61829058022153205</v>
      </c>
      <c r="BL28">
        <f t="shared" si="40"/>
        <v>1399.971</v>
      </c>
      <c r="BM28">
        <f t="shared" si="41"/>
        <v>1180.160511554413</v>
      </c>
      <c r="BN28">
        <f t="shared" si="42"/>
        <v>0.84298925588773843</v>
      </c>
      <c r="BO28">
        <f t="shared" si="43"/>
        <v>0.1959785117754769</v>
      </c>
      <c r="BP28">
        <v>6</v>
      </c>
      <c r="BQ28">
        <v>0.5</v>
      </c>
      <c r="BR28" t="s">
        <v>295</v>
      </c>
      <c r="BS28">
        <v>2</v>
      </c>
      <c r="BT28">
        <v>1607449418.25</v>
      </c>
      <c r="BU28">
        <v>387.26976666666701</v>
      </c>
      <c r="BV28">
        <v>400.0009</v>
      </c>
      <c r="BW28">
        <v>26.951646666666701</v>
      </c>
      <c r="BX28">
        <v>23.910983333333299</v>
      </c>
      <c r="BY28">
        <v>387.11303333333302</v>
      </c>
      <c r="BZ28">
        <v>26.446843333333302</v>
      </c>
      <c r="CA28">
        <v>500.2079</v>
      </c>
      <c r="CB28">
        <v>102.086666666667</v>
      </c>
      <c r="CC28">
        <v>0.100002673333333</v>
      </c>
      <c r="CD28">
        <v>35.215926666666697</v>
      </c>
      <c r="CE28">
        <v>35.386283333333303</v>
      </c>
      <c r="CF28">
        <v>999.9</v>
      </c>
      <c r="CG28">
        <v>0</v>
      </c>
      <c r="CH28">
        <v>0</v>
      </c>
      <c r="CI28">
        <v>9998.4606666666696</v>
      </c>
      <c r="CJ28">
        <v>0</v>
      </c>
      <c r="CK28">
        <v>263.79410000000001</v>
      </c>
      <c r="CL28">
        <v>1399.971</v>
      </c>
      <c r="CM28">
        <v>0.90000060000000004</v>
      </c>
      <c r="CN28">
        <v>9.9999370000000004E-2</v>
      </c>
      <c r="CO28">
        <v>0</v>
      </c>
      <c r="CP28">
        <v>1606.9286666666701</v>
      </c>
      <c r="CQ28">
        <v>4.9994800000000001</v>
      </c>
      <c r="CR28">
        <v>22421.323333333301</v>
      </c>
      <c r="CS28">
        <v>11417.356666666699</v>
      </c>
      <c r="CT28">
        <v>45.868499999999997</v>
      </c>
      <c r="CU28">
        <v>47.314100000000003</v>
      </c>
      <c r="CV28">
        <v>46.535133333333299</v>
      </c>
      <c r="CW28">
        <v>47.106033333333301</v>
      </c>
      <c r="CX28">
        <v>48.501933333333298</v>
      </c>
      <c r="CY28">
        <v>1255.4753333333299</v>
      </c>
      <c r="CZ28">
        <v>139.49566666666701</v>
      </c>
      <c r="DA28">
        <v>0</v>
      </c>
      <c r="DB28">
        <v>178.90000009536701</v>
      </c>
      <c r="DC28">
        <v>0</v>
      </c>
      <c r="DD28">
        <v>1594.9572000000001</v>
      </c>
      <c r="DE28">
        <v>-890.93307555854506</v>
      </c>
      <c r="DF28">
        <v>-12238.046134738899</v>
      </c>
      <c r="DG28">
        <v>22255.812000000002</v>
      </c>
      <c r="DH28">
        <v>15</v>
      </c>
      <c r="DI28">
        <v>1607449032.0999999</v>
      </c>
      <c r="DJ28" t="s">
        <v>346</v>
      </c>
      <c r="DK28">
        <v>1607449032.0999999</v>
      </c>
      <c r="DL28">
        <v>1607449027.5999999</v>
      </c>
      <c r="DM28">
        <v>4</v>
      </c>
      <c r="DN28">
        <v>4.8000000000000001E-2</v>
      </c>
      <c r="DO28">
        <v>6.0000000000000001E-3</v>
      </c>
      <c r="DP28">
        <v>0.14699999999999999</v>
      </c>
      <c r="DQ28">
        <v>0.36599999999999999</v>
      </c>
      <c r="DR28">
        <v>400</v>
      </c>
      <c r="DS28">
        <v>24</v>
      </c>
      <c r="DT28">
        <v>0.46</v>
      </c>
      <c r="DU28">
        <v>7.0000000000000007E-2</v>
      </c>
      <c r="DV28">
        <v>9.5937783013324296</v>
      </c>
      <c r="DW28">
        <v>0.94593832388535004</v>
      </c>
      <c r="DX28">
        <v>7.5412457715753806E-2</v>
      </c>
      <c r="DY28">
        <v>0</v>
      </c>
      <c r="DZ28">
        <v>-12.723143333333301</v>
      </c>
      <c r="EA28">
        <v>-1.2542389321468099</v>
      </c>
      <c r="EB28">
        <v>9.88962509681513E-2</v>
      </c>
      <c r="EC28">
        <v>0</v>
      </c>
      <c r="ED28">
        <v>3.0374210000000001</v>
      </c>
      <c r="EE28">
        <v>0.38282829810901498</v>
      </c>
      <c r="EF28">
        <v>2.7730457425004799E-2</v>
      </c>
      <c r="EG28">
        <v>0</v>
      </c>
      <c r="EH28">
        <v>0</v>
      </c>
      <c r="EI28">
        <v>3</v>
      </c>
      <c r="EJ28" t="s">
        <v>310</v>
      </c>
      <c r="EK28">
        <v>100</v>
      </c>
      <c r="EL28">
        <v>100</v>
      </c>
      <c r="EM28">
        <v>0.157</v>
      </c>
      <c r="EN28">
        <v>0.50719999999999998</v>
      </c>
      <c r="EO28">
        <v>0.31464882083788698</v>
      </c>
      <c r="EP28">
        <v>-1.6043650578588901E-5</v>
      </c>
      <c r="EQ28">
        <v>-1.15305589960158E-6</v>
      </c>
      <c r="ER28">
        <v>3.6581349982770798E-10</v>
      </c>
      <c r="ES28">
        <v>-0.14532548754512201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6.6</v>
      </c>
      <c r="FB28">
        <v>6.6</v>
      </c>
      <c r="FC28">
        <v>2</v>
      </c>
      <c r="FD28">
        <v>509.93099999999998</v>
      </c>
      <c r="FE28">
        <v>519.24199999999996</v>
      </c>
      <c r="FF28">
        <v>34.206699999999998</v>
      </c>
      <c r="FG28">
        <v>33.6113</v>
      </c>
      <c r="FH28">
        <v>30.0002</v>
      </c>
      <c r="FI28">
        <v>33.4236</v>
      </c>
      <c r="FJ28">
        <v>33.445999999999998</v>
      </c>
      <c r="FK28">
        <v>19.189699999999998</v>
      </c>
      <c r="FL28">
        <v>0</v>
      </c>
      <c r="FM28">
        <v>100</v>
      </c>
      <c r="FN28">
        <v>-999.9</v>
      </c>
      <c r="FO28">
        <v>400</v>
      </c>
      <c r="FP28">
        <v>28.285799999999998</v>
      </c>
      <c r="FQ28">
        <v>97.844099999999997</v>
      </c>
      <c r="FR28">
        <v>102.36799999999999</v>
      </c>
    </row>
    <row r="29" spans="1:174" x14ac:dyDescent="0.25">
      <c r="A29">
        <v>13</v>
      </c>
      <c r="B29">
        <v>1607449693</v>
      </c>
      <c r="C29">
        <v>2546</v>
      </c>
      <c r="D29" t="s">
        <v>356</v>
      </c>
      <c r="E29" t="s">
        <v>357</v>
      </c>
      <c r="F29" t="s">
        <v>358</v>
      </c>
      <c r="G29" t="s">
        <v>359</v>
      </c>
      <c r="H29">
        <v>1607449685</v>
      </c>
      <c r="I29">
        <f t="shared" si="0"/>
        <v>2.3753683023561428E-3</v>
      </c>
      <c r="J29">
        <f t="shared" si="1"/>
        <v>2.3753683023561427</v>
      </c>
      <c r="K29">
        <f t="shared" si="2"/>
        <v>8.4706336293794067</v>
      </c>
      <c r="L29">
        <f t="shared" si="3"/>
        <v>388.71129032258102</v>
      </c>
      <c r="M29">
        <f t="shared" si="4"/>
        <v>193.99782725257236</v>
      </c>
      <c r="N29">
        <f t="shared" si="5"/>
        <v>19.8220319140245</v>
      </c>
      <c r="O29">
        <f t="shared" si="6"/>
        <v>39.717185038801389</v>
      </c>
      <c r="P29">
        <f t="shared" si="7"/>
        <v>7.6211504671553021E-2</v>
      </c>
      <c r="Q29">
        <f t="shared" si="8"/>
        <v>2.9651113979130934</v>
      </c>
      <c r="R29">
        <f t="shared" si="9"/>
        <v>7.5139772896039972E-2</v>
      </c>
      <c r="S29">
        <f t="shared" si="10"/>
        <v>4.7057393302978485E-2</v>
      </c>
      <c r="T29">
        <f t="shared" si="11"/>
        <v>231.29306080550924</v>
      </c>
      <c r="U29">
        <f t="shared" si="12"/>
        <v>36.124017108702581</v>
      </c>
      <c r="V29">
        <f t="shared" si="13"/>
        <v>35.651422580645203</v>
      </c>
      <c r="W29">
        <f t="shared" si="14"/>
        <v>5.8553508361572613</v>
      </c>
      <c r="X29">
        <f t="shared" si="15"/>
        <v>47.845584855156773</v>
      </c>
      <c r="Y29">
        <f t="shared" si="16"/>
        <v>2.7614779432826162</v>
      </c>
      <c r="Z29">
        <f t="shared" si="17"/>
        <v>5.7716463319289648</v>
      </c>
      <c r="AA29">
        <f t="shared" si="18"/>
        <v>3.0938728928746451</v>
      </c>
      <c r="AB29">
        <f t="shared" si="19"/>
        <v>-104.7537421339059</v>
      </c>
      <c r="AC29">
        <f t="shared" si="20"/>
        <v>-41.721146040467822</v>
      </c>
      <c r="AD29">
        <f t="shared" si="21"/>
        <v>-3.3027855708203995</v>
      </c>
      <c r="AE29">
        <f t="shared" si="22"/>
        <v>81.515387060315135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52489.330619039298</v>
      </c>
      <c r="AK29" t="s">
        <v>292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360</v>
      </c>
      <c r="AR29">
        <v>15385.2</v>
      </c>
      <c r="AS29">
        <v>987.26940000000002</v>
      </c>
      <c r="AT29">
        <v>1212.2</v>
      </c>
      <c r="AU29">
        <f t="shared" si="27"/>
        <v>0.18555568388054777</v>
      </c>
      <c r="AV29">
        <v>0.5</v>
      </c>
      <c r="AW29">
        <f t="shared" si="28"/>
        <v>1180.1936628448377</v>
      </c>
      <c r="AX29">
        <f t="shared" si="29"/>
        <v>8.4706336293794067</v>
      </c>
      <c r="AY29">
        <f t="shared" si="30"/>
        <v>109.49582111033125</v>
      </c>
      <c r="AZ29">
        <f t="shared" si="31"/>
        <v>7.6668612907009291E-3</v>
      </c>
      <c r="BA29">
        <f t="shared" si="32"/>
        <v>1.6910410823296487</v>
      </c>
      <c r="BB29" t="s">
        <v>361</v>
      </c>
      <c r="BC29">
        <v>987.26940000000002</v>
      </c>
      <c r="BD29">
        <v>698.04</v>
      </c>
      <c r="BE29">
        <f t="shared" si="33"/>
        <v>0.42415442996205255</v>
      </c>
      <c r="BF29">
        <f t="shared" si="34"/>
        <v>0.43747199315388202</v>
      </c>
      <c r="BG29">
        <f t="shared" si="35"/>
        <v>0.79947270713405416</v>
      </c>
      <c r="BH29">
        <f t="shared" si="36"/>
        <v>0.45282897141264278</v>
      </c>
      <c r="BI29">
        <f t="shared" si="37"/>
        <v>0.80494680092696635</v>
      </c>
      <c r="BJ29">
        <f t="shared" si="38"/>
        <v>0.30931066039435212</v>
      </c>
      <c r="BK29">
        <f t="shared" si="39"/>
        <v>0.69068933960564793</v>
      </c>
      <c r="BL29">
        <f t="shared" si="40"/>
        <v>1400.01</v>
      </c>
      <c r="BM29">
        <f t="shared" si="41"/>
        <v>1180.1936628448377</v>
      </c>
      <c r="BN29">
        <f t="shared" si="42"/>
        <v>0.84298945210736909</v>
      </c>
      <c r="BO29">
        <f t="shared" si="43"/>
        <v>0.19597890421473799</v>
      </c>
      <c r="BP29">
        <v>6</v>
      </c>
      <c r="BQ29">
        <v>0.5</v>
      </c>
      <c r="BR29" t="s">
        <v>295</v>
      </c>
      <c r="BS29">
        <v>2</v>
      </c>
      <c r="BT29">
        <v>1607449685</v>
      </c>
      <c r="BU29">
        <v>388.71129032258102</v>
      </c>
      <c r="BV29">
        <v>399.979193548387</v>
      </c>
      <c r="BW29">
        <v>27.0265290322581</v>
      </c>
      <c r="BX29">
        <v>24.254319354838699</v>
      </c>
      <c r="BY29">
        <v>388.481290322581</v>
      </c>
      <c r="BZ29">
        <v>26.661529032258098</v>
      </c>
      <c r="CA29">
        <v>500.215483870968</v>
      </c>
      <c r="CB29">
        <v>102.076580645161</v>
      </c>
      <c r="CC29">
        <v>9.9985941935483894E-2</v>
      </c>
      <c r="CD29">
        <v>35.390429032258098</v>
      </c>
      <c r="CE29">
        <v>35.651422580645203</v>
      </c>
      <c r="CF29">
        <v>999.9</v>
      </c>
      <c r="CG29">
        <v>0</v>
      </c>
      <c r="CH29">
        <v>0</v>
      </c>
      <c r="CI29">
        <v>9996.5519354838707</v>
      </c>
      <c r="CJ29">
        <v>0</v>
      </c>
      <c r="CK29">
        <v>120.379903225806</v>
      </c>
      <c r="CL29">
        <v>1400.01</v>
      </c>
      <c r="CM29">
        <v>0.89999499999999999</v>
      </c>
      <c r="CN29">
        <v>0.100004787096774</v>
      </c>
      <c r="CO29">
        <v>0</v>
      </c>
      <c r="CP29">
        <v>988.350419354839</v>
      </c>
      <c r="CQ29">
        <v>4.9994800000000001</v>
      </c>
      <c r="CR29">
        <v>14049.6225806452</v>
      </c>
      <c r="CS29">
        <v>11417.6483870968</v>
      </c>
      <c r="CT29">
        <v>45.775903225806402</v>
      </c>
      <c r="CU29">
        <v>47.125</v>
      </c>
      <c r="CV29">
        <v>46.477516129032303</v>
      </c>
      <c r="CW29">
        <v>46.923258064516098</v>
      </c>
      <c r="CX29">
        <v>48.364645161290298</v>
      </c>
      <c r="CY29">
        <v>1255.50129032258</v>
      </c>
      <c r="CZ29">
        <v>139.50870967741901</v>
      </c>
      <c r="DA29">
        <v>0</v>
      </c>
      <c r="DB29">
        <v>265.90000009536698</v>
      </c>
      <c r="DC29">
        <v>0</v>
      </c>
      <c r="DD29">
        <v>987.26940000000002</v>
      </c>
      <c r="DE29">
        <v>-95.201461384846098</v>
      </c>
      <c r="DF29">
        <v>-1339.4307673319599</v>
      </c>
      <c r="DG29">
        <v>14034.892</v>
      </c>
      <c r="DH29">
        <v>15</v>
      </c>
      <c r="DI29">
        <v>1607449718</v>
      </c>
      <c r="DJ29" t="s">
        <v>362</v>
      </c>
      <c r="DK29">
        <v>1607449713.5</v>
      </c>
      <c r="DL29">
        <v>1607449718</v>
      </c>
      <c r="DM29">
        <v>5</v>
      </c>
      <c r="DN29">
        <v>8.2000000000000003E-2</v>
      </c>
      <c r="DO29">
        <v>-1.7999999999999999E-2</v>
      </c>
      <c r="DP29">
        <v>0.23</v>
      </c>
      <c r="DQ29">
        <v>0.36499999999999999</v>
      </c>
      <c r="DR29">
        <v>400</v>
      </c>
      <c r="DS29">
        <v>24</v>
      </c>
      <c r="DT29">
        <v>0.13</v>
      </c>
      <c r="DU29">
        <v>0.03</v>
      </c>
      <c r="DV29">
        <v>8.4888730745212104</v>
      </c>
      <c r="DW29">
        <v>-0.54767616837612998</v>
      </c>
      <c r="DX29">
        <v>4.1034987005167799E-2</v>
      </c>
      <c r="DY29">
        <v>0</v>
      </c>
      <c r="DZ29">
        <v>-11.344533333333301</v>
      </c>
      <c r="EA29">
        <v>0.72087030033368704</v>
      </c>
      <c r="EB29">
        <v>5.3605095114384597E-2</v>
      </c>
      <c r="EC29">
        <v>0</v>
      </c>
      <c r="ED29">
        <v>2.92341766666667</v>
      </c>
      <c r="EE29">
        <v>-0.18765196885427601</v>
      </c>
      <c r="EF29">
        <v>1.3575663196404899E-2</v>
      </c>
      <c r="EG29">
        <v>1</v>
      </c>
      <c r="EH29">
        <v>1</v>
      </c>
      <c r="EI29">
        <v>3</v>
      </c>
      <c r="EJ29" t="s">
        <v>297</v>
      </c>
      <c r="EK29">
        <v>100</v>
      </c>
      <c r="EL29">
        <v>100</v>
      </c>
      <c r="EM29">
        <v>0.23</v>
      </c>
      <c r="EN29">
        <v>0.36499999999999999</v>
      </c>
      <c r="EO29">
        <v>0.31464882083788698</v>
      </c>
      <c r="EP29">
        <v>-1.6043650578588901E-5</v>
      </c>
      <c r="EQ29">
        <v>-1.15305589960158E-6</v>
      </c>
      <c r="ER29">
        <v>3.6581349982770798E-10</v>
      </c>
      <c r="ES29">
        <v>-0.14532548754512201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11</v>
      </c>
      <c r="FB29">
        <v>11.1</v>
      </c>
      <c r="FC29">
        <v>2</v>
      </c>
      <c r="FD29">
        <v>508.69299999999998</v>
      </c>
      <c r="FE29">
        <v>518.572</v>
      </c>
      <c r="FF29">
        <v>34.257100000000001</v>
      </c>
      <c r="FG29">
        <v>33.836799999999997</v>
      </c>
      <c r="FH29">
        <v>30.000599999999999</v>
      </c>
      <c r="FI29">
        <v>33.628599999999999</v>
      </c>
      <c r="FJ29">
        <v>33.645400000000002</v>
      </c>
      <c r="FK29">
        <v>19.1967</v>
      </c>
      <c r="FL29">
        <v>0</v>
      </c>
      <c r="FM29">
        <v>100</v>
      </c>
      <c r="FN29">
        <v>-999.9</v>
      </c>
      <c r="FO29">
        <v>400</v>
      </c>
      <c r="FP29">
        <v>26.751999999999999</v>
      </c>
      <c r="FQ29">
        <v>97.782700000000006</v>
      </c>
      <c r="FR29">
        <v>102.289</v>
      </c>
    </row>
    <row r="30" spans="1:174" x14ac:dyDescent="0.25">
      <c r="A30">
        <v>14</v>
      </c>
      <c r="B30">
        <v>1607449881.5</v>
      </c>
      <c r="C30">
        <v>2734.5</v>
      </c>
      <c r="D30" t="s">
        <v>363</v>
      </c>
      <c r="E30" t="s">
        <v>364</v>
      </c>
      <c r="F30" t="s">
        <v>358</v>
      </c>
      <c r="G30" t="s">
        <v>359</v>
      </c>
      <c r="H30">
        <v>1607449873.75</v>
      </c>
      <c r="I30">
        <f t="shared" si="0"/>
        <v>1.8111873758510277E-3</v>
      </c>
      <c r="J30">
        <f t="shared" si="1"/>
        <v>1.8111873758510277</v>
      </c>
      <c r="K30">
        <f t="shared" si="2"/>
        <v>7.0422637879911383</v>
      </c>
      <c r="L30">
        <f t="shared" si="3"/>
        <v>390.70533333333299</v>
      </c>
      <c r="M30">
        <f t="shared" si="4"/>
        <v>175.53159008618377</v>
      </c>
      <c r="N30">
        <f t="shared" si="5"/>
        <v>17.932449320813912</v>
      </c>
      <c r="O30">
        <f t="shared" si="6"/>
        <v>39.914773095439372</v>
      </c>
      <c r="P30">
        <f t="shared" si="7"/>
        <v>5.6688719333877785E-2</v>
      </c>
      <c r="Q30">
        <f t="shared" si="8"/>
        <v>2.9652152649161181</v>
      </c>
      <c r="R30">
        <f t="shared" si="9"/>
        <v>5.6093449325993139E-2</v>
      </c>
      <c r="S30">
        <f t="shared" si="10"/>
        <v>3.5111367482381285E-2</v>
      </c>
      <c r="T30">
        <f t="shared" si="11"/>
        <v>231.29182915351942</v>
      </c>
      <c r="U30">
        <f t="shared" si="12"/>
        <v>36.4504343346266</v>
      </c>
      <c r="V30">
        <f t="shared" si="13"/>
        <v>35.661363333333298</v>
      </c>
      <c r="W30">
        <f t="shared" si="14"/>
        <v>5.8585597244304211</v>
      </c>
      <c r="X30">
        <f t="shared" si="15"/>
        <v>46.278746202224447</v>
      </c>
      <c r="Y30">
        <f t="shared" si="16"/>
        <v>2.6980560794531172</v>
      </c>
      <c r="Z30">
        <f t="shared" si="17"/>
        <v>5.8300111841047064</v>
      </c>
      <c r="AA30">
        <f t="shared" si="18"/>
        <v>3.1605036449773038</v>
      </c>
      <c r="AB30">
        <f t="shared" si="19"/>
        <v>-79.873363275030329</v>
      </c>
      <c r="AC30">
        <f t="shared" si="20"/>
        <v>-14.164722460978881</v>
      </c>
      <c r="AD30">
        <f t="shared" si="21"/>
        <v>-1.1223358826901271</v>
      </c>
      <c r="AE30">
        <f t="shared" si="22"/>
        <v>136.13140753482008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52460.946555133138</v>
      </c>
      <c r="AK30" t="s">
        <v>292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365</v>
      </c>
      <c r="AR30">
        <v>15370.4</v>
      </c>
      <c r="AS30">
        <v>962.68753846153902</v>
      </c>
      <c r="AT30">
        <v>1178.3599999999999</v>
      </c>
      <c r="AU30">
        <f t="shared" si="27"/>
        <v>0.1830276499019492</v>
      </c>
      <c r="AV30">
        <v>0.5</v>
      </c>
      <c r="AW30">
        <f t="shared" si="28"/>
        <v>1180.1862115545655</v>
      </c>
      <c r="AX30">
        <f t="shared" si="29"/>
        <v>7.0422637879911383</v>
      </c>
      <c r="AY30">
        <f t="shared" si="30"/>
        <v>108.00335437375838</v>
      </c>
      <c r="AZ30">
        <f t="shared" si="31"/>
        <v>6.456617772012542E-3</v>
      </c>
      <c r="BA30">
        <f t="shared" si="32"/>
        <v>1.7683220747479551</v>
      </c>
      <c r="BB30" t="s">
        <v>366</v>
      </c>
      <c r="BC30">
        <v>962.68753846153902</v>
      </c>
      <c r="BD30">
        <v>720.77</v>
      </c>
      <c r="BE30">
        <f t="shared" si="33"/>
        <v>0.38832784548015886</v>
      </c>
      <c r="BF30">
        <f t="shared" si="34"/>
        <v>0.47132249729771392</v>
      </c>
      <c r="BG30">
        <f t="shared" si="35"/>
        <v>0.81993932263281544</v>
      </c>
      <c r="BH30">
        <f t="shared" si="36"/>
        <v>0.46593291543968429</v>
      </c>
      <c r="BI30">
        <f t="shared" si="37"/>
        <v>0.8182350908480196</v>
      </c>
      <c r="BJ30">
        <f t="shared" si="38"/>
        <v>0.35288201291165405</v>
      </c>
      <c r="BK30">
        <f t="shared" si="39"/>
        <v>0.64711798708834589</v>
      </c>
      <c r="BL30">
        <f t="shared" si="40"/>
        <v>1400.001</v>
      </c>
      <c r="BM30">
        <f t="shared" si="41"/>
        <v>1180.1862115545655</v>
      </c>
      <c r="BN30">
        <f t="shared" si="42"/>
        <v>0.84298954897501188</v>
      </c>
      <c r="BO30">
        <f t="shared" si="43"/>
        <v>0.19597909795002355</v>
      </c>
      <c r="BP30">
        <v>6</v>
      </c>
      <c r="BQ30">
        <v>0.5</v>
      </c>
      <c r="BR30" t="s">
        <v>295</v>
      </c>
      <c r="BS30">
        <v>2</v>
      </c>
      <c r="BT30">
        <v>1607449873.75</v>
      </c>
      <c r="BU30">
        <v>390.70533333333299</v>
      </c>
      <c r="BV30">
        <v>400.00130000000001</v>
      </c>
      <c r="BW30">
        <v>26.409893333333301</v>
      </c>
      <c r="BX30">
        <v>24.29476</v>
      </c>
      <c r="BY30">
        <v>390.46859999999998</v>
      </c>
      <c r="BZ30">
        <v>25.947880000000001</v>
      </c>
      <c r="CA30">
        <v>500.21076666666698</v>
      </c>
      <c r="CB30">
        <v>102.06083333333299</v>
      </c>
      <c r="CC30">
        <v>9.9976079999999995E-2</v>
      </c>
      <c r="CD30">
        <v>35.572756666666699</v>
      </c>
      <c r="CE30">
        <v>35.661363333333298</v>
      </c>
      <c r="CF30">
        <v>999.9</v>
      </c>
      <c r="CG30">
        <v>0</v>
      </c>
      <c r="CH30">
        <v>0</v>
      </c>
      <c r="CI30">
        <v>9998.6826666666693</v>
      </c>
      <c r="CJ30">
        <v>0</v>
      </c>
      <c r="CK30">
        <v>112.07276666666699</v>
      </c>
      <c r="CL30">
        <v>1400.001</v>
      </c>
      <c r="CM30">
        <v>0.89998983333333304</v>
      </c>
      <c r="CN30">
        <v>0.10001019</v>
      </c>
      <c r="CO30">
        <v>0</v>
      </c>
      <c r="CP30">
        <v>962.59619999999995</v>
      </c>
      <c r="CQ30">
        <v>4.9994800000000001</v>
      </c>
      <c r="CR30">
        <v>13745.186666666699</v>
      </c>
      <c r="CS30">
        <v>11417.563333333301</v>
      </c>
      <c r="CT30">
        <v>45.632933333333298</v>
      </c>
      <c r="CU30">
        <v>47.061999999999998</v>
      </c>
      <c r="CV30">
        <v>46.328800000000001</v>
      </c>
      <c r="CW30">
        <v>46.862133333333297</v>
      </c>
      <c r="CX30">
        <v>48.332999999999998</v>
      </c>
      <c r="CY30">
        <v>1255.48866666667</v>
      </c>
      <c r="CZ30">
        <v>139.512333333333</v>
      </c>
      <c r="DA30">
        <v>0</v>
      </c>
      <c r="DB30">
        <v>187.30000019073501</v>
      </c>
      <c r="DC30">
        <v>0</v>
      </c>
      <c r="DD30">
        <v>962.68753846153902</v>
      </c>
      <c r="DE30">
        <v>-84.389470077734799</v>
      </c>
      <c r="DF30">
        <v>-1173.0358973933201</v>
      </c>
      <c r="DG30">
        <v>13746.2807692308</v>
      </c>
      <c r="DH30">
        <v>15</v>
      </c>
      <c r="DI30">
        <v>1607449718</v>
      </c>
      <c r="DJ30" t="s">
        <v>362</v>
      </c>
      <c r="DK30">
        <v>1607449713.5</v>
      </c>
      <c r="DL30">
        <v>1607449718</v>
      </c>
      <c r="DM30">
        <v>5</v>
      </c>
      <c r="DN30">
        <v>8.2000000000000003E-2</v>
      </c>
      <c r="DO30">
        <v>-1.7999999999999999E-2</v>
      </c>
      <c r="DP30">
        <v>0.23</v>
      </c>
      <c r="DQ30">
        <v>0.36499999999999999</v>
      </c>
      <c r="DR30">
        <v>400</v>
      </c>
      <c r="DS30">
        <v>24</v>
      </c>
      <c r="DT30">
        <v>0.13</v>
      </c>
      <c r="DU30">
        <v>0.03</v>
      </c>
      <c r="DV30">
        <v>7.0426902640336797</v>
      </c>
      <c r="DW30">
        <v>-0.24434868968925499</v>
      </c>
      <c r="DX30">
        <v>3.2716757001913302E-2</v>
      </c>
      <c r="DY30">
        <v>1</v>
      </c>
      <c r="DZ30">
        <v>-9.2960626666666695</v>
      </c>
      <c r="EA30">
        <v>0.29976133481643003</v>
      </c>
      <c r="EB30">
        <v>3.9659765752656201E-2</v>
      </c>
      <c r="EC30">
        <v>0</v>
      </c>
      <c r="ED30">
        <v>2.1151296666666699</v>
      </c>
      <c r="EE30">
        <v>-8.9510122358180191E-3</v>
      </c>
      <c r="EF30">
        <v>9.2691777173362999E-4</v>
      </c>
      <c r="EG30">
        <v>1</v>
      </c>
      <c r="EH30">
        <v>2</v>
      </c>
      <c r="EI30">
        <v>3</v>
      </c>
      <c r="EJ30" t="s">
        <v>302</v>
      </c>
      <c r="EK30">
        <v>100</v>
      </c>
      <c r="EL30">
        <v>100</v>
      </c>
      <c r="EM30">
        <v>0.23699999999999999</v>
      </c>
      <c r="EN30">
        <v>0.4617</v>
      </c>
      <c r="EO30">
        <v>0.39696940711357898</v>
      </c>
      <c r="EP30">
        <v>-1.6043650578588901E-5</v>
      </c>
      <c r="EQ30">
        <v>-1.15305589960158E-6</v>
      </c>
      <c r="ER30">
        <v>3.6581349982770798E-10</v>
      </c>
      <c r="ES30">
        <v>-0.163774839948928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2.8</v>
      </c>
      <c r="FB30">
        <v>2.7</v>
      </c>
      <c r="FC30">
        <v>2</v>
      </c>
      <c r="FD30">
        <v>510.42</v>
      </c>
      <c r="FE30">
        <v>517.44100000000003</v>
      </c>
      <c r="FF30">
        <v>34.416200000000003</v>
      </c>
      <c r="FG30">
        <v>34.1021</v>
      </c>
      <c r="FH30">
        <v>30.0001</v>
      </c>
      <c r="FI30">
        <v>33.861899999999999</v>
      </c>
      <c r="FJ30">
        <v>33.877000000000002</v>
      </c>
      <c r="FK30">
        <v>19.196899999999999</v>
      </c>
      <c r="FL30">
        <v>0</v>
      </c>
      <c r="FM30">
        <v>100</v>
      </c>
      <c r="FN30">
        <v>-999.9</v>
      </c>
      <c r="FO30">
        <v>400</v>
      </c>
      <c r="FP30">
        <v>26.751999999999999</v>
      </c>
      <c r="FQ30">
        <v>97.749399999999994</v>
      </c>
      <c r="FR30">
        <v>102.244</v>
      </c>
    </row>
    <row r="31" spans="1:174" x14ac:dyDescent="0.25">
      <c r="A31">
        <v>15</v>
      </c>
      <c r="B31">
        <v>1607450118.5</v>
      </c>
      <c r="C31">
        <v>2971.5</v>
      </c>
      <c r="D31" t="s">
        <v>367</v>
      </c>
      <c r="E31" t="s">
        <v>368</v>
      </c>
      <c r="F31" t="s">
        <v>305</v>
      </c>
      <c r="G31" t="s">
        <v>369</v>
      </c>
      <c r="H31">
        <v>1607450110.5</v>
      </c>
      <c r="I31">
        <f t="shared" si="0"/>
        <v>1.2093953866365763E-3</v>
      </c>
      <c r="J31">
        <f t="shared" si="1"/>
        <v>1.2093953866365763</v>
      </c>
      <c r="K31">
        <f t="shared" si="2"/>
        <v>5.137596747311644</v>
      </c>
      <c r="L31">
        <f t="shared" si="3"/>
        <v>393.28519354838699</v>
      </c>
      <c r="M31">
        <f t="shared" si="4"/>
        <v>153.877539994453</v>
      </c>
      <c r="N31">
        <f t="shared" si="5"/>
        <v>15.719884948114142</v>
      </c>
      <c r="O31">
        <f t="shared" si="6"/>
        <v>40.177390375491505</v>
      </c>
      <c r="P31">
        <f t="shared" si="7"/>
        <v>3.6762185824373586E-2</v>
      </c>
      <c r="Q31">
        <f t="shared" si="8"/>
        <v>2.9635964481728561</v>
      </c>
      <c r="R31">
        <f t="shared" si="9"/>
        <v>3.6510712525928732E-2</v>
      </c>
      <c r="S31">
        <f t="shared" si="10"/>
        <v>2.2841645657425854E-2</v>
      </c>
      <c r="T31">
        <f t="shared" si="11"/>
        <v>231.2879637292607</v>
      </c>
      <c r="U31">
        <f t="shared" si="12"/>
        <v>36.460584605137619</v>
      </c>
      <c r="V31">
        <f t="shared" si="13"/>
        <v>35.669232258064497</v>
      </c>
      <c r="W31">
        <f t="shared" si="14"/>
        <v>5.861100907153566</v>
      </c>
      <c r="X31">
        <f t="shared" si="15"/>
        <v>45.257426138041659</v>
      </c>
      <c r="Y31">
        <f t="shared" si="16"/>
        <v>2.6175907903120788</v>
      </c>
      <c r="Z31">
        <f t="shared" si="17"/>
        <v>5.7837818313574667</v>
      </c>
      <c r="AA31">
        <f t="shared" si="18"/>
        <v>3.2435101168414873</v>
      </c>
      <c r="AB31">
        <f t="shared" si="19"/>
        <v>-53.334336550673015</v>
      </c>
      <c r="AC31">
        <f t="shared" si="20"/>
        <v>-38.46725276348063</v>
      </c>
      <c r="AD31">
        <f t="shared" si="21"/>
        <v>-3.0475804752082665</v>
      </c>
      <c r="AE31">
        <f t="shared" si="22"/>
        <v>136.4387939398988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52439.278417558904</v>
      </c>
      <c r="AK31" t="s">
        <v>292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370</v>
      </c>
      <c r="AR31">
        <v>15372.5</v>
      </c>
      <c r="AS31">
        <v>832.95572000000004</v>
      </c>
      <c r="AT31">
        <v>963.69</v>
      </c>
      <c r="AU31">
        <f t="shared" si="27"/>
        <v>0.13566009816434743</v>
      </c>
      <c r="AV31">
        <v>0.5</v>
      </c>
      <c r="AW31">
        <f t="shared" si="28"/>
        <v>1180.1682983286807</v>
      </c>
      <c r="AX31">
        <f t="shared" si="29"/>
        <v>5.137596747311644</v>
      </c>
      <c r="AY31">
        <f t="shared" si="30"/>
        <v>80.050873600859845</v>
      </c>
      <c r="AZ31">
        <f t="shared" si="31"/>
        <v>4.8428213460925589E-3</v>
      </c>
      <c r="BA31">
        <f t="shared" si="32"/>
        <v>2.3849889487283251</v>
      </c>
      <c r="BB31" t="s">
        <v>371</v>
      </c>
      <c r="BC31">
        <v>832.95572000000004</v>
      </c>
      <c r="BD31">
        <v>602.33000000000004</v>
      </c>
      <c r="BE31">
        <f t="shared" si="33"/>
        <v>0.37497535514532676</v>
      </c>
      <c r="BF31">
        <f t="shared" si="34"/>
        <v>0.36178403807837062</v>
      </c>
      <c r="BG31">
        <f t="shared" si="35"/>
        <v>0.86413760691794339</v>
      </c>
      <c r="BH31">
        <f t="shared" si="36"/>
        <v>0.52670182256559939</v>
      </c>
      <c r="BI31">
        <f t="shared" si="37"/>
        <v>0.9025316983347953</v>
      </c>
      <c r="BJ31">
        <f t="shared" si="38"/>
        <v>0.26161460258144931</v>
      </c>
      <c r="BK31">
        <f t="shared" si="39"/>
        <v>0.73838539741855069</v>
      </c>
      <c r="BL31">
        <f t="shared" si="40"/>
        <v>1399.98</v>
      </c>
      <c r="BM31">
        <f t="shared" si="41"/>
        <v>1180.1682983286807</v>
      </c>
      <c r="BN31">
        <f t="shared" si="42"/>
        <v>0.84298939865475275</v>
      </c>
      <c r="BO31">
        <f t="shared" si="43"/>
        <v>0.19597879730950563</v>
      </c>
      <c r="BP31">
        <v>6</v>
      </c>
      <c r="BQ31">
        <v>0.5</v>
      </c>
      <c r="BR31" t="s">
        <v>295</v>
      </c>
      <c r="BS31">
        <v>2</v>
      </c>
      <c r="BT31">
        <v>1607450110.5</v>
      </c>
      <c r="BU31">
        <v>393.28519354838699</v>
      </c>
      <c r="BV31">
        <v>400.01819354838699</v>
      </c>
      <c r="BW31">
        <v>25.6228612903226</v>
      </c>
      <c r="BX31">
        <v>24.209377419354801</v>
      </c>
      <c r="BY31">
        <v>393.05035483871001</v>
      </c>
      <c r="BZ31">
        <v>25.197077419354802</v>
      </c>
      <c r="CA31">
        <v>500.21393548387101</v>
      </c>
      <c r="CB31">
        <v>102.058387096774</v>
      </c>
      <c r="CC31">
        <v>0.100023732258065</v>
      </c>
      <c r="CD31">
        <v>35.428470967741902</v>
      </c>
      <c r="CE31">
        <v>35.669232258064497</v>
      </c>
      <c r="CF31">
        <v>999.9</v>
      </c>
      <c r="CG31">
        <v>0</v>
      </c>
      <c r="CH31">
        <v>0</v>
      </c>
      <c r="CI31">
        <v>9989.7554838709693</v>
      </c>
      <c r="CJ31">
        <v>0</v>
      </c>
      <c r="CK31">
        <v>348.339258064516</v>
      </c>
      <c r="CL31">
        <v>1399.98</v>
      </c>
      <c r="CM31">
        <v>0.89999674193548396</v>
      </c>
      <c r="CN31">
        <v>0.10000365161290301</v>
      </c>
      <c r="CO31">
        <v>0</v>
      </c>
      <c r="CP31">
        <v>833.22906451612903</v>
      </c>
      <c r="CQ31">
        <v>4.9994800000000001</v>
      </c>
      <c r="CR31">
        <v>11985.2096774194</v>
      </c>
      <c r="CS31">
        <v>11417.4</v>
      </c>
      <c r="CT31">
        <v>45.368774193548397</v>
      </c>
      <c r="CU31">
        <v>46.527999999999999</v>
      </c>
      <c r="CV31">
        <v>46.052</v>
      </c>
      <c r="CW31">
        <v>46.431064516128998</v>
      </c>
      <c r="CX31">
        <v>48.036064516129002</v>
      </c>
      <c r="CY31">
        <v>1255.47677419355</v>
      </c>
      <c r="CZ31">
        <v>139.50322580645201</v>
      </c>
      <c r="DA31">
        <v>0</v>
      </c>
      <c r="DB31">
        <v>235.90000009536701</v>
      </c>
      <c r="DC31">
        <v>0</v>
      </c>
      <c r="DD31">
        <v>832.95572000000004</v>
      </c>
      <c r="DE31">
        <v>-30.110076875084602</v>
      </c>
      <c r="DF31">
        <v>-444.87692246774401</v>
      </c>
      <c r="DG31">
        <v>11980.816000000001</v>
      </c>
      <c r="DH31">
        <v>15</v>
      </c>
      <c r="DI31">
        <v>1607449718</v>
      </c>
      <c r="DJ31" t="s">
        <v>362</v>
      </c>
      <c r="DK31">
        <v>1607449713.5</v>
      </c>
      <c r="DL31">
        <v>1607449718</v>
      </c>
      <c r="DM31">
        <v>5</v>
      </c>
      <c r="DN31">
        <v>8.2000000000000003E-2</v>
      </c>
      <c r="DO31">
        <v>-1.7999999999999999E-2</v>
      </c>
      <c r="DP31">
        <v>0.23</v>
      </c>
      <c r="DQ31">
        <v>0.36499999999999999</v>
      </c>
      <c r="DR31">
        <v>400</v>
      </c>
      <c r="DS31">
        <v>24</v>
      </c>
      <c r="DT31">
        <v>0.13</v>
      </c>
      <c r="DU31">
        <v>0.03</v>
      </c>
      <c r="DV31">
        <v>5.1381605984318703</v>
      </c>
      <c r="DW31">
        <v>0.372843195617718</v>
      </c>
      <c r="DX31">
        <v>4.1894923286208599E-2</v>
      </c>
      <c r="DY31">
        <v>1</v>
      </c>
      <c r="DZ31">
        <v>-6.73329033333333</v>
      </c>
      <c r="EA31">
        <v>-0.47280186874305202</v>
      </c>
      <c r="EB31">
        <v>5.1822963859878002E-2</v>
      </c>
      <c r="EC31">
        <v>0</v>
      </c>
      <c r="ED31">
        <v>1.41348233333333</v>
      </c>
      <c r="EE31">
        <v>1.73203114571737E-2</v>
      </c>
      <c r="EF31">
        <v>1.7426238518076401E-3</v>
      </c>
      <c r="EG31">
        <v>1</v>
      </c>
      <c r="EH31">
        <v>2</v>
      </c>
      <c r="EI31">
        <v>3</v>
      </c>
      <c r="EJ31" t="s">
        <v>302</v>
      </c>
      <c r="EK31">
        <v>100</v>
      </c>
      <c r="EL31">
        <v>100</v>
      </c>
      <c r="EM31">
        <v>0.23499999999999999</v>
      </c>
      <c r="EN31">
        <v>0.42609999999999998</v>
      </c>
      <c r="EO31">
        <v>0.39696940711357898</v>
      </c>
      <c r="EP31">
        <v>-1.6043650578588901E-5</v>
      </c>
      <c r="EQ31">
        <v>-1.15305589960158E-6</v>
      </c>
      <c r="ER31">
        <v>3.6581349982770798E-10</v>
      </c>
      <c r="ES31">
        <v>-0.163774839948928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6.8</v>
      </c>
      <c r="FB31">
        <v>6.7</v>
      </c>
      <c r="FC31">
        <v>2</v>
      </c>
      <c r="FD31">
        <v>505.99700000000001</v>
      </c>
      <c r="FE31">
        <v>518.12099999999998</v>
      </c>
      <c r="FF31">
        <v>34.3733</v>
      </c>
      <c r="FG31">
        <v>34.055</v>
      </c>
      <c r="FH31">
        <v>30.0002</v>
      </c>
      <c r="FI31">
        <v>33.885399999999997</v>
      </c>
      <c r="FJ31">
        <v>33.908200000000001</v>
      </c>
      <c r="FK31">
        <v>19.209199999999999</v>
      </c>
      <c r="FL31">
        <v>0</v>
      </c>
      <c r="FM31">
        <v>100</v>
      </c>
      <c r="FN31">
        <v>-999.9</v>
      </c>
      <c r="FO31">
        <v>400</v>
      </c>
      <c r="FP31">
        <v>26.3507</v>
      </c>
      <c r="FQ31">
        <v>97.787300000000002</v>
      </c>
      <c r="FR31">
        <v>102.26600000000001</v>
      </c>
    </row>
    <row r="32" spans="1:174" x14ac:dyDescent="0.25">
      <c r="A32">
        <v>16</v>
      </c>
      <c r="B32">
        <v>1607450383</v>
      </c>
      <c r="C32">
        <v>3236</v>
      </c>
      <c r="D32" t="s">
        <v>372</v>
      </c>
      <c r="E32" t="s">
        <v>373</v>
      </c>
      <c r="F32" t="s">
        <v>305</v>
      </c>
      <c r="G32" t="s">
        <v>369</v>
      </c>
      <c r="H32">
        <v>1607450375.25</v>
      </c>
      <c r="I32">
        <f t="shared" si="0"/>
        <v>1.8258036972676991E-3</v>
      </c>
      <c r="J32">
        <f t="shared" si="1"/>
        <v>1.825803697267699</v>
      </c>
      <c r="K32">
        <f t="shared" si="2"/>
        <v>7.4190858793268584</v>
      </c>
      <c r="L32">
        <f t="shared" si="3"/>
        <v>390.25569999999999</v>
      </c>
      <c r="M32">
        <f t="shared" si="4"/>
        <v>164.35382878743044</v>
      </c>
      <c r="N32">
        <f t="shared" si="5"/>
        <v>16.787224336443224</v>
      </c>
      <c r="O32">
        <f t="shared" si="6"/>
        <v>39.861012261228936</v>
      </c>
      <c r="P32">
        <f t="shared" si="7"/>
        <v>5.6643163808425455E-2</v>
      </c>
      <c r="Q32">
        <f t="shared" si="8"/>
        <v>2.9645085578701638</v>
      </c>
      <c r="R32">
        <f t="shared" si="9"/>
        <v>5.6048704658454594E-2</v>
      </c>
      <c r="S32">
        <f t="shared" si="10"/>
        <v>3.508333021274182E-2</v>
      </c>
      <c r="T32">
        <f t="shared" si="11"/>
        <v>231.28969985448583</v>
      </c>
      <c r="U32">
        <f t="shared" si="12"/>
        <v>36.633352358326043</v>
      </c>
      <c r="V32">
        <f t="shared" si="13"/>
        <v>35.83643</v>
      </c>
      <c r="W32">
        <f t="shared" si="14"/>
        <v>5.9153223991353938</v>
      </c>
      <c r="X32">
        <f t="shared" si="15"/>
        <v>46.328079462123625</v>
      </c>
      <c r="Y32">
        <f t="shared" si="16"/>
        <v>2.7288492976984555</v>
      </c>
      <c r="Z32">
        <f t="shared" si="17"/>
        <v>5.8902707156886924</v>
      </c>
      <c r="AA32">
        <f t="shared" si="18"/>
        <v>3.1864731014369383</v>
      </c>
      <c r="AB32">
        <f t="shared" si="19"/>
        <v>-80.517943049505533</v>
      </c>
      <c r="AC32">
        <f t="shared" si="20"/>
        <v>-12.319657622411478</v>
      </c>
      <c r="AD32">
        <f t="shared" si="21"/>
        <v>-0.97809290838057428</v>
      </c>
      <c r="AE32">
        <f t="shared" si="22"/>
        <v>137.47400627418824</v>
      </c>
      <c r="AF32">
        <v>0</v>
      </c>
      <c r="AG32">
        <v>0</v>
      </c>
      <c r="AH32">
        <f t="shared" si="23"/>
        <v>1</v>
      </c>
      <c r="AI32">
        <f t="shared" si="24"/>
        <v>0</v>
      </c>
      <c r="AJ32">
        <f t="shared" si="25"/>
        <v>52408.691597387318</v>
      </c>
      <c r="AK32" t="s">
        <v>292</v>
      </c>
      <c r="AL32">
        <v>10143.9</v>
      </c>
      <c r="AM32">
        <v>715.47692307692296</v>
      </c>
      <c r="AN32">
        <v>3262.08</v>
      </c>
      <c r="AO32">
        <f t="shared" si="26"/>
        <v>0.78066849277855754</v>
      </c>
      <c r="AP32">
        <v>-0.57774747981622299</v>
      </c>
      <c r="AQ32" t="s">
        <v>374</v>
      </c>
      <c r="AR32">
        <v>15376.2</v>
      </c>
      <c r="AS32">
        <v>789.33580769230798</v>
      </c>
      <c r="AT32">
        <v>958.12</v>
      </c>
      <c r="AU32">
        <f t="shared" si="27"/>
        <v>0.17616185061129297</v>
      </c>
      <c r="AV32">
        <v>0.5</v>
      </c>
      <c r="AW32">
        <f t="shared" si="28"/>
        <v>1180.1780315544522</v>
      </c>
      <c r="AX32">
        <f t="shared" si="29"/>
        <v>7.4190858793268584</v>
      </c>
      <c r="AY32">
        <f t="shared" si="30"/>
        <v>103.9511730447126</v>
      </c>
      <c r="AZ32">
        <f t="shared" si="31"/>
        <v>6.7759551062056139E-3</v>
      </c>
      <c r="BA32">
        <f t="shared" si="32"/>
        <v>2.4046674738028639</v>
      </c>
      <c r="BB32" t="s">
        <v>375</v>
      </c>
      <c r="BC32">
        <v>789.33580769230798</v>
      </c>
      <c r="BD32">
        <v>594.73</v>
      </c>
      <c r="BE32">
        <f t="shared" si="33"/>
        <v>0.37927399490669222</v>
      </c>
      <c r="BF32">
        <f t="shared" si="34"/>
        <v>0.46447120808963382</v>
      </c>
      <c r="BG32">
        <f t="shared" si="35"/>
        <v>0.86376366056198106</v>
      </c>
      <c r="BH32">
        <f t="shared" si="36"/>
        <v>0.69560687429462564</v>
      </c>
      <c r="BI32">
        <f t="shared" si="37"/>
        <v>0.90471892572428303</v>
      </c>
      <c r="BJ32">
        <f t="shared" si="38"/>
        <v>0.34995873606031497</v>
      </c>
      <c r="BK32">
        <f t="shared" si="39"/>
        <v>0.65004126393968509</v>
      </c>
      <c r="BL32">
        <f t="shared" si="40"/>
        <v>1399.99166666667</v>
      </c>
      <c r="BM32">
        <f t="shared" si="41"/>
        <v>1180.1780315544522</v>
      </c>
      <c r="BN32">
        <f t="shared" si="42"/>
        <v>0.84298932604678556</v>
      </c>
      <c r="BO32">
        <f t="shared" si="43"/>
        <v>0.19597865209357132</v>
      </c>
      <c r="BP32">
        <v>6</v>
      </c>
      <c r="BQ32">
        <v>0.5</v>
      </c>
      <c r="BR32" t="s">
        <v>295</v>
      </c>
      <c r="BS32">
        <v>2</v>
      </c>
      <c r="BT32">
        <v>1607450375.25</v>
      </c>
      <c r="BU32">
        <v>390.25569999999999</v>
      </c>
      <c r="BV32">
        <v>400.00959999999998</v>
      </c>
      <c r="BW32">
        <v>26.716556666666701</v>
      </c>
      <c r="BX32">
        <v>24.58501</v>
      </c>
      <c r="BY32">
        <v>389.98869999999999</v>
      </c>
      <c r="BZ32">
        <v>26.347556666666701</v>
      </c>
      <c r="CA32">
        <v>500.207066666667</v>
      </c>
      <c r="CB32">
        <v>102.040766666667</v>
      </c>
      <c r="CC32">
        <v>9.9989410000000001E-2</v>
      </c>
      <c r="CD32">
        <v>35.759346666666701</v>
      </c>
      <c r="CE32">
        <v>35.83643</v>
      </c>
      <c r="CF32">
        <v>999.9</v>
      </c>
      <c r="CG32">
        <v>0</v>
      </c>
      <c r="CH32">
        <v>0</v>
      </c>
      <c r="CI32">
        <v>9996.6456666666709</v>
      </c>
      <c r="CJ32">
        <v>0</v>
      </c>
      <c r="CK32">
        <v>317.77879999999999</v>
      </c>
      <c r="CL32">
        <v>1399.99166666667</v>
      </c>
      <c r="CM32">
        <v>0.89999866666666695</v>
      </c>
      <c r="CN32">
        <v>0.100001066666667</v>
      </c>
      <c r="CO32">
        <v>0</v>
      </c>
      <c r="CP32">
        <v>789.34913333333304</v>
      </c>
      <c r="CQ32">
        <v>4.9994800000000001</v>
      </c>
      <c r="CR32">
        <v>11441.5233333333</v>
      </c>
      <c r="CS32">
        <v>11417.5133333333</v>
      </c>
      <c r="CT32">
        <v>46.7164</v>
      </c>
      <c r="CU32">
        <v>47.832999999999998</v>
      </c>
      <c r="CV32">
        <v>47.404000000000003</v>
      </c>
      <c r="CW32">
        <v>47.9371333333333</v>
      </c>
      <c r="CX32">
        <v>49.287333333333301</v>
      </c>
      <c r="CY32">
        <v>1255.49066666667</v>
      </c>
      <c r="CZ32">
        <v>139.501</v>
      </c>
      <c r="DA32">
        <v>0</v>
      </c>
      <c r="DB32">
        <v>263.59999990463302</v>
      </c>
      <c r="DC32">
        <v>0</v>
      </c>
      <c r="DD32">
        <v>789.33580769230798</v>
      </c>
      <c r="DE32">
        <v>-24.385470078382699</v>
      </c>
      <c r="DF32">
        <v>-330.63247856607501</v>
      </c>
      <c r="DG32">
        <v>11440.8153846154</v>
      </c>
      <c r="DH32">
        <v>15</v>
      </c>
      <c r="DI32">
        <v>1607450404.5</v>
      </c>
      <c r="DJ32" t="s">
        <v>376</v>
      </c>
      <c r="DK32">
        <v>1607450403.5</v>
      </c>
      <c r="DL32">
        <v>1607450404.5</v>
      </c>
      <c r="DM32">
        <v>6</v>
      </c>
      <c r="DN32">
        <v>3.6999999999999998E-2</v>
      </c>
      <c r="DO32">
        <v>-1.2E-2</v>
      </c>
      <c r="DP32">
        <v>0.26700000000000002</v>
      </c>
      <c r="DQ32">
        <v>0.36899999999999999</v>
      </c>
      <c r="DR32">
        <v>400</v>
      </c>
      <c r="DS32">
        <v>25</v>
      </c>
      <c r="DT32">
        <v>0.14000000000000001</v>
      </c>
      <c r="DU32">
        <v>0.03</v>
      </c>
      <c r="DV32">
        <v>7.40682896853989</v>
      </c>
      <c r="DW32">
        <v>-1.85060967151837E-2</v>
      </c>
      <c r="DX32">
        <v>2.6782901315680199E-2</v>
      </c>
      <c r="DY32">
        <v>1</v>
      </c>
      <c r="DZ32">
        <v>-9.7837779999999999</v>
      </c>
      <c r="EA32">
        <v>4.4343670745261E-2</v>
      </c>
      <c r="EB32">
        <v>3.2498635602129497E-2</v>
      </c>
      <c r="EC32">
        <v>1</v>
      </c>
      <c r="ED32">
        <v>2.243878</v>
      </c>
      <c r="EE32">
        <v>1.13630255839856E-2</v>
      </c>
      <c r="EF32">
        <v>9.8123187881356093E-4</v>
      </c>
      <c r="EG32">
        <v>1</v>
      </c>
      <c r="EH32">
        <v>3</v>
      </c>
      <c r="EI32">
        <v>3</v>
      </c>
      <c r="EJ32" t="s">
        <v>315</v>
      </c>
      <c r="EK32">
        <v>100</v>
      </c>
      <c r="EL32">
        <v>100</v>
      </c>
      <c r="EM32">
        <v>0.26700000000000002</v>
      </c>
      <c r="EN32">
        <v>0.36899999999999999</v>
      </c>
      <c r="EO32">
        <v>0.39696940711357898</v>
      </c>
      <c r="EP32">
        <v>-1.6043650578588901E-5</v>
      </c>
      <c r="EQ32">
        <v>-1.15305589960158E-6</v>
      </c>
      <c r="ER32">
        <v>3.6581349982770798E-10</v>
      </c>
      <c r="ES32">
        <v>-0.163774839948928</v>
      </c>
      <c r="ET32">
        <v>-1.48585495900011E-2</v>
      </c>
      <c r="EU32">
        <v>2.0620247853856302E-3</v>
      </c>
      <c r="EV32">
        <v>-2.1578943166311499E-5</v>
      </c>
      <c r="EW32">
        <v>18</v>
      </c>
      <c r="EX32">
        <v>2225</v>
      </c>
      <c r="EY32">
        <v>1</v>
      </c>
      <c r="EZ32">
        <v>25</v>
      </c>
      <c r="FA32">
        <v>11.2</v>
      </c>
      <c r="FB32">
        <v>11.1</v>
      </c>
      <c r="FC32">
        <v>2</v>
      </c>
      <c r="FD32">
        <v>510.75099999999998</v>
      </c>
      <c r="FE32">
        <v>516.68499999999995</v>
      </c>
      <c r="FF32">
        <v>34.488500000000002</v>
      </c>
      <c r="FG32">
        <v>34.201999999999998</v>
      </c>
      <c r="FH32">
        <v>30.000699999999998</v>
      </c>
      <c r="FI32">
        <v>34.014299999999999</v>
      </c>
      <c r="FJ32">
        <v>34.035899999999998</v>
      </c>
      <c r="FK32">
        <v>19.209599999999998</v>
      </c>
      <c r="FL32">
        <v>0</v>
      </c>
      <c r="FM32">
        <v>100</v>
      </c>
      <c r="FN32">
        <v>-999.9</v>
      </c>
      <c r="FO32">
        <v>400</v>
      </c>
      <c r="FP32">
        <v>25.546199999999999</v>
      </c>
      <c r="FQ32">
        <v>97.745000000000005</v>
      </c>
      <c r="FR32">
        <v>102.212</v>
      </c>
    </row>
    <row r="33" spans="1:174" x14ac:dyDescent="0.25">
      <c r="A33">
        <v>17</v>
      </c>
      <c r="B33">
        <v>1607450652</v>
      </c>
      <c r="C33">
        <v>3505</v>
      </c>
      <c r="D33" t="s">
        <v>377</v>
      </c>
      <c r="E33" t="s">
        <v>378</v>
      </c>
      <c r="F33" t="s">
        <v>379</v>
      </c>
      <c r="G33" t="s">
        <v>380</v>
      </c>
      <c r="H33">
        <v>1607450644.25</v>
      </c>
      <c r="I33">
        <f t="shared" si="0"/>
        <v>3.0906360008110473E-3</v>
      </c>
      <c r="J33">
        <f t="shared" si="1"/>
        <v>3.0906360008110472</v>
      </c>
      <c r="K33">
        <f t="shared" si="2"/>
        <v>8.9540279108054879</v>
      </c>
      <c r="L33">
        <f t="shared" si="3"/>
        <v>387.821666666667</v>
      </c>
      <c r="M33">
        <f t="shared" si="4"/>
        <v>234.68728418493112</v>
      </c>
      <c r="N33">
        <f t="shared" si="5"/>
        <v>23.972139605459141</v>
      </c>
      <c r="O33">
        <f t="shared" si="6"/>
        <v>39.614055647042683</v>
      </c>
      <c r="P33">
        <f t="shared" si="7"/>
        <v>0.10535511452042048</v>
      </c>
      <c r="Q33">
        <f t="shared" si="8"/>
        <v>2.964209376629988</v>
      </c>
      <c r="R33">
        <f t="shared" si="9"/>
        <v>0.10331818908449714</v>
      </c>
      <c r="S33">
        <f t="shared" si="10"/>
        <v>6.4753597704634944E-2</v>
      </c>
      <c r="T33">
        <f t="shared" si="11"/>
        <v>231.29204393969232</v>
      </c>
      <c r="U33">
        <f t="shared" si="12"/>
        <v>36.657202599890958</v>
      </c>
      <c r="V33">
        <f t="shared" si="13"/>
        <v>35.763393333333298</v>
      </c>
      <c r="W33">
        <f t="shared" si="14"/>
        <v>5.8915835652171298</v>
      </c>
      <c r="X33">
        <f t="shared" si="15"/>
        <v>49.444189446104382</v>
      </c>
      <c r="Y33">
        <f t="shared" si="16"/>
        <v>2.9685613240791837</v>
      </c>
      <c r="Z33">
        <f t="shared" si="17"/>
        <v>6.0038628549366813</v>
      </c>
      <c r="AA33">
        <f t="shared" si="18"/>
        <v>2.9230222411379461</v>
      </c>
      <c r="AB33">
        <f t="shared" si="19"/>
        <v>-136.2970476357672</v>
      </c>
      <c r="AC33">
        <f t="shared" si="20"/>
        <v>54.848771798417637</v>
      </c>
      <c r="AD33">
        <f t="shared" si="21"/>
        <v>4.3608457606843194</v>
      </c>
      <c r="AE33">
        <f t="shared" si="22"/>
        <v>154.20461386302708</v>
      </c>
      <c r="AF33">
        <v>0</v>
      </c>
      <c r="AG33">
        <v>0</v>
      </c>
      <c r="AH33">
        <f t="shared" si="23"/>
        <v>1</v>
      </c>
      <c r="AI33">
        <f t="shared" si="24"/>
        <v>0</v>
      </c>
      <c r="AJ33">
        <f t="shared" si="25"/>
        <v>52341.390554156307</v>
      </c>
      <c r="AK33" t="s">
        <v>292</v>
      </c>
      <c r="AL33">
        <v>10143.9</v>
      </c>
      <c r="AM33">
        <v>715.47692307692296</v>
      </c>
      <c r="AN33">
        <v>3262.08</v>
      </c>
      <c r="AO33">
        <f t="shared" si="26"/>
        <v>0.78066849277855754</v>
      </c>
      <c r="AP33">
        <v>-0.57774747981622299</v>
      </c>
      <c r="AQ33" t="s">
        <v>381</v>
      </c>
      <c r="AR33">
        <v>15376.6</v>
      </c>
      <c r="AS33">
        <v>1478.4004</v>
      </c>
      <c r="AT33">
        <v>1762.5</v>
      </c>
      <c r="AU33">
        <f t="shared" si="27"/>
        <v>0.16119126241134751</v>
      </c>
      <c r="AV33">
        <v>0.5</v>
      </c>
      <c r="AW33">
        <f t="shared" si="28"/>
        <v>1180.188339561548</v>
      </c>
      <c r="AX33">
        <f t="shared" si="29"/>
        <v>8.9540279108054879</v>
      </c>
      <c r="AY33">
        <f t="shared" si="30"/>
        <v>95.118024168538994</v>
      </c>
      <c r="AZ33">
        <f t="shared" si="31"/>
        <v>8.0764866683591049E-3</v>
      </c>
      <c r="BA33">
        <f t="shared" si="32"/>
        <v>0.85082553191489363</v>
      </c>
      <c r="BB33" t="s">
        <v>382</v>
      </c>
      <c r="BC33">
        <v>1478.4004</v>
      </c>
      <c r="BD33">
        <v>794.25</v>
      </c>
      <c r="BE33">
        <f t="shared" si="33"/>
        <v>0.54936170212765956</v>
      </c>
      <c r="BF33">
        <f t="shared" si="34"/>
        <v>0.29341554350632587</v>
      </c>
      <c r="BG33">
        <f t="shared" si="35"/>
        <v>0.60765125636692963</v>
      </c>
      <c r="BH33">
        <f t="shared" si="36"/>
        <v>0.271340342215659</v>
      </c>
      <c r="BI33">
        <f t="shared" si="37"/>
        <v>0.58885501772496929</v>
      </c>
      <c r="BJ33">
        <f t="shared" si="38"/>
        <v>0.15763340934560036</v>
      </c>
      <c r="BK33">
        <f t="shared" si="39"/>
        <v>0.84236659065439967</v>
      </c>
      <c r="BL33">
        <f t="shared" si="40"/>
        <v>1400.0036666666699</v>
      </c>
      <c r="BM33">
        <f t="shared" si="41"/>
        <v>1180.188339561548</v>
      </c>
      <c r="BN33">
        <f t="shared" si="42"/>
        <v>0.84298946328584279</v>
      </c>
      <c r="BO33">
        <f t="shared" si="43"/>
        <v>0.19597892657168572</v>
      </c>
      <c r="BP33">
        <v>6</v>
      </c>
      <c r="BQ33">
        <v>0.5</v>
      </c>
      <c r="BR33" t="s">
        <v>295</v>
      </c>
      <c r="BS33">
        <v>2</v>
      </c>
      <c r="BT33">
        <v>1607450644.25</v>
      </c>
      <c r="BU33">
        <v>387.821666666667</v>
      </c>
      <c r="BV33">
        <v>399.99956666666702</v>
      </c>
      <c r="BW33">
        <v>29.06222</v>
      </c>
      <c r="BX33">
        <v>25.462800000000001</v>
      </c>
      <c r="BY33">
        <v>387.54583333333301</v>
      </c>
      <c r="BZ33">
        <v>28.486326666666699</v>
      </c>
      <c r="CA33">
        <v>500.21646666666697</v>
      </c>
      <c r="CB33">
        <v>102.045033333333</v>
      </c>
      <c r="CC33">
        <v>9.9996333333333298E-2</v>
      </c>
      <c r="CD33">
        <v>36.1066133333333</v>
      </c>
      <c r="CE33">
        <v>35.763393333333298</v>
      </c>
      <c r="CF33">
        <v>999.9</v>
      </c>
      <c r="CG33">
        <v>0</v>
      </c>
      <c r="CH33">
        <v>0</v>
      </c>
      <c r="CI33">
        <v>9994.5333333333292</v>
      </c>
      <c r="CJ33">
        <v>0</v>
      </c>
      <c r="CK33">
        <v>327.38563333333298</v>
      </c>
      <c r="CL33">
        <v>1400.0036666666699</v>
      </c>
      <c r="CM33">
        <v>0.89999366666666702</v>
      </c>
      <c r="CN33">
        <v>0.10000622333333301</v>
      </c>
      <c r="CO33">
        <v>0</v>
      </c>
      <c r="CP33">
        <v>1480.4943333333299</v>
      </c>
      <c r="CQ33">
        <v>4.9994800000000001</v>
      </c>
      <c r="CR33">
        <v>20879.3966666667</v>
      </c>
      <c r="CS33">
        <v>11417.586666666701</v>
      </c>
      <c r="CT33">
        <v>48.145600000000002</v>
      </c>
      <c r="CU33">
        <v>49.504033333333297</v>
      </c>
      <c r="CV33">
        <v>48.897666666666602</v>
      </c>
      <c r="CW33">
        <v>49.539266666666599</v>
      </c>
      <c r="CX33">
        <v>50.689333333333302</v>
      </c>
      <c r="CY33">
        <v>1255.4956666666701</v>
      </c>
      <c r="CZ33">
        <v>139.50866666666701</v>
      </c>
      <c r="DA33">
        <v>0</v>
      </c>
      <c r="DB33">
        <v>268.30000019073498</v>
      </c>
      <c r="DC33">
        <v>0</v>
      </c>
      <c r="DD33">
        <v>1478.4004</v>
      </c>
      <c r="DE33">
        <v>-153.90153821944699</v>
      </c>
      <c r="DF33">
        <v>-1946.06922778328</v>
      </c>
      <c r="DG33">
        <v>20852.743999999999</v>
      </c>
      <c r="DH33">
        <v>15</v>
      </c>
      <c r="DI33">
        <v>1607450404.5</v>
      </c>
      <c r="DJ33" t="s">
        <v>376</v>
      </c>
      <c r="DK33">
        <v>1607450403.5</v>
      </c>
      <c r="DL33">
        <v>1607450404.5</v>
      </c>
      <c r="DM33">
        <v>6</v>
      </c>
      <c r="DN33">
        <v>3.6999999999999998E-2</v>
      </c>
      <c r="DO33">
        <v>-1.2E-2</v>
      </c>
      <c r="DP33">
        <v>0.26700000000000002</v>
      </c>
      <c r="DQ33">
        <v>0.36899999999999999</v>
      </c>
      <c r="DR33">
        <v>400</v>
      </c>
      <c r="DS33">
        <v>25</v>
      </c>
      <c r="DT33">
        <v>0.14000000000000001</v>
      </c>
      <c r="DU33">
        <v>0.03</v>
      </c>
      <c r="DV33">
        <v>8.9489686862801108</v>
      </c>
      <c r="DW33">
        <v>-2.2076703932666801E-2</v>
      </c>
      <c r="DX33">
        <v>4.8407806956574401E-2</v>
      </c>
      <c r="DY33">
        <v>1</v>
      </c>
      <c r="DZ33">
        <v>-12.175696666666701</v>
      </c>
      <c r="EA33">
        <v>2.86798665183557E-2</v>
      </c>
      <c r="EB33">
        <v>5.4987019579371701E-2</v>
      </c>
      <c r="EC33">
        <v>1</v>
      </c>
      <c r="ED33">
        <v>3.5970420000000001</v>
      </c>
      <c r="EE33">
        <v>0.28611256952168801</v>
      </c>
      <c r="EF33">
        <v>2.0675763170114599E-2</v>
      </c>
      <c r="EG33">
        <v>0</v>
      </c>
      <c r="EH33">
        <v>2</v>
      </c>
      <c r="EI33">
        <v>3</v>
      </c>
      <c r="EJ33" t="s">
        <v>302</v>
      </c>
      <c r="EK33">
        <v>100</v>
      </c>
      <c r="EL33">
        <v>100</v>
      </c>
      <c r="EM33">
        <v>0.27600000000000002</v>
      </c>
      <c r="EN33">
        <v>0.58020000000000005</v>
      </c>
      <c r="EO33">
        <v>0.434020033682604</v>
      </c>
      <c r="EP33">
        <v>-1.6043650578588901E-5</v>
      </c>
      <c r="EQ33">
        <v>-1.15305589960158E-6</v>
      </c>
      <c r="ER33">
        <v>3.6581349982770798E-10</v>
      </c>
      <c r="ES33">
        <v>0.40883362834062698</v>
      </c>
      <c r="ET33">
        <v>0</v>
      </c>
      <c r="EU33">
        <v>0</v>
      </c>
      <c r="EV33">
        <v>0</v>
      </c>
      <c r="EW33">
        <v>18</v>
      </c>
      <c r="EX33">
        <v>2225</v>
      </c>
      <c r="EY33">
        <v>1</v>
      </c>
      <c r="EZ33">
        <v>25</v>
      </c>
      <c r="FA33">
        <v>4.0999999999999996</v>
      </c>
      <c r="FB33">
        <v>4.0999999999999996</v>
      </c>
      <c r="FC33">
        <v>2</v>
      </c>
      <c r="FD33">
        <v>512.06100000000004</v>
      </c>
      <c r="FE33">
        <v>516.13400000000001</v>
      </c>
      <c r="FF33">
        <v>34.871899999999997</v>
      </c>
      <c r="FG33">
        <v>34.529899999999998</v>
      </c>
      <c r="FH33">
        <v>30.000399999999999</v>
      </c>
      <c r="FI33">
        <v>34.306199999999997</v>
      </c>
      <c r="FJ33">
        <v>34.322200000000002</v>
      </c>
      <c r="FK33">
        <v>19.236899999999999</v>
      </c>
      <c r="FL33">
        <v>0</v>
      </c>
      <c r="FM33">
        <v>100</v>
      </c>
      <c r="FN33">
        <v>-999.9</v>
      </c>
      <c r="FO33">
        <v>400</v>
      </c>
      <c r="FP33">
        <v>25.546199999999999</v>
      </c>
      <c r="FQ33">
        <v>97.700199999999995</v>
      </c>
      <c r="FR33">
        <v>102.148</v>
      </c>
    </row>
    <row r="34" spans="1:174" x14ac:dyDescent="0.25">
      <c r="A34">
        <v>18</v>
      </c>
      <c r="B34">
        <v>1607450952.0999999</v>
      </c>
      <c r="C34">
        <v>3805.0999999046298</v>
      </c>
      <c r="D34" t="s">
        <v>383</v>
      </c>
      <c r="E34" t="s">
        <v>384</v>
      </c>
      <c r="F34" t="s">
        <v>379</v>
      </c>
      <c r="G34" t="s">
        <v>380</v>
      </c>
      <c r="H34">
        <v>1607450944.0999999</v>
      </c>
      <c r="I34">
        <f t="shared" si="0"/>
        <v>2.6714021124903888E-3</v>
      </c>
      <c r="J34">
        <f t="shared" si="1"/>
        <v>2.6714021124903886</v>
      </c>
      <c r="K34">
        <f t="shared" si="2"/>
        <v>8.1823862584634579</v>
      </c>
      <c r="L34">
        <f t="shared" si="3"/>
        <v>388.92751612903203</v>
      </c>
      <c r="M34">
        <f t="shared" si="4"/>
        <v>217.12773425820436</v>
      </c>
      <c r="N34">
        <f t="shared" si="5"/>
        <v>22.178910842394906</v>
      </c>
      <c r="O34">
        <f t="shared" si="6"/>
        <v>39.727714811973492</v>
      </c>
      <c r="P34">
        <f t="shared" si="7"/>
        <v>8.4881816347038327E-2</v>
      </c>
      <c r="Q34">
        <f t="shared" si="8"/>
        <v>2.9660297893655581</v>
      </c>
      <c r="R34">
        <f t="shared" si="9"/>
        <v>8.3555052653192269E-2</v>
      </c>
      <c r="S34">
        <f t="shared" si="10"/>
        <v>5.2339384827097379E-2</v>
      </c>
      <c r="T34">
        <f t="shared" si="11"/>
        <v>231.29561118455337</v>
      </c>
      <c r="U34">
        <f t="shared" si="12"/>
        <v>37.315327092278608</v>
      </c>
      <c r="V34">
        <f t="shared" si="13"/>
        <v>36.477051612903203</v>
      </c>
      <c r="W34">
        <f t="shared" si="14"/>
        <v>6.1271273038351843</v>
      </c>
      <c r="X34">
        <f t="shared" si="15"/>
        <v>48.597915567562893</v>
      </c>
      <c r="Y34">
        <f t="shared" si="16"/>
        <v>3.0073356129055995</v>
      </c>
      <c r="Z34">
        <f t="shared" si="17"/>
        <v>6.1881987689876805</v>
      </c>
      <c r="AA34">
        <f t="shared" si="18"/>
        <v>3.1197916909295849</v>
      </c>
      <c r="AB34">
        <f t="shared" si="19"/>
        <v>-117.80883316082614</v>
      </c>
      <c r="AC34">
        <f t="shared" si="20"/>
        <v>28.965428375269578</v>
      </c>
      <c r="AD34">
        <f t="shared" si="21"/>
        <v>2.3156999583578246</v>
      </c>
      <c r="AE34">
        <f t="shared" si="22"/>
        <v>144.7679063573546</v>
      </c>
      <c r="AF34">
        <v>0</v>
      </c>
      <c r="AG34">
        <v>0</v>
      </c>
      <c r="AH34">
        <f t="shared" si="23"/>
        <v>1</v>
      </c>
      <c r="AI34">
        <f t="shared" si="24"/>
        <v>0</v>
      </c>
      <c r="AJ34">
        <f t="shared" si="25"/>
        <v>52299.902355949227</v>
      </c>
      <c r="AK34" t="s">
        <v>292</v>
      </c>
      <c r="AL34">
        <v>10143.9</v>
      </c>
      <c r="AM34">
        <v>715.47692307692296</v>
      </c>
      <c r="AN34">
        <v>3262.08</v>
      </c>
      <c r="AO34">
        <f t="shared" si="26"/>
        <v>0.78066849277855754</v>
      </c>
      <c r="AP34">
        <v>-0.57774747981622299</v>
      </c>
      <c r="AQ34" t="s">
        <v>385</v>
      </c>
      <c r="AR34">
        <v>15389.2</v>
      </c>
      <c r="AS34">
        <v>1189.7256</v>
      </c>
      <c r="AT34">
        <v>1461.33</v>
      </c>
      <c r="AU34">
        <f t="shared" si="27"/>
        <v>0.1858610991357188</v>
      </c>
      <c r="AV34">
        <v>0.5</v>
      </c>
      <c r="AW34">
        <f t="shared" si="28"/>
        <v>1180.2081731880107</v>
      </c>
      <c r="AX34">
        <f t="shared" si="29"/>
        <v>8.1823862584634579</v>
      </c>
      <c r="AY34">
        <f t="shared" si="30"/>
        <v>109.67739413884122</v>
      </c>
      <c r="AZ34">
        <f t="shared" si="31"/>
        <v>7.4225326830406257E-3</v>
      </c>
      <c r="BA34">
        <f t="shared" si="32"/>
        <v>1.232267865574511</v>
      </c>
      <c r="BB34" t="s">
        <v>386</v>
      </c>
      <c r="BC34">
        <v>1189.7256</v>
      </c>
      <c r="BD34">
        <v>807.47</v>
      </c>
      <c r="BE34">
        <f t="shared" si="33"/>
        <v>0.44744171405500466</v>
      </c>
      <c r="BF34">
        <f t="shared" si="34"/>
        <v>0.4153861682929067</v>
      </c>
      <c r="BG34">
        <f t="shared" si="35"/>
        <v>0.73361959741058669</v>
      </c>
      <c r="BH34">
        <f t="shared" si="36"/>
        <v>0.36415268422632208</v>
      </c>
      <c r="BI34">
        <f t="shared" si="37"/>
        <v>0.70711844194256968</v>
      </c>
      <c r="BJ34">
        <f t="shared" si="38"/>
        <v>0.28192372200066418</v>
      </c>
      <c r="BK34">
        <f t="shared" si="39"/>
        <v>0.71807627799933582</v>
      </c>
      <c r="BL34">
        <f t="shared" si="40"/>
        <v>1400.02741935484</v>
      </c>
      <c r="BM34">
        <f t="shared" si="41"/>
        <v>1180.2081731880107</v>
      </c>
      <c r="BN34">
        <f t="shared" si="42"/>
        <v>0.84298932783178893</v>
      </c>
      <c r="BO34">
        <f t="shared" si="43"/>
        <v>0.19597865566357781</v>
      </c>
      <c r="BP34">
        <v>6</v>
      </c>
      <c r="BQ34">
        <v>0.5</v>
      </c>
      <c r="BR34" t="s">
        <v>295</v>
      </c>
      <c r="BS34">
        <v>2</v>
      </c>
      <c r="BT34">
        <v>1607450944.0999999</v>
      </c>
      <c r="BU34">
        <v>388.92751612903203</v>
      </c>
      <c r="BV34">
        <v>399.98858064516099</v>
      </c>
      <c r="BW34">
        <v>29.441299999999998</v>
      </c>
      <c r="BX34">
        <v>26.331283870967699</v>
      </c>
      <c r="BY34">
        <v>388.65235483870998</v>
      </c>
      <c r="BZ34">
        <v>28.847316129032301</v>
      </c>
      <c r="CA34">
        <v>500.206903225806</v>
      </c>
      <c r="CB34">
        <v>102.046838709677</v>
      </c>
      <c r="CC34">
        <v>9.9996277419354906E-2</v>
      </c>
      <c r="CD34">
        <v>36.658193548387104</v>
      </c>
      <c r="CE34">
        <v>36.477051612903203</v>
      </c>
      <c r="CF34">
        <v>999.9</v>
      </c>
      <c r="CG34">
        <v>0</v>
      </c>
      <c r="CH34">
        <v>0</v>
      </c>
      <c r="CI34">
        <v>10004.6690322581</v>
      </c>
      <c r="CJ34">
        <v>0</v>
      </c>
      <c r="CK34">
        <v>354.88351612903199</v>
      </c>
      <c r="CL34">
        <v>1400.02741935484</v>
      </c>
      <c r="CM34">
        <v>0.90000009677419301</v>
      </c>
      <c r="CN34">
        <v>0.100000148387097</v>
      </c>
      <c r="CO34">
        <v>0</v>
      </c>
      <c r="CP34">
        <v>1190.2990322580599</v>
      </c>
      <c r="CQ34">
        <v>4.9994800000000001</v>
      </c>
      <c r="CR34">
        <v>17110.016129032301</v>
      </c>
      <c r="CS34">
        <v>11417.816129032301</v>
      </c>
      <c r="CT34">
        <v>49.193258064516101</v>
      </c>
      <c r="CU34">
        <v>50.683</v>
      </c>
      <c r="CV34">
        <v>50.031999999999996</v>
      </c>
      <c r="CW34">
        <v>50.642838709677399</v>
      </c>
      <c r="CX34">
        <v>51.715516129032302</v>
      </c>
      <c r="CY34">
        <v>1255.52451612903</v>
      </c>
      <c r="CZ34">
        <v>139.50483870967699</v>
      </c>
      <c r="DA34">
        <v>0</v>
      </c>
      <c r="DB34">
        <v>299.5</v>
      </c>
      <c r="DC34">
        <v>0</v>
      </c>
      <c r="DD34">
        <v>1189.7256</v>
      </c>
      <c r="DE34">
        <v>-34.403076882788</v>
      </c>
      <c r="DF34">
        <v>-287.08461492716498</v>
      </c>
      <c r="DG34">
        <v>17104.936000000002</v>
      </c>
      <c r="DH34">
        <v>15</v>
      </c>
      <c r="DI34">
        <v>1607450404.5</v>
      </c>
      <c r="DJ34" t="s">
        <v>376</v>
      </c>
      <c r="DK34">
        <v>1607450403.5</v>
      </c>
      <c r="DL34">
        <v>1607450404.5</v>
      </c>
      <c r="DM34">
        <v>6</v>
      </c>
      <c r="DN34">
        <v>3.6999999999999998E-2</v>
      </c>
      <c r="DO34">
        <v>-1.2E-2</v>
      </c>
      <c r="DP34">
        <v>0.26700000000000002</v>
      </c>
      <c r="DQ34">
        <v>0.36899999999999999</v>
      </c>
      <c r="DR34">
        <v>400</v>
      </c>
      <c r="DS34">
        <v>25</v>
      </c>
      <c r="DT34">
        <v>0.14000000000000001</v>
      </c>
      <c r="DU34">
        <v>0.03</v>
      </c>
      <c r="DV34">
        <v>8.1825297532815</v>
      </c>
      <c r="DW34">
        <v>0.15747049622151699</v>
      </c>
      <c r="DX34">
        <v>1.6320711845252599E-2</v>
      </c>
      <c r="DY34">
        <v>1</v>
      </c>
      <c r="DZ34">
        <v>-11.060549999999999</v>
      </c>
      <c r="EA34">
        <v>-0.21826117908786799</v>
      </c>
      <c r="EB34">
        <v>2.16619135812143E-2</v>
      </c>
      <c r="EC34">
        <v>0</v>
      </c>
      <c r="ED34">
        <v>3.1095769999999998</v>
      </c>
      <c r="EE34">
        <v>0.103072124582874</v>
      </c>
      <c r="EF34">
        <v>7.4635385486153004E-3</v>
      </c>
      <c r="EG34">
        <v>1</v>
      </c>
      <c r="EH34">
        <v>2</v>
      </c>
      <c r="EI34">
        <v>3</v>
      </c>
      <c r="EJ34" t="s">
        <v>302</v>
      </c>
      <c r="EK34">
        <v>100</v>
      </c>
      <c r="EL34">
        <v>100</v>
      </c>
      <c r="EM34">
        <v>0.27500000000000002</v>
      </c>
      <c r="EN34">
        <v>0.59460000000000002</v>
      </c>
      <c r="EO34">
        <v>0.434020033682604</v>
      </c>
      <c r="EP34">
        <v>-1.6043650578588901E-5</v>
      </c>
      <c r="EQ34">
        <v>-1.15305589960158E-6</v>
      </c>
      <c r="ER34">
        <v>3.6581349982770798E-10</v>
      </c>
      <c r="ES34">
        <v>0.40883362834062698</v>
      </c>
      <c r="ET34">
        <v>0</v>
      </c>
      <c r="EU34">
        <v>0</v>
      </c>
      <c r="EV34">
        <v>0</v>
      </c>
      <c r="EW34">
        <v>18</v>
      </c>
      <c r="EX34">
        <v>2225</v>
      </c>
      <c r="EY34">
        <v>1</v>
      </c>
      <c r="EZ34">
        <v>25</v>
      </c>
      <c r="FA34">
        <v>9.1</v>
      </c>
      <c r="FB34">
        <v>9.1</v>
      </c>
      <c r="FC34">
        <v>2</v>
      </c>
      <c r="FD34">
        <v>509.803</v>
      </c>
      <c r="FE34">
        <v>514.09500000000003</v>
      </c>
      <c r="FF34">
        <v>35.302599999999998</v>
      </c>
      <c r="FG34">
        <v>34.732599999999998</v>
      </c>
      <c r="FH34">
        <v>30.0001</v>
      </c>
      <c r="FI34">
        <v>34.516399999999997</v>
      </c>
      <c r="FJ34">
        <v>34.538400000000003</v>
      </c>
      <c r="FK34">
        <v>19.229500000000002</v>
      </c>
      <c r="FL34">
        <v>0</v>
      </c>
      <c r="FM34">
        <v>100</v>
      </c>
      <c r="FN34">
        <v>-999.9</v>
      </c>
      <c r="FO34">
        <v>400</v>
      </c>
      <c r="FP34">
        <v>28.823399999999999</v>
      </c>
      <c r="FQ34">
        <v>97.686700000000002</v>
      </c>
      <c r="FR34">
        <v>102.119</v>
      </c>
    </row>
    <row r="35" spans="1:174" x14ac:dyDescent="0.25">
      <c r="A35">
        <v>19</v>
      </c>
      <c r="B35">
        <v>1607451166.0999999</v>
      </c>
      <c r="C35">
        <v>4019.0999999046298</v>
      </c>
      <c r="D35" t="s">
        <v>387</v>
      </c>
      <c r="E35" t="s">
        <v>388</v>
      </c>
      <c r="F35" t="s">
        <v>358</v>
      </c>
      <c r="G35" t="s">
        <v>306</v>
      </c>
      <c r="H35">
        <v>1607451158.3499999</v>
      </c>
      <c r="I35">
        <f t="shared" si="0"/>
        <v>2.005556143934118E-3</v>
      </c>
      <c r="J35">
        <f t="shared" si="1"/>
        <v>2.0055561439341179</v>
      </c>
      <c r="K35">
        <f t="shared" si="2"/>
        <v>7.7629506038162512</v>
      </c>
      <c r="L35">
        <f t="shared" si="3"/>
        <v>389.72736666666702</v>
      </c>
      <c r="M35">
        <f t="shared" si="4"/>
        <v>152.83985800688424</v>
      </c>
      <c r="N35">
        <f t="shared" si="5"/>
        <v>15.610848747073813</v>
      </c>
      <c r="O35">
        <f t="shared" si="6"/>
        <v>39.806206659487209</v>
      </c>
      <c r="P35">
        <f t="shared" si="7"/>
        <v>5.6617142172110745E-2</v>
      </c>
      <c r="Q35">
        <f t="shared" si="8"/>
        <v>2.9647488823655945</v>
      </c>
      <c r="R35">
        <f t="shared" si="9"/>
        <v>5.6023273590275029E-2</v>
      </c>
      <c r="S35">
        <f t="shared" si="10"/>
        <v>3.5067383528514545E-2</v>
      </c>
      <c r="T35">
        <f t="shared" si="11"/>
        <v>231.29018901581699</v>
      </c>
      <c r="U35">
        <f t="shared" si="12"/>
        <v>37.768706063602764</v>
      </c>
      <c r="V35">
        <f t="shared" si="13"/>
        <v>37.282290000000003</v>
      </c>
      <c r="W35">
        <f t="shared" si="14"/>
        <v>6.4026773859507307</v>
      </c>
      <c r="X35">
        <f t="shared" si="15"/>
        <v>46.350335114066645</v>
      </c>
      <c r="Y35">
        <f t="shared" si="16"/>
        <v>2.9130002923848934</v>
      </c>
      <c r="Z35">
        <f t="shared" si="17"/>
        <v>6.2847448356437887</v>
      </c>
      <c r="AA35">
        <f t="shared" si="18"/>
        <v>3.4896770935658372</v>
      </c>
      <c r="AB35">
        <f t="shared" si="19"/>
        <v>-88.445025947494599</v>
      </c>
      <c r="AC35">
        <f t="shared" si="20"/>
        <v>-54.484206685275005</v>
      </c>
      <c r="AD35">
        <f t="shared" si="21"/>
        <v>-4.3807568549005342</v>
      </c>
      <c r="AE35">
        <f t="shared" si="22"/>
        <v>83.980199528146841</v>
      </c>
      <c r="AF35">
        <v>0</v>
      </c>
      <c r="AG35">
        <v>0</v>
      </c>
      <c r="AH35">
        <f t="shared" si="23"/>
        <v>1</v>
      </c>
      <c r="AI35">
        <f t="shared" si="24"/>
        <v>0</v>
      </c>
      <c r="AJ35">
        <f t="shared" si="25"/>
        <v>52215.588514031624</v>
      </c>
      <c r="AK35" t="s">
        <v>292</v>
      </c>
      <c r="AL35">
        <v>10143.9</v>
      </c>
      <c r="AM35">
        <v>715.47692307692296</v>
      </c>
      <c r="AN35">
        <v>3262.08</v>
      </c>
      <c r="AO35">
        <f t="shared" si="26"/>
        <v>0.78066849277855754</v>
      </c>
      <c r="AP35">
        <v>-0.57774747981622299</v>
      </c>
      <c r="AQ35" t="s">
        <v>389</v>
      </c>
      <c r="AR35">
        <v>15341.3</v>
      </c>
      <c r="AS35">
        <v>884.47984615384598</v>
      </c>
      <c r="AT35">
        <v>1154.3900000000001</v>
      </c>
      <c r="AU35">
        <f t="shared" si="27"/>
        <v>0.2338119299770044</v>
      </c>
      <c r="AV35">
        <v>0.5</v>
      </c>
      <c r="AW35">
        <f t="shared" si="28"/>
        <v>1180.1810605579965</v>
      </c>
      <c r="AX35">
        <f t="shared" si="29"/>
        <v>7.7629506038162512</v>
      </c>
      <c r="AY35">
        <f t="shared" si="30"/>
        <v>137.97020574568654</v>
      </c>
      <c r="AZ35">
        <f t="shared" si="31"/>
        <v>7.0673037912411035E-3</v>
      </c>
      <c r="BA35">
        <f t="shared" si="32"/>
        <v>1.8258041043321576</v>
      </c>
      <c r="BB35" t="s">
        <v>390</v>
      </c>
      <c r="BC35">
        <v>884.47984615384598</v>
      </c>
      <c r="BD35">
        <v>704.82</v>
      </c>
      <c r="BE35">
        <f t="shared" si="33"/>
        <v>0.38944377550048082</v>
      </c>
      <c r="BF35">
        <f t="shared" si="34"/>
        <v>0.60037403262262623</v>
      </c>
      <c r="BG35">
        <f t="shared" si="35"/>
        <v>0.82419855626725469</v>
      </c>
      <c r="BH35">
        <f t="shared" si="36"/>
        <v>0.61495126948213008</v>
      </c>
      <c r="BI35">
        <f t="shared" si="37"/>
        <v>0.8276476295420987</v>
      </c>
      <c r="BJ35">
        <f t="shared" si="38"/>
        <v>0.47842314046291562</v>
      </c>
      <c r="BK35">
        <f t="shared" si="39"/>
        <v>0.52157685953708444</v>
      </c>
      <c r="BL35">
        <f t="shared" si="40"/>
        <v>1399.9953333333301</v>
      </c>
      <c r="BM35">
        <f t="shared" si="41"/>
        <v>1180.1810605579965</v>
      </c>
      <c r="BN35">
        <f t="shared" si="42"/>
        <v>0.84298928179141497</v>
      </c>
      <c r="BO35">
        <f t="shared" si="43"/>
        <v>0.19597856358282995</v>
      </c>
      <c r="BP35">
        <v>6</v>
      </c>
      <c r="BQ35">
        <v>0.5</v>
      </c>
      <c r="BR35" t="s">
        <v>295</v>
      </c>
      <c r="BS35">
        <v>2</v>
      </c>
      <c r="BT35">
        <v>1607451158.3499999</v>
      </c>
      <c r="BU35">
        <v>389.72736666666702</v>
      </c>
      <c r="BV35">
        <v>399.97673333333302</v>
      </c>
      <c r="BW35">
        <v>28.520073333333301</v>
      </c>
      <c r="BX35">
        <v>26.182983333333301</v>
      </c>
      <c r="BY35">
        <v>389.42036666666701</v>
      </c>
      <c r="BZ35">
        <v>28.122073333333301</v>
      </c>
      <c r="CA35">
        <v>500.20089999999999</v>
      </c>
      <c r="CB35">
        <v>102.038666666667</v>
      </c>
      <c r="CC35">
        <v>9.9930886666666593E-2</v>
      </c>
      <c r="CD35">
        <v>36.941413333333301</v>
      </c>
      <c r="CE35">
        <v>37.282290000000003</v>
      </c>
      <c r="CF35">
        <v>999.9</v>
      </c>
      <c r="CG35">
        <v>0</v>
      </c>
      <c r="CH35">
        <v>0</v>
      </c>
      <c r="CI35">
        <v>9998.21266666667</v>
      </c>
      <c r="CJ35">
        <v>0</v>
      </c>
      <c r="CK35">
        <v>365.97286666666702</v>
      </c>
      <c r="CL35">
        <v>1399.9953333333301</v>
      </c>
      <c r="CM35">
        <v>0.89999980000000002</v>
      </c>
      <c r="CN35">
        <v>9.9999866666666701E-2</v>
      </c>
      <c r="CO35">
        <v>0</v>
      </c>
      <c r="CP35">
        <v>884.84299999999996</v>
      </c>
      <c r="CQ35">
        <v>4.9994800000000001</v>
      </c>
      <c r="CR35">
        <v>14289.053333333301</v>
      </c>
      <c r="CS35">
        <v>11417.55</v>
      </c>
      <c r="CT35">
        <v>48.8789333333333</v>
      </c>
      <c r="CU35">
        <v>50.258200000000002</v>
      </c>
      <c r="CV35">
        <v>49.647733333333299</v>
      </c>
      <c r="CW35">
        <v>50.026800000000001</v>
      </c>
      <c r="CX35">
        <v>51.451799999999999</v>
      </c>
      <c r="CY35">
        <v>1255.4963333333301</v>
      </c>
      <c r="CZ35">
        <v>139.499333333333</v>
      </c>
      <c r="DA35">
        <v>0</v>
      </c>
      <c r="DB35">
        <v>213.200000047684</v>
      </c>
      <c r="DC35">
        <v>0</v>
      </c>
      <c r="DD35">
        <v>884.47984615384598</v>
      </c>
      <c r="DE35">
        <v>-58.643965822027397</v>
      </c>
      <c r="DF35">
        <v>-447.03931604233202</v>
      </c>
      <c r="DG35">
        <v>14286.9269230769</v>
      </c>
      <c r="DH35">
        <v>15</v>
      </c>
      <c r="DI35">
        <v>1607451187.5999999</v>
      </c>
      <c r="DJ35" t="s">
        <v>391</v>
      </c>
      <c r="DK35">
        <v>1607451184.5999999</v>
      </c>
      <c r="DL35">
        <v>1607451187.5999999</v>
      </c>
      <c r="DM35">
        <v>7</v>
      </c>
      <c r="DN35">
        <v>4.1000000000000002E-2</v>
      </c>
      <c r="DO35">
        <v>-4.3999999999999997E-2</v>
      </c>
      <c r="DP35">
        <v>0.307</v>
      </c>
      <c r="DQ35">
        <v>0.39800000000000002</v>
      </c>
      <c r="DR35">
        <v>400</v>
      </c>
      <c r="DS35">
        <v>26</v>
      </c>
      <c r="DT35">
        <v>0.14000000000000001</v>
      </c>
      <c r="DU35">
        <v>0.04</v>
      </c>
      <c r="DV35">
        <v>7.7381804290689997</v>
      </c>
      <c r="DW35">
        <v>5.4726438719731596E-3</v>
      </c>
      <c r="DX35">
        <v>2.4232880508010101E-2</v>
      </c>
      <c r="DY35">
        <v>1</v>
      </c>
      <c r="DZ35">
        <v>-10.282686666666701</v>
      </c>
      <c r="EA35">
        <v>-6.39216907675213E-2</v>
      </c>
      <c r="EB35">
        <v>2.9316613416665901E-2</v>
      </c>
      <c r="EC35">
        <v>1</v>
      </c>
      <c r="ED35">
        <v>2.4961116666666698</v>
      </c>
      <c r="EE35">
        <v>9.0502958843159495E-2</v>
      </c>
      <c r="EF35">
        <v>6.5777914648881804E-3</v>
      </c>
      <c r="EG35">
        <v>1</v>
      </c>
      <c r="EH35">
        <v>3</v>
      </c>
      <c r="EI35">
        <v>3</v>
      </c>
      <c r="EJ35" t="s">
        <v>315</v>
      </c>
      <c r="EK35">
        <v>100</v>
      </c>
      <c r="EL35">
        <v>100</v>
      </c>
      <c r="EM35">
        <v>0.307</v>
      </c>
      <c r="EN35">
        <v>0.39800000000000002</v>
      </c>
      <c r="EO35">
        <v>0.434020033682604</v>
      </c>
      <c r="EP35">
        <v>-1.6043650578588901E-5</v>
      </c>
      <c r="EQ35">
        <v>-1.15305589960158E-6</v>
      </c>
      <c r="ER35">
        <v>3.6581349982770798E-10</v>
      </c>
      <c r="ES35">
        <v>0.40883362834062698</v>
      </c>
      <c r="ET35">
        <v>0</v>
      </c>
      <c r="EU35">
        <v>0</v>
      </c>
      <c r="EV35">
        <v>0</v>
      </c>
      <c r="EW35">
        <v>18</v>
      </c>
      <c r="EX35">
        <v>2225</v>
      </c>
      <c r="EY35">
        <v>1</v>
      </c>
      <c r="EZ35">
        <v>25</v>
      </c>
      <c r="FA35">
        <v>12.7</v>
      </c>
      <c r="FB35">
        <v>12.7</v>
      </c>
      <c r="FC35">
        <v>2</v>
      </c>
      <c r="FD35">
        <v>511.60700000000003</v>
      </c>
      <c r="FE35">
        <v>514.03599999999994</v>
      </c>
      <c r="FF35">
        <v>35.495399999999997</v>
      </c>
      <c r="FG35">
        <v>34.714599999999997</v>
      </c>
      <c r="FH35">
        <v>29.9999</v>
      </c>
      <c r="FI35">
        <v>34.522599999999997</v>
      </c>
      <c r="FJ35">
        <v>34.547800000000002</v>
      </c>
      <c r="FK35">
        <v>19.248899999999999</v>
      </c>
      <c r="FL35">
        <v>0</v>
      </c>
      <c r="FM35">
        <v>100</v>
      </c>
      <c r="FN35">
        <v>-999.9</v>
      </c>
      <c r="FO35">
        <v>400</v>
      </c>
      <c r="FP35">
        <v>29.293299999999999</v>
      </c>
      <c r="FQ35">
        <v>97.709800000000001</v>
      </c>
      <c r="FR35">
        <v>102.134</v>
      </c>
    </row>
    <row r="36" spans="1:174" x14ac:dyDescent="0.25">
      <c r="A36">
        <v>20</v>
      </c>
      <c r="B36">
        <v>1607451443.5999999</v>
      </c>
      <c r="C36">
        <v>4296.5999999046298</v>
      </c>
      <c r="D36" t="s">
        <v>392</v>
      </c>
      <c r="E36" t="s">
        <v>393</v>
      </c>
      <c r="F36" t="s">
        <v>358</v>
      </c>
      <c r="G36" t="s">
        <v>306</v>
      </c>
      <c r="H36">
        <v>1607451435.8499999</v>
      </c>
      <c r="I36">
        <f t="shared" si="0"/>
        <v>2.7567353948900128E-3</v>
      </c>
      <c r="J36">
        <f t="shared" si="1"/>
        <v>2.7567353948900126</v>
      </c>
      <c r="K36">
        <f t="shared" si="2"/>
        <v>9.4485576166569327</v>
      </c>
      <c r="L36">
        <f t="shared" si="3"/>
        <v>387.35123333333303</v>
      </c>
      <c r="M36">
        <f t="shared" si="4"/>
        <v>161.86773810269312</v>
      </c>
      <c r="N36">
        <f t="shared" si="5"/>
        <v>16.531136698805636</v>
      </c>
      <c r="O36">
        <f t="shared" si="6"/>
        <v>39.559187418939722</v>
      </c>
      <c r="P36">
        <f t="shared" si="7"/>
        <v>7.3267806380071673E-2</v>
      </c>
      <c r="Q36">
        <f t="shared" si="8"/>
        <v>2.9652682219385689</v>
      </c>
      <c r="R36">
        <f t="shared" si="9"/>
        <v>7.2276738850505687E-2</v>
      </c>
      <c r="S36">
        <f t="shared" si="10"/>
        <v>4.526088836466436E-2</v>
      </c>
      <c r="T36">
        <f t="shared" si="11"/>
        <v>231.2887922910742</v>
      </c>
      <c r="U36">
        <f t="shared" si="12"/>
        <v>38.135399705997735</v>
      </c>
      <c r="V36">
        <f t="shared" si="13"/>
        <v>38.110763333333303</v>
      </c>
      <c r="W36">
        <f t="shared" si="14"/>
        <v>6.6973428595913775</v>
      </c>
      <c r="X36">
        <f t="shared" si="15"/>
        <v>46.097999622735536</v>
      </c>
      <c r="Y36">
        <f t="shared" si="16"/>
        <v>2.9867426722044885</v>
      </c>
      <c r="Z36">
        <f t="shared" si="17"/>
        <v>6.4791155725799152</v>
      </c>
      <c r="AA36">
        <f t="shared" si="18"/>
        <v>3.710600187386889</v>
      </c>
      <c r="AB36">
        <f t="shared" si="19"/>
        <v>-121.57203091464956</v>
      </c>
      <c r="AC36">
        <f t="shared" si="20"/>
        <v>-97.586033833330021</v>
      </c>
      <c r="AD36">
        <f t="shared" si="21"/>
        <v>-7.897717456686693</v>
      </c>
      <c r="AE36">
        <f t="shared" si="22"/>
        <v>4.2330100864079157</v>
      </c>
      <c r="AF36">
        <v>0</v>
      </c>
      <c r="AG36">
        <v>0</v>
      </c>
      <c r="AH36">
        <f t="shared" si="23"/>
        <v>1</v>
      </c>
      <c r="AI36">
        <f t="shared" si="24"/>
        <v>0</v>
      </c>
      <c r="AJ36">
        <f t="shared" si="25"/>
        <v>52136.074336838996</v>
      </c>
      <c r="AK36" t="s">
        <v>292</v>
      </c>
      <c r="AL36">
        <v>10143.9</v>
      </c>
      <c r="AM36">
        <v>715.47692307692296</v>
      </c>
      <c r="AN36">
        <v>3262.08</v>
      </c>
      <c r="AO36">
        <f t="shared" si="26"/>
        <v>0.78066849277855754</v>
      </c>
      <c r="AP36">
        <v>-0.57774747981622299</v>
      </c>
      <c r="AQ36" t="s">
        <v>394</v>
      </c>
      <c r="AR36">
        <v>15339.8</v>
      </c>
      <c r="AS36">
        <v>830.04826923076905</v>
      </c>
      <c r="AT36">
        <v>1158.01</v>
      </c>
      <c r="AU36">
        <f t="shared" si="27"/>
        <v>0.28321148415750375</v>
      </c>
      <c r="AV36">
        <v>0.5</v>
      </c>
      <c r="AW36">
        <f t="shared" si="28"/>
        <v>1180.1735215544415</v>
      </c>
      <c r="AX36">
        <f t="shared" si="29"/>
        <v>9.4485576166569327</v>
      </c>
      <c r="AY36">
        <f t="shared" si="30"/>
        <v>167.11934730141056</v>
      </c>
      <c r="AZ36">
        <f t="shared" si="31"/>
        <v>8.4956194265968718E-3</v>
      </c>
      <c r="BA36">
        <f t="shared" si="32"/>
        <v>1.8169704924827936</v>
      </c>
      <c r="BB36" t="s">
        <v>395</v>
      </c>
      <c r="BC36">
        <v>830.04826923076905</v>
      </c>
      <c r="BD36">
        <v>687.58</v>
      </c>
      <c r="BE36">
        <f t="shared" si="33"/>
        <v>0.40624001519848707</v>
      </c>
      <c r="BF36">
        <f t="shared" si="34"/>
        <v>0.69715309561301575</v>
      </c>
      <c r="BG36">
        <f t="shared" si="35"/>
        <v>0.81727325694309561</v>
      </c>
      <c r="BH36">
        <f t="shared" si="36"/>
        <v>0.74110105633129575</v>
      </c>
      <c r="BI36">
        <f t="shared" si="37"/>
        <v>0.82622612807891282</v>
      </c>
      <c r="BJ36">
        <f t="shared" si="38"/>
        <v>0.57749475934191663</v>
      </c>
      <c r="BK36">
        <f t="shared" si="39"/>
        <v>0.42250524065808337</v>
      </c>
      <c r="BL36">
        <f t="shared" si="40"/>
        <v>1399.9863333333301</v>
      </c>
      <c r="BM36">
        <f t="shared" si="41"/>
        <v>1180.1735215544415</v>
      </c>
      <c r="BN36">
        <f t="shared" si="42"/>
        <v>0.84298931600602123</v>
      </c>
      <c r="BO36">
        <f t="shared" si="43"/>
        <v>0.19597863201204249</v>
      </c>
      <c r="BP36">
        <v>6</v>
      </c>
      <c r="BQ36">
        <v>0.5</v>
      </c>
      <c r="BR36" t="s">
        <v>295</v>
      </c>
      <c r="BS36">
        <v>2</v>
      </c>
      <c r="BT36">
        <v>1607451435.8499999</v>
      </c>
      <c r="BU36">
        <v>387.35123333333303</v>
      </c>
      <c r="BV36">
        <v>399.96596666666699</v>
      </c>
      <c r="BW36">
        <v>29.245253333333299</v>
      </c>
      <c r="BX36">
        <v>26.035170000000001</v>
      </c>
      <c r="BY36">
        <v>387.03426666666701</v>
      </c>
      <c r="BZ36">
        <v>28.670726666666699</v>
      </c>
      <c r="CA36">
        <v>500.19523333333302</v>
      </c>
      <c r="CB36">
        <v>102.027466666667</v>
      </c>
      <c r="CC36">
        <v>9.996708E-2</v>
      </c>
      <c r="CD36">
        <v>37.500329999999998</v>
      </c>
      <c r="CE36">
        <v>38.110763333333303</v>
      </c>
      <c r="CF36">
        <v>999.9</v>
      </c>
      <c r="CG36">
        <v>0</v>
      </c>
      <c r="CH36">
        <v>0</v>
      </c>
      <c r="CI36">
        <v>10002.2526666667</v>
      </c>
      <c r="CJ36">
        <v>0</v>
      </c>
      <c r="CK36">
        <v>323.707533333333</v>
      </c>
      <c r="CL36">
        <v>1399.9863333333301</v>
      </c>
      <c r="CM36">
        <v>0.89999833333333401</v>
      </c>
      <c r="CN36">
        <v>0.100001666666667</v>
      </c>
      <c r="CO36">
        <v>0</v>
      </c>
      <c r="CP36">
        <v>830.07043333333297</v>
      </c>
      <c r="CQ36">
        <v>4.9994800000000001</v>
      </c>
      <c r="CR36">
        <v>13775.8</v>
      </c>
      <c r="CS36">
        <v>11417.446666666699</v>
      </c>
      <c r="CT36">
        <v>48.257933333333298</v>
      </c>
      <c r="CU36">
        <v>49.6415333333333</v>
      </c>
      <c r="CV36">
        <v>48.9247333333333</v>
      </c>
      <c r="CW36">
        <v>49.520666666666699</v>
      </c>
      <c r="CX36">
        <v>50.953933333333303</v>
      </c>
      <c r="CY36">
        <v>1255.4863333333301</v>
      </c>
      <c r="CZ36">
        <v>139.5</v>
      </c>
      <c r="DA36">
        <v>0</v>
      </c>
      <c r="DB36">
        <v>276.799999952316</v>
      </c>
      <c r="DC36">
        <v>0</v>
      </c>
      <c r="DD36">
        <v>830.04826923076905</v>
      </c>
      <c r="DE36">
        <v>-2.6449572735830098</v>
      </c>
      <c r="DF36">
        <v>132.509401390741</v>
      </c>
      <c r="DG36">
        <v>13776.419230769199</v>
      </c>
      <c r="DH36">
        <v>15</v>
      </c>
      <c r="DI36">
        <v>1607451187.5999999</v>
      </c>
      <c r="DJ36" t="s">
        <v>391</v>
      </c>
      <c r="DK36">
        <v>1607451184.5999999</v>
      </c>
      <c r="DL36">
        <v>1607451187.5999999</v>
      </c>
      <c r="DM36">
        <v>7</v>
      </c>
      <c r="DN36">
        <v>4.1000000000000002E-2</v>
      </c>
      <c r="DO36">
        <v>-4.3999999999999997E-2</v>
      </c>
      <c r="DP36">
        <v>0.307</v>
      </c>
      <c r="DQ36">
        <v>0.39800000000000002</v>
      </c>
      <c r="DR36">
        <v>400</v>
      </c>
      <c r="DS36">
        <v>26</v>
      </c>
      <c r="DT36">
        <v>0.14000000000000001</v>
      </c>
      <c r="DU36">
        <v>0.04</v>
      </c>
      <c r="DV36">
        <v>9.4463212095267099</v>
      </c>
      <c r="DW36">
        <v>1.38789341224719E-2</v>
      </c>
      <c r="DX36">
        <v>1.7616666153157101E-2</v>
      </c>
      <c r="DY36">
        <v>1</v>
      </c>
      <c r="DZ36">
        <v>-12.6146166666667</v>
      </c>
      <c r="EA36">
        <v>-9.9547942157948294E-2</v>
      </c>
      <c r="EB36">
        <v>2.5190356399931401E-2</v>
      </c>
      <c r="EC36">
        <v>1</v>
      </c>
      <c r="ED36">
        <v>3.2100966666666699</v>
      </c>
      <c r="EE36">
        <v>0.118876084538382</v>
      </c>
      <c r="EF36">
        <v>8.7446971868035493E-3</v>
      </c>
      <c r="EG36">
        <v>1</v>
      </c>
      <c r="EH36">
        <v>3</v>
      </c>
      <c r="EI36">
        <v>3</v>
      </c>
      <c r="EJ36" t="s">
        <v>315</v>
      </c>
      <c r="EK36">
        <v>100</v>
      </c>
      <c r="EL36">
        <v>100</v>
      </c>
      <c r="EM36">
        <v>0.317</v>
      </c>
      <c r="EN36">
        <v>0.57530000000000003</v>
      </c>
      <c r="EO36">
        <v>0.474679145394103</v>
      </c>
      <c r="EP36">
        <v>-1.6043650578588901E-5</v>
      </c>
      <c r="EQ36">
        <v>-1.15305589960158E-6</v>
      </c>
      <c r="ER36">
        <v>3.6581349982770798E-10</v>
      </c>
      <c r="ES36">
        <v>0.39823000000000203</v>
      </c>
      <c r="ET36">
        <v>0</v>
      </c>
      <c r="EU36">
        <v>0</v>
      </c>
      <c r="EV36">
        <v>0</v>
      </c>
      <c r="EW36">
        <v>18</v>
      </c>
      <c r="EX36">
        <v>2225</v>
      </c>
      <c r="EY36">
        <v>1</v>
      </c>
      <c r="EZ36">
        <v>25</v>
      </c>
      <c r="FA36">
        <v>4.3</v>
      </c>
      <c r="FB36">
        <v>4.3</v>
      </c>
      <c r="FC36">
        <v>2</v>
      </c>
      <c r="FD36">
        <v>512.18399999999997</v>
      </c>
      <c r="FE36">
        <v>513.726</v>
      </c>
      <c r="FF36">
        <v>35.933999999999997</v>
      </c>
      <c r="FG36">
        <v>34.768900000000002</v>
      </c>
      <c r="FH36">
        <v>30.000399999999999</v>
      </c>
      <c r="FI36">
        <v>34.541499999999999</v>
      </c>
      <c r="FJ36">
        <v>34.564799999999998</v>
      </c>
      <c r="FK36">
        <v>19.269500000000001</v>
      </c>
      <c r="FL36">
        <v>0</v>
      </c>
      <c r="FM36">
        <v>100</v>
      </c>
      <c r="FN36">
        <v>-999.9</v>
      </c>
      <c r="FO36">
        <v>400</v>
      </c>
      <c r="FP36">
        <v>29.293299999999999</v>
      </c>
      <c r="FQ36">
        <v>97.715999999999994</v>
      </c>
      <c r="FR36">
        <v>102.125</v>
      </c>
    </row>
    <row r="37" spans="1:174" x14ac:dyDescent="0.25">
      <c r="A37">
        <v>21</v>
      </c>
      <c r="B37">
        <v>1607451658.5999999</v>
      </c>
      <c r="C37">
        <v>4511.5999999046298</v>
      </c>
      <c r="D37" t="s">
        <v>396</v>
      </c>
      <c r="E37" t="s">
        <v>397</v>
      </c>
      <c r="F37" t="s">
        <v>398</v>
      </c>
      <c r="G37" t="s">
        <v>306</v>
      </c>
      <c r="H37">
        <v>1607451650.5999999</v>
      </c>
      <c r="I37">
        <f t="shared" si="0"/>
        <v>5.6292821588487746E-3</v>
      </c>
      <c r="J37">
        <f t="shared" si="1"/>
        <v>5.6292821588487749</v>
      </c>
      <c r="K37">
        <f t="shared" si="2"/>
        <v>12.977144636915668</v>
      </c>
      <c r="L37">
        <f t="shared" si="3"/>
        <v>381.85680645161301</v>
      </c>
      <c r="M37">
        <f t="shared" si="4"/>
        <v>263.69830210204822</v>
      </c>
      <c r="N37">
        <f t="shared" si="5"/>
        <v>26.927285832352123</v>
      </c>
      <c r="O37">
        <f t="shared" si="6"/>
        <v>38.992922185644517</v>
      </c>
      <c r="P37">
        <f t="shared" si="7"/>
        <v>0.20696553895240277</v>
      </c>
      <c r="Q37">
        <f t="shared" si="8"/>
        <v>2.9644253750451712</v>
      </c>
      <c r="R37">
        <f t="shared" si="9"/>
        <v>0.19926011771913818</v>
      </c>
      <c r="S37">
        <f t="shared" si="10"/>
        <v>0.12520597350077717</v>
      </c>
      <c r="T37">
        <f t="shared" si="11"/>
        <v>231.28705700765281</v>
      </c>
      <c r="U37">
        <f t="shared" si="12"/>
        <v>36.978134235032201</v>
      </c>
      <c r="V37">
        <f t="shared" si="13"/>
        <v>36.315041935483897</v>
      </c>
      <c r="W37">
        <f t="shared" si="14"/>
        <v>6.072950322672904</v>
      </c>
      <c r="X37">
        <f t="shared" si="15"/>
        <v>52.451677184046083</v>
      </c>
      <c r="Y37">
        <f t="shared" si="16"/>
        <v>3.3208273343717738</v>
      </c>
      <c r="Z37">
        <f t="shared" si="17"/>
        <v>6.3312128661194658</v>
      </c>
      <c r="AA37">
        <f t="shared" si="18"/>
        <v>2.7521229883011302</v>
      </c>
      <c r="AB37">
        <f t="shared" si="19"/>
        <v>-248.25134320523097</v>
      </c>
      <c r="AC37">
        <f t="shared" si="20"/>
        <v>121.67622220321486</v>
      </c>
      <c r="AD37">
        <f t="shared" si="21"/>
        <v>9.7450178653539528</v>
      </c>
      <c r="AE37">
        <f t="shared" si="22"/>
        <v>114.45695387099066</v>
      </c>
      <c r="AF37">
        <v>0</v>
      </c>
      <c r="AG37">
        <v>0</v>
      </c>
      <c r="AH37">
        <f t="shared" si="23"/>
        <v>1</v>
      </c>
      <c r="AI37">
        <f t="shared" si="24"/>
        <v>0</v>
      </c>
      <c r="AJ37">
        <f t="shared" si="25"/>
        <v>52183.170533932229</v>
      </c>
      <c r="AK37" t="s">
        <v>292</v>
      </c>
      <c r="AL37">
        <v>10143.9</v>
      </c>
      <c r="AM37">
        <v>715.47692307692296</v>
      </c>
      <c r="AN37">
        <v>3262.08</v>
      </c>
      <c r="AO37">
        <f t="shared" si="26"/>
        <v>0.78066849277855754</v>
      </c>
      <c r="AP37">
        <v>-0.57774747981622299</v>
      </c>
      <c r="AQ37" t="s">
        <v>399</v>
      </c>
      <c r="AR37">
        <v>15384.4</v>
      </c>
      <c r="AS37">
        <v>1235.8268</v>
      </c>
      <c r="AT37">
        <v>1525.78</v>
      </c>
      <c r="AU37">
        <f t="shared" si="27"/>
        <v>0.19003604713654654</v>
      </c>
      <c r="AV37">
        <v>0.5</v>
      </c>
      <c r="AW37">
        <f t="shared" si="28"/>
        <v>1180.1661112317979</v>
      </c>
      <c r="AX37">
        <f t="shared" si="29"/>
        <v>12.977144636915668</v>
      </c>
      <c r="AY37">
        <f t="shared" si="30"/>
        <v>112.13705137150039</v>
      </c>
      <c r="AZ37">
        <f t="shared" si="31"/>
        <v>1.1485579858401439E-2</v>
      </c>
      <c r="BA37">
        <f t="shared" si="32"/>
        <v>1.1379753306505525</v>
      </c>
      <c r="BB37" t="s">
        <v>400</v>
      </c>
      <c r="BC37">
        <v>1235.8268</v>
      </c>
      <c r="BD37">
        <v>773.72</v>
      </c>
      <c r="BE37">
        <f t="shared" si="33"/>
        <v>0.49290199111274235</v>
      </c>
      <c r="BF37">
        <f t="shared" si="34"/>
        <v>0.38554530223652361</v>
      </c>
      <c r="BG37">
        <f t="shared" si="35"/>
        <v>0.69776881158674797</v>
      </c>
      <c r="BH37">
        <f t="shared" si="36"/>
        <v>0.35783302354104907</v>
      </c>
      <c r="BI37">
        <f t="shared" si="37"/>
        <v>0.68181021837838884</v>
      </c>
      <c r="BJ37">
        <f t="shared" si="38"/>
        <v>0.24138019279598327</v>
      </c>
      <c r="BK37">
        <f t="shared" si="39"/>
        <v>0.75861980720401667</v>
      </c>
      <c r="BL37">
        <f t="shared" si="40"/>
        <v>1399.97774193548</v>
      </c>
      <c r="BM37">
        <f t="shared" si="41"/>
        <v>1180.1661112317979</v>
      </c>
      <c r="BN37">
        <f t="shared" si="42"/>
        <v>0.84298919609979595</v>
      </c>
      <c r="BO37">
        <f t="shared" si="43"/>
        <v>0.19597839219959218</v>
      </c>
      <c r="BP37">
        <v>6</v>
      </c>
      <c r="BQ37">
        <v>0.5</v>
      </c>
      <c r="BR37" t="s">
        <v>295</v>
      </c>
      <c r="BS37">
        <v>2</v>
      </c>
      <c r="BT37">
        <v>1607451650.5999999</v>
      </c>
      <c r="BU37">
        <v>381.85680645161301</v>
      </c>
      <c r="BV37">
        <v>400.00167741935502</v>
      </c>
      <c r="BW37">
        <v>32.5207870967742</v>
      </c>
      <c r="BX37">
        <v>25.987922580645201</v>
      </c>
      <c r="BY37">
        <v>381.53570967741899</v>
      </c>
      <c r="BZ37">
        <v>31.788512903225801</v>
      </c>
      <c r="CA37">
        <v>500.19835483870997</v>
      </c>
      <c r="CB37">
        <v>102.014032258065</v>
      </c>
      <c r="CC37">
        <v>9.9957925806451603E-2</v>
      </c>
      <c r="CD37">
        <v>37.076383870967703</v>
      </c>
      <c r="CE37">
        <v>36.315041935483897</v>
      </c>
      <c r="CF37">
        <v>999.9</v>
      </c>
      <c r="CG37">
        <v>0</v>
      </c>
      <c r="CH37">
        <v>0</v>
      </c>
      <c r="CI37">
        <v>9998.7941935483905</v>
      </c>
      <c r="CJ37">
        <v>0</v>
      </c>
      <c r="CK37">
        <v>242.78022580645199</v>
      </c>
      <c r="CL37">
        <v>1399.97774193548</v>
      </c>
      <c r="CM37">
        <v>0.90000232258064505</v>
      </c>
      <c r="CN37">
        <v>9.9997603225806406E-2</v>
      </c>
      <c r="CO37">
        <v>0</v>
      </c>
      <c r="CP37">
        <v>1242.23870967742</v>
      </c>
      <c r="CQ37">
        <v>4.9994800000000001</v>
      </c>
      <c r="CR37">
        <v>17827.4774193548</v>
      </c>
      <c r="CS37">
        <v>11417.4</v>
      </c>
      <c r="CT37">
        <v>47.761935483871</v>
      </c>
      <c r="CU37">
        <v>49.469516129032201</v>
      </c>
      <c r="CV37">
        <v>48.566129032257997</v>
      </c>
      <c r="CW37">
        <v>49.215387096774201</v>
      </c>
      <c r="CX37">
        <v>50.477580645161297</v>
      </c>
      <c r="CY37">
        <v>1255.4841935483901</v>
      </c>
      <c r="CZ37">
        <v>139.49354838709701</v>
      </c>
      <c r="DA37">
        <v>0</v>
      </c>
      <c r="DB37">
        <v>214.09999990463299</v>
      </c>
      <c r="DC37">
        <v>0</v>
      </c>
      <c r="DD37">
        <v>1235.8268</v>
      </c>
      <c r="DE37">
        <v>-439.33230835998</v>
      </c>
      <c r="DF37">
        <v>-6042.0230862006501</v>
      </c>
      <c r="DG37">
        <v>17739.103999999999</v>
      </c>
      <c r="DH37">
        <v>15</v>
      </c>
      <c r="DI37">
        <v>1607451187.5999999</v>
      </c>
      <c r="DJ37" t="s">
        <v>391</v>
      </c>
      <c r="DK37">
        <v>1607451184.5999999</v>
      </c>
      <c r="DL37">
        <v>1607451187.5999999</v>
      </c>
      <c r="DM37">
        <v>7</v>
      </c>
      <c r="DN37">
        <v>4.1000000000000002E-2</v>
      </c>
      <c r="DO37">
        <v>-4.3999999999999997E-2</v>
      </c>
      <c r="DP37">
        <v>0.307</v>
      </c>
      <c r="DQ37">
        <v>0.39800000000000002</v>
      </c>
      <c r="DR37">
        <v>400</v>
      </c>
      <c r="DS37">
        <v>26</v>
      </c>
      <c r="DT37">
        <v>0.14000000000000001</v>
      </c>
      <c r="DU37">
        <v>0.04</v>
      </c>
      <c r="DV37">
        <v>12.979971271953</v>
      </c>
      <c r="DW37">
        <v>-0.58030051046418096</v>
      </c>
      <c r="DX37">
        <v>4.8407303527522601E-2</v>
      </c>
      <c r="DY37">
        <v>0</v>
      </c>
      <c r="DZ37">
        <v>-18.142140000000001</v>
      </c>
      <c r="EA37">
        <v>0.99271902113454802</v>
      </c>
      <c r="EB37">
        <v>7.5369501347251303E-2</v>
      </c>
      <c r="EC37">
        <v>0</v>
      </c>
      <c r="ED37">
        <v>6.53042866666667</v>
      </c>
      <c r="EE37">
        <v>-0.62067043381534404</v>
      </c>
      <c r="EF37">
        <v>4.4793509256984498E-2</v>
      </c>
      <c r="EG37">
        <v>0</v>
      </c>
      <c r="EH37">
        <v>0</v>
      </c>
      <c r="EI37">
        <v>3</v>
      </c>
      <c r="EJ37" t="s">
        <v>310</v>
      </c>
      <c r="EK37">
        <v>100</v>
      </c>
      <c r="EL37">
        <v>100</v>
      </c>
      <c r="EM37">
        <v>0.32100000000000001</v>
      </c>
      <c r="EN37">
        <v>0.72789999999999999</v>
      </c>
      <c r="EO37">
        <v>0.474679145394103</v>
      </c>
      <c r="EP37">
        <v>-1.6043650578588901E-5</v>
      </c>
      <c r="EQ37">
        <v>-1.15305589960158E-6</v>
      </c>
      <c r="ER37">
        <v>3.6581349982770798E-10</v>
      </c>
      <c r="ES37">
        <v>0.39823000000000203</v>
      </c>
      <c r="ET37">
        <v>0</v>
      </c>
      <c r="EU37">
        <v>0</v>
      </c>
      <c r="EV37">
        <v>0</v>
      </c>
      <c r="EW37">
        <v>18</v>
      </c>
      <c r="EX37">
        <v>2225</v>
      </c>
      <c r="EY37">
        <v>1</v>
      </c>
      <c r="EZ37">
        <v>25</v>
      </c>
      <c r="FA37">
        <v>7.9</v>
      </c>
      <c r="FB37">
        <v>7.8</v>
      </c>
      <c r="FC37">
        <v>2</v>
      </c>
      <c r="FD37">
        <v>514.82799999999997</v>
      </c>
      <c r="FE37">
        <v>512.34100000000001</v>
      </c>
      <c r="FF37">
        <v>36.025100000000002</v>
      </c>
      <c r="FG37">
        <v>34.935200000000002</v>
      </c>
      <c r="FH37">
        <v>30.000499999999999</v>
      </c>
      <c r="FI37">
        <v>34.661000000000001</v>
      </c>
      <c r="FJ37">
        <v>34.676499999999997</v>
      </c>
      <c r="FK37">
        <v>19.2836</v>
      </c>
      <c r="FL37">
        <v>0</v>
      </c>
      <c r="FM37">
        <v>100</v>
      </c>
      <c r="FN37">
        <v>-999.9</v>
      </c>
      <c r="FO37">
        <v>400</v>
      </c>
      <c r="FP37">
        <v>29.068999999999999</v>
      </c>
      <c r="FQ37">
        <v>97.684399999999997</v>
      </c>
      <c r="FR37">
        <v>102.08499999999999</v>
      </c>
    </row>
    <row r="38" spans="1:174" x14ac:dyDescent="0.25">
      <c r="A38">
        <v>22</v>
      </c>
      <c r="B38">
        <v>1607451830.5999999</v>
      </c>
      <c r="C38">
        <v>4683.5999999046298</v>
      </c>
      <c r="D38" t="s">
        <v>401</v>
      </c>
      <c r="E38" t="s">
        <v>402</v>
      </c>
      <c r="F38" t="s">
        <v>398</v>
      </c>
      <c r="G38" t="s">
        <v>306</v>
      </c>
      <c r="H38">
        <v>1607451822.5999999</v>
      </c>
      <c r="I38">
        <f t="shared" si="0"/>
        <v>3.9822055374333773E-3</v>
      </c>
      <c r="J38">
        <f t="shared" si="1"/>
        <v>3.9822055374333769</v>
      </c>
      <c r="K38">
        <f t="shared" si="2"/>
        <v>8.6095319318411452</v>
      </c>
      <c r="L38">
        <f t="shared" si="3"/>
        <v>387.80567741935499</v>
      </c>
      <c r="M38">
        <f t="shared" si="4"/>
        <v>258.91934773680163</v>
      </c>
      <c r="N38">
        <f t="shared" si="5"/>
        <v>26.438398873111861</v>
      </c>
      <c r="O38">
        <f t="shared" si="6"/>
        <v>39.599053815370588</v>
      </c>
      <c r="P38">
        <f t="shared" si="7"/>
        <v>0.12533140604059886</v>
      </c>
      <c r="Q38">
        <f t="shared" si="8"/>
        <v>2.9647486658250193</v>
      </c>
      <c r="R38">
        <f t="shared" si="9"/>
        <v>0.12246066203472515</v>
      </c>
      <c r="S38">
        <f t="shared" si="10"/>
        <v>7.6790362053173328E-2</v>
      </c>
      <c r="T38">
        <f t="shared" si="11"/>
        <v>231.29241630571062</v>
      </c>
      <c r="U38">
        <f t="shared" si="12"/>
        <v>37.465219130385776</v>
      </c>
      <c r="V38">
        <f t="shared" si="13"/>
        <v>36.928038709677402</v>
      </c>
      <c r="W38">
        <f t="shared" si="14"/>
        <v>6.2801563494900305</v>
      </c>
      <c r="X38">
        <f t="shared" si="15"/>
        <v>48.982084567626735</v>
      </c>
      <c r="Y38">
        <f t="shared" si="16"/>
        <v>3.1124154252567564</v>
      </c>
      <c r="Z38">
        <f t="shared" si="17"/>
        <v>6.3541914410760203</v>
      </c>
      <c r="AA38">
        <f t="shared" si="18"/>
        <v>3.1677409242332741</v>
      </c>
      <c r="AB38">
        <f t="shared" si="19"/>
        <v>-175.61526420081194</v>
      </c>
      <c r="AC38">
        <f t="shared" si="20"/>
        <v>34.328031473109768</v>
      </c>
      <c r="AD38">
        <f t="shared" si="21"/>
        <v>2.7580760234844566</v>
      </c>
      <c r="AE38">
        <f t="shared" si="22"/>
        <v>92.763259601492905</v>
      </c>
      <c r="AF38">
        <v>0</v>
      </c>
      <c r="AG38">
        <v>0</v>
      </c>
      <c r="AH38">
        <f t="shared" si="23"/>
        <v>1</v>
      </c>
      <c r="AI38">
        <f t="shared" si="24"/>
        <v>0</v>
      </c>
      <c r="AJ38">
        <f t="shared" si="25"/>
        <v>52181.088333344051</v>
      </c>
      <c r="AK38" t="s">
        <v>292</v>
      </c>
      <c r="AL38">
        <v>10143.9</v>
      </c>
      <c r="AM38">
        <v>715.47692307692296</v>
      </c>
      <c r="AN38">
        <v>3262.08</v>
      </c>
      <c r="AO38">
        <f t="shared" si="26"/>
        <v>0.78066849277855754</v>
      </c>
      <c r="AP38">
        <v>-0.57774747981622299</v>
      </c>
      <c r="AQ38" t="s">
        <v>403</v>
      </c>
      <c r="AR38">
        <v>15403.5</v>
      </c>
      <c r="AS38">
        <v>1705.82307692308</v>
      </c>
      <c r="AT38">
        <v>1919.38</v>
      </c>
      <c r="AU38">
        <f t="shared" si="27"/>
        <v>0.11126349293882409</v>
      </c>
      <c r="AV38">
        <v>0.5</v>
      </c>
      <c r="AW38">
        <f t="shared" si="28"/>
        <v>1180.1952692962379</v>
      </c>
      <c r="AX38">
        <f t="shared" si="29"/>
        <v>8.6095319318411452</v>
      </c>
      <c r="AY38">
        <f t="shared" si="30"/>
        <v>65.656324005887782</v>
      </c>
      <c r="AZ38">
        <f t="shared" si="31"/>
        <v>7.7845418047945859E-3</v>
      </c>
      <c r="BA38">
        <f t="shared" si="32"/>
        <v>0.69954881263741409</v>
      </c>
      <c r="BB38" t="s">
        <v>404</v>
      </c>
      <c r="BC38">
        <v>1705.82307692308</v>
      </c>
      <c r="BD38">
        <v>800.21</v>
      </c>
      <c r="BE38">
        <f t="shared" si="33"/>
        <v>0.58308933092977944</v>
      </c>
      <c r="BF38">
        <f t="shared" si="34"/>
        <v>0.19081723337555523</v>
      </c>
      <c r="BG38">
        <f t="shared" si="35"/>
        <v>0.54539841665075728</v>
      </c>
      <c r="BH38">
        <f t="shared" si="36"/>
        <v>0.17738713952183485</v>
      </c>
      <c r="BI38">
        <f t="shared" si="37"/>
        <v>0.52725138525408199</v>
      </c>
      <c r="BJ38">
        <f t="shared" si="38"/>
        <v>8.9513303217165011E-2</v>
      </c>
      <c r="BK38">
        <f t="shared" si="39"/>
        <v>0.910486696782835</v>
      </c>
      <c r="BL38">
        <f t="shared" si="40"/>
        <v>1400.0125806451599</v>
      </c>
      <c r="BM38">
        <f t="shared" si="41"/>
        <v>1180.1952692962379</v>
      </c>
      <c r="BN38">
        <f t="shared" si="42"/>
        <v>0.84298904567870037</v>
      </c>
      <c r="BO38">
        <f t="shared" si="43"/>
        <v>0.19597809135740102</v>
      </c>
      <c r="BP38">
        <v>6</v>
      </c>
      <c r="BQ38">
        <v>0.5</v>
      </c>
      <c r="BR38" t="s">
        <v>295</v>
      </c>
      <c r="BS38">
        <v>2</v>
      </c>
      <c r="BT38">
        <v>1607451822.5999999</v>
      </c>
      <c r="BU38">
        <v>387.80567741935499</v>
      </c>
      <c r="BV38">
        <v>399.98529032258102</v>
      </c>
      <c r="BW38">
        <v>30.4808387096774</v>
      </c>
      <c r="BX38">
        <v>25.8497548387097</v>
      </c>
      <c r="BY38">
        <v>387.54867741935499</v>
      </c>
      <c r="BZ38">
        <v>30.094838709677401</v>
      </c>
      <c r="CA38">
        <v>500.20574193548401</v>
      </c>
      <c r="CB38">
        <v>102.010580645161</v>
      </c>
      <c r="CC38">
        <v>9.9976577419354798E-2</v>
      </c>
      <c r="CD38">
        <v>37.1428096774194</v>
      </c>
      <c r="CE38">
        <v>36.928038709677402</v>
      </c>
      <c r="CF38">
        <v>999.9</v>
      </c>
      <c r="CG38">
        <v>0</v>
      </c>
      <c r="CH38">
        <v>0</v>
      </c>
      <c r="CI38">
        <v>10000.9641935484</v>
      </c>
      <c r="CJ38">
        <v>0</v>
      </c>
      <c r="CK38">
        <v>1279.2770967741901</v>
      </c>
      <c r="CL38">
        <v>1400.0125806451599</v>
      </c>
      <c r="CM38">
        <v>0.90000803225806403</v>
      </c>
      <c r="CN38">
        <v>9.9992141935483905E-2</v>
      </c>
      <c r="CO38">
        <v>0</v>
      </c>
      <c r="CP38">
        <v>1707.60935483871</v>
      </c>
      <c r="CQ38">
        <v>4.9994800000000001</v>
      </c>
      <c r="CR38">
        <v>24411.706451612899</v>
      </c>
      <c r="CS38">
        <v>11417.7096774194</v>
      </c>
      <c r="CT38">
        <v>47.403032258064499</v>
      </c>
      <c r="CU38">
        <v>49.268000000000001</v>
      </c>
      <c r="CV38">
        <v>48.209419354838701</v>
      </c>
      <c r="CW38">
        <v>48.931161290322599</v>
      </c>
      <c r="CX38">
        <v>50.173225806451597</v>
      </c>
      <c r="CY38">
        <v>1255.5225806451599</v>
      </c>
      <c r="CZ38">
        <v>139.49</v>
      </c>
      <c r="DA38">
        <v>0</v>
      </c>
      <c r="DB38">
        <v>171</v>
      </c>
      <c r="DC38">
        <v>0</v>
      </c>
      <c r="DD38">
        <v>1705.82307692308</v>
      </c>
      <c r="DE38">
        <v>-293.80991472654898</v>
      </c>
      <c r="DF38">
        <v>-4122.8888916471697</v>
      </c>
      <c r="DG38">
        <v>24387.365384615401</v>
      </c>
      <c r="DH38">
        <v>15</v>
      </c>
      <c r="DI38">
        <v>1607451855.5999999</v>
      </c>
      <c r="DJ38" t="s">
        <v>405</v>
      </c>
      <c r="DK38">
        <v>1607451849.0999999</v>
      </c>
      <c r="DL38">
        <v>1607451855.5999999</v>
      </c>
      <c r="DM38">
        <v>8</v>
      </c>
      <c r="DN38">
        <v>-0.05</v>
      </c>
      <c r="DO38">
        <v>-3.2000000000000001E-2</v>
      </c>
      <c r="DP38">
        <v>0.25700000000000001</v>
      </c>
      <c r="DQ38">
        <v>0.38600000000000001</v>
      </c>
      <c r="DR38">
        <v>400</v>
      </c>
      <c r="DS38">
        <v>26</v>
      </c>
      <c r="DT38">
        <v>0.11</v>
      </c>
      <c r="DU38">
        <v>0.02</v>
      </c>
      <c r="DV38">
        <v>8.4708690136277003</v>
      </c>
      <c r="DW38">
        <v>-0.19060597674017901</v>
      </c>
      <c r="DX38">
        <v>4.4249249551046102E-2</v>
      </c>
      <c r="DY38">
        <v>1</v>
      </c>
      <c r="DZ38">
        <v>-12.121453333333299</v>
      </c>
      <c r="EA38">
        <v>0.19790522803116201</v>
      </c>
      <c r="EB38">
        <v>5.3920835387528003E-2</v>
      </c>
      <c r="EC38">
        <v>1</v>
      </c>
      <c r="ED38">
        <v>4.8915569999999997</v>
      </c>
      <c r="EE38">
        <v>3.0795016685215001E-2</v>
      </c>
      <c r="EF38">
        <v>2.8686491013484201E-3</v>
      </c>
      <c r="EG38">
        <v>1</v>
      </c>
      <c r="EH38">
        <v>3</v>
      </c>
      <c r="EI38">
        <v>3</v>
      </c>
      <c r="EJ38" t="s">
        <v>315</v>
      </c>
      <c r="EK38">
        <v>100</v>
      </c>
      <c r="EL38">
        <v>100</v>
      </c>
      <c r="EM38">
        <v>0.25700000000000001</v>
      </c>
      <c r="EN38">
        <v>0.38600000000000001</v>
      </c>
      <c r="EO38">
        <v>0.474679145394103</v>
      </c>
      <c r="EP38">
        <v>-1.6043650578588901E-5</v>
      </c>
      <c r="EQ38">
        <v>-1.15305589960158E-6</v>
      </c>
      <c r="ER38">
        <v>3.6581349982770798E-10</v>
      </c>
      <c r="ES38">
        <v>0.39823000000000203</v>
      </c>
      <c r="ET38">
        <v>0</v>
      </c>
      <c r="EU38">
        <v>0</v>
      </c>
      <c r="EV38">
        <v>0</v>
      </c>
      <c r="EW38">
        <v>18</v>
      </c>
      <c r="EX38">
        <v>2225</v>
      </c>
      <c r="EY38">
        <v>1</v>
      </c>
      <c r="EZ38">
        <v>25</v>
      </c>
      <c r="FA38">
        <v>10.8</v>
      </c>
      <c r="FB38">
        <v>10.7</v>
      </c>
      <c r="FC38">
        <v>2</v>
      </c>
      <c r="FD38">
        <v>511.48099999999999</v>
      </c>
      <c r="FE38">
        <v>511.99599999999998</v>
      </c>
      <c r="FF38">
        <v>36.077500000000001</v>
      </c>
      <c r="FG38">
        <v>34.996400000000001</v>
      </c>
      <c r="FH38">
        <v>30.0001</v>
      </c>
      <c r="FI38">
        <v>34.728000000000002</v>
      </c>
      <c r="FJ38">
        <v>34.745899999999999</v>
      </c>
      <c r="FK38">
        <v>19.288399999999999</v>
      </c>
      <c r="FL38">
        <v>0</v>
      </c>
      <c r="FM38">
        <v>100</v>
      </c>
      <c r="FN38">
        <v>-999.9</v>
      </c>
      <c r="FO38">
        <v>400</v>
      </c>
      <c r="FP38">
        <v>32.115000000000002</v>
      </c>
      <c r="FQ38">
        <v>97.682000000000002</v>
      </c>
      <c r="FR38">
        <v>102.071</v>
      </c>
    </row>
    <row r="39" spans="1:174" x14ac:dyDescent="0.25">
      <c r="A39">
        <v>23</v>
      </c>
      <c r="B39">
        <v>1607452087.0999999</v>
      </c>
      <c r="C39">
        <v>4940.0999999046298</v>
      </c>
      <c r="D39" t="s">
        <v>406</v>
      </c>
      <c r="E39" t="s">
        <v>407</v>
      </c>
      <c r="F39" t="s">
        <v>408</v>
      </c>
      <c r="G39" t="s">
        <v>359</v>
      </c>
      <c r="H39">
        <v>1607452079.3499999</v>
      </c>
      <c r="I39">
        <f t="shared" si="0"/>
        <v>1.5332718953397155E-3</v>
      </c>
      <c r="J39">
        <f t="shared" si="1"/>
        <v>1.5332718953397155</v>
      </c>
      <c r="K39">
        <f t="shared" si="2"/>
        <v>5.6932076974448087</v>
      </c>
      <c r="L39">
        <f t="shared" si="3"/>
        <v>392.43029999999999</v>
      </c>
      <c r="M39">
        <f t="shared" si="4"/>
        <v>150.94758709464426</v>
      </c>
      <c r="N39">
        <f t="shared" si="5"/>
        <v>15.413024911759496</v>
      </c>
      <c r="O39">
        <f t="shared" si="6"/>
        <v>40.070451647808149</v>
      </c>
      <c r="P39">
        <f t="shared" si="7"/>
        <v>4.0746324757081252E-2</v>
      </c>
      <c r="Q39">
        <f t="shared" si="8"/>
        <v>2.9644539580829736</v>
      </c>
      <c r="R39">
        <f t="shared" si="9"/>
        <v>4.043772599575645E-2</v>
      </c>
      <c r="S39">
        <f t="shared" si="10"/>
        <v>2.5301110151330217E-2</v>
      </c>
      <c r="T39">
        <f t="shared" si="11"/>
        <v>231.28973235369074</v>
      </c>
      <c r="U39">
        <f t="shared" si="12"/>
        <v>38.032540903938454</v>
      </c>
      <c r="V39">
        <f t="shared" si="13"/>
        <v>37.532963333333299</v>
      </c>
      <c r="W39">
        <f t="shared" si="14"/>
        <v>6.490623695184377</v>
      </c>
      <c r="X39">
        <f t="shared" si="15"/>
        <v>44.127001584702114</v>
      </c>
      <c r="Y39">
        <f t="shared" si="16"/>
        <v>2.7950324388825312</v>
      </c>
      <c r="Z39">
        <f t="shared" si="17"/>
        <v>6.3340638124198065</v>
      </c>
      <c r="AA39">
        <f t="shared" si="18"/>
        <v>3.6955912563018458</v>
      </c>
      <c r="AB39">
        <f t="shared" si="19"/>
        <v>-67.617290584481452</v>
      </c>
      <c r="AC39">
        <f t="shared" si="20"/>
        <v>-71.651407270740407</v>
      </c>
      <c r="AD39">
        <f t="shared" si="21"/>
        <v>-5.7726300395898313</v>
      </c>
      <c r="AE39">
        <f t="shared" si="22"/>
        <v>86.248404458879037</v>
      </c>
      <c r="AF39">
        <v>0</v>
      </c>
      <c r="AG39">
        <v>0</v>
      </c>
      <c r="AH39">
        <f t="shared" si="23"/>
        <v>1</v>
      </c>
      <c r="AI39">
        <f t="shared" si="24"/>
        <v>0</v>
      </c>
      <c r="AJ39">
        <f t="shared" si="25"/>
        <v>52182.475943873309</v>
      </c>
      <c r="AK39" t="s">
        <v>292</v>
      </c>
      <c r="AL39">
        <v>10143.9</v>
      </c>
      <c r="AM39">
        <v>715.47692307692296</v>
      </c>
      <c r="AN39">
        <v>3262.08</v>
      </c>
      <c r="AO39">
        <f t="shared" si="26"/>
        <v>0.78066849277855754</v>
      </c>
      <c r="AP39">
        <v>-0.57774747981622299</v>
      </c>
      <c r="AQ39" t="s">
        <v>409</v>
      </c>
      <c r="AR39">
        <v>15377.4</v>
      </c>
      <c r="AS39">
        <v>822.01944000000003</v>
      </c>
      <c r="AT39">
        <v>1031.01</v>
      </c>
      <c r="AU39">
        <f t="shared" si="27"/>
        <v>0.20270468763639538</v>
      </c>
      <c r="AV39">
        <v>0.5</v>
      </c>
      <c r="AW39">
        <f t="shared" si="28"/>
        <v>1180.1783005580057</v>
      </c>
      <c r="AX39">
        <f t="shared" si="29"/>
        <v>5.6932076974448087</v>
      </c>
      <c r="AY39">
        <f t="shared" si="30"/>
        <v>119.61383688493125</v>
      </c>
      <c r="AZ39">
        <f t="shared" si="31"/>
        <v>5.3135659029623162E-3</v>
      </c>
      <c r="BA39">
        <f t="shared" si="32"/>
        <v>2.1639654319550727</v>
      </c>
      <c r="BB39" t="s">
        <v>410</v>
      </c>
      <c r="BC39">
        <v>822.01944000000003</v>
      </c>
      <c r="BD39">
        <v>672.89</v>
      </c>
      <c r="BE39">
        <f t="shared" si="33"/>
        <v>0.34734871630731035</v>
      </c>
      <c r="BF39">
        <f t="shared" si="34"/>
        <v>0.58357690159722986</v>
      </c>
      <c r="BG39">
        <f t="shared" si="35"/>
        <v>0.86168647337584325</v>
      </c>
      <c r="BH39">
        <f t="shared" si="36"/>
        <v>0.66234121011328773</v>
      </c>
      <c r="BI39">
        <f t="shared" si="37"/>
        <v>0.87609648327908296</v>
      </c>
      <c r="BJ39">
        <f t="shared" si="38"/>
        <v>0.47770532204902594</v>
      </c>
      <c r="BK39">
        <f t="shared" si="39"/>
        <v>0.52229467795097406</v>
      </c>
      <c r="BL39">
        <f t="shared" si="40"/>
        <v>1399.992</v>
      </c>
      <c r="BM39">
        <f t="shared" si="41"/>
        <v>1180.1783005580057</v>
      </c>
      <c r="BN39">
        <f t="shared" si="42"/>
        <v>0.84298931748038974</v>
      </c>
      <c r="BO39">
        <f t="shared" si="43"/>
        <v>0.19597863496077969</v>
      </c>
      <c r="BP39">
        <v>6</v>
      </c>
      <c r="BQ39">
        <v>0.5</v>
      </c>
      <c r="BR39" t="s">
        <v>295</v>
      </c>
      <c r="BS39">
        <v>2</v>
      </c>
      <c r="BT39">
        <v>1607452079.3499999</v>
      </c>
      <c r="BU39">
        <v>392.43029999999999</v>
      </c>
      <c r="BV39">
        <v>399.98103333333302</v>
      </c>
      <c r="BW39">
        <v>27.373173333333298</v>
      </c>
      <c r="BX39">
        <v>25.58436</v>
      </c>
      <c r="BY39">
        <v>392.167666666667</v>
      </c>
      <c r="BZ39">
        <v>26.898603333333298</v>
      </c>
      <c r="CA39">
        <v>500.20916666666699</v>
      </c>
      <c r="CB39">
        <v>102.008466666667</v>
      </c>
      <c r="CC39">
        <v>9.9988383333333306E-2</v>
      </c>
      <c r="CD39">
        <v>37.084636666666697</v>
      </c>
      <c r="CE39">
        <v>37.532963333333299</v>
      </c>
      <c r="CF39">
        <v>999.9</v>
      </c>
      <c r="CG39">
        <v>0</v>
      </c>
      <c r="CH39">
        <v>0</v>
      </c>
      <c r="CI39">
        <v>9999.5016666666706</v>
      </c>
      <c r="CJ39">
        <v>0</v>
      </c>
      <c r="CK39">
        <v>515.0693</v>
      </c>
      <c r="CL39">
        <v>1399.992</v>
      </c>
      <c r="CM39">
        <v>0.89999893333333303</v>
      </c>
      <c r="CN39">
        <v>0.10000096999999999</v>
      </c>
      <c r="CO39">
        <v>0</v>
      </c>
      <c r="CP39">
        <v>823.13243333333401</v>
      </c>
      <c r="CQ39">
        <v>4.9994800000000001</v>
      </c>
      <c r="CR39">
        <v>12594.76</v>
      </c>
      <c r="CS39">
        <v>11417.51</v>
      </c>
      <c r="CT39">
        <v>47.168533333333301</v>
      </c>
      <c r="CU39">
        <v>49.057866666666598</v>
      </c>
      <c r="CV39">
        <v>47.9039</v>
      </c>
      <c r="CW39">
        <v>48.791400000000003</v>
      </c>
      <c r="CX39">
        <v>49.956000000000003</v>
      </c>
      <c r="CY39">
        <v>1255.49166666667</v>
      </c>
      <c r="CZ39">
        <v>139.500666666667</v>
      </c>
      <c r="DA39">
        <v>0</v>
      </c>
      <c r="DB39">
        <v>255.90000009536701</v>
      </c>
      <c r="DC39">
        <v>0</v>
      </c>
      <c r="DD39">
        <v>822.01944000000003</v>
      </c>
      <c r="DE39">
        <v>-82.452999877747502</v>
      </c>
      <c r="DF39">
        <v>-1020.7230729307601</v>
      </c>
      <c r="DG39">
        <v>12572.904</v>
      </c>
      <c r="DH39">
        <v>15</v>
      </c>
      <c r="DI39">
        <v>1607451855.5999999</v>
      </c>
      <c r="DJ39" t="s">
        <v>405</v>
      </c>
      <c r="DK39">
        <v>1607451849.0999999</v>
      </c>
      <c r="DL39">
        <v>1607451855.5999999</v>
      </c>
      <c r="DM39">
        <v>8</v>
      </c>
      <c r="DN39">
        <v>-0.05</v>
      </c>
      <c r="DO39">
        <v>-3.2000000000000001E-2</v>
      </c>
      <c r="DP39">
        <v>0.25700000000000001</v>
      </c>
      <c r="DQ39">
        <v>0.38600000000000001</v>
      </c>
      <c r="DR39">
        <v>400</v>
      </c>
      <c r="DS39">
        <v>26</v>
      </c>
      <c r="DT39">
        <v>0.11</v>
      </c>
      <c r="DU39">
        <v>0.02</v>
      </c>
      <c r="DV39">
        <v>5.6995078840064997</v>
      </c>
      <c r="DW39">
        <v>-0.21494819458972</v>
      </c>
      <c r="DX39">
        <v>3.6319773368941703E-2</v>
      </c>
      <c r="DY39">
        <v>1</v>
      </c>
      <c r="DZ39">
        <v>-7.5547360000000001</v>
      </c>
      <c r="EA39">
        <v>0.30150246941045999</v>
      </c>
      <c r="EB39">
        <v>4.4968046255091002E-2</v>
      </c>
      <c r="EC39">
        <v>0</v>
      </c>
      <c r="ED39">
        <v>1.7897546666666699</v>
      </c>
      <c r="EE39">
        <v>-0.11646380422691401</v>
      </c>
      <c r="EF39">
        <v>8.4699247274629703E-3</v>
      </c>
      <c r="EG39">
        <v>1</v>
      </c>
      <c r="EH39">
        <v>2</v>
      </c>
      <c r="EI39">
        <v>3</v>
      </c>
      <c r="EJ39" t="s">
        <v>302</v>
      </c>
      <c r="EK39">
        <v>100</v>
      </c>
      <c r="EL39">
        <v>100</v>
      </c>
      <c r="EM39">
        <v>0.26200000000000001</v>
      </c>
      <c r="EN39">
        <v>0.47349999999999998</v>
      </c>
      <c r="EO39">
        <v>0.42425350783371701</v>
      </c>
      <c r="EP39">
        <v>-1.6043650578588901E-5</v>
      </c>
      <c r="EQ39">
        <v>-1.15305589960158E-6</v>
      </c>
      <c r="ER39">
        <v>3.6581349982770798E-10</v>
      </c>
      <c r="ES39">
        <v>-0.19772968516888501</v>
      </c>
      <c r="ET39">
        <v>-1.48585495900011E-2</v>
      </c>
      <c r="EU39">
        <v>2.0620247853856302E-3</v>
      </c>
      <c r="EV39">
        <v>-2.1578943166311499E-5</v>
      </c>
      <c r="EW39">
        <v>18</v>
      </c>
      <c r="EX39">
        <v>2225</v>
      </c>
      <c r="EY39">
        <v>1</v>
      </c>
      <c r="EZ39">
        <v>25</v>
      </c>
      <c r="FA39">
        <v>4</v>
      </c>
      <c r="FB39">
        <v>3.9</v>
      </c>
      <c r="FC39">
        <v>2</v>
      </c>
      <c r="FD39">
        <v>502.54500000000002</v>
      </c>
      <c r="FE39">
        <v>512.30200000000002</v>
      </c>
      <c r="FF39">
        <v>36.022599999999997</v>
      </c>
      <c r="FG39">
        <v>34.885399999999997</v>
      </c>
      <c r="FH39">
        <v>29.9998</v>
      </c>
      <c r="FI39">
        <v>34.648400000000002</v>
      </c>
      <c r="FJ39">
        <v>34.678800000000003</v>
      </c>
      <c r="FK39">
        <v>19.299399999999999</v>
      </c>
      <c r="FL39">
        <v>0</v>
      </c>
      <c r="FM39">
        <v>100</v>
      </c>
      <c r="FN39">
        <v>-999.9</v>
      </c>
      <c r="FO39">
        <v>400</v>
      </c>
      <c r="FP39">
        <v>32.115000000000002</v>
      </c>
      <c r="FQ39">
        <v>97.735299999999995</v>
      </c>
      <c r="FR39">
        <v>102.113</v>
      </c>
    </row>
    <row r="40" spans="1:174" x14ac:dyDescent="0.25">
      <c r="A40">
        <v>24</v>
      </c>
      <c r="B40">
        <v>1607452353.0999999</v>
      </c>
      <c r="C40">
        <v>5206.0999999046298</v>
      </c>
      <c r="D40" t="s">
        <v>411</v>
      </c>
      <c r="E40" t="s">
        <v>412</v>
      </c>
      <c r="F40" t="s">
        <v>408</v>
      </c>
      <c r="G40" t="s">
        <v>359</v>
      </c>
      <c r="H40">
        <v>1607452345.0999999</v>
      </c>
      <c r="I40">
        <f t="shared" si="0"/>
        <v>5.3939306674095889E-4</v>
      </c>
      <c r="J40">
        <f t="shared" si="1"/>
        <v>0.53939306674095888</v>
      </c>
      <c r="K40">
        <f t="shared" si="2"/>
        <v>1.9968585904492178</v>
      </c>
      <c r="L40">
        <f t="shared" si="3"/>
        <v>397.34351612903203</v>
      </c>
      <c r="M40">
        <f t="shared" si="4"/>
        <v>148.74482136207013</v>
      </c>
      <c r="N40">
        <f t="shared" si="5"/>
        <v>15.187309585831668</v>
      </c>
      <c r="O40">
        <f t="shared" si="6"/>
        <v>40.570010680810995</v>
      </c>
      <c r="P40">
        <f t="shared" si="7"/>
        <v>1.3830445663533097E-2</v>
      </c>
      <c r="Q40">
        <f t="shared" si="8"/>
        <v>2.9645707806534678</v>
      </c>
      <c r="R40">
        <f t="shared" si="9"/>
        <v>1.3794699928459679E-2</v>
      </c>
      <c r="S40">
        <f t="shared" si="10"/>
        <v>8.6248913092425716E-3</v>
      </c>
      <c r="T40">
        <f t="shared" si="11"/>
        <v>231.29488242343072</v>
      </c>
      <c r="U40">
        <f t="shared" si="12"/>
        <v>38.243297060232507</v>
      </c>
      <c r="V40">
        <f t="shared" si="13"/>
        <v>37.445735483870997</v>
      </c>
      <c r="W40">
        <f t="shared" si="14"/>
        <v>6.4599024490645069</v>
      </c>
      <c r="X40">
        <f t="shared" si="15"/>
        <v>41.865188289591245</v>
      </c>
      <c r="Y40">
        <f t="shared" si="16"/>
        <v>2.6455384767893486</v>
      </c>
      <c r="Z40">
        <f t="shared" si="17"/>
        <v>6.319184470136725</v>
      </c>
      <c r="AA40">
        <f t="shared" si="18"/>
        <v>3.8143639722751583</v>
      </c>
      <c r="AB40">
        <f t="shared" si="19"/>
        <v>-23.787234243276288</v>
      </c>
      <c r="AC40">
        <f t="shared" si="20"/>
        <v>-64.602676053423409</v>
      </c>
      <c r="AD40">
        <f t="shared" si="21"/>
        <v>-5.2012616996899794</v>
      </c>
      <c r="AE40">
        <f t="shared" si="22"/>
        <v>137.70371042704105</v>
      </c>
      <c r="AF40">
        <v>0</v>
      </c>
      <c r="AG40">
        <v>0</v>
      </c>
      <c r="AH40">
        <f t="shared" si="23"/>
        <v>1</v>
      </c>
      <c r="AI40">
        <f t="shared" si="24"/>
        <v>0</v>
      </c>
      <c r="AJ40">
        <f t="shared" si="25"/>
        <v>52192.932298281346</v>
      </c>
      <c r="AK40" t="s">
        <v>292</v>
      </c>
      <c r="AL40">
        <v>10143.9</v>
      </c>
      <c r="AM40">
        <v>715.47692307692296</v>
      </c>
      <c r="AN40">
        <v>3262.08</v>
      </c>
      <c r="AO40">
        <f t="shared" si="26"/>
        <v>0.78066849277855754</v>
      </c>
      <c r="AP40">
        <v>-0.57774747981622299</v>
      </c>
      <c r="AQ40" t="s">
        <v>413</v>
      </c>
      <c r="AR40">
        <v>15383.8</v>
      </c>
      <c r="AS40">
        <v>983.71019230769195</v>
      </c>
      <c r="AT40">
        <v>1152.96</v>
      </c>
      <c r="AU40">
        <f t="shared" si="27"/>
        <v>0.14679590592241543</v>
      </c>
      <c r="AV40">
        <v>0.5</v>
      </c>
      <c r="AW40">
        <f t="shared" si="28"/>
        <v>1180.2058370382638</v>
      </c>
      <c r="AX40">
        <f t="shared" si="29"/>
        <v>1.9968585904492178</v>
      </c>
      <c r="AY40">
        <f t="shared" si="30"/>
        <v>86.624692511477264</v>
      </c>
      <c r="AZ40">
        <f t="shared" si="31"/>
        <v>2.1814890161248783E-3</v>
      </c>
      <c r="BA40">
        <f t="shared" si="32"/>
        <v>1.8293089092422978</v>
      </c>
      <c r="BB40" t="s">
        <v>414</v>
      </c>
      <c r="BC40">
        <v>983.71019230769195</v>
      </c>
      <c r="BD40">
        <v>705.26</v>
      </c>
      <c r="BE40">
        <f t="shared" si="33"/>
        <v>0.38830488481820713</v>
      </c>
      <c r="BF40">
        <f t="shared" si="34"/>
        <v>0.37804290304290389</v>
      </c>
      <c r="BG40">
        <f t="shared" si="35"/>
        <v>0.82489968007133863</v>
      </c>
      <c r="BH40">
        <f t="shared" si="36"/>
        <v>0.38687166800298284</v>
      </c>
      <c r="BI40">
        <f t="shared" si="37"/>
        <v>0.82820916188805349</v>
      </c>
      <c r="BJ40">
        <f t="shared" si="38"/>
        <v>0.27103362340342968</v>
      </c>
      <c r="BK40">
        <f t="shared" si="39"/>
        <v>0.72896637659657038</v>
      </c>
      <c r="BL40">
        <f t="shared" si="40"/>
        <v>1400.0248387096799</v>
      </c>
      <c r="BM40">
        <f t="shared" si="41"/>
        <v>1180.2058370382638</v>
      </c>
      <c r="BN40">
        <f t="shared" si="42"/>
        <v>0.84298921305281249</v>
      </c>
      <c r="BO40">
        <f t="shared" si="43"/>
        <v>0.19597842610562505</v>
      </c>
      <c r="BP40">
        <v>6</v>
      </c>
      <c r="BQ40">
        <v>0.5</v>
      </c>
      <c r="BR40" t="s">
        <v>295</v>
      </c>
      <c r="BS40">
        <v>2</v>
      </c>
      <c r="BT40">
        <v>1607452345.0999999</v>
      </c>
      <c r="BU40">
        <v>397.34351612903203</v>
      </c>
      <c r="BV40">
        <v>399.99580645161302</v>
      </c>
      <c r="BW40">
        <v>25.910458064516099</v>
      </c>
      <c r="BX40">
        <v>25.2802258064516</v>
      </c>
      <c r="BY40">
        <v>397.08454838709702</v>
      </c>
      <c r="BZ40">
        <v>25.5038612903226</v>
      </c>
      <c r="CA40">
        <v>500.21287096774199</v>
      </c>
      <c r="CB40">
        <v>102.00309677419401</v>
      </c>
      <c r="CC40">
        <v>0.10001812258064501</v>
      </c>
      <c r="CD40">
        <v>37.041529032258097</v>
      </c>
      <c r="CE40">
        <v>37.445735483870997</v>
      </c>
      <c r="CF40">
        <v>999.9</v>
      </c>
      <c r="CG40">
        <v>0</v>
      </c>
      <c r="CH40">
        <v>0</v>
      </c>
      <c r="CI40">
        <v>10000.69</v>
      </c>
      <c r="CJ40">
        <v>0</v>
      </c>
      <c r="CK40">
        <v>246.65641935483899</v>
      </c>
      <c r="CL40">
        <v>1400.0248387096799</v>
      </c>
      <c r="CM40">
        <v>0.90000132258064502</v>
      </c>
      <c r="CN40">
        <v>9.9998606451612904E-2</v>
      </c>
      <c r="CO40">
        <v>0</v>
      </c>
      <c r="CP40">
        <v>984.222451612903</v>
      </c>
      <c r="CQ40">
        <v>4.9994800000000001</v>
      </c>
      <c r="CR40">
        <v>14259.764516129</v>
      </c>
      <c r="CS40">
        <v>11417.7870967742</v>
      </c>
      <c r="CT40">
        <v>46.546064516129</v>
      </c>
      <c r="CU40">
        <v>48.186999999999998</v>
      </c>
      <c r="CV40">
        <v>47.267935483871</v>
      </c>
      <c r="CW40">
        <v>48.124806451612898</v>
      </c>
      <c r="CX40">
        <v>49.364741935483899</v>
      </c>
      <c r="CY40">
        <v>1255.5258064516099</v>
      </c>
      <c r="CZ40">
        <v>139.49903225806401</v>
      </c>
      <c r="DA40">
        <v>0</v>
      </c>
      <c r="DB40">
        <v>265.09999990463302</v>
      </c>
      <c r="DC40">
        <v>0</v>
      </c>
      <c r="DD40">
        <v>983.71019230769195</v>
      </c>
      <c r="DE40">
        <v>-59.9888889370771</v>
      </c>
      <c r="DF40">
        <v>-1140.6222219751901</v>
      </c>
      <c r="DG40">
        <v>14249.8230769231</v>
      </c>
      <c r="DH40">
        <v>15</v>
      </c>
      <c r="DI40">
        <v>1607451855.5999999</v>
      </c>
      <c r="DJ40" t="s">
        <v>405</v>
      </c>
      <c r="DK40">
        <v>1607451849.0999999</v>
      </c>
      <c r="DL40">
        <v>1607451855.5999999</v>
      </c>
      <c r="DM40">
        <v>8</v>
      </c>
      <c r="DN40">
        <v>-0.05</v>
      </c>
      <c r="DO40">
        <v>-3.2000000000000001E-2</v>
      </c>
      <c r="DP40">
        <v>0.25700000000000001</v>
      </c>
      <c r="DQ40">
        <v>0.38600000000000001</v>
      </c>
      <c r="DR40">
        <v>400</v>
      </c>
      <c r="DS40">
        <v>26</v>
      </c>
      <c r="DT40">
        <v>0.11</v>
      </c>
      <c r="DU40">
        <v>0.02</v>
      </c>
      <c r="DV40">
        <v>1.99905332168994</v>
      </c>
      <c r="DW40">
        <v>-8.6224972206768002E-2</v>
      </c>
      <c r="DX40">
        <v>2.61898884250766E-2</v>
      </c>
      <c r="DY40">
        <v>1</v>
      </c>
      <c r="DZ40">
        <v>-2.6513376666666701</v>
      </c>
      <c r="EA40">
        <v>-1.0152614015549099E-3</v>
      </c>
      <c r="EB40">
        <v>2.7802398899295699E-2</v>
      </c>
      <c r="EC40">
        <v>1</v>
      </c>
      <c r="ED40">
        <v>0.63014740000000002</v>
      </c>
      <c r="EE40">
        <v>1.50058464961078E-2</v>
      </c>
      <c r="EF40">
        <v>1.20238633835664E-3</v>
      </c>
      <c r="EG40">
        <v>1</v>
      </c>
      <c r="EH40">
        <v>3</v>
      </c>
      <c r="EI40">
        <v>3</v>
      </c>
      <c r="EJ40" t="s">
        <v>315</v>
      </c>
      <c r="EK40">
        <v>100</v>
      </c>
      <c r="EL40">
        <v>100</v>
      </c>
      <c r="EM40">
        <v>0.25900000000000001</v>
      </c>
      <c r="EN40">
        <v>0.40639999999999998</v>
      </c>
      <c r="EO40">
        <v>0.42425350783371701</v>
      </c>
      <c r="EP40">
        <v>-1.6043650578588901E-5</v>
      </c>
      <c r="EQ40">
        <v>-1.15305589960158E-6</v>
      </c>
      <c r="ER40">
        <v>3.6581349982770798E-10</v>
      </c>
      <c r="ES40">
        <v>-0.19772968516888501</v>
      </c>
      <c r="ET40">
        <v>-1.48585495900011E-2</v>
      </c>
      <c r="EU40">
        <v>2.0620247853856302E-3</v>
      </c>
      <c r="EV40">
        <v>-2.1578943166311499E-5</v>
      </c>
      <c r="EW40">
        <v>18</v>
      </c>
      <c r="EX40">
        <v>2225</v>
      </c>
      <c r="EY40">
        <v>1</v>
      </c>
      <c r="EZ40">
        <v>25</v>
      </c>
      <c r="FA40">
        <v>8.4</v>
      </c>
      <c r="FB40">
        <v>8.3000000000000007</v>
      </c>
      <c r="FC40">
        <v>2</v>
      </c>
      <c r="FD40">
        <v>506.00200000000001</v>
      </c>
      <c r="FE40">
        <v>512.84500000000003</v>
      </c>
      <c r="FF40">
        <v>36.069899999999997</v>
      </c>
      <c r="FG40">
        <v>34.742100000000001</v>
      </c>
      <c r="FH40">
        <v>29.9999</v>
      </c>
      <c r="FI40">
        <v>34.516100000000002</v>
      </c>
      <c r="FJ40">
        <v>34.550800000000002</v>
      </c>
      <c r="FK40">
        <v>19.314599999999999</v>
      </c>
      <c r="FL40">
        <v>0</v>
      </c>
      <c r="FM40">
        <v>100</v>
      </c>
      <c r="FN40">
        <v>-999.9</v>
      </c>
      <c r="FO40">
        <v>400</v>
      </c>
      <c r="FP40">
        <v>27.305199999999999</v>
      </c>
      <c r="FQ40">
        <v>97.783500000000004</v>
      </c>
      <c r="FR40">
        <v>102.14400000000001</v>
      </c>
    </row>
    <row r="41" spans="1:174" x14ac:dyDescent="0.25">
      <c r="A41">
        <v>25</v>
      </c>
      <c r="B41">
        <v>1607453561.5</v>
      </c>
      <c r="C41">
        <v>6414.5</v>
      </c>
      <c r="D41" t="s">
        <v>415</v>
      </c>
      <c r="E41" t="s">
        <v>416</v>
      </c>
      <c r="F41" t="s">
        <v>417</v>
      </c>
      <c r="G41" t="s">
        <v>319</v>
      </c>
      <c r="H41">
        <v>1607453553.75</v>
      </c>
      <c r="I41">
        <f t="shared" si="0"/>
        <v>1.9651838004242322E-3</v>
      </c>
      <c r="J41">
        <f t="shared" si="1"/>
        <v>1.9651838004242321</v>
      </c>
      <c r="K41">
        <f t="shared" si="2"/>
        <v>6.5785643562508787</v>
      </c>
      <c r="L41">
        <f t="shared" si="3"/>
        <v>391.18063333333299</v>
      </c>
      <c r="M41">
        <f t="shared" si="4"/>
        <v>161.88718865762308</v>
      </c>
      <c r="N41">
        <f t="shared" si="5"/>
        <v>16.523769685151187</v>
      </c>
      <c r="O41">
        <f t="shared" si="6"/>
        <v>39.927672746000198</v>
      </c>
      <c r="P41">
        <f t="shared" si="7"/>
        <v>5.0096321191960301E-2</v>
      </c>
      <c r="Q41">
        <f t="shared" si="8"/>
        <v>2.9642494234371486</v>
      </c>
      <c r="R41">
        <f t="shared" si="9"/>
        <v>4.9630686879500466E-2</v>
      </c>
      <c r="S41">
        <f t="shared" si="10"/>
        <v>3.1060653864221063E-2</v>
      </c>
      <c r="T41">
        <f t="shared" si="11"/>
        <v>231.29131943199675</v>
      </c>
      <c r="U41">
        <f t="shared" si="12"/>
        <v>38.667654336109763</v>
      </c>
      <c r="V41">
        <f t="shared" si="13"/>
        <v>37.962333333333298</v>
      </c>
      <c r="W41">
        <f t="shared" si="14"/>
        <v>6.6437013403388523</v>
      </c>
      <c r="X41">
        <f t="shared" si="15"/>
        <v>42.279175227205926</v>
      </c>
      <c r="Y41">
        <f t="shared" si="16"/>
        <v>2.7888835790749109</v>
      </c>
      <c r="Z41">
        <f t="shared" si="17"/>
        <v>6.5963528476788067</v>
      </c>
      <c r="AA41">
        <f t="shared" si="18"/>
        <v>3.8548177612639414</v>
      </c>
      <c r="AB41">
        <f t="shared" si="19"/>
        <v>-86.664605598708647</v>
      </c>
      <c r="AC41">
        <f t="shared" si="20"/>
        <v>-21.076092830544948</v>
      </c>
      <c r="AD41">
        <f t="shared" si="21"/>
        <v>-1.7077867145674817</v>
      </c>
      <c r="AE41">
        <f t="shared" si="22"/>
        <v>121.84283428817568</v>
      </c>
      <c r="AF41">
        <v>0</v>
      </c>
      <c r="AG41">
        <v>0</v>
      </c>
      <c r="AH41">
        <f t="shared" si="23"/>
        <v>1</v>
      </c>
      <c r="AI41">
        <f t="shared" si="24"/>
        <v>0</v>
      </c>
      <c r="AJ41">
        <f t="shared" si="25"/>
        <v>52050.672627169493</v>
      </c>
      <c r="AK41" t="s">
        <v>292</v>
      </c>
      <c r="AL41">
        <v>10143.9</v>
      </c>
      <c r="AM41">
        <v>715.47692307692296</v>
      </c>
      <c r="AN41">
        <v>3262.08</v>
      </c>
      <c r="AO41">
        <f t="shared" si="26"/>
        <v>0.78066849277855754</v>
      </c>
      <c r="AP41">
        <v>-0.57774747981622299</v>
      </c>
      <c r="AQ41" t="s">
        <v>418</v>
      </c>
      <c r="AR41">
        <v>15454.2</v>
      </c>
      <c r="AS41">
        <v>670.95172000000002</v>
      </c>
      <c r="AT41">
        <v>840.58</v>
      </c>
      <c r="AU41">
        <f t="shared" si="27"/>
        <v>0.20179909110376171</v>
      </c>
      <c r="AV41">
        <v>0.5</v>
      </c>
      <c r="AW41">
        <f t="shared" si="28"/>
        <v>1180.184178565042</v>
      </c>
      <c r="AX41">
        <f t="shared" si="29"/>
        <v>6.5785643562508787</v>
      </c>
      <c r="AY41">
        <f t="shared" si="30"/>
        <v>119.08004728473254</v>
      </c>
      <c r="AZ41">
        <f t="shared" si="31"/>
        <v>6.0637245999758203E-3</v>
      </c>
      <c r="BA41">
        <f t="shared" si="32"/>
        <v>2.8807490066382733</v>
      </c>
      <c r="BB41" t="s">
        <v>419</v>
      </c>
      <c r="BC41">
        <v>670.95172000000002</v>
      </c>
      <c r="BD41">
        <v>547.71</v>
      </c>
      <c r="BE41">
        <f t="shared" si="33"/>
        <v>0.34841419020200337</v>
      </c>
      <c r="BF41">
        <f t="shared" si="34"/>
        <v>0.57919308908389389</v>
      </c>
      <c r="BG41">
        <f t="shared" si="35"/>
        <v>0.89210387677435288</v>
      </c>
      <c r="BH41">
        <f t="shared" si="36"/>
        <v>1.355908137289864</v>
      </c>
      <c r="BI41">
        <f t="shared" si="37"/>
        <v>0.95087452848198384</v>
      </c>
      <c r="BJ41">
        <f t="shared" si="38"/>
        <v>0.47280577330085621</v>
      </c>
      <c r="BK41">
        <f t="shared" si="39"/>
        <v>0.52719422669914384</v>
      </c>
      <c r="BL41">
        <f t="shared" si="40"/>
        <v>1399.99866666667</v>
      </c>
      <c r="BM41">
        <f t="shared" si="41"/>
        <v>1180.184178565042</v>
      </c>
      <c r="BN41">
        <f t="shared" si="42"/>
        <v>0.84298950182217247</v>
      </c>
      <c r="BO41">
        <f t="shared" si="43"/>
        <v>0.19597900364434506</v>
      </c>
      <c r="BP41">
        <v>6</v>
      </c>
      <c r="BQ41">
        <v>0.5</v>
      </c>
      <c r="BR41" t="s">
        <v>295</v>
      </c>
      <c r="BS41">
        <v>2</v>
      </c>
      <c r="BT41">
        <v>1607453553.75</v>
      </c>
      <c r="BU41">
        <v>391.18063333333299</v>
      </c>
      <c r="BV41">
        <v>399.99386666666697</v>
      </c>
      <c r="BW41">
        <v>27.323336666666702</v>
      </c>
      <c r="BX41">
        <v>25.030470000000001</v>
      </c>
      <c r="BY41">
        <v>390.85063333333301</v>
      </c>
      <c r="BZ41">
        <v>26.940336666666699</v>
      </c>
      <c r="CA41">
        <v>500.20049999999998</v>
      </c>
      <c r="CB41">
        <v>101.969666666667</v>
      </c>
      <c r="CC41">
        <v>9.99895066666667E-2</v>
      </c>
      <c r="CD41">
        <v>37.830449999999999</v>
      </c>
      <c r="CE41">
        <v>37.962333333333298</v>
      </c>
      <c r="CF41">
        <v>999.9</v>
      </c>
      <c r="CG41">
        <v>0</v>
      </c>
      <c r="CH41">
        <v>0</v>
      </c>
      <c r="CI41">
        <v>10002.1473333333</v>
      </c>
      <c r="CJ41">
        <v>0</v>
      </c>
      <c r="CK41">
        <v>925.53796666666699</v>
      </c>
      <c r="CL41">
        <v>1399.99866666667</v>
      </c>
      <c r="CM41">
        <v>0.89999499999999999</v>
      </c>
      <c r="CN41">
        <v>0.100005</v>
      </c>
      <c r="CO41">
        <v>0</v>
      </c>
      <c r="CP41">
        <v>670.96720000000005</v>
      </c>
      <c r="CQ41">
        <v>4.9994800000000001</v>
      </c>
      <c r="CR41">
        <v>11066.413333333299</v>
      </c>
      <c r="CS41">
        <v>11417.553333333301</v>
      </c>
      <c r="CT41">
        <v>46.395666666666699</v>
      </c>
      <c r="CU41">
        <v>48.116599999999998</v>
      </c>
      <c r="CV41">
        <v>47.074599999999997</v>
      </c>
      <c r="CW41">
        <v>48.020666666666699</v>
      </c>
      <c r="CX41">
        <v>49.274799999999999</v>
      </c>
      <c r="CY41">
        <v>1255.48966666667</v>
      </c>
      <c r="CZ41">
        <v>139.51</v>
      </c>
      <c r="DA41">
        <v>0</v>
      </c>
      <c r="DB41">
        <v>1207.39999985695</v>
      </c>
      <c r="DC41">
        <v>0</v>
      </c>
      <c r="DD41">
        <v>670.95172000000002</v>
      </c>
      <c r="DE41">
        <v>-0.37461539266173</v>
      </c>
      <c r="DF41">
        <v>493.23846262310502</v>
      </c>
      <c r="DG41">
        <v>11070.02</v>
      </c>
      <c r="DH41">
        <v>15</v>
      </c>
      <c r="DI41">
        <v>1607453585.5</v>
      </c>
      <c r="DJ41" t="s">
        <v>420</v>
      </c>
      <c r="DK41">
        <v>1607453578.5</v>
      </c>
      <c r="DL41">
        <v>1607453585.5</v>
      </c>
      <c r="DM41">
        <v>9</v>
      </c>
      <c r="DN41">
        <v>7.2999999999999995E-2</v>
      </c>
      <c r="DO41">
        <v>1.7999999999999999E-2</v>
      </c>
      <c r="DP41">
        <v>0.33</v>
      </c>
      <c r="DQ41">
        <v>0.38300000000000001</v>
      </c>
      <c r="DR41">
        <v>400</v>
      </c>
      <c r="DS41">
        <v>25</v>
      </c>
      <c r="DT41">
        <v>0.25</v>
      </c>
      <c r="DU41">
        <v>0.04</v>
      </c>
      <c r="DV41">
        <v>6.6008684766808097</v>
      </c>
      <c r="DW41">
        <v>-0.123816049595837</v>
      </c>
      <c r="DX41">
        <v>2.1839680085967199E-2</v>
      </c>
      <c r="DY41">
        <v>1</v>
      </c>
      <c r="DZ41">
        <v>-8.8788741935483895</v>
      </c>
      <c r="EA41">
        <v>0.115830000000037</v>
      </c>
      <c r="EB41">
        <v>2.74025617797235E-2</v>
      </c>
      <c r="EC41">
        <v>1</v>
      </c>
      <c r="ED41">
        <v>2.3869635483870999</v>
      </c>
      <c r="EE41">
        <v>-2.7851129032265699E-2</v>
      </c>
      <c r="EF41">
        <v>2.37021783181195E-3</v>
      </c>
      <c r="EG41">
        <v>1</v>
      </c>
      <c r="EH41">
        <v>3</v>
      </c>
      <c r="EI41">
        <v>3</v>
      </c>
      <c r="EJ41" t="s">
        <v>315</v>
      </c>
      <c r="EK41">
        <v>100</v>
      </c>
      <c r="EL41">
        <v>100</v>
      </c>
      <c r="EM41">
        <v>0.33</v>
      </c>
      <c r="EN41">
        <v>0.38300000000000001</v>
      </c>
      <c r="EO41">
        <v>0.42425350783371701</v>
      </c>
      <c r="EP41">
        <v>-1.6043650578588901E-5</v>
      </c>
      <c r="EQ41">
        <v>-1.15305589960158E-6</v>
      </c>
      <c r="ER41">
        <v>3.6581349982770798E-10</v>
      </c>
      <c r="ES41">
        <v>0.38640952380952198</v>
      </c>
      <c r="ET41">
        <v>0</v>
      </c>
      <c r="EU41">
        <v>0</v>
      </c>
      <c r="EV41">
        <v>0</v>
      </c>
      <c r="EW41">
        <v>18</v>
      </c>
      <c r="EX41">
        <v>2225</v>
      </c>
      <c r="EY41">
        <v>1</v>
      </c>
      <c r="EZ41">
        <v>25</v>
      </c>
      <c r="FA41">
        <v>28.5</v>
      </c>
      <c r="FB41">
        <v>28.4</v>
      </c>
      <c r="FC41">
        <v>2</v>
      </c>
      <c r="FD41">
        <v>510.57900000000001</v>
      </c>
      <c r="FE41">
        <v>511.83199999999999</v>
      </c>
      <c r="FF41">
        <v>36.696399999999997</v>
      </c>
      <c r="FG41">
        <v>34.450499999999998</v>
      </c>
      <c r="FH41">
        <v>29.999700000000001</v>
      </c>
      <c r="FI41">
        <v>34.2044</v>
      </c>
      <c r="FJ41">
        <v>34.227699999999999</v>
      </c>
      <c r="FK41">
        <v>19.325600000000001</v>
      </c>
      <c r="FL41">
        <v>0</v>
      </c>
      <c r="FM41">
        <v>100</v>
      </c>
      <c r="FN41">
        <v>-999.9</v>
      </c>
      <c r="FO41">
        <v>400</v>
      </c>
      <c r="FP41">
        <v>25.889099999999999</v>
      </c>
      <c r="FQ41">
        <v>97.858999999999995</v>
      </c>
      <c r="FR41">
        <v>102.188</v>
      </c>
    </row>
    <row r="42" spans="1:174" x14ac:dyDescent="0.25">
      <c r="A42">
        <v>26</v>
      </c>
      <c r="B42">
        <v>1607453802.5</v>
      </c>
      <c r="C42">
        <v>6655.5</v>
      </c>
      <c r="D42" t="s">
        <v>421</v>
      </c>
      <c r="E42" t="s">
        <v>422</v>
      </c>
      <c r="F42" t="s">
        <v>417</v>
      </c>
      <c r="G42" t="s">
        <v>319</v>
      </c>
      <c r="H42">
        <v>1607453794.5</v>
      </c>
      <c r="I42">
        <f t="shared" si="0"/>
        <v>2.0832495349507921E-3</v>
      </c>
      <c r="J42">
        <f t="shared" si="1"/>
        <v>2.083249534950792</v>
      </c>
      <c r="K42">
        <f t="shared" si="2"/>
        <v>7.0154973102248324</v>
      </c>
      <c r="L42">
        <f t="shared" si="3"/>
        <v>390.59535483871002</v>
      </c>
      <c r="M42">
        <f t="shared" si="4"/>
        <v>164.60216959231718</v>
      </c>
      <c r="N42">
        <f t="shared" si="5"/>
        <v>16.799977111835183</v>
      </c>
      <c r="O42">
        <f t="shared" si="6"/>
        <v>39.865774780077693</v>
      </c>
      <c r="P42">
        <f t="shared" si="7"/>
        <v>5.4230613541228039E-2</v>
      </c>
      <c r="Q42">
        <f t="shared" si="8"/>
        <v>2.9643893959200005</v>
      </c>
      <c r="R42">
        <f t="shared" si="9"/>
        <v>5.3685429928975403E-2</v>
      </c>
      <c r="S42">
        <f t="shared" si="10"/>
        <v>3.3601919430596733E-2</v>
      </c>
      <c r="T42">
        <f t="shared" si="11"/>
        <v>231.28978999421852</v>
      </c>
      <c r="U42">
        <f t="shared" si="12"/>
        <v>38.250890709241652</v>
      </c>
      <c r="V42">
        <f t="shared" si="13"/>
        <v>37.764374193548399</v>
      </c>
      <c r="W42">
        <f t="shared" si="14"/>
        <v>6.5727407510287401</v>
      </c>
      <c r="X42">
        <f t="shared" si="15"/>
        <v>43.254846940883205</v>
      </c>
      <c r="Y42">
        <f t="shared" si="16"/>
        <v>2.793903144806225</v>
      </c>
      <c r="Z42">
        <f t="shared" si="17"/>
        <v>6.4591677982924738</v>
      </c>
      <c r="AA42">
        <f t="shared" si="18"/>
        <v>3.7788376062225151</v>
      </c>
      <c r="AB42">
        <f t="shared" si="19"/>
        <v>-91.871304491329937</v>
      </c>
      <c r="AC42">
        <f t="shared" si="20"/>
        <v>-51.257682692925506</v>
      </c>
      <c r="AD42">
        <f t="shared" si="21"/>
        <v>-4.1414861601659254</v>
      </c>
      <c r="AE42">
        <f t="shared" si="22"/>
        <v>84.019316649797162</v>
      </c>
      <c r="AF42">
        <v>0</v>
      </c>
      <c r="AG42">
        <v>0</v>
      </c>
      <c r="AH42">
        <f t="shared" si="23"/>
        <v>1</v>
      </c>
      <c r="AI42">
        <f t="shared" si="24"/>
        <v>0</v>
      </c>
      <c r="AJ42">
        <f t="shared" si="25"/>
        <v>52119.374664730109</v>
      </c>
      <c r="AK42" t="s">
        <v>292</v>
      </c>
      <c r="AL42">
        <v>10143.9</v>
      </c>
      <c r="AM42">
        <v>715.47692307692296</v>
      </c>
      <c r="AN42">
        <v>3262.08</v>
      </c>
      <c r="AO42">
        <f t="shared" si="26"/>
        <v>0.78066849277855754</v>
      </c>
      <c r="AP42">
        <v>-0.57774747981622299</v>
      </c>
      <c r="AQ42" t="s">
        <v>423</v>
      </c>
      <c r="AR42">
        <v>15439.6</v>
      </c>
      <c r="AS42">
        <v>731.16823999999997</v>
      </c>
      <c r="AT42">
        <v>929.56</v>
      </c>
      <c r="AU42">
        <f t="shared" si="27"/>
        <v>0.21342544859933732</v>
      </c>
      <c r="AV42">
        <v>0.5</v>
      </c>
      <c r="AW42">
        <f t="shared" si="28"/>
        <v>1180.1773080061134</v>
      </c>
      <c r="AX42">
        <f t="shared" si="29"/>
        <v>7.0154973102248324</v>
      </c>
      <c r="AY42">
        <f t="shared" si="30"/>
        <v>125.93993569398152</v>
      </c>
      <c r="AZ42">
        <f t="shared" si="31"/>
        <v>6.4339864345211778E-3</v>
      </c>
      <c r="BA42">
        <f t="shared" si="32"/>
        <v>2.5092732045268731</v>
      </c>
      <c r="BB42" t="s">
        <v>424</v>
      </c>
      <c r="BC42">
        <v>731.16823999999997</v>
      </c>
      <c r="BD42">
        <v>-35.97</v>
      </c>
      <c r="BE42">
        <f t="shared" si="33"/>
        <v>1.0386957270106287</v>
      </c>
      <c r="BF42">
        <f t="shared" si="34"/>
        <v>0.20547446480171511</v>
      </c>
      <c r="BG42">
        <f t="shared" si="35"/>
        <v>0.70724215824502368</v>
      </c>
      <c r="BH42">
        <f t="shared" si="36"/>
        <v>0.92670454316800055</v>
      </c>
      <c r="BI42">
        <f t="shared" si="37"/>
        <v>0.9159338654448882</v>
      </c>
      <c r="BJ42">
        <f t="shared" si="38"/>
        <v>-1.0108366439600402E-2</v>
      </c>
      <c r="BK42">
        <f t="shared" si="39"/>
        <v>1.0101083664396004</v>
      </c>
      <c r="BL42">
        <f t="shared" si="40"/>
        <v>1399.9906451612901</v>
      </c>
      <c r="BM42">
        <f t="shared" si="41"/>
        <v>1180.1773080061134</v>
      </c>
      <c r="BN42">
        <f t="shared" si="42"/>
        <v>0.84298942431157997</v>
      </c>
      <c r="BO42">
        <f t="shared" si="43"/>
        <v>0.19597884862315995</v>
      </c>
      <c r="BP42">
        <v>6</v>
      </c>
      <c r="BQ42">
        <v>0.5</v>
      </c>
      <c r="BR42" t="s">
        <v>295</v>
      </c>
      <c r="BS42">
        <v>2</v>
      </c>
      <c r="BT42">
        <v>1607453794.5</v>
      </c>
      <c r="BU42">
        <v>390.59535483871002</v>
      </c>
      <c r="BV42">
        <v>399.98645161290301</v>
      </c>
      <c r="BW42">
        <v>27.3739967741936</v>
      </c>
      <c r="BX42">
        <v>24.9435516129032</v>
      </c>
      <c r="BY42">
        <v>390.25806451612902</v>
      </c>
      <c r="BZ42">
        <v>26.882216129032301</v>
      </c>
      <c r="CA42">
        <v>500.21025806451598</v>
      </c>
      <c r="CB42">
        <v>101.964129032258</v>
      </c>
      <c r="CC42">
        <v>0.100000216129032</v>
      </c>
      <c r="CD42">
        <v>37.443645161290299</v>
      </c>
      <c r="CE42">
        <v>37.764374193548399</v>
      </c>
      <c r="CF42">
        <v>999.9</v>
      </c>
      <c r="CG42">
        <v>0</v>
      </c>
      <c r="CH42">
        <v>0</v>
      </c>
      <c r="CI42">
        <v>10003.483870967701</v>
      </c>
      <c r="CJ42">
        <v>0</v>
      </c>
      <c r="CK42">
        <v>918.29051612903197</v>
      </c>
      <c r="CL42">
        <v>1399.9906451612901</v>
      </c>
      <c r="CM42">
        <v>0.89999512903225798</v>
      </c>
      <c r="CN42">
        <v>0.10000484193548401</v>
      </c>
      <c r="CO42">
        <v>0</v>
      </c>
      <c r="CP42">
        <v>731.21306451612895</v>
      </c>
      <c r="CQ42">
        <v>4.9994800000000001</v>
      </c>
      <c r="CR42">
        <v>10697.816129032301</v>
      </c>
      <c r="CS42">
        <v>11417.490322580599</v>
      </c>
      <c r="CT42">
        <v>46.195193548387103</v>
      </c>
      <c r="CU42">
        <v>47.808</v>
      </c>
      <c r="CV42">
        <v>46.874870967741899</v>
      </c>
      <c r="CW42">
        <v>47.5884838709677</v>
      </c>
      <c r="CX42">
        <v>49.048193548387097</v>
      </c>
      <c r="CY42">
        <v>1255.4851612903201</v>
      </c>
      <c r="CZ42">
        <v>139.50548387096799</v>
      </c>
      <c r="DA42">
        <v>0</v>
      </c>
      <c r="DB42">
        <v>240.200000047684</v>
      </c>
      <c r="DC42">
        <v>0</v>
      </c>
      <c r="DD42">
        <v>731.16823999999997</v>
      </c>
      <c r="DE42">
        <v>-4.5003846076805099</v>
      </c>
      <c r="DF42">
        <v>-145.78461527516399</v>
      </c>
      <c r="DG42">
        <v>10696.36</v>
      </c>
      <c r="DH42">
        <v>15</v>
      </c>
      <c r="DI42">
        <v>1607453585.5</v>
      </c>
      <c r="DJ42" t="s">
        <v>420</v>
      </c>
      <c r="DK42">
        <v>1607453578.5</v>
      </c>
      <c r="DL42">
        <v>1607453585.5</v>
      </c>
      <c r="DM42">
        <v>9</v>
      </c>
      <c r="DN42">
        <v>7.2999999999999995E-2</v>
      </c>
      <c r="DO42">
        <v>1.7999999999999999E-2</v>
      </c>
      <c r="DP42">
        <v>0.33</v>
      </c>
      <c r="DQ42">
        <v>0.38300000000000001</v>
      </c>
      <c r="DR42">
        <v>400</v>
      </c>
      <c r="DS42">
        <v>25</v>
      </c>
      <c r="DT42">
        <v>0.25</v>
      </c>
      <c r="DU42">
        <v>0.04</v>
      </c>
      <c r="DV42">
        <v>7.0158508338544303</v>
      </c>
      <c r="DW42">
        <v>-0.26015617045044698</v>
      </c>
      <c r="DX42">
        <v>2.6966983950814899E-2</v>
      </c>
      <c r="DY42">
        <v>1</v>
      </c>
      <c r="DZ42">
        <v>-9.3911935483871005</v>
      </c>
      <c r="EA42">
        <v>0.36405338709679202</v>
      </c>
      <c r="EB42">
        <v>3.4077271164070298E-2</v>
      </c>
      <c r="EC42">
        <v>0</v>
      </c>
      <c r="ED42">
        <v>2.4310503225806501</v>
      </c>
      <c r="EE42">
        <v>-6.2184677419360498E-2</v>
      </c>
      <c r="EF42">
        <v>4.8398636903432503E-3</v>
      </c>
      <c r="EG42">
        <v>1</v>
      </c>
      <c r="EH42">
        <v>2</v>
      </c>
      <c r="EI42">
        <v>3</v>
      </c>
      <c r="EJ42" t="s">
        <v>302</v>
      </c>
      <c r="EK42">
        <v>100</v>
      </c>
      <c r="EL42">
        <v>100</v>
      </c>
      <c r="EM42">
        <v>0.33700000000000002</v>
      </c>
      <c r="EN42">
        <v>0.49120000000000003</v>
      </c>
      <c r="EO42">
        <v>0.49750691927627999</v>
      </c>
      <c r="EP42">
        <v>-1.6043650578588901E-5</v>
      </c>
      <c r="EQ42">
        <v>-1.15305589960158E-6</v>
      </c>
      <c r="ER42">
        <v>3.6581349982770798E-10</v>
      </c>
      <c r="ES42">
        <v>-0.17971515697981599</v>
      </c>
      <c r="ET42">
        <v>-1.48585495900011E-2</v>
      </c>
      <c r="EU42">
        <v>2.0620247853856302E-3</v>
      </c>
      <c r="EV42">
        <v>-2.1578943166311499E-5</v>
      </c>
      <c r="EW42">
        <v>18</v>
      </c>
      <c r="EX42">
        <v>2225</v>
      </c>
      <c r="EY42">
        <v>1</v>
      </c>
      <c r="EZ42">
        <v>25</v>
      </c>
      <c r="FA42">
        <v>3.7</v>
      </c>
      <c r="FB42">
        <v>3.6</v>
      </c>
      <c r="FC42">
        <v>2</v>
      </c>
      <c r="FD42">
        <v>508.19600000000003</v>
      </c>
      <c r="FE42">
        <v>512.08000000000004</v>
      </c>
      <c r="FF42">
        <v>36.340000000000003</v>
      </c>
      <c r="FG42">
        <v>34.258400000000002</v>
      </c>
      <c r="FH42">
        <v>29.9999</v>
      </c>
      <c r="FI42">
        <v>34.0441</v>
      </c>
      <c r="FJ42">
        <v>34.070700000000002</v>
      </c>
      <c r="FK42">
        <v>19.320900000000002</v>
      </c>
      <c r="FL42">
        <v>0</v>
      </c>
      <c r="FM42">
        <v>100</v>
      </c>
      <c r="FN42">
        <v>-999.9</v>
      </c>
      <c r="FO42">
        <v>400</v>
      </c>
      <c r="FP42">
        <v>25.889099999999999</v>
      </c>
      <c r="FQ42">
        <v>97.889600000000002</v>
      </c>
      <c r="FR42">
        <v>102.21</v>
      </c>
    </row>
    <row r="43" spans="1:174" x14ac:dyDescent="0.25">
      <c r="A43">
        <v>27</v>
      </c>
      <c r="B43">
        <v>1607454004.5</v>
      </c>
      <c r="C43">
        <v>6857.5</v>
      </c>
      <c r="D43" t="s">
        <v>425</v>
      </c>
      <c r="E43" t="s">
        <v>426</v>
      </c>
      <c r="F43" t="s">
        <v>427</v>
      </c>
      <c r="G43" t="s">
        <v>428</v>
      </c>
      <c r="H43">
        <v>1607453996.5</v>
      </c>
      <c r="I43">
        <f t="shared" si="0"/>
        <v>4.390916199209335E-4</v>
      </c>
      <c r="J43">
        <f t="shared" si="1"/>
        <v>0.43909161992093348</v>
      </c>
      <c r="K43">
        <f t="shared" si="2"/>
        <v>1.4811380921682287</v>
      </c>
      <c r="L43">
        <f t="shared" si="3"/>
        <v>398.004419354839</v>
      </c>
      <c r="M43">
        <f t="shared" si="4"/>
        <v>165.68644577204839</v>
      </c>
      <c r="N43">
        <f t="shared" si="5"/>
        <v>16.910182860790229</v>
      </c>
      <c r="O43">
        <f t="shared" si="6"/>
        <v>40.620869615083407</v>
      </c>
      <c r="P43">
        <f t="shared" si="7"/>
        <v>1.107272769816073E-2</v>
      </c>
      <c r="Q43">
        <f t="shared" si="8"/>
        <v>2.9636108888608534</v>
      </c>
      <c r="R43">
        <f t="shared" si="9"/>
        <v>1.104979563254908E-2</v>
      </c>
      <c r="S43">
        <f t="shared" si="10"/>
        <v>6.9081786267729079E-3</v>
      </c>
      <c r="T43">
        <f t="shared" si="11"/>
        <v>231.2955341700787</v>
      </c>
      <c r="U43">
        <f t="shared" si="12"/>
        <v>38.578344676886701</v>
      </c>
      <c r="V43">
        <f t="shared" si="13"/>
        <v>37.490093548387101</v>
      </c>
      <c r="W43">
        <f t="shared" si="14"/>
        <v>6.475509345774987</v>
      </c>
      <c r="X43">
        <f t="shared" si="15"/>
        <v>40.45922628435563</v>
      </c>
      <c r="Y43">
        <f t="shared" si="16"/>
        <v>2.600165406092906</v>
      </c>
      <c r="Z43">
        <f t="shared" si="17"/>
        <v>6.42663156190486</v>
      </c>
      <c r="AA43">
        <f t="shared" si="18"/>
        <v>3.875343939682081</v>
      </c>
      <c r="AB43">
        <f t="shared" si="19"/>
        <v>-19.363940438513168</v>
      </c>
      <c r="AC43">
        <f t="shared" si="20"/>
        <v>-22.245721287579745</v>
      </c>
      <c r="AD43">
        <f t="shared" si="21"/>
        <v>-1.7946824963088832</v>
      </c>
      <c r="AE43">
        <f t="shared" si="22"/>
        <v>187.89118994767688</v>
      </c>
      <c r="AF43">
        <v>0</v>
      </c>
      <c r="AG43">
        <v>0</v>
      </c>
      <c r="AH43">
        <f t="shared" si="23"/>
        <v>1</v>
      </c>
      <c r="AI43">
        <f t="shared" si="24"/>
        <v>0</v>
      </c>
      <c r="AJ43">
        <f t="shared" si="25"/>
        <v>52112.846666450059</v>
      </c>
      <c r="AK43" t="s">
        <v>292</v>
      </c>
      <c r="AL43">
        <v>10143.9</v>
      </c>
      <c r="AM43">
        <v>715.47692307692296</v>
      </c>
      <c r="AN43">
        <v>3262.08</v>
      </c>
      <c r="AO43">
        <f t="shared" si="26"/>
        <v>0.78066849277855754</v>
      </c>
      <c r="AP43">
        <v>-0.57774747981622299</v>
      </c>
      <c r="AQ43" t="s">
        <v>429</v>
      </c>
      <c r="AR43">
        <v>15379.7</v>
      </c>
      <c r="AS43">
        <v>790.857192307692</v>
      </c>
      <c r="AT43">
        <v>873.41</v>
      </c>
      <c r="AU43">
        <f t="shared" si="27"/>
        <v>9.4517818312485513E-2</v>
      </c>
      <c r="AV43">
        <v>0.5</v>
      </c>
      <c r="AW43">
        <f t="shared" si="28"/>
        <v>1180.2078886512172</v>
      </c>
      <c r="AX43">
        <f t="shared" si="29"/>
        <v>1.4811380921682287</v>
      </c>
      <c r="AY43">
        <f t="shared" si="30"/>
        <v>55.77533739524894</v>
      </c>
      <c r="AZ43">
        <f t="shared" si="31"/>
        <v>1.7445109389477291E-3</v>
      </c>
      <c r="BA43">
        <f t="shared" si="32"/>
        <v>2.7348782358800565</v>
      </c>
      <c r="BB43" t="s">
        <v>430</v>
      </c>
      <c r="BC43">
        <v>790.857192307692</v>
      </c>
      <c r="BD43">
        <v>602.96</v>
      </c>
      <c r="BE43">
        <f t="shared" si="33"/>
        <v>0.30964838964518371</v>
      </c>
      <c r="BF43">
        <f t="shared" si="34"/>
        <v>0.30524240226403399</v>
      </c>
      <c r="BG43">
        <f t="shared" si="35"/>
        <v>0.89829342037967452</v>
      </c>
      <c r="BH43">
        <f t="shared" si="36"/>
        <v>0.52270752460876957</v>
      </c>
      <c r="BI43">
        <f t="shared" si="37"/>
        <v>0.93798284532275877</v>
      </c>
      <c r="BJ43">
        <f t="shared" si="38"/>
        <v>0.23272085107056295</v>
      </c>
      <c r="BK43">
        <f t="shared" si="39"/>
        <v>0.76727914892943705</v>
      </c>
      <c r="BL43">
        <f t="shared" si="40"/>
        <v>1400.0270967741901</v>
      </c>
      <c r="BM43">
        <f t="shared" si="41"/>
        <v>1180.2078886512172</v>
      </c>
      <c r="BN43">
        <f t="shared" si="42"/>
        <v>0.84298931882857153</v>
      </c>
      <c r="BO43">
        <f t="shared" si="43"/>
        <v>0.19597863765714302</v>
      </c>
      <c r="BP43">
        <v>6</v>
      </c>
      <c r="BQ43">
        <v>0.5</v>
      </c>
      <c r="BR43" t="s">
        <v>295</v>
      </c>
      <c r="BS43">
        <v>2</v>
      </c>
      <c r="BT43">
        <v>1607453996.5</v>
      </c>
      <c r="BU43">
        <v>398.004419354839</v>
      </c>
      <c r="BV43">
        <v>399.99067741935499</v>
      </c>
      <c r="BW43">
        <v>25.476493548387101</v>
      </c>
      <c r="BX43">
        <v>24.963219354838699</v>
      </c>
      <c r="BY43">
        <v>397.67258064516102</v>
      </c>
      <c r="BZ43">
        <v>25.0726032258064</v>
      </c>
      <c r="CA43">
        <v>500.20645161290298</v>
      </c>
      <c r="CB43">
        <v>101.961387096774</v>
      </c>
      <c r="CC43">
        <v>9.9966093548387105E-2</v>
      </c>
      <c r="CD43">
        <v>37.350861290322598</v>
      </c>
      <c r="CE43">
        <v>37.490093548387101</v>
      </c>
      <c r="CF43">
        <v>999.9</v>
      </c>
      <c r="CG43">
        <v>0</v>
      </c>
      <c r="CH43">
        <v>0</v>
      </c>
      <c r="CI43">
        <v>9999.3409677419295</v>
      </c>
      <c r="CJ43">
        <v>0</v>
      </c>
      <c r="CK43">
        <v>946.90322580645102</v>
      </c>
      <c r="CL43">
        <v>1400.0270967741901</v>
      </c>
      <c r="CM43">
        <v>0.89999774193548399</v>
      </c>
      <c r="CN43">
        <v>0.10000219032258099</v>
      </c>
      <c r="CO43">
        <v>0</v>
      </c>
      <c r="CP43">
        <v>790.85303225806399</v>
      </c>
      <c r="CQ43">
        <v>4.9994800000000001</v>
      </c>
      <c r="CR43">
        <v>11516.2806451613</v>
      </c>
      <c r="CS43">
        <v>11417.7903225806</v>
      </c>
      <c r="CT43">
        <v>46.277903225806398</v>
      </c>
      <c r="CU43">
        <v>47.947161290322597</v>
      </c>
      <c r="CV43">
        <v>46.937322580645201</v>
      </c>
      <c r="CW43">
        <v>47.745741935483899</v>
      </c>
      <c r="CX43">
        <v>49.084419354838701</v>
      </c>
      <c r="CY43">
        <v>1255.5229032258101</v>
      </c>
      <c r="CZ43">
        <v>139.50419354838701</v>
      </c>
      <c r="DA43">
        <v>0</v>
      </c>
      <c r="DB43">
        <v>201.200000047684</v>
      </c>
      <c r="DC43">
        <v>0</v>
      </c>
      <c r="DD43">
        <v>790.857192307692</v>
      </c>
      <c r="DE43">
        <v>0.755384616709738</v>
      </c>
      <c r="DF43">
        <v>154.19829056959699</v>
      </c>
      <c r="DG43">
        <v>11517.9807692308</v>
      </c>
      <c r="DH43">
        <v>15</v>
      </c>
      <c r="DI43">
        <v>1607453585.5</v>
      </c>
      <c r="DJ43" t="s">
        <v>420</v>
      </c>
      <c r="DK43">
        <v>1607453578.5</v>
      </c>
      <c r="DL43">
        <v>1607453585.5</v>
      </c>
      <c r="DM43">
        <v>9</v>
      </c>
      <c r="DN43">
        <v>7.2999999999999995E-2</v>
      </c>
      <c r="DO43">
        <v>1.7999999999999999E-2</v>
      </c>
      <c r="DP43">
        <v>0.33</v>
      </c>
      <c r="DQ43">
        <v>0.38300000000000001</v>
      </c>
      <c r="DR43">
        <v>400</v>
      </c>
      <c r="DS43">
        <v>25</v>
      </c>
      <c r="DT43">
        <v>0.25</v>
      </c>
      <c r="DU43">
        <v>0.04</v>
      </c>
      <c r="DV43">
        <v>1.4849493409934</v>
      </c>
      <c r="DW43">
        <v>-0.48379370332226201</v>
      </c>
      <c r="DX43">
        <v>4.4524212065261901E-2</v>
      </c>
      <c r="DY43">
        <v>1</v>
      </c>
      <c r="DZ43">
        <v>-1.98799741935484</v>
      </c>
      <c r="EA43">
        <v>0.52872967741936605</v>
      </c>
      <c r="EB43">
        <v>5.1513879430551801E-2</v>
      </c>
      <c r="EC43">
        <v>0</v>
      </c>
      <c r="ED43">
        <v>0.51414616129032298</v>
      </c>
      <c r="EE43">
        <v>-7.1656596774194906E-2</v>
      </c>
      <c r="EF43">
        <v>7.4299241827277202E-3</v>
      </c>
      <c r="EG43">
        <v>1</v>
      </c>
      <c r="EH43">
        <v>2</v>
      </c>
      <c r="EI43">
        <v>3</v>
      </c>
      <c r="EJ43" t="s">
        <v>302</v>
      </c>
      <c r="EK43">
        <v>100</v>
      </c>
      <c r="EL43">
        <v>100</v>
      </c>
      <c r="EM43">
        <v>0.33200000000000002</v>
      </c>
      <c r="EN43">
        <v>0.4042</v>
      </c>
      <c r="EO43">
        <v>0.49750691927627999</v>
      </c>
      <c r="EP43">
        <v>-1.6043650578588901E-5</v>
      </c>
      <c r="EQ43">
        <v>-1.15305589960158E-6</v>
      </c>
      <c r="ER43">
        <v>3.6581349982770798E-10</v>
      </c>
      <c r="ES43">
        <v>-0.17971515697981599</v>
      </c>
      <c r="ET43">
        <v>-1.48585495900011E-2</v>
      </c>
      <c r="EU43">
        <v>2.0620247853856302E-3</v>
      </c>
      <c r="EV43">
        <v>-2.1578943166311499E-5</v>
      </c>
      <c r="EW43">
        <v>18</v>
      </c>
      <c r="EX43">
        <v>2225</v>
      </c>
      <c r="EY43">
        <v>1</v>
      </c>
      <c r="EZ43">
        <v>25</v>
      </c>
      <c r="FA43">
        <v>7.1</v>
      </c>
      <c r="FB43">
        <v>7</v>
      </c>
      <c r="FC43">
        <v>2</v>
      </c>
      <c r="FD43">
        <v>506.90800000000002</v>
      </c>
      <c r="FE43">
        <v>512.44100000000003</v>
      </c>
      <c r="FF43">
        <v>36.112499999999997</v>
      </c>
      <c r="FG43">
        <v>34.208300000000001</v>
      </c>
      <c r="FH43">
        <v>30.000299999999999</v>
      </c>
      <c r="FI43">
        <v>33.9741</v>
      </c>
      <c r="FJ43">
        <v>33.999899999999997</v>
      </c>
      <c r="FK43">
        <v>19.325500000000002</v>
      </c>
      <c r="FL43">
        <v>0</v>
      </c>
      <c r="FM43">
        <v>100</v>
      </c>
      <c r="FN43">
        <v>-999.9</v>
      </c>
      <c r="FO43">
        <v>400</v>
      </c>
      <c r="FP43">
        <v>27.2059</v>
      </c>
      <c r="FQ43">
        <v>97.892600000000002</v>
      </c>
      <c r="FR43">
        <v>102.208</v>
      </c>
    </row>
    <row r="44" spans="1:174" x14ac:dyDescent="0.25">
      <c r="A44">
        <v>28</v>
      </c>
      <c r="B44">
        <v>1607454315.0999999</v>
      </c>
      <c r="C44">
        <v>7168.0999999046298</v>
      </c>
      <c r="D44" t="s">
        <v>431</v>
      </c>
      <c r="E44" t="s">
        <v>432</v>
      </c>
      <c r="F44" t="s">
        <v>427</v>
      </c>
      <c r="G44" t="s">
        <v>428</v>
      </c>
      <c r="H44">
        <v>1607454307.0999999</v>
      </c>
      <c r="I44">
        <f t="shared" si="0"/>
        <v>4.3757597308888876E-4</v>
      </c>
      <c r="J44">
        <f t="shared" si="1"/>
        <v>0.43757597308888874</v>
      </c>
      <c r="K44">
        <f t="shared" si="2"/>
        <v>1.3614492876617657</v>
      </c>
      <c r="L44">
        <f t="shared" si="3"/>
        <v>398.14954838709701</v>
      </c>
      <c r="M44">
        <f t="shared" si="4"/>
        <v>180.53917242631809</v>
      </c>
      <c r="N44">
        <f t="shared" si="5"/>
        <v>18.424217552289825</v>
      </c>
      <c r="O44">
        <f t="shared" si="6"/>
        <v>40.631591467074173</v>
      </c>
      <c r="P44">
        <f t="shared" si="7"/>
        <v>1.0960343353955303E-2</v>
      </c>
      <c r="Q44">
        <f t="shared" si="8"/>
        <v>2.9626777985207173</v>
      </c>
      <c r="R44">
        <f t="shared" si="9"/>
        <v>1.0937866859976645E-2</v>
      </c>
      <c r="S44">
        <f t="shared" si="10"/>
        <v>6.8381823300223228E-3</v>
      </c>
      <c r="T44">
        <f t="shared" si="11"/>
        <v>231.29288741483825</v>
      </c>
      <c r="U44">
        <f t="shared" si="12"/>
        <v>38.600619736831895</v>
      </c>
      <c r="V44">
        <f t="shared" si="13"/>
        <v>37.5260580645161</v>
      </c>
      <c r="W44">
        <f t="shared" si="14"/>
        <v>6.4881870781607844</v>
      </c>
      <c r="X44">
        <f t="shared" si="15"/>
        <v>40.208742410418211</v>
      </c>
      <c r="Y44">
        <f t="shared" si="16"/>
        <v>2.5871031871765089</v>
      </c>
      <c r="Z44">
        <f t="shared" si="17"/>
        <v>6.4341808076697822</v>
      </c>
      <c r="AA44">
        <f t="shared" si="18"/>
        <v>3.9010838909842755</v>
      </c>
      <c r="AB44">
        <f t="shared" si="19"/>
        <v>-19.297100413219994</v>
      </c>
      <c r="AC44">
        <f t="shared" si="20"/>
        <v>-24.538741192182645</v>
      </c>
      <c r="AD44">
        <f t="shared" si="21"/>
        <v>-1.9808468660202565</v>
      </c>
      <c r="AE44">
        <f t="shared" si="22"/>
        <v>185.47619894341537</v>
      </c>
      <c r="AF44">
        <v>0</v>
      </c>
      <c r="AG44">
        <v>0</v>
      </c>
      <c r="AH44">
        <f t="shared" si="23"/>
        <v>1</v>
      </c>
      <c r="AI44">
        <f t="shared" si="24"/>
        <v>0</v>
      </c>
      <c r="AJ44">
        <f t="shared" si="25"/>
        <v>52082.587619236707</v>
      </c>
      <c r="AK44" t="s">
        <v>292</v>
      </c>
      <c r="AL44">
        <v>10143.9</v>
      </c>
      <c r="AM44">
        <v>715.47692307692296</v>
      </c>
      <c r="AN44">
        <v>3262.08</v>
      </c>
      <c r="AO44">
        <f t="shared" si="26"/>
        <v>0.78066849277855754</v>
      </c>
      <c r="AP44">
        <v>-0.57774747981622299</v>
      </c>
      <c r="AQ44" t="s">
        <v>433</v>
      </c>
      <c r="AR44">
        <v>15374.5</v>
      </c>
      <c r="AS44">
        <v>939.253961538461</v>
      </c>
      <c r="AT44">
        <v>1050.97</v>
      </c>
      <c r="AU44">
        <f t="shared" si="27"/>
        <v>0.1062980279756216</v>
      </c>
      <c r="AV44">
        <v>0.5</v>
      </c>
      <c r="AW44">
        <f t="shared" si="28"/>
        <v>1180.1943015544532</v>
      </c>
      <c r="AX44">
        <f t="shared" si="29"/>
        <v>1.3614492876617657</v>
      </c>
      <c r="AY44">
        <f t="shared" si="30"/>
        <v>62.726163441652233</v>
      </c>
      <c r="AZ44">
        <f t="shared" si="31"/>
        <v>1.6431165316794368E-3</v>
      </c>
      <c r="BA44">
        <f t="shared" si="32"/>
        <v>2.1038754674253304</v>
      </c>
      <c r="BB44" t="s">
        <v>434</v>
      </c>
      <c r="BC44">
        <v>939.253961538461</v>
      </c>
      <c r="BD44">
        <v>619.97</v>
      </c>
      <c r="BE44">
        <f t="shared" si="33"/>
        <v>0.41009733864905751</v>
      </c>
      <c r="BF44">
        <f t="shared" si="34"/>
        <v>0.25920194538640146</v>
      </c>
      <c r="BG44">
        <f t="shared" si="35"/>
        <v>0.83687280241927853</v>
      </c>
      <c r="BH44">
        <f t="shared" si="36"/>
        <v>0.33299059249187918</v>
      </c>
      <c r="BI44">
        <f t="shared" si="37"/>
        <v>0.86825859123344995</v>
      </c>
      <c r="BJ44">
        <f t="shared" si="38"/>
        <v>0.17109050018590422</v>
      </c>
      <c r="BK44">
        <f t="shared" si="39"/>
        <v>0.82890949981409578</v>
      </c>
      <c r="BL44">
        <f t="shared" si="40"/>
        <v>1400.01096774194</v>
      </c>
      <c r="BM44">
        <f t="shared" si="41"/>
        <v>1180.1943015544532</v>
      </c>
      <c r="BN44">
        <f t="shared" si="42"/>
        <v>0.84298932561790829</v>
      </c>
      <c r="BO44">
        <f t="shared" si="43"/>
        <v>0.19597865123581651</v>
      </c>
      <c r="BP44">
        <v>6</v>
      </c>
      <c r="BQ44">
        <v>0.5</v>
      </c>
      <c r="BR44" t="s">
        <v>295</v>
      </c>
      <c r="BS44">
        <v>2</v>
      </c>
      <c r="BT44">
        <v>1607454307.0999999</v>
      </c>
      <c r="BU44">
        <v>398.14954838709701</v>
      </c>
      <c r="BV44">
        <v>399.99161290322598</v>
      </c>
      <c r="BW44">
        <v>25.351061290322601</v>
      </c>
      <c r="BX44">
        <v>24.839487096774199</v>
      </c>
      <c r="BY44">
        <v>397.81054838709701</v>
      </c>
      <c r="BZ44">
        <v>24.9660612903226</v>
      </c>
      <c r="CA44">
        <v>500.20070967741901</v>
      </c>
      <c r="CB44">
        <v>101.951096774194</v>
      </c>
      <c r="CC44">
        <v>9.9983358064516095E-2</v>
      </c>
      <c r="CD44">
        <v>37.372425806451602</v>
      </c>
      <c r="CE44">
        <v>37.5260580645161</v>
      </c>
      <c r="CF44">
        <v>999.9</v>
      </c>
      <c r="CG44">
        <v>0</v>
      </c>
      <c r="CH44">
        <v>0</v>
      </c>
      <c r="CI44">
        <v>9995.0635483870992</v>
      </c>
      <c r="CJ44">
        <v>0</v>
      </c>
      <c r="CK44">
        <v>888.65787096774204</v>
      </c>
      <c r="CL44">
        <v>1400.01096774194</v>
      </c>
      <c r="CM44">
        <v>0.899998903225807</v>
      </c>
      <c r="CN44">
        <v>0.100000825806452</v>
      </c>
      <c r="CO44">
        <v>0</v>
      </c>
      <c r="CP44">
        <v>939.27161290322601</v>
      </c>
      <c r="CQ44">
        <v>4.9994800000000001</v>
      </c>
      <c r="CR44">
        <v>13626.8838709677</v>
      </c>
      <c r="CS44">
        <v>11417.658064516099</v>
      </c>
      <c r="CT44">
        <v>46.009935483870997</v>
      </c>
      <c r="CU44">
        <v>47.774000000000001</v>
      </c>
      <c r="CV44">
        <v>46.689096774193501</v>
      </c>
      <c r="CW44">
        <v>47.4796774193548</v>
      </c>
      <c r="CX44">
        <v>48.828451612903201</v>
      </c>
      <c r="CY44">
        <v>1255.5080645161299</v>
      </c>
      <c r="CZ44">
        <v>139.50290322580599</v>
      </c>
      <c r="DA44">
        <v>0</v>
      </c>
      <c r="DB44">
        <v>309.5</v>
      </c>
      <c r="DC44">
        <v>0</v>
      </c>
      <c r="DD44">
        <v>939.253961538461</v>
      </c>
      <c r="DE44">
        <v>-5.0174700949639597</v>
      </c>
      <c r="DF44">
        <v>-144.451281712693</v>
      </c>
      <c r="DG44">
        <v>13626.407692307699</v>
      </c>
      <c r="DH44">
        <v>15</v>
      </c>
      <c r="DI44">
        <v>1607454333.0999999</v>
      </c>
      <c r="DJ44" t="s">
        <v>435</v>
      </c>
      <c r="DK44">
        <v>1607454332.0999999</v>
      </c>
      <c r="DL44">
        <v>1607454333.0999999</v>
      </c>
      <c r="DM44">
        <v>10</v>
      </c>
      <c r="DN44">
        <v>8.0000000000000002E-3</v>
      </c>
      <c r="DO44">
        <v>1.0999999999999999E-2</v>
      </c>
      <c r="DP44">
        <v>0.33900000000000002</v>
      </c>
      <c r="DQ44">
        <v>0.38500000000000001</v>
      </c>
      <c r="DR44">
        <v>400</v>
      </c>
      <c r="DS44">
        <v>25</v>
      </c>
      <c r="DT44">
        <v>0.48</v>
      </c>
      <c r="DU44">
        <v>0.05</v>
      </c>
      <c r="DV44">
        <v>1.36439296031887</v>
      </c>
      <c r="DW44">
        <v>-0.240553813331532</v>
      </c>
      <c r="DX44">
        <v>3.1678856015404898E-2</v>
      </c>
      <c r="DY44">
        <v>1</v>
      </c>
      <c r="DZ44">
        <v>-1.8494545161290299</v>
      </c>
      <c r="EA44">
        <v>0.31808758064516302</v>
      </c>
      <c r="EB44">
        <v>3.9086152142184499E-2</v>
      </c>
      <c r="EC44">
        <v>0</v>
      </c>
      <c r="ED44">
        <v>0.52537422580645199</v>
      </c>
      <c r="EE44">
        <v>-8.5065629032259199E-2</v>
      </c>
      <c r="EF44">
        <v>6.4233131573007999E-3</v>
      </c>
      <c r="EG44">
        <v>1</v>
      </c>
      <c r="EH44">
        <v>2</v>
      </c>
      <c r="EI44">
        <v>3</v>
      </c>
      <c r="EJ44" t="s">
        <v>302</v>
      </c>
      <c r="EK44">
        <v>100</v>
      </c>
      <c r="EL44">
        <v>100</v>
      </c>
      <c r="EM44">
        <v>0.33900000000000002</v>
      </c>
      <c r="EN44">
        <v>0.38500000000000001</v>
      </c>
      <c r="EO44">
        <v>0.49750691927627999</v>
      </c>
      <c r="EP44">
        <v>-1.6043650578588901E-5</v>
      </c>
      <c r="EQ44">
        <v>-1.15305589960158E-6</v>
      </c>
      <c r="ER44">
        <v>3.6581349982770798E-10</v>
      </c>
      <c r="ES44">
        <v>-0.17971515697981599</v>
      </c>
      <c r="ET44">
        <v>-1.48585495900011E-2</v>
      </c>
      <c r="EU44">
        <v>2.0620247853856302E-3</v>
      </c>
      <c r="EV44">
        <v>-2.1578943166311499E-5</v>
      </c>
      <c r="EW44">
        <v>18</v>
      </c>
      <c r="EX44">
        <v>2225</v>
      </c>
      <c r="EY44">
        <v>1</v>
      </c>
      <c r="EZ44">
        <v>25</v>
      </c>
      <c r="FA44">
        <v>12.3</v>
      </c>
      <c r="FB44">
        <v>12.2</v>
      </c>
      <c r="FC44">
        <v>2</v>
      </c>
      <c r="FD44">
        <v>506.88200000000001</v>
      </c>
      <c r="FE44">
        <v>512.33600000000001</v>
      </c>
      <c r="FF44">
        <v>36.0886</v>
      </c>
      <c r="FG44">
        <v>34.208799999999997</v>
      </c>
      <c r="FH44">
        <v>30.000299999999999</v>
      </c>
      <c r="FI44">
        <v>33.933</v>
      </c>
      <c r="FJ44">
        <v>33.957099999999997</v>
      </c>
      <c r="FK44">
        <v>19.330500000000001</v>
      </c>
      <c r="FL44">
        <v>0</v>
      </c>
      <c r="FM44">
        <v>100</v>
      </c>
      <c r="FN44">
        <v>-999.9</v>
      </c>
      <c r="FO44">
        <v>400</v>
      </c>
      <c r="FP44">
        <v>25.455400000000001</v>
      </c>
      <c r="FQ44">
        <v>97.911500000000004</v>
      </c>
      <c r="FR44">
        <v>102.217</v>
      </c>
    </row>
    <row r="45" spans="1:174" x14ac:dyDescent="0.25">
      <c r="A45">
        <v>29</v>
      </c>
      <c r="B45">
        <v>1607454630.0999999</v>
      </c>
      <c r="C45">
        <v>7483.0999999046298</v>
      </c>
      <c r="D45" t="s">
        <v>436</v>
      </c>
      <c r="E45" t="s">
        <v>437</v>
      </c>
      <c r="F45" t="s">
        <v>438</v>
      </c>
      <c r="G45" t="s">
        <v>306</v>
      </c>
      <c r="H45">
        <v>1607454622.0999999</v>
      </c>
      <c r="I45">
        <f t="shared" si="0"/>
        <v>5.2457551810428634E-3</v>
      </c>
      <c r="J45">
        <f t="shared" si="1"/>
        <v>5.2457551810428633</v>
      </c>
      <c r="K45">
        <f t="shared" si="2"/>
        <v>11.629790529749679</v>
      </c>
      <c r="L45">
        <f t="shared" si="3"/>
        <v>383.65616129032298</v>
      </c>
      <c r="M45">
        <f t="shared" si="4"/>
        <v>253.390754409762</v>
      </c>
      <c r="N45">
        <f t="shared" si="5"/>
        <v>25.858840329948084</v>
      </c>
      <c r="O45">
        <f t="shared" si="6"/>
        <v>39.152586445060386</v>
      </c>
      <c r="P45">
        <f t="shared" si="7"/>
        <v>0.167756150703089</v>
      </c>
      <c r="Q45">
        <f t="shared" si="8"/>
        <v>2.9641285792481273</v>
      </c>
      <c r="R45">
        <f t="shared" si="9"/>
        <v>0.16265453005090122</v>
      </c>
      <c r="S45">
        <f t="shared" si="10"/>
        <v>0.10210451821062128</v>
      </c>
      <c r="T45">
        <f t="shared" si="11"/>
        <v>231.28769517662428</v>
      </c>
      <c r="U45">
        <f t="shared" si="12"/>
        <v>37.18670656528208</v>
      </c>
      <c r="V45">
        <f t="shared" si="13"/>
        <v>36.9664741935484</v>
      </c>
      <c r="W45">
        <f t="shared" si="14"/>
        <v>6.2933504032311953</v>
      </c>
      <c r="X45">
        <f t="shared" si="15"/>
        <v>49.524258840335413</v>
      </c>
      <c r="Y45">
        <f t="shared" si="16"/>
        <v>3.1544561266380686</v>
      </c>
      <c r="Z45">
        <f t="shared" si="17"/>
        <v>6.3695170821393443</v>
      </c>
      <c r="AA45">
        <f t="shared" si="18"/>
        <v>3.1388942765931267</v>
      </c>
      <c r="AB45">
        <f t="shared" si="19"/>
        <v>-231.33780348399029</v>
      </c>
      <c r="AC45">
        <f t="shared" si="20"/>
        <v>35.23997147667756</v>
      </c>
      <c r="AD45">
        <f t="shared" si="21"/>
        <v>2.8330701059852874</v>
      </c>
      <c r="AE45">
        <f t="shared" si="22"/>
        <v>38.022933275296843</v>
      </c>
      <c r="AF45">
        <v>0</v>
      </c>
      <c r="AG45">
        <v>0</v>
      </c>
      <c r="AH45">
        <f t="shared" si="23"/>
        <v>1</v>
      </c>
      <c r="AI45">
        <f t="shared" si="24"/>
        <v>0</v>
      </c>
      <c r="AJ45">
        <f t="shared" si="25"/>
        <v>52154.83621506182</v>
      </c>
      <c r="AK45" t="s">
        <v>292</v>
      </c>
      <c r="AL45">
        <v>10143.9</v>
      </c>
      <c r="AM45">
        <v>715.47692307692296</v>
      </c>
      <c r="AN45">
        <v>3262.08</v>
      </c>
      <c r="AO45">
        <f t="shared" si="26"/>
        <v>0.78066849277855754</v>
      </c>
      <c r="AP45">
        <v>-0.57774747981622299</v>
      </c>
      <c r="AQ45" t="s">
        <v>439</v>
      </c>
      <c r="AR45">
        <v>15463.1</v>
      </c>
      <c r="AS45">
        <v>732.49861538461505</v>
      </c>
      <c r="AT45">
        <v>934.24</v>
      </c>
      <c r="AU45">
        <f t="shared" si="27"/>
        <v>0.21594171156810349</v>
      </c>
      <c r="AV45">
        <v>0.5</v>
      </c>
      <c r="AW45">
        <f t="shared" si="28"/>
        <v>1180.1686428585986</v>
      </c>
      <c r="AX45">
        <f t="shared" si="29"/>
        <v>11.629790529749679</v>
      </c>
      <c r="AY45">
        <f t="shared" si="30"/>
        <v>127.42381833894581</v>
      </c>
      <c r="AZ45">
        <f t="shared" si="31"/>
        <v>1.0343892869409633E-2</v>
      </c>
      <c r="BA45">
        <f t="shared" si="32"/>
        <v>2.4916937831820518</v>
      </c>
      <c r="BB45" t="s">
        <v>440</v>
      </c>
      <c r="BC45">
        <v>732.49861538461505</v>
      </c>
      <c r="BD45">
        <v>567.65</v>
      </c>
      <c r="BE45">
        <f t="shared" si="33"/>
        <v>0.3923938174344922</v>
      </c>
      <c r="BF45">
        <f t="shared" si="34"/>
        <v>0.55031884289092703</v>
      </c>
      <c r="BG45">
        <f t="shared" si="35"/>
        <v>0.86394525001577338</v>
      </c>
      <c r="BH45">
        <f t="shared" si="36"/>
        <v>0.92219120087766282</v>
      </c>
      <c r="BI45">
        <f t="shared" si="37"/>
        <v>0.91409612322176392</v>
      </c>
      <c r="BJ45">
        <f t="shared" si="38"/>
        <v>0.42646973605951194</v>
      </c>
      <c r="BK45">
        <f t="shared" si="39"/>
        <v>0.57353026394048801</v>
      </c>
      <c r="BL45">
        <f t="shared" si="40"/>
        <v>1399.9806451612901</v>
      </c>
      <c r="BM45">
        <f t="shared" si="41"/>
        <v>1180.1686428585986</v>
      </c>
      <c r="BN45">
        <f t="shared" si="42"/>
        <v>0.84298925627120569</v>
      </c>
      <c r="BO45">
        <f t="shared" si="43"/>
        <v>0.19597851254241122</v>
      </c>
      <c r="BP45">
        <v>6</v>
      </c>
      <c r="BQ45">
        <v>0.5</v>
      </c>
      <c r="BR45" t="s">
        <v>295</v>
      </c>
      <c r="BS45">
        <v>2</v>
      </c>
      <c r="BT45">
        <v>1607454622.0999999</v>
      </c>
      <c r="BU45">
        <v>383.65616129032298</v>
      </c>
      <c r="BV45">
        <v>400.02048387096801</v>
      </c>
      <c r="BW45">
        <v>30.910512903225801</v>
      </c>
      <c r="BX45">
        <v>24.812609677419399</v>
      </c>
      <c r="BY45">
        <v>383.30522580645197</v>
      </c>
      <c r="BZ45">
        <v>30.239238709677402</v>
      </c>
      <c r="CA45">
        <v>500.19877419354799</v>
      </c>
      <c r="CB45">
        <v>101.951258064516</v>
      </c>
      <c r="CC45">
        <v>9.9980506451612897E-2</v>
      </c>
      <c r="CD45">
        <v>37.186996774193602</v>
      </c>
      <c r="CE45">
        <v>36.9664741935484</v>
      </c>
      <c r="CF45">
        <v>999.9</v>
      </c>
      <c r="CG45">
        <v>0</v>
      </c>
      <c r="CH45">
        <v>0</v>
      </c>
      <c r="CI45">
        <v>10003.268387096799</v>
      </c>
      <c r="CJ45">
        <v>0</v>
      </c>
      <c r="CK45">
        <v>641.28390322580594</v>
      </c>
      <c r="CL45">
        <v>1399.9806451612901</v>
      </c>
      <c r="CM45">
        <v>0.90000193548387097</v>
      </c>
      <c r="CN45">
        <v>9.9998167741935498E-2</v>
      </c>
      <c r="CO45">
        <v>0</v>
      </c>
      <c r="CP45">
        <v>732.59816129032299</v>
      </c>
      <c r="CQ45">
        <v>4.9994800000000001</v>
      </c>
      <c r="CR45">
        <v>10754.4290322581</v>
      </c>
      <c r="CS45">
        <v>11417.4096774194</v>
      </c>
      <c r="CT45">
        <v>46.265806451612903</v>
      </c>
      <c r="CU45">
        <v>47.811999999999998</v>
      </c>
      <c r="CV45">
        <v>46.925193548387099</v>
      </c>
      <c r="CW45">
        <v>47.784064516129</v>
      </c>
      <c r="CX45">
        <v>49.110516129032199</v>
      </c>
      <c r="CY45">
        <v>1255.4851612903201</v>
      </c>
      <c r="CZ45">
        <v>139.49677419354799</v>
      </c>
      <c r="DA45">
        <v>0</v>
      </c>
      <c r="DB45">
        <v>314</v>
      </c>
      <c r="DC45">
        <v>0</v>
      </c>
      <c r="DD45">
        <v>732.49861538461505</v>
      </c>
      <c r="DE45">
        <v>-18.803760702046599</v>
      </c>
      <c r="DF45">
        <v>-356.35213754133702</v>
      </c>
      <c r="DG45">
        <v>10750.742307692301</v>
      </c>
      <c r="DH45">
        <v>15</v>
      </c>
      <c r="DI45">
        <v>1607454333.0999999</v>
      </c>
      <c r="DJ45" t="s">
        <v>435</v>
      </c>
      <c r="DK45">
        <v>1607454332.0999999</v>
      </c>
      <c r="DL45">
        <v>1607454333.0999999</v>
      </c>
      <c r="DM45">
        <v>10</v>
      </c>
      <c r="DN45">
        <v>8.0000000000000002E-3</v>
      </c>
      <c r="DO45">
        <v>1.0999999999999999E-2</v>
      </c>
      <c r="DP45">
        <v>0.33900000000000002</v>
      </c>
      <c r="DQ45">
        <v>0.38500000000000001</v>
      </c>
      <c r="DR45">
        <v>400</v>
      </c>
      <c r="DS45">
        <v>25</v>
      </c>
      <c r="DT45">
        <v>0.48</v>
      </c>
      <c r="DU45">
        <v>0.05</v>
      </c>
      <c r="DV45">
        <v>11.628263151714799</v>
      </c>
      <c r="DW45">
        <v>0.34319480415896803</v>
      </c>
      <c r="DX45">
        <v>3.37564119525645E-2</v>
      </c>
      <c r="DY45">
        <v>1</v>
      </c>
      <c r="DZ45">
        <v>-16.3644161290323</v>
      </c>
      <c r="EA45">
        <v>-0.39837580645161003</v>
      </c>
      <c r="EB45">
        <v>3.9310575584154898E-2</v>
      </c>
      <c r="EC45">
        <v>0</v>
      </c>
      <c r="ED45">
        <v>6.0979000000000001</v>
      </c>
      <c r="EE45">
        <v>-3.1127903225808499E-2</v>
      </c>
      <c r="EF45">
        <v>2.7521780231242101E-3</v>
      </c>
      <c r="EG45">
        <v>1</v>
      </c>
      <c r="EH45">
        <v>2</v>
      </c>
      <c r="EI45">
        <v>3</v>
      </c>
      <c r="EJ45" t="s">
        <v>302</v>
      </c>
      <c r="EK45">
        <v>100</v>
      </c>
      <c r="EL45">
        <v>100</v>
      </c>
      <c r="EM45">
        <v>0.35099999999999998</v>
      </c>
      <c r="EN45">
        <v>0.67090000000000005</v>
      </c>
      <c r="EO45">
        <v>0.50581355267313899</v>
      </c>
      <c r="EP45">
        <v>-1.6043650578588901E-5</v>
      </c>
      <c r="EQ45">
        <v>-1.15305589960158E-6</v>
      </c>
      <c r="ER45">
        <v>3.6581349982770798E-10</v>
      </c>
      <c r="ES45">
        <v>0.41585802286287399</v>
      </c>
      <c r="ET45">
        <v>0</v>
      </c>
      <c r="EU45">
        <v>0</v>
      </c>
      <c r="EV45">
        <v>0</v>
      </c>
      <c r="EW45">
        <v>18</v>
      </c>
      <c r="EX45">
        <v>2225</v>
      </c>
      <c r="EY45">
        <v>1</v>
      </c>
      <c r="EZ45">
        <v>25</v>
      </c>
      <c r="FA45">
        <v>5</v>
      </c>
      <c r="FB45">
        <v>5</v>
      </c>
      <c r="FC45">
        <v>2</v>
      </c>
      <c r="FD45">
        <v>510.56</v>
      </c>
      <c r="FE45">
        <v>511.60199999999998</v>
      </c>
      <c r="FF45">
        <v>36.186799999999998</v>
      </c>
      <c r="FG45">
        <v>34.474200000000003</v>
      </c>
      <c r="FH45">
        <v>30.000399999999999</v>
      </c>
      <c r="FI45">
        <v>34.1798</v>
      </c>
      <c r="FJ45">
        <v>34.195799999999998</v>
      </c>
      <c r="FK45">
        <v>19.326899999999998</v>
      </c>
      <c r="FL45">
        <v>0</v>
      </c>
      <c r="FM45">
        <v>100</v>
      </c>
      <c r="FN45">
        <v>-999.9</v>
      </c>
      <c r="FO45">
        <v>400</v>
      </c>
      <c r="FP45">
        <v>25.455400000000001</v>
      </c>
      <c r="FQ45">
        <v>97.840400000000002</v>
      </c>
      <c r="FR45">
        <v>102.136</v>
      </c>
    </row>
    <row r="46" spans="1:174" x14ac:dyDescent="0.25">
      <c r="A46">
        <v>30</v>
      </c>
      <c r="B46">
        <v>1607454870.5999999</v>
      </c>
      <c r="C46">
        <v>7723.5999999046298</v>
      </c>
      <c r="D46" t="s">
        <v>441</v>
      </c>
      <c r="E46" t="s">
        <v>442</v>
      </c>
      <c r="F46" t="s">
        <v>438</v>
      </c>
      <c r="G46" t="s">
        <v>306</v>
      </c>
      <c r="H46">
        <v>1607454862.8499999</v>
      </c>
      <c r="I46">
        <f t="shared" si="0"/>
        <v>5.9564537719253938E-3</v>
      </c>
      <c r="J46">
        <f t="shared" si="1"/>
        <v>5.9564537719253936</v>
      </c>
      <c r="K46">
        <f t="shared" si="2"/>
        <v>13.417821244202401</v>
      </c>
      <c r="L46">
        <f t="shared" si="3"/>
        <v>381.18400000000003</v>
      </c>
      <c r="M46">
        <f t="shared" si="4"/>
        <v>263.99764126151507</v>
      </c>
      <c r="N46">
        <f t="shared" si="5"/>
        <v>26.938963528409229</v>
      </c>
      <c r="O46">
        <f t="shared" si="6"/>
        <v>38.89694553536183</v>
      </c>
      <c r="P46">
        <f t="shared" si="7"/>
        <v>0.21669939142150341</v>
      </c>
      <c r="Q46">
        <f t="shared" si="8"/>
        <v>2.9638103573323429</v>
      </c>
      <c r="R46">
        <f t="shared" si="9"/>
        <v>0.20826633801881275</v>
      </c>
      <c r="S46">
        <f t="shared" si="10"/>
        <v>0.13089679310514682</v>
      </c>
      <c r="T46">
        <f t="shared" si="11"/>
        <v>231.28916464936898</v>
      </c>
      <c r="U46">
        <f t="shared" si="12"/>
        <v>36.939464724601208</v>
      </c>
      <c r="V46">
        <f t="shared" si="13"/>
        <v>36.173920000000003</v>
      </c>
      <c r="W46">
        <f t="shared" si="14"/>
        <v>6.0260978600043975</v>
      </c>
      <c r="X46">
        <f t="shared" si="15"/>
        <v>51.052579485909675</v>
      </c>
      <c r="Y46">
        <f t="shared" si="16"/>
        <v>3.2401746932883406</v>
      </c>
      <c r="Z46">
        <f t="shared" si="17"/>
        <v>6.3467404113882564</v>
      </c>
      <c r="AA46">
        <f t="shared" si="18"/>
        <v>2.7859231667160569</v>
      </c>
      <c r="AB46">
        <f t="shared" si="19"/>
        <v>-262.67961134190989</v>
      </c>
      <c r="AC46">
        <f t="shared" si="20"/>
        <v>151.37599499907097</v>
      </c>
      <c r="AD46">
        <f t="shared" si="21"/>
        <v>12.120541037932153</v>
      </c>
      <c r="AE46">
        <f t="shared" si="22"/>
        <v>132.10608934446222</v>
      </c>
      <c r="AF46">
        <v>0</v>
      </c>
      <c r="AG46">
        <v>0</v>
      </c>
      <c r="AH46">
        <f t="shared" si="23"/>
        <v>1</v>
      </c>
      <c r="AI46">
        <f t="shared" si="24"/>
        <v>0</v>
      </c>
      <c r="AJ46">
        <f t="shared" si="25"/>
        <v>52156.681417847525</v>
      </c>
      <c r="AK46" t="s">
        <v>292</v>
      </c>
      <c r="AL46">
        <v>10143.9</v>
      </c>
      <c r="AM46">
        <v>715.47692307692296</v>
      </c>
      <c r="AN46">
        <v>3262.08</v>
      </c>
      <c r="AO46">
        <f t="shared" si="26"/>
        <v>0.78066849277855754</v>
      </c>
      <c r="AP46">
        <v>-0.57774747981622299</v>
      </c>
      <c r="AQ46" t="s">
        <v>443</v>
      </c>
      <c r="AR46">
        <v>15487.5</v>
      </c>
      <c r="AS46">
        <v>680.59880769230801</v>
      </c>
      <c r="AT46">
        <v>916.34</v>
      </c>
      <c r="AU46">
        <f t="shared" si="27"/>
        <v>0.2572638892853002</v>
      </c>
      <c r="AV46">
        <v>0.5</v>
      </c>
      <c r="AW46">
        <f t="shared" si="28"/>
        <v>1180.1754815544443</v>
      </c>
      <c r="AX46">
        <f t="shared" si="29"/>
        <v>13.417821244202401</v>
      </c>
      <c r="AY46">
        <f t="shared" si="30"/>
        <v>151.8082672119242</v>
      </c>
      <c r="AZ46">
        <f t="shared" si="31"/>
        <v>1.1858887888083086E-2</v>
      </c>
      <c r="BA46">
        <f t="shared" si="32"/>
        <v>2.5599013466617193</v>
      </c>
      <c r="BB46" t="s">
        <v>444</v>
      </c>
      <c r="BC46">
        <v>680.59880769230801</v>
      </c>
      <c r="BD46">
        <v>533.15</v>
      </c>
      <c r="BE46">
        <f t="shared" si="33"/>
        <v>0.41817447672261387</v>
      </c>
      <c r="BF46">
        <f t="shared" si="34"/>
        <v>0.61520705735455516</v>
      </c>
      <c r="BG46">
        <f t="shared" si="35"/>
        <v>0.85958232713920835</v>
      </c>
      <c r="BH46">
        <f t="shared" si="36"/>
        <v>1.1736412481522025</v>
      </c>
      <c r="BI46">
        <f t="shared" si="37"/>
        <v>0.92112509454525238</v>
      </c>
      <c r="BJ46">
        <f t="shared" si="38"/>
        <v>0.48192509143634221</v>
      </c>
      <c r="BK46">
        <f t="shared" si="39"/>
        <v>0.51807490856365779</v>
      </c>
      <c r="BL46">
        <f t="shared" si="40"/>
        <v>1399.98866666667</v>
      </c>
      <c r="BM46">
        <f t="shared" si="41"/>
        <v>1180.1754815544443</v>
      </c>
      <c r="BN46">
        <f t="shared" si="42"/>
        <v>0.8429893110237856</v>
      </c>
      <c r="BO46">
        <f t="shared" si="43"/>
        <v>0.19597862204757138</v>
      </c>
      <c r="BP46">
        <v>6</v>
      </c>
      <c r="BQ46">
        <v>0.5</v>
      </c>
      <c r="BR46" t="s">
        <v>295</v>
      </c>
      <c r="BS46">
        <v>2</v>
      </c>
      <c r="BT46">
        <v>1607454862.8499999</v>
      </c>
      <c r="BU46">
        <v>381.18400000000003</v>
      </c>
      <c r="BV46">
        <v>400.00240000000002</v>
      </c>
      <c r="BW46">
        <v>31.753206666666699</v>
      </c>
      <c r="BX46">
        <v>24.8352166666667</v>
      </c>
      <c r="BY46">
        <v>380.83133333333302</v>
      </c>
      <c r="BZ46">
        <v>31.041260000000001</v>
      </c>
      <c r="CA46">
        <v>500.20170000000002</v>
      </c>
      <c r="CB46">
        <v>101.942466666667</v>
      </c>
      <c r="CC46">
        <v>9.9973560000000003E-2</v>
      </c>
      <c r="CD46">
        <v>37.121293333333298</v>
      </c>
      <c r="CE46">
        <v>36.173920000000003</v>
      </c>
      <c r="CF46">
        <v>999.9</v>
      </c>
      <c r="CG46">
        <v>0</v>
      </c>
      <c r="CH46">
        <v>0</v>
      </c>
      <c r="CI46">
        <v>10002.3273333333</v>
      </c>
      <c r="CJ46">
        <v>0</v>
      </c>
      <c r="CK46">
        <v>719.77660000000003</v>
      </c>
      <c r="CL46">
        <v>1399.98866666667</v>
      </c>
      <c r="CM46">
        <v>0.89999899999999999</v>
      </c>
      <c r="CN46">
        <v>0.10000100000000001</v>
      </c>
      <c r="CO46">
        <v>0</v>
      </c>
      <c r="CP46">
        <v>680.6096</v>
      </c>
      <c r="CQ46">
        <v>4.9994800000000001</v>
      </c>
      <c r="CR46">
        <v>10074.8966666667</v>
      </c>
      <c r="CS46">
        <v>11417.483333333301</v>
      </c>
      <c r="CT46">
        <v>46.3915333333333</v>
      </c>
      <c r="CU46">
        <v>48.061999999999998</v>
      </c>
      <c r="CV46">
        <v>47.095599999999997</v>
      </c>
      <c r="CW46">
        <v>47.908066666666699</v>
      </c>
      <c r="CX46">
        <v>49.195533333333302</v>
      </c>
      <c r="CY46">
        <v>1255.48866666667</v>
      </c>
      <c r="CZ46">
        <v>139.5</v>
      </c>
      <c r="DA46">
        <v>0</v>
      </c>
      <c r="DB46">
        <v>239.5</v>
      </c>
      <c r="DC46">
        <v>0</v>
      </c>
      <c r="DD46">
        <v>680.59880769230801</v>
      </c>
      <c r="DE46">
        <v>-3.0851624050644402</v>
      </c>
      <c r="DF46">
        <v>-94.683761520204001</v>
      </c>
      <c r="DG46">
        <v>10074.15</v>
      </c>
      <c r="DH46">
        <v>15</v>
      </c>
      <c r="DI46">
        <v>1607454333.0999999</v>
      </c>
      <c r="DJ46" t="s">
        <v>435</v>
      </c>
      <c r="DK46">
        <v>1607454332.0999999</v>
      </c>
      <c r="DL46">
        <v>1607454333.0999999</v>
      </c>
      <c r="DM46">
        <v>10</v>
      </c>
      <c r="DN46">
        <v>8.0000000000000002E-3</v>
      </c>
      <c r="DO46">
        <v>1.0999999999999999E-2</v>
      </c>
      <c r="DP46">
        <v>0.33900000000000002</v>
      </c>
      <c r="DQ46">
        <v>0.38500000000000001</v>
      </c>
      <c r="DR46">
        <v>400</v>
      </c>
      <c r="DS46">
        <v>25</v>
      </c>
      <c r="DT46">
        <v>0.48</v>
      </c>
      <c r="DU46">
        <v>0.05</v>
      </c>
      <c r="DV46">
        <v>13.4028512497718</v>
      </c>
      <c r="DW46">
        <v>0.93185329837160202</v>
      </c>
      <c r="DX46">
        <v>7.0023361516264301E-2</v>
      </c>
      <c r="DY46">
        <v>0</v>
      </c>
      <c r="DZ46">
        <v>-18.8029193548387</v>
      </c>
      <c r="EA46">
        <v>-1.25655967741932</v>
      </c>
      <c r="EB46">
        <v>9.6471401141962496E-2</v>
      </c>
      <c r="EC46">
        <v>0</v>
      </c>
      <c r="ED46">
        <v>6.9131306451612904</v>
      </c>
      <c r="EE46">
        <v>0.38598774193548202</v>
      </c>
      <c r="EF46">
        <v>2.8904150827651701E-2</v>
      </c>
      <c r="EG46">
        <v>0</v>
      </c>
      <c r="EH46">
        <v>0</v>
      </c>
      <c r="EI46">
        <v>3</v>
      </c>
      <c r="EJ46" t="s">
        <v>310</v>
      </c>
      <c r="EK46">
        <v>100</v>
      </c>
      <c r="EL46">
        <v>100</v>
      </c>
      <c r="EM46">
        <v>0.35299999999999998</v>
      </c>
      <c r="EN46">
        <v>0.71419999999999995</v>
      </c>
      <c r="EO46">
        <v>0.50581355267313899</v>
      </c>
      <c r="EP46">
        <v>-1.6043650578588901E-5</v>
      </c>
      <c r="EQ46">
        <v>-1.15305589960158E-6</v>
      </c>
      <c r="ER46">
        <v>3.6581349982770798E-10</v>
      </c>
      <c r="ES46">
        <v>0.41585802286287399</v>
      </c>
      <c r="ET46">
        <v>0</v>
      </c>
      <c r="EU46">
        <v>0</v>
      </c>
      <c r="EV46">
        <v>0</v>
      </c>
      <c r="EW46">
        <v>18</v>
      </c>
      <c r="EX46">
        <v>2225</v>
      </c>
      <c r="EY46">
        <v>1</v>
      </c>
      <c r="EZ46">
        <v>25</v>
      </c>
      <c r="FA46">
        <v>9</v>
      </c>
      <c r="FB46">
        <v>9</v>
      </c>
      <c r="FC46">
        <v>2</v>
      </c>
      <c r="FD46">
        <v>513.48400000000004</v>
      </c>
      <c r="FE46">
        <v>511.15600000000001</v>
      </c>
      <c r="FF46">
        <v>36.136699999999998</v>
      </c>
      <c r="FG46">
        <v>34.670699999999997</v>
      </c>
      <c r="FH46">
        <v>30.000399999999999</v>
      </c>
      <c r="FI46">
        <v>34.397300000000001</v>
      </c>
      <c r="FJ46">
        <v>34.4116</v>
      </c>
      <c r="FK46">
        <v>19.317499999999999</v>
      </c>
      <c r="FL46">
        <v>0</v>
      </c>
      <c r="FM46">
        <v>100</v>
      </c>
      <c r="FN46">
        <v>-999.9</v>
      </c>
      <c r="FO46">
        <v>400</v>
      </c>
      <c r="FP46">
        <v>30.612200000000001</v>
      </c>
      <c r="FQ46">
        <v>97.792199999999994</v>
      </c>
      <c r="FR46">
        <v>102.08199999999999</v>
      </c>
    </row>
    <row r="47" spans="1:174" x14ac:dyDescent="0.25">
      <c r="A47">
        <v>31</v>
      </c>
      <c r="B47">
        <v>1607455054.5999999</v>
      </c>
      <c r="C47">
        <v>7907.5999999046298</v>
      </c>
      <c r="D47" t="s">
        <v>445</v>
      </c>
      <c r="E47" t="s">
        <v>446</v>
      </c>
      <c r="F47" t="s">
        <v>408</v>
      </c>
      <c r="G47" t="s">
        <v>291</v>
      </c>
      <c r="H47">
        <v>1607455046.5999999</v>
      </c>
      <c r="I47">
        <f t="shared" si="0"/>
        <v>1.0486728675047686E-3</v>
      </c>
      <c r="J47">
        <f t="shared" si="1"/>
        <v>1.0486728675047685</v>
      </c>
      <c r="K47">
        <f t="shared" si="2"/>
        <v>4.1520123303534273</v>
      </c>
      <c r="L47">
        <f t="shared" si="3"/>
        <v>394.51367741935502</v>
      </c>
      <c r="M47">
        <f t="shared" si="4"/>
        <v>155.0800083025286</v>
      </c>
      <c r="N47">
        <f t="shared" si="5"/>
        <v>15.824772192258656</v>
      </c>
      <c r="O47">
        <f t="shared" si="6"/>
        <v>40.257213938965961</v>
      </c>
      <c r="P47">
        <f t="shared" si="7"/>
        <v>2.9813159969082112E-2</v>
      </c>
      <c r="Q47">
        <f t="shared" si="8"/>
        <v>2.9639864778997893</v>
      </c>
      <c r="R47">
        <f t="shared" si="9"/>
        <v>2.9647562022845519E-2</v>
      </c>
      <c r="S47">
        <f t="shared" si="10"/>
        <v>1.8544527759674342E-2</v>
      </c>
      <c r="T47">
        <f t="shared" si="11"/>
        <v>231.28646602071592</v>
      </c>
      <c r="U47">
        <f t="shared" si="12"/>
        <v>38.034433469576882</v>
      </c>
      <c r="V47">
        <f t="shared" si="13"/>
        <v>36.442203225806402</v>
      </c>
      <c r="W47">
        <f t="shared" si="14"/>
        <v>6.1154385023385789</v>
      </c>
      <c r="X47">
        <f t="shared" si="15"/>
        <v>42.296278597583388</v>
      </c>
      <c r="Y47">
        <f t="shared" si="16"/>
        <v>2.6612797383441298</v>
      </c>
      <c r="Z47">
        <f t="shared" si="17"/>
        <v>6.2919950089797805</v>
      </c>
      <c r="AA47">
        <f t="shared" si="18"/>
        <v>3.4541587639944491</v>
      </c>
      <c r="AB47">
        <f t="shared" si="19"/>
        <v>-46.246473456960295</v>
      </c>
      <c r="AC47">
        <f t="shared" si="20"/>
        <v>83.145170337367361</v>
      </c>
      <c r="AD47">
        <f t="shared" si="21"/>
        <v>6.6604856017102199</v>
      </c>
      <c r="AE47">
        <f t="shared" si="22"/>
        <v>274.84564850283317</v>
      </c>
      <c r="AF47">
        <v>0</v>
      </c>
      <c r="AG47">
        <v>0</v>
      </c>
      <c r="AH47">
        <f t="shared" si="23"/>
        <v>1</v>
      </c>
      <c r="AI47">
        <f t="shared" si="24"/>
        <v>0</v>
      </c>
      <c r="AJ47">
        <f t="shared" si="25"/>
        <v>52188.394811157945</v>
      </c>
      <c r="AK47" t="s">
        <v>292</v>
      </c>
      <c r="AL47">
        <v>10143.9</v>
      </c>
      <c r="AM47">
        <v>715.47692307692296</v>
      </c>
      <c r="AN47">
        <v>3262.08</v>
      </c>
      <c r="AO47">
        <f t="shared" si="26"/>
        <v>0.78066849277855754</v>
      </c>
      <c r="AP47">
        <v>-0.57774747981622299</v>
      </c>
      <c r="AQ47" t="s">
        <v>447</v>
      </c>
      <c r="AR47">
        <v>15450.8</v>
      </c>
      <c r="AS47">
        <v>833.28179999999998</v>
      </c>
      <c r="AT47">
        <v>991.26</v>
      </c>
      <c r="AU47">
        <f t="shared" si="27"/>
        <v>0.15937110344410144</v>
      </c>
      <c r="AV47">
        <v>0.5</v>
      </c>
      <c r="AW47">
        <f t="shared" si="28"/>
        <v>1180.161655761782</v>
      </c>
      <c r="AX47">
        <f t="shared" si="29"/>
        <v>4.1520123303534273</v>
      </c>
      <c r="AY47">
        <f t="shared" si="30"/>
        <v>94.041832660586493</v>
      </c>
      <c r="AZ47">
        <f t="shared" si="31"/>
        <v>4.0077219820505352E-3</v>
      </c>
      <c r="BA47">
        <f t="shared" si="32"/>
        <v>2.2908419587192057</v>
      </c>
      <c r="BB47" t="s">
        <v>448</v>
      </c>
      <c r="BC47">
        <v>833.28179999999998</v>
      </c>
      <c r="BD47">
        <v>675.23</v>
      </c>
      <c r="BE47">
        <f t="shared" si="33"/>
        <v>0.31881645582390084</v>
      </c>
      <c r="BF47">
        <f t="shared" si="34"/>
        <v>0.49988355535866857</v>
      </c>
      <c r="BG47">
        <f t="shared" si="35"/>
        <v>0.87783211241471282</v>
      </c>
      <c r="BH47">
        <f t="shared" si="36"/>
        <v>0.57283500410021237</v>
      </c>
      <c r="BI47">
        <f t="shared" si="37"/>
        <v>0.89170551177677404</v>
      </c>
      <c r="BJ47">
        <f t="shared" si="38"/>
        <v>0.4050686971500323</v>
      </c>
      <c r="BK47">
        <f t="shared" si="39"/>
        <v>0.59493130284996765</v>
      </c>
      <c r="BL47">
        <f t="shared" si="40"/>
        <v>1399.97225806452</v>
      </c>
      <c r="BM47">
        <f t="shared" si="41"/>
        <v>1180.161655761782</v>
      </c>
      <c r="BN47">
        <f t="shared" si="42"/>
        <v>0.84298931565499091</v>
      </c>
      <c r="BO47">
        <f t="shared" si="43"/>
        <v>0.1959786313099818</v>
      </c>
      <c r="BP47">
        <v>6</v>
      </c>
      <c r="BQ47">
        <v>0.5</v>
      </c>
      <c r="BR47" t="s">
        <v>295</v>
      </c>
      <c r="BS47">
        <v>2</v>
      </c>
      <c r="BT47">
        <v>1607455046.5999999</v>
      </c>
      <c r="BU47">
        <v>394.51367741935502</v>
      </c>
      <c r="BV47">
        <v>399.99035483871</v>
      </c>
      <c r="BW47">
        <v>26.080077419354801</v>
      </c>
      <c r="BX47">
        <v>24.854980645161302</v>
      </c>
      <c r="BY47">
        <v>394.14367741935501</v>
      </c>
      <c r="BZ47">
        <v>25.7130774193548</v>
      </c>
      <c r="CA47">
        <v>500.200516129032</v>
      </c>
      <c r="CB47">
        <v>101.94264516129</v>
      </c>
      <c r="CC47">
        <v>9.9986674193548397E-2</v>
      </c>
      <c r="CD47">
        <v>36.962529032258097</v>
      </c>
      <c r="CE47">
        <v>36.442203225806402</v>
      </c>
      <c r="CF47">
        <v>999.9</v>
      </c>
      <c r="CG47">
        <v>0</v>
      </c>
      <c r="CH47">
        <v>0</v>
      </c>
      <c r="CI47">
        <v>10003.308064516101</v>
      </c>
      <c r="CJ47">
        <v>0</v>
      </c>
      <c r="CK47">
        <v>645.27287096774205</v>
      </c>
      <c r="CL47">
        <v>1399.97225806452</v>
      </c>
      <c r="CM47">
        <v>0.89999993548387103</v>
      </c>
      <c r="CN47">
        <v>0.100000090322581</v>
      </c>
      <c r="CO47">
        <v>0</v>
      </c>
      <c r="CP47">
        <v>834.04893548387099</v>
      </c>
      <c r="CQ47">
        <v>4.9994800000000001</v>
      </c>
      <c r="CR47">
        <v>12025.822580645199</v>
      </c>
      <c r="CS47">
        <v>11417.335483871</v>
      </c>
      <c r="CT47">
        <v>46.491677419354801</v>
      </c>
      <c r="CU47">
        <v>48.25</v>
      </c>
      <c r="CV47">
        <v>47.205290322580602</v>
      </c>
      <c r="CW47">
        <v>48.027999999999999</v>
      </c>
      <c r="CX47">
        <v>49.257935483871002</v>
      </c>
      <c r="CY47">
        <v>1255.4748387096799</v>
      </c>
      <c r="CZ47">
        <v>139.49870967741899</v>
      </c>
      <c r="DA47">
        <v>0</v>
      </c>
      <c r="DB47">
        <v>183</v>
      </c>
      <c r="DC47">
        <v>0</v>
      </c>
      <c r="DD47">
        <v>833.28179999999998</v>
      </c>
      <c r="DE47">
        <v>-67.155000122675006</v>
      </c>
      <c r="DF47">
        <v>-798.78461651248006</v>
      </c>
      <c r="DG47">
        <v>12017.68</v>
      </c>
      <c r="DH47">
        <v>15</v>
      </c>
      <c r="DI47">
        <v>1607455073.5999999</v>
      </c>
      <c r="DJ47" t="s">
        <v>449</v>
      </c>
      <c r="DK47">
        <v>1607455072.5999999</v>
      </c>
      <c r="DL47">
        <v>1607455073.5999999</v>
      </c>
      <c r="DM47">
        <v>11</v>
      </c>
      <c r="DN47">
        <v>3.2000000000000001E-2</v>
      </c>
      <c r="DO47">
        <v>-0.02</v>
      </c>
      <c r="DP47">
        <v>0.37</v>
      </c>
      <c r="DQ47">
        <v>0.36699999999999999</v>
      </c>
      <c r="DR47">
        <v>400</v>
      </c>
      <c r="DS47">
        <v>25</v>
      </c>
      <c r="DT47">
        <v>0.23</v>
      </c>
      <c r="DU47">
        <v>0.06</v>
      </c>
      <c r="DV47">
        <v>4.1541671193294603</v>
      </c>
      <c r="DW47">
        <v>-0.81805774579798096</v>
      </c>
      <c r="DX47">
        <v>6.04749151610793E-2</v>
      </c>
      <c r="DY47">
        <v>0</v>
      </c>
      <c r="DZ47">
        <v>-5.5088041935483902</v>
      </c>
      <c r="EA47">
        <v>0.91424758064517897</v>
      </c>
      <c r="EB47">
        <v>7.0571076217832998E-2</v>
      </c>
      <c r="EC47">
        <v>0</v>
      </c>
      <c r="ED47">
        <v>1.30373612903226</v>
      </c>
      <c r="EE47">
        <v>5.3215161290321E-2</v>
      </c>
      <c r="EF47">
        <v>4.1733877918029797E-3</v>
      </c>
      <c r="EG47">
        <v>1</v>
      </c>
      <c r="EH47">
        <v>1</v>
      </c>
      <c r="EI47">
        <v>3</v>
      </c>
      <c r="EJ47" t="s">
        <v>297</v>
      </c>
      <c r="EK47">
        <v>100</v>
      </c>
      <c r="EL47">
        <v>100</v>
      </c>
      <c r="EM47">
        <v>0.37</v>
      </c>
      <c r="EN47">
        <v>0.36699999999999999</v>
      </c>
      <c r="EO47">
        <v>0.50581355267313899</v>
      </c>
      <c r="EP47">
        <v>-1.6043650578588901E-5</v>
      </c>
      <c r="EQ47">
        <v>-1.15305589960158E-6</v>
      </c>
      <c r="ER47">
        <v>3.6581349982770798E-10</v>
      </c>
      <c r="ES47">
        <v>-0.168281186115534</v>
      </c>
      <c r="ET47">
        <v>-1.48585495900011E-2</v>
      </c>
      <c r="EU47">
        <v>2.0620247853856302E-3</v>
      </c>
      <c r="EV47">
        <v>-2.1578943166311499E-5</v>
      </c>
      <c r="EW47">
        <v>18</v>
      </c>
      <c r="EX47">
        <v>2225</v>
      </c>
      <c r="EY47">
        <v>1</v>
      </c>
      <c r="EZ47">
        <v>25</v>
      </c>
      <c r="FA47">
        <v>12</v>
      </c>
      <c r="FB47">
        <v>12</v>
      </c>
      <c r="FC47">
        <v>2</v>
      </c>
      <c r="FD47">
        <v>510.47899999999998</v>
      </c>
      <c r="FE47">
        <v>510.79899999999998</v>
      </c>
      <c r="FF47">
        <v>35.947000000000003</v>
      </c>
      <c r="FG47">
        <v>34.798000000000002</v>
      </c>
      <c r="FH47">
        <v>30.0002</v>
      </c>
      <c r="FI47">
        <v>34.526299999999999</v>
      </c>
      <c r="FJ47">
        <v>34.545099999999998</v>
      </c>
      <c r="FK47">
        <v>19.316600000000001</v>
      </c>
      <c r="FL47">
        <v>0</v>
      </c>
      <c r="FM47">
        <v>100</v>
      </c>
      <c r="FN47">
        <v>-999.9</v>
      </c>
      <c r="FO47">
        <v>400</v>
      </c>
      <c r="FP47">
        <v>31.400200000000002</v>
      </c>
      <c r="FQ47">
        <v>97.768500000000003</v>
      </c>
      <c r="FR47">
        <v>102.053</v>
      </c>
    </row>
    <row r="48" spans="1:174" x14ac:dyDescent="0.25">
      <c r="A48">
        <v>32</v>
      </c>
      <c r="B48">
        <v>1607455186.5999999</v>
      </c>
      <c r="C48">
        <v>8039.5999999046298</v>
      </c>
      <c r="D48" t="s">
        <v>450</v>
      </c>
      <c r="E48" t="s">
        <v>451</v>
      </c>
      <c r="F48" t="s">
        <v>408</v>
      </c>
      <c r="G48" t="s">
        <v>291</v>
      </c>
      <c r="H48">
        <v>1607455178.8499999</v>
      </c>
      <c r="I48">
        <f t="shared" si="0"/>
        <v>7.0672559890747912E-4</v>
      </c>
      <c r="J48">
        <f t="shared" si="1"/>
        <v>0.7067255989074791</v>
      </c>
      <c r="K48">
        <f t="shared" si="2"/>
        <v>2.5012573909728619</v>
      </c>
      <c r="L48">
        <f t="shared" si="3"/>
        <v>396.68340000000001</v>
      </c>
      <c r="M48">
        <f t="shared" si="4"/>
        <v>155.91517459805269</v>
      </c>
      <c r="N48">
        <f t="shared" si="5"/>
        <v>15.910488781166809</v>
      </c>
      <c r="O48">
        <f t="shared" si="6"/>
        <v>40.479875045170445</v>
      </c>
      <c r="P48">
        <f t="shared" si="7"/>
        <v>1.79711595930672E-2</v>
      </c>
      <c r="Q48">
        <f t="shared" si="8"/>
        <v>2.9632686529987708</v>
      </c>
      <c r="R48">
        <f t="shared" si="9"/>
        <v>1.7910829844342124E-2</v>
      </c>
      <c r="S48">
        <f t="shared" si="10"/>
        <v>1.1199672073693684E-2</v>
      </c>
      <c r="T48">
        <f t="shared" si="11"/>
        <v>231.29520571444723</v>
      </c>
      <c r="U48">
        <f t="shared" si="12"/>
        <v>38.369037067806083</v>
      </c>
      <c r="V48">
        <f t="shared" si="13"/>
        <v>37.464089999999999</v>
      </c>
      <c r="W48">
        <f t="shared" si="14"/>
        <v>6.4663563192708038</v>
      </c>
      <c r="X48">
        <f t="shared" si="15"/>
        <v>41.068170608901717</v>
      </c>
      <c r="Y48">
        <f t="shared" si="16"/>
        <v>2.6190792795394198</v>
      </c>
      <c r="Z48">
        <f t="shared" si="17"/>
        <v>6.3773945630091502</v>
      </c>
      <c r="AA48">
        <f t="shared" si="18"/>
        <v>3.847277039731384</v>
      </c>
      <c r="AB48">
        <f t="shared" si="19"/>
        <v>-31.166598911819829</v>
      </c>
      <c r="AC48">
        <f t="shared" si="20"/>
        <v>-40.644522755113101</v>
      </c>
      <c r="AD48">
        <f t="shared" si="21"/>
        <v>-3.2767435874229243</v>
      </c>
      <c r="AE48">
        <f t="shared" si="22"/>
        <v>156.20734046009142</v>
      </c>
      <c r="AF48">
        <v>10</v>
      </c>
      <c r="AG48">
        <v>2</v>
      </c>
      <c r="AH48">
        <f t="shared" si="23"/>
        <v>1</v>
      </c>
      <c r="AI48">
        <f t="shared" si="24"/>
        <v>0</v>
      </c>
      <c r="AJ48">
        <f t="shared" si="25"/>
        <v>52126.540888862502</v>
      </c>
      <c r="AK48" t="s">
        <v>292</v>
      </c>
      <c r="AL48">
        <v>10143.9</v>
      </c>
      <c r="AM48">
        <v>715.47692307692296</v>
      </c>
      <c r="AN48">
        <v>3262.08</v>
      </c>
      <c r="AO48">
        <f t="shared" si="26"/>
        <v>0.78066849277855754</v>
      </c>
      <c r="AP48">
        <v>-0.57774747981622299</v>
      </c>
      <c r="AQ48" t="s">
        <v>452</v>
      </c>
      <c r="AR48">
        <v>15429.1</v>
      </c>
      <c r="AS48">
        <v>740.79043999999999</v>
      </c>
      <c r="AT48">
        <v>845.77</v>
      </c>
      <c r="AU48">
        <f t="shared" si="27"/>
        <v>0.12412305946060986</v>
      </c>
      <c r="AV48">
        <v>0.5</v>
      </c>
      <c r="AW48">
        <f t="shared" si="28"/>
        <v>1180.2071375687469</v>
      </c>
      <c r="AX48">
        <f t="shared" si="29"/>
        <v>2.5012573909728619</v>
      </c>
      <c r="AY48">
        <f t="shared" si="30"/>
        <v>73.245460356140867</v>
      </c>
      <c r="AZ48">
        <f t="shared" si="31"/>
        <v>2.6088682001465468E-3</v>
      </c>
      <c r="BA48">
        <f t="shared" si="32"/>
        <v>2.8569351005592538</v>
      </c>
      <c r="BB48" t="s">
        <v>453</v>
      </c>
      <c r="BC48">
        <v>740.79043999999999</v>
      </c>
      <c r="BD48">
        <v>577.27</v>
      </c>
      <c r="BE48">
        <f t="shared" si="33"/>
        <v>0.31746219421355693</v>
      </c>
      <c r="BF48">
        <f t="shared" si="34"/>
        <v>0.39098532588454371</v>
      </c>
      <c r="BG48">
        <f t="shared" si="35"/>
        <v>0.89999292314912416</v>
      </c>
      <c r="BH48">
        <f t="shared" si="36"/>
        <v>0.80571863432144031</v>
      </c>
      <c r="BI48">
        <f t="shared" si="37"/>
        <v>0.9488365194781343</v>
      </c>
      <c r="BJ48">
        <f t="shared" si="38"/>
        <v>0.30468009154298825</v>
      </c>
      <c r="BK48">
        <f t="shared" si="39"/>
        <v>0.69531990845701175</v>
      </c>
      <c r="BL48">
        <f t="shared" si="40"/>
        <v>1400.0263333333301</v>
      </c>
      <c r="BM48">
        <f t="shared" si="41"/>
        <v>1180.2071375687469</v>
      </c>
      <c r="BN48">
        <f t="shared" si="42"/>
        <v>0.8429892420371734</v>
      </c>
      <c r="BO48">
        <f t="shared" si="43"/>
        <v>0.19597848407434693</v>
      </c>
      <c r="BP48">
        <v>6</v>
      </c>
      <c r="BQ48">
        <v>0.5</v>
      </c>
      <c r="BR48" t="s">
        <v>295</v>
      </c>
      <c r="BS48">
        <v>2</v>
      </c>
      <c r="BT48">
        <v>1607455178.8499999</v>
      </c>
      <c r="BU48">
        <v>396.68340000000001</v>
      </c>
      <c r="BV48">
        <v>400.01993333333297</v>
      </c>
      <c r="BW48">
        <v>25.6657233333333</v>
      </c>
      <c r="BX48">
        <v>24.839763333333298</v>
      </c>
      <c r="BY48">
        <v>396.3107</v>
      </c>
      <c r="BZ48">
        <v>25.261393333333299</v>
      </c>
      <c r="CA48">
        <v>500.20846666666699</v>
      </c>
      <c r="CB48">
        <v>101.945733333333</v>
      </c>
      <c r="CC48">
        <v>0.100067033333333</v>
      </c>
      <c r="CD48">
        <v>37.209673333333299</v>
      </c>
      <c r="CE48">
        <v>37.464089999999999</v>
      </c>
      <c r="CF48">
        <v>999.9</v>
      </c>
      <c r="CG48">
        <v>0</v>
      </c>
      <c r="CH48">
        <v>0</v>
      </c>
      <c r="CI48">
        <v>9998.9369999999999</v>
      </c>
      <c r="CJ48">
        <v>0</v>
      </c>
      <c r="CK48">
        <v>305.45440000000002</v>
      </c>
      <c r="CL48">
        <v>1400.0263333333301</v>
      </c>
      <c r="CM48">
        <v>0.90000153333333299</v>
      </c>
      <c r="CN48">
        <v>9.9998423333333294E-2</v>
      </c>
      <c r="CO48">
        <v>0</v>
      </c>
      <c r="CP48">
        <v>741.18730000000005</v>
      </c>
      <c r="CQ48">
        <v>4.9994800000000001</v>
      </c>
      <c r="CR48">
        <v>11651.916666666701</v>
      </c>
      <c r="CS48">
        <v>11417.8066666667</v>
      </c>
      <c r="CT48">
        <v>46.628966666666699</v>
      </c>
      <c r="CU48">
        <v>48.318300000000001</v>
      </c>
      <c r="CV48">
        <v>47.303733333333298</v>
      </c>
      <c r="CW48">
        <v>48.147666666666701</v>
      </c>
      <c r="CX48">
        <v>49.426866666666697</v>
      </c>
      <c r="CY48">
        <v>1255.527</v>
      </c>
      <c r="CZ48">
        <v>139.500666666667</v>
      </c>
      <c r="DA48">
        <v>0</v>
      </c>
      <c r="DB48">
        <v>131.200000047684</v>
      </c>
      <c r="DC48">
        <v>0</v>
      </c>
      <c r="DD48">
        <v>740.79043999999999</v>
      </c>
      <c r="DE48">
        <v>-48.202153794015899</v>
      </c>
      <c r="DF48">
        <v>-717.692306509069</v>
      </c>
      <c r="DG48">
        <v>11645.588</v>
      </c>
      <c r="DH48">
        <v>15</v>
      </c>
      <c r="DI48">
        <v>1607455073.5999999</v>
      </c>
      <c r="DJ48" t="s">
        <v>449</v>
      </c>
      <c r="DK48">
        <v>1607455072.5999999</v>
      </c>
      <c r="DL48">
        <v>1607455073.5999999</v>
      </c>
      <c r="DM48">
        <v>11</v>
      </c>
      <c r="DN48">
        <v>3.2000000000000001E-2</v>
      </c>
      <c r="DO48">
        <v>-0.02</v>
      </c>
      <c r="DP48">
        <v>0.37</v>
      </c>
      <c r="DQ48">
        <v>0.36699999999999999</v>
      </c>
      <c r="DR48">
        <v>400</v>
      </c>
      <c r="DS48">
        <v>25</v>
      </c>
      <c r="DT48">
        <v>0.23</v>
      </c>
      <c r="DU48">
        <v>0.06</v>
      </c>
      <c r="DV48">
        <v>2.5073021734701202</v>
      </c>
      <c r="DW48">
        <v>-0.11974418576847599</v>
      </c>
      <c r="DX48">
        <v>4.6236850059344699E-2</v>
      </c>
      <c r="DY48">
        <v>1</v>
      </c>
      <c r="DZ48">
        <v>-3.3406422580645199</v>
      </c>
      <c r="EA48">
        <v>0.105110322580653</v>
      </c>
      <c r="EB48">
        <v>5.4051382346900399E-2</v>
      </c>
      <c r="EC48">
        <v>1</v>
      </c>
      <c r="ED48">
        <v>0.82344422580645205</v>
      </c>
      <c r="EE48">
        <v>0.179077258064513</v>
      </c>
      <c r="EF48">
        <v>1.3655838403312999E-2</v>
      </c>
      <c r="EG48">
        <v>1</v>
      </c>
      <c r="EH48">
        <v>3</v>
      </c>
      <c r="EI48">
        <v>3</v>
      </c>
      <c r="EJ48" t="s">
        <v>315</v>
      </c>
      <c r="EK48">
        <v>100</v>
      </c>
      <c r="EL48">
        <v>100</v>
      </c>
      <c r="EM48">
        <v>0.373</v>
      </c>
      <c r="EN48">
        <v>0.40510000000000002</v>
      </c>
      <c r="EO48">
        <v>0.53738103481365596</v>
      </c>
      <c r="EP48">
        <v>-1.6043650578588901E-5</v>
      </c>
      <c r="EQ48">
        <v>-1.15305589960158E-6</v>
      </c>
      <c r="ER48">
        <v>3.6581349982770798E-10</v>
      </c>
      <c r="ES48">
        <v>-0.18833254772653499</v>
      </c>
      <c r="ET48">
        <v>-1.48585495900011E-2</v>
      </c>
      <c r="EU48">
        <v>2.0620247853856302E-3</v>
      </c>
      <c r="EV48">
        <v>-2.1578943166311499E-5</v>
      </c>
      <c r="EW48">
        <v>18</v>
      </c>
      <c r="EX48">
        <v>2225</v>
      </c>
      <c r="EY48">
        <v>1</v>
      </c>
      <c r="EZ48">
        <v>25</v>
      </c>
      <c r="FA48">
        <v>1.9</v>
      </c>
      <c r="FB48">
        <v>1.9</v>
      </c>
      <c r="FC48">
        <v>2</v>
      </c>
      <c r="FD48">
        <v>476.37599999999998</v>
      </c>
      <c r="FE48">
        <v>510.55700000000002</v>
      </c>
      <c r="FF48">
        <v>36.010899999999999</v>
      </c>
      <c r="FG48">
        <v>34.884900000000002</v>
      </c>
      <c r="FH48">
        <v>30.000399999999999</v>
      </c>
      <c r="FI48">
        <v>34.623699999999999</v>
      </c>
      <c r="FJ48">
        <v>34.640799999999999</v>
      </c>
      <c r="FK48">
        <v>19.313099999999999</v>
      </c>
      <c r="FL48">
        <v>0</v>
      </c>
      <c r="FM48">
        <v>100</v>
      </c>
      <c r="FN48">
        <v>-999.9</v>
      </c>
      <c r="FO48">
        <v>400</v>
      </c>
      <c r="FP48">
        <v>31.400200000000002</v>
      </c>
      <c r="FQ48">
        <v>97.756200000000007</v>
      </c>
      <c r="FR48">
        <v>102.036</v>
      </c>
    </row>
    <row r="49" spans="1:174" x14ac:dyDescent="0.25">
      <c r="A49">
        <v>33</v>
      </c>
      <c r="B49">
        <v>1607455401.5999999</v>
      </c>
      <c r="C49">
        <v>8254.5999999046307</v>
      </c>
      <c r="D49" t="s">
        <v>454</v>
      </c>
      <c r="E49" t="s">
        <v>455</v>
      </c>
      <c r="F49" t="s">
        <v>358</v>
      </c>
      <c r="G49" t="s">
        <v>428</v>
      </c>
      <c r="H49">
        <v>1607455393.5999999</v>
      </c>
      <c r="I49">
        <f t="shared" ref="I49:I74" si="44">(J49)/1000</f>
        <v>1.8360574170961147E-3</v>
      </c>
      <c r="J49">
        <f t="shared" ref="J49:J74" si="45">1000*CA49*AH49*(BW49-BX49)/(100*BP49*(1000-AH49*BW49))</f>
        <v>1.8360574170961146</v>
      </c>
      <c r="K49">
        <f t="shared" ref="K49:K74" si="46">CA49*AH49*(BV49-BU49*(1000-AH49*BX49)/(1000-AH49*BW49))/(100*BP49)</f>
        <v>6.3587219186527761</v>
      </c>
      <c r="L49">
        <f t="shared" ref="L49:L74" si="47">BU49 - IF(AH49&gt;1, K49*BP49*100/(AJ49*CI49), 0)</f>
        <v>391.51877419354798</v>
      </c>
      <c r="M49">
        <f t="shared" ref="M49:M74" si="48">((S49-I49/2)*L49-K49)/(S49+I49/2)</f>
        <v>162.38006068558025</v>
      </c>
      <c r="N49">
        <f t="shared" ref="N49:N74" si="49">M49*(CB49+CC49)/1000</f>
        <v>16.569924168574254</v>
      </c>
      <c r="O49">
        <f t="shared" ref="O49:O74" si="50">(BU49 - IF(AH49&gt;1, K49*BP49*100/(AJ49*CI49), 0))*(CB49+CC49)/1000</f>
        <v>39.952173755631172</v>
      </c>
      <c r="P49">
        <f t="shared" ref="P49:P74" si="51">2/((1/R49-1/Q49)+SIGN(R49)*SQRT((1/R49-1/Q49)*(1/R49-1/Q49) + 4*BQ49/((BQ49+1)*(BQ49+1))*(2*1/R49*1/Q49-1/Q49*1/Q49)))</f>
        <v>4.8323215135455164E-2</v>
      </c>
      <c r="Q49">
        <f t="shared" ref="Q49:Q74" si="52">IF(LEFT(BR49,1)&lt;&gt;"0",IF(LEFT(BR49,1)="1",3,BS49),$D$5+$E$5*(CI49*CB49/($K$5*1000))+$F$5*(CI49*CB49/($K$5*1000))*MAX(MIN(BP49,$J$5),$I$5)*MAX(MIN(BP49,$J$5),$I$5)+$G$5*MAX(MIN(BP49,$J$5),$I$5)*(CI49*CB49/($K$5*1000))+$H$5*(CI49*CB49/($K$5*1000))*(CI49*CB49/($K$5*1000)))</f>
        <v>2.9635942078730269</v>
      </c>
      <c r="R49">
        <f t="shared" ref="R49:R74" si="53">I49*(1000-(1000*0.61365*EXP(17.502*V49/(240.97+V49))/(CB49+CC49)+BW49)/2)/(1000*0.61365*EXP(17.502*V49/(240.97+V49))/(CB49+CC49)-BW49)</f>
        <v>4.7889710038165542E-2</v>
      </c>
      <c r="S49">
        <f t="shared" ref="S49:S74" si="54">1/((BQ49+1)/(P49/1.6)+1/(Q49/1.37)) + BQ49/((BQ49+1)/(P49/1.6) + BQ49/(Q49/1.37))</f>
        <v>2.9969693228919805E-2</v>
      </c>
      <c r="T49">
        <f t="shared" ref="T49:T74" si="55">(BM49*BO49)</f>
        <v>231.28995389469904</v>
      </c>
      <c r="U49">
        <f t="shared" ref="U49:U74" si="56">(CD49+(T49+2*0.95*0.0000000567*(((CD49+$B$7)+273)^4-(CD49+273)^4)-44100*I49)/(1.84*29.3*Q49+8*0.95*0.0000000567*(CD49+273)^3))</f>
        <v>38.127866190641008</v>
      </c>
      <c r="V49">
        <f t="shared" ref="V49:V74" si="57">($C$7*CE49+$D$7*CF49+$E$7*U49)</f>
        <v>37.534454838709699</v>
      </c>
      <c r="W49">
        <f t="shared" ref="W49:W74" si="58">0.61365*EXP(17.502*V49/(240.97+V49))</f>
        <v>6.4911500972136951</v>
      </c>
      <c r="X49">
        <f t="shared" ref="X49:X74" si="59">(Y49/Z49*100)</f>
        <v>43.105311372518237</v>
      </c>
      <c r="Y49">
        <f t="shared" ref="Y49:Y74" si="60">BW49*(CB49+CC49)/1000</f>
        <v>2.756119463649874</v>
      </c>
      <c r="Z49">
        <f t="shared" ref="Z49:Z74" si="61">0.61365*EXP(17.502*CD49/(240.97+CD49))</f>
        <v>6.3939207858431955</v>
      </c>
      <c r="AA49">
        <f t="shared" ref="AA49:AA74" si="62">(W49-BW49*(CB49+CC49)/1000)</f>
        <v>3.735030633563821</v>
      </c>
      <c r="AB49">
        <f t="shared" ref="AB49:AB74" si="63">(-I49*44100)</f>
        <v>-80.970132093938659</v>
      </c>
      <c r="AC49">
        <f t="shared" ref="AC49:AC74" si="64">2*29.3*Q49*0.92*(CD49-V49)</f>
        <v>-44.303071985384705</v>
      </c>
      <c r="AD49">
        <f t="shared" ref="AD49:AD74" si="65">2*0.95*0.0000000567*(((CD49+$B$7)+273)^4-(V49+273)^4)</f>
        <v>-3.5733368191816566</v>
      </c>
      <c r="AE49">
        <f t="shared" ref="AE49:AE74" si="66">T49+AD49+AB49+AC49</f>
        <v>102.443412996194</v>
      </c>
      <c r="AF49">
        <v>0</v>
      </c>
      <c r="AG49">
        <v>0</v>
      </c>
      <c r="AH49">
        <f t="shared" ref="AH49:AH74" si="67">IF(AF49*$H$13&gt;=AJ49,1,(AJ49/(AJ49-AF49*$H$13)))</f>
        <v>1</v>
      </c>
      <c r="AI49">
        <f t="shared" ref="AI49:AI74" si="68">(AH49-1)*100</f>
        <v>0</v>
      </c>
      <c r="AJ49">
        <f t="shared" ref="AJ49:AJ74" si="69">MAX(0,($B$13+$C$13*CI49)/(1+$D$13*CI49)*CB49/(CD49+273)*$E$13)</f>
        <v>52127.748738535905</v>
      </c>
      <c r="AK49" t="s">
        <v>292</v>
      </c>
      <c r="AL49">
        <v>10143.9</v>
      </c>
      <c r="AM49">
        <v>715.47692307692296</v>
      </c>
      <c r="AN49">
        <v>3262.08</v>
      </c>
      <c r="AO49">
        <f t="shared" ref="AO49:AO74" si="70">1-AM49/AN49</f>
        <v>0.78066849277855754</v>
      </c>
      <c r="AP49">
        <v>-0.57774747981622299</v>
      </c>
      <c r="AQ49" t="s">
        <v>456</v>
      </c>
      <c r="AR49">
        <v>15359.3</v>
      </c>
      <c r="AS49">
        <v>1083.5052000000001</v>
      </c>
      <c r="AT49">
        <v>1347.63</v>
      </c>
      <c r="AU49">
        <f t="shared" ref="AU49:AU74" si="71">1-AS49/AT49</f>
        <v>0.19599207497606908</v>
      </c>
      <c r="AV49">
        <v>0.5</v>
      </c>
      <c r="AW49">
        <f t="shared" ref="AW49:AW74" si="72">BM49</f>
        <v>1180.1810493102698</v>
      </c>
      <c r="AX49">
        <f t="shared" ref="AX49:AX74" si="73">K49</f>
        <v>6.3587219186527761</v>
      </c>
      <c r="AY49">
        <f t="shared" ref="AY49:AY74" si="74">AU49*AV49*AW49</f>
        <v>115.65306635087714</v>
      </c>
      <c r="AZ49">
        <f t="shared" ref="AZ49:AZ74" si="75">(AX49-AP49)/AW49</f>
        <v>5.877462108481459E-3</v>
      </c>
      <c r="BA49">
        <f t="shared" ref="BA49:BA74" si="76">(AN49-AT49)/AT49</f>
        <v>1.4206050622203421</v>
      </c>
      <c r="BB49" t="s">
        <v>457</v>
      </c>
      <c r="BC49">
        <v>1083.5052000000001</v>
      </c>
      <c r="BD49">
        <v>787.25</v>
      </c>
      <c r="BE49">
        <f t="shared" ref="BE49:BE74" si="77">1-BD49/AT49</f>
        <v>0.41582630247174679</v>
      </c>
      <c r="BF49">
        <f t="shared" ref="BF49:BF74" si="78">(AT49-BC49)/(AT49-BD49)</f>
        <v>0.47133159641671724</v>
      </c>
      <c r="BG49">
        <f t="shared" ref="BG49:BG74" si="79">(AN49-AT49)/(AN49-BD49)</f>
        <v>0.77356828549839785</v>
      </c>
      <c r="BH49">
        <f t="shared" ref="BH49:BH74" si="80">(AT49-BC49)/(AT49-AM49)</f>
        <v>0.41781778756119192</v>
      </c>
      <c r="BI49">
        <f t="shared" ref="BI49:BI74" si="81">(AN49-AT49)/(AN49-AM49)</f>
        <v>0.751766153645399</v>
      </c>
      <c r="BJ49">
        <f t="shared" ref="BJ49:BJ74" si="82">(BF49*BD49/BC49)</f>
        <v>0.34245871573026193</v>
      </c>
      <c r="BK49">
        <f t="shared" ref="BK49:BK74" si="83">(1-BJ49)</f>
        <v>0.65754128426973812</v>
      </c>
      <c r="BL49">
        <f t="shared" ref="BL49:BL74" si="84">$B$11*CJ49+$C$11*CK49+$F$11*CL49*(1-CO49)</f>
        <v>1399.99548387097</v>
      </c>
      <c r="BM49">
        <f t="shared" ref="BM49:BM74" si="85">BL49*BN49</f>
        <v>1180.1810493102698</v>
      </c>
      <c r="BN49">
        <f t="shared" ref="BN49:BN74" si="86">($B$11*$D$9+$C$11*$D$9+$F$11*((CY49+CQ49)/MAX(CY49+CQ49+CZ49, 0.1)*$I$9+CZ49/MAX(CY49+CQ49+CZ49, 0.1)*$J$9))/($B$11+$C$11+$F$11)</f>
        <v>0.84298918311299409</v>
      </c>
      <c r="BO49">
        <f t="shared" ref="BO49:BO74" si="87">($B$11*$K$9+$C$11*$K$9+$F$11*((CY49+CQ49)/MAX(CY49+CQ49+CZ49, 0.1)*$P$9+CZ49/MAX(CY49+CQ49+CZ49, 0.1)*$Q$9))/($B$11+$C$11+$F$11)</f>
        <v>0.19597836622598816</v>
      </c>
      <c r="BP49">
        <v>6</v>
      </c>
      <c r="BQ49">
        <v>0.5</v>
      </c>
      <c r="BR49" t="s">
        <v>295</v>
      </c>
      <c r="BS49">
        <v>2</v>
      </c>
      <c r="BT49">
        <v>1607455393.5999999</v>
      </c>
      <c r="BU49">
        <v>391.51877419354798</v>
      </c>
      <c r="BV49">
        <v>400.00851612903199</v>
      </c>
      <c r="BW49">
        <v>27.009106451612901</v>
      </c>
      <c r="BX49">
        <v>24.8661903225806</v>
      </c>
      <c r="BY49">
        <v>391.14206451612898</v>
      </c>
      <c r="BZ49">
        <v>26.542619354838699</v>
      </c>
      <c r="CA49">
        <v>500.19703225806398</v>
      </c>
      <c r="CB49">
        <v>101.94403225806499</v>
      </c>
      <c r="CC49">
        <v>0.100049377419355</v>
      </c>
      <c r="CD49">
        <v>37.257167741935497</v>
      </c>
      <c r="CE49">
        <v>37.534454838709699</v>
      </c>
      <c r="CF49">
        <v>999.9</v>
      </c>
      <c r="CG49">
        <v>0</v>
      </c>
      <c r="CH49">
        <v>0</v>
      </c>
      <c r="CI49">
        <v>10000.948709677399</v>
      </c>
      <c r="CJ49">
        <v>0</v>
      </c>
      <c r="CK49">
        <v>1226.3367741935499</v>
      </c>
      <c r="CL49">
        <v>1399.99548387097</v>
      </c>
      <c r="CM49">
        <v>0.90000329032257997</v>
      </c>
      <c r="CN49">
        <v>9.9996516129032195E-2</v>
      </c>
      <c r="CO49">
        <v>0</v>
      </c>
      <c r="CP49">
        <v>1085.95258064516</v>
      </c>
      <c r="CQ49">
        <v>4.9994800000000001</v>
      </c>
      <c r="CR49">
        <v>15634.080645161301</v>
      </c>
      <c r="CS49">
        <v>11417.5516129032</v>
      </c>
      <c r="CT49">
        <v>46.705290322580602</v>
      </c>
      <c r="CU49">
        <v>48.467483870967698</v>
      </c>
      <c r="CV49">
        <v>47.311999999999998</v>
      </c>
      <c r="CW49">
        <v>48.186999999999998</v>
      </c>
      <c r="CX49">
        <v>49.5</v>
      </c>
      <c r="CY49">
        <v>1255.5019354838701</v>
      </c>
      <c r="CZ49">
        <v>139.494838709677</v>
      </c>
      <c r="DA49">
        <v>0</v>
      </c>
      <c r="DB49">
        <v>213.799999952316</v>
      </c>
      <c r="DC49">
        <v>0</v>
      </c>
      <c r="DD49">
        <v>1083.5052000000001</v>
      </c>
      <c r="DE49">
        <v>-266.06076962899402</v>
      </c>
      <c r="DF49">
        <v>-3817.4384670894401</v>
      </c>
      <c r="DG49">
        <v>15599.236000000001</v>
      </c>
      <c r="DH49">
        <v>15</v>
      </c>
      <c r="DI49">
        <v>1607455073.5999999</v>
      </c>
      <c r="DJ49" t="s">
        <v>449</v>
      </c>
      <c r="DK49">
        <v>1607455072.5999999</v>
      </c>
      <c r="DL49">
        <v>1607455073.5999999</v>
      </c>
      <c r="DM49">
        <v>11</v>
      </c>
      <c r="DN49">
        <v>3.2000000000000001E-2</v>
      </c>
      <c r="DO49">
        <v>-0.02</v>
      </c>
      <c r="DP49">
        <v>0.37</v>
      </c>
      <c r="DQ49">
        <v>0.36699999999999999</v>
      </c>
      <c r="DR49">
        <v>400</v>
      </c>
      <c r="DS49">
        <v>25</v>
      </c>
      <c r="DT49">
        <v>0.23</v>
      </c>
      <c r="DU49">
        <v>0.06</v>
      </c>
      <c r="DV49">
        <v>6.3632417760038997</v>
      </c>
      <c r="DW49">
        <v>-0.28818811631622698</v>
      </c>
      <c r="DX49">
        <v>2.86551020919576E-2</v>
      </c>
      <c r="DY49">
        <v>1</v>
      </c>
      <c r="DZ49">
        <v>-8.4932751612903203</v>
      </c>
      <c r="EA49">
        <v>0.37030741935484701</v>
      </c>
      <c r="EB49">
        <v>3.6005493565697301E-2</v>
      </c>
      <c r="EC49">
        <v>0</v>
      </c>
      <c r="ED49">
        <v>2.14321580645161</v>
      </c>
      <c r="EE49">
        <v>-3.7904032258071402E-2</v>
      </c>
      <c r="EF49">
        <v>2.8943067298422501E-3</v>
      </c>
      <c r="EG49">
        <v>1</v>
      </c>
      <c r="EH49">
        <v>2</v>
      </c>
      <c r="EI49">
        <v>3</v>
      </c>
      <c r="EJ49" t="s">
        <v>302</v>
      </c>
      <c r="EK49">
        <v>100</v>
      </c>
      <c r="EL49">
        <v>100</v>
      </c>
      <c r="EM49">
        <v>0.377</v>
      </c>
      <c r="EN49">
        <v>0.46639999999999998</v>
      </c>
      <c r="EO49">
        <v>0.53738103481365596</v>
      </c>
      <c r="EP49">
        <v>-1.6043650578588901E-5</v>
      </c>
      <c r="EQ49">
        <v>-1.15305589960158E-6</v>
      </c>
      <c r="ER49">
        <v>3.6581349982770798E-10</v>
      </c>
      <c r="ES49">
        <v>-0.18833254772653499</v>
      </c>
      <c r="ET49">
        <v>-1.48585495900011E-2</v>
      </c>
      <c r="EU49">
        <v>2.0620247853856302E-3</v>
      </c>
      <c r="EV49">
        <v>-2.1578943166311499E-5</v>
      </c>
      <c r="EW49">
        <v>18</v>
      </c>
      <c r="EX49">
        <v>2225</v>
      </c>
      <c r="EY49">
        <v>1</v>
      </c>
      <c r="EZ49">
        <v>25</v>
      </c>
      <c r="FA49">
        <v>5.5</v>
      </c>
      <c r="FB49">
        <v>5.5</v>
      </c>
      <c r="FC49">
        <v>2</v>
      </c>
      <c r="FD49">
        <v>509.31400000000002</v>
      </c>
      <c r="FE49">
        <v>510.76299999999998</v>
      </c>
      <c r="FF49">
        <v>36.091099999999997</v>
      </c>
      <c r="FG49">
        <v>34.945999999999998</v>
      </c>
      <c r="FH49">
        <v>30.0001</v>
      </c>
      <c r="FI49">
        <v>34.695700000000002</v>
      </c>
      <c r="FJ49">
        <v>34.717500000000001</v>
      </c>
      <c r="FK49">
        <v>19.314</v>
      </c>
      <c r="FL49">
        <v>0</v>
      </c>
      <c r="FM49">
        <v>100</v>
      </c>
      <c r="FN49">
        <v>-999.9</v>
      </c>
      <c r="FO49">
        <v>400</v>
      </c>
      <c r="FP49">
        <v>25.6708</v>
      </c>
      <c r="FQ49">
        <v>97.748199999999997</v>
      </c>
      <c r="FR49">
        <v>102.024</v>
      </c>
    </row>
    <row r="50" spans="1:174" x14ac:dyDescent="0.25">
      <c r="A50">
        <v>34</v>
      </c>
      <c r="B50">
        <v>1607455605.5999999</v>
      </c>
      <c r="C50">
        <v>8458.5999999046307</v>
      </c>
      <c r="D50" t="s">
        <v>458</v>
      </c>
      <c r="E50" t="s">
        <v>459</v>
      </c>
      <c r="F50" t="s">
        <v>358</v>
      </c>
      <c r="G50" t="s">
        <v>428</v>
      </c>
      <c r="H50">
        <v>1607455597.8499999</v>
      </c>
      <c r="I50">
        <f t="shared" si="44"/>
        <v>2.037547380755934E-3</v>
      </c>
      <c r="J50">
        <f t="shared" si="45"/>
        <v>2.0375473807559339</v>
      </c>
      <c r="K50">
        <f t="shared" si="46"/>
        <v>7.0964734985434568</v>
      </c>
      <c r="L50">
        <f t="shared" si="47"/>
        <v>390.54020000000003</v>
      </c>
      <c r="M50">
        <f t="shared" si="48"/>
        <v>171.57617327492176</v>
      </c>
      <c r="N50">
        <f t="shared" si="49"/>
        <v>17.508140751731016</v>
      </c>
      <c r="O50">
        <f t="shared" si="50"/>
        <v>39.851878383212529</v>
      </c>
      <c r="P50">
        <f t="shared" si="51"/>
        <v>5.6547789613931865E-2</v>
      </c>
      <c r="Q50">
        <f t="shared" si="52"/>
        <v>2.9633978239372181</v>
      </c>
      <c r="R50">
        <f t="shared" si="53"/>
        <v>5.59550997946371E-2</v>
      </c>
      <c r="S50">
        <f t="shared" si="54"/>
        <v>3.5024670423126944E-2</v>
      </c>
      <c r="T50">
        <f t="shared" si="55"/>
        <v>231.2874445239807</v>
      </c>
      <c r="U50">
        <f t="shared" si="56"/>
        <v>38.009171822245499</v>
      </c>
      <c r="V50">
        <f t="shared" si="57"/>
        <v>37.0849433333333</v>
      </c>
      <c r="W50">
        <f t="shared" si="58"/>
        <v>6.3341697725625314</v>
      </c>
      <c r="X50">
        <f t="shared" si="59"/>
        <v>43.707654434854213</v>
      </c>
      <c r="Y50">
        <f t="shared" si="60"/>
        <v>2.7844020571900718</v>
      </c>
      <c r="Z50">
        <f t="shared" si="61"/>
        <v>6.37051357066116</v>
      </c>
      <c r="AA50">
        <f t="shared" si="62"/>
        <v>3.5497677153724596</v>
      </c>
      <c r="AB50">
        <f t="shared" si="63"/>
        <v>-89.855839491336681</v>
      </c>
      <c r="AC50">
        <f t="shared" si="64"/>
        <v>16.762835391908194</v>
      </c>
      <c r="AD50">
        <f t="shared" si="65"/>
        <v>1.3487491657843167</v>
      </c>
      <c r="AE50">
        <f t="shared" si="66"/>
        <v>159.54318959033651</v>
      </c>
      <c r="AF50">
        <v>0</v>
      </c>
      <c r="AG50">
        <v>0</v>
      </c>
      <c r="AH50">
        <f t="shared" si="67"/>
        <v>1</v>
      </c>
      <c r="AI50">
        <f t="shared" si="68"/>
        <v>0</v>
      </c>
      <c r="AJ50">
        <f t="shared" si="69"/>
        <v>52133.471653054046</v>
      </c>
      <c r="AK50" t="s">
        <v>292</v>
      </c>
      <c r="AL50">
        <v>10143.9</v>
      </c>
      <c r="AM50">
        <v>715.47692307692296</v>
      </c>
      <c r="AN50">
        <v>3262.08</v>
      </c>
      <c r="AO50">
        <f t="shared" si="70"/>
        <v>0.78066849277855754</v>
      </c>
      <c r="AP50">
        <v>-0.57774747981622299</v>
      </c>
      <c r="AQ50" t="s">
        <v>460</v>
      </c>
      <c r="AR50">
        <v>15356.8</v>
      </c>
      <c r="AS50">
        <v>1198.2936</v>
      </c>
      <c r="AT50">
        <v>1473.2</v>
      </c>
      <c r="AU50">
        <f t="shared" si="71"/>
        <v>0.18660494162367636</v>
      </c>
      <c r="AV50">
        <v>0.5</v>
      </c>
      <c r="AW50">
        <f t="shared" si="72"/>
        <v>1180.1660085651001</v>
      </c>
      <c r="AX50">
        <f t="shared" si="73"/>
        <v>7.0964734985434568</v>
      </c>
      <c r="AY50">
        <f t="shared" si="74"/>
        <v>110.11240456726883</v>
      </c>
      <c r="AZ50">
        <f t="shared" si="75"/>
        <v>6.5026622718022094E-3</v>
      </c>
      <c r="BA50">
        <f t="shared" si="76"/>
        <v>1.2142818354602225</v>
      </c>
      <c r="BB50" t="s">
        <v>461</v>
      </c>
      <c r="BC50">
        <v>1198.2936</v>
      </c>
      <c r="BD50">
        <v>848.59</v>
      </c>
      <c r="BE50">
        <f t="shared" si="77"/>
        <v>0.42398180830844423</v>
      </c>
      <c r="BF50">
        <f t="shared" si="78"/>
        <v>0.4401248779238246</v>
      </c>
      <c r="BG50">
        <f t="shared" si="79"/>
        <v>0.7412005021773449</v>
      </c>
      <c r="BH50">
        <f t="shared" si="80"/>
        <v>0.36280589620726061</v>
      </c>
      <c r="BI50">
        <f t="shared" si="81"/>
        <v>0.70245733079118367</v>
      </c>
      <c r="BJ50">
        <f t="shared" si="82"/>
        <v>0.31168118577732395</v>
      </c>
      <c r="BK50">
        <f t="shared" si="83"/>
        <v>0.68831881422267605</v>
      </c>
      <c r="BL50">
        <f t="shared" si="84"/>
        <v>1399.9773333333301</v>
      </c>
      <c r="BM50">
        <f t="shared" si="85"/>
        <v>1180.1660085651001</v>
      </c>
      <c r="BN50">
        <f t="shared" si="86"/>
        <v>0.84298936880294939</v>
      </c>
      <c r="BO50">
        <f t="shared" si="87"/>
        <v>0.19597873760589882</v>
      </c>
      <c r="BP50">
        <v>6</v>
      </c>
      <c r="BQ50">
        <v>0.5</v>
      </c>
      <c r="BR50" t="s">
        <v>295</v>
      </c>
      <c r="BS50">
        <v>2</v>
      </c>
      <c r="BT50">
        <v>1607455597.8499999</v>
      </c>
      <c r="BU50">
        <v>390.54020000000003</v>
      </c>
      <c r="BV50">
        <v>400.00700000000001</v>
      </c>
      <c r="BW50">
        <v>27.286566666666701</v>
      </c>
      <c r="BX50">
        <v>24.909196666666698</v>
      </c>
      <c r="BY50">
        <v>390.162933333333</v>
      </c>
      <c r="BZ50">
        <v>26.807103333333298</v>
      </c>
      <c r="CA50">
        <v>500.203933333333</v>
      </c>
      <c r="CB50">
        <v>101.942966666667</v>
      </c>
      <c r="CC50">
        <v>9.9994296666666704E-2</v>
      </c>
      <c r="CD50">
        <v>37.189866666666703</v>
      </c>
      <c r="CE50">
        <v>37.0849433333333</v>
      </c>
      <c r="CF50">
        <v>999.9</v>
      </c>
      <c r="CG50">
        <v>0</v>
      </c>
      <c r="CH50">
        <v>0</v>
      </c>
      <c r="CI50">
        <v>9999.9403333333303</v>
      </c>
      <c r="CJ50">
        <v>0</v>
      </c>
      <c r="CK50">
        <v>307.36796666666697</v>
      </c>
      <c r="CL50">
        <v>1399.9773333333301</v>
      </c>
      <c r="CM50">
        <v>0.899997933333333</v>
      </c>
      <c r="CN50">
        <v>0.10000204</v>
      </c>
      <c r="CO50">
        <v>0</v>
      </c>
      <c r="CP50">
        <v>1200.694</v>
      </c>
      <c r="CQ50">
        <v>4.9994800000000001</v>
      </c>
      <c r="CR50">
        <v>17215.796666666702</v>
      </c>
      <c r="CS50">
        <v>11417.38</v>
      </c>
      <c r="CT50">
        <v>46.695599999999999</v>
      </c>
      <c r="CU50">
        <v>48.495800000000003</v>
      </c>
      <c r="CV50">
        <v>47.408066666666699</v>
      </c>
      <c r="CW50">
        <v>48.228999999999999</v>
      </c>
      <c r="CX50">
        <v>49.5122</v>
      </c>
      <c r="CY50">
        <v>1255.4766666666701</v>
      </c>
      <c r="CZ50">
        <v>139.50166666666701</v>
      </c>
      <c r="DA50">
        <v>0</v>
      </c>
      <c r="DB50">
        <v>202.90000009536701</v>
      </c>
      <c r="DC50">
        <v>0</v>
      </c>
      <c r="DD50">
        <v>1198.2936</v>
      </c>
      <c r="DE50">
        <v>-359.638461523481</v>
      </c>
      <c r="DF50">
        <v>-5047.4769228880596</v>
      </c>
      <c r="DG50">
        <v>17181.155999999999</v>
      </c>
      <c r="DH50">
        <v>15</v>
      </c>
      <c r="DI50">
        <v>1607455073.5999999</v>
      </c>
      <c r="DJ50" t="s">
        <v>449</v>
      </c>
      <c r="DK50">
        <v>1607455072.5999999</v>
      </c>
      <c r="DL50">
        <v>1607455073.5999999</v>
      </c>
      <c r="DM50">
        <v>11</v>
      </c>
      <c r="DN50">
        <v>3.2000000000000001E-2</v>
      </c>
      <c r="DO50">
        <v>-0.02</v>
      </c>
      <c r="DP50">
        <v>0.37</v>
      </c>
      <c r="DQ50">
        <v>0.36699999999999999</v>
      </c>
      <c r="DR50">
        <v>400</v>
      </c>
      <c r="DS50">
        <v>25</v>
      </c>
      <c r="DT50">
        <v>0.23</v>
      </c>
      <c r="DU50">
        <v>0.06</v>
      </c>
      <c r="DV50">
        <v>7.0990306522672002</v>
      </c>
      <c r="DW50">
        <v>-0.24113674893335699</v>
      </c>
      <c r="DX50">
        <v>3.7631905759577297E-2</v>
      </c>
      <c r="DY50">
        <v>1</v>
      </c>
      <c r="DZ50">
        <v>-9.4680225806451599</v>
      </c>
      <c r="EA50">
        <v>0.27177241935485802</v>
      </c>
      <c r="EB50">
        <v>4.4190352980781597E-2</v>
      </c>
      <c r="EC50">
        <v>0</v>
      </c>
      <c r="ED50">
        <v>2.3766835483871001</v>
      </c>
      <c r="EE50">
        <v>5.9564999999989703E-2</v>
      </c>
      <c r="EF50">
        <v>4.49339411077594E-3</v>
      </c>
      <c r="EG50">
        <v>1</v>
      </c>
      <c r="EH50">
        <v>2</v>
      </c>
      <c r="EI50">
        <v>3</v>
      </c>
      <c r="EJ50" t="s">
        <v>302</v>
      </c>
      <c r="EK50">
        <v>100</v>
      </c>
      <c r="EL50">
        <v>100</v>
      </c>
      <c r="EM50">
        <v>0.377</v>
      </c>
      <c r="EN50">
        <v>0.47989999999999999</v>
      </c>
      <c r="EO50">
        <v>0.53738103481365596</v>
      </c>
      <c r="EP50">
        <v>-1.6043650578588901E-5</v>
      </c>
      <c r="EQ50">
        <v>-1.15305589960158E-6</v>
      </c>
      <c r="ER50">
        <v>3.6581349982770798E-10</v>
      </c>
      <c r="ES50">
        <v>-0.18833254772653499</v>
      </c>
      <c r="ET50">
        <v>-1.48585495900011E-2</v>
      </c>
      <c r="EU50">
        <v>2.0620247853856302E-3</v>
      </c>
      <c r="EV50">
        <v>-2.1578943166311499E-5</v>
      </c>
      <c r="EW50">
        <v>18</v>
      </c>
      <c r="EX50">
        <v>2225</v>
      </c>
      <c r="EY50">
        <v>1</v>
      </c>
      <c r="EZ50">
        <v>25</v>
      </c>
      <c r="FA50">
        <v>8.9</v>
      </c>
      <c r="FB50">
        <v>8.9</v>
      </c>
      <c r="FC50">
        <v>2</v>
      </c>
      <c r="FD50">
        <v>512.40700000000004</v>
      </c>
      <c r="FE50">
        <v>510.32299999999998</v>
      </c>
      <c r="FF50">
        <v>36.163699999999999</v>
      </c>
      <c r="FG50">
        <v>35.052300000000002</v>
      </c>
      <c r="FH50">
        <v>30.000299999999999</v>
      </c>
      <c r="FI50">
        <v>34.793700000000001</v>
      </c>
      <c r="FJ50">
        <v>34.813600000000001</v>
      </c>
      <c r="FK50">
        <v>19.314299999999999</v>
      </c>
      <c r="FL50">
        <v>0</v>
      </c>
      <c r="FM50">
        <v>100</v>
      </c>
      <c r="FN50">
        <v>-999.9</v>
      </c>
      <c r="FO50">
        <v>400</v>
      </c>
      <c r="FP50">
        <v>26.917200000000001</v>
      </c>
      <c r="FQ50">
        <v>97.731999999999999</v>
      </c>
      <c r="FR50">
        <v>102.001</v>
      </c>
    </row>
    <row r="51" spans="1:174" x14ac:dyDescent="0.25">
      <c r="A51">
        <v>35</v>
      </c>
      <c r="B51">
        <v>1607455756.5999999</v>
      </c>
      <c r="C51">
        <v>8609.5999999046307</v>
      </c>
      <c r="D51" t="s">
        <v>462</v>
      </c>
      <c r="E51" t="s">
        <v>463</v>
      </c>
      <c r="F51" t="s">
        <v>464</v>
      </c>
      <c r="G51" t="s">
        <v>291</v>
      </c>
      <c r="H51">
        <v>1607455748.5999999</v>
      </c>
      <c r="I51">
        <f t="shared" si="44"/>
        <v>-1.1411560402543487E-4</v>
      </c>
      <c r="J51">
        <f t="shared" si="45"/>
        <v>-0.11411560402543487</v>
      </c>
      <c r="K51">
        <f t="shared" si="46"/>
        <v>-5.101883962932894E-2</v>
      </c>
      <c r="L51">
        <f t="shared" si="47"/>
        <v>400.115322580645</v>
      </c>
      <c r="M51">
        <f t="shared" si="48"/>
        <v>345.58646886141031</v>
      </c>
      <c r="N51">
        <f t="shared" si="49"/>
        <v>35.262883389253872</v>
      </c>
      <c r="O51">
        <f t="shared" si="50"/>
        <v>40.826887721906637</v>
      </c>
      <c r="P51">
        <f t="shared" si="51"/>
        <v>-2.7442569259059882E-3</v>
      </c>
      <c r="Q51">
        <f t="shared" si="52"/>
        <v>2.9644620529598846</v>
      </c>
      <c r="R51">
        <f t="shared" si="53"/>
        <v>-2.7456690485968059E-3</v>
      </c>
      <c r="S51">
        <f t="shared" si="54"/>
        <v>-1.7159162246052008E-3</v>
      </c>
      <c r="T51">
        <f t="shared" si="55"/>
        <v>231.29185255131128</v>
      </c>
      <c r="U51">
        <f t="shared" si="56"/>
        <v>38.618908493876816</v>
      </c>
      <c r="V51">
        <f t="shared" si="57"/>
        <v>37.788899999999998</v>
      </c>
      <c r="W51">
        <f t="shared" si="58"/>
        <v>6.5814964392845914</v>
      </c>
      <c r="X51">
        <f t="shared" si="59"/>
        <v>39.582505636565799</v>
      </c>
      <c r="Y51">
        <f t="shared" si="60"/>
        <v>2.52994235769137</v>
      </c>
      <c r="Z51">
        <f t="shared" si="61"/>
        <v>6.3915669738558503</v>
      </c>
      <c r="AA51">
        <f t="shared" si="62"/>
        <v>4.0515540815932214</v>
      </c>
      <c r="AB51">
        <f t="shared" si="63"/>
        <v>5.032498137521678</v>
      </c>
      <c r="AC51">
        <f t="shared" si="64"/>
        <v>-86.061565464329547</v>
      </c>
      <c r="AD51">
        <f t="shared" si="65"/>
        <v>-6.9477177143780331</v>
      </c>
      <c r="AE51">
        <f t="shared" si="66"/>
        <v>143.3150675101254</v>
      </c>
      <c r="AF51">
        <v>0</v>
      </c>
      <c r="AG51">
        <v>0</v>
      </c>
      <c r="AH51">
        <f t="shared" si="67"/>
        <v>1</v>
      </c>
      <c r="AI51">
        <f t="shared" si="68"/>
        <v>0</v>
      </c>
      <c r="AJ51">
        <f t="shared" si="69"/>
        <v>52153.344860349367</v>
      </c>
      <c r="AK51" t="s">
        <v>292</v>
      </c>
      <c r="AL51">
        <v>10143.9</v>
      </c>
      <c r="AM51">
        <v>715.47692307692296</v>
      </c>
      <c r="AN51">
        <v>3262.08</v>
      </c>
      <c r="AO51">
        <f t="shared" si="70"/>
        <v>0.78066849277855754</v>
      </c>
      <c r="AP51">
        <v>-0.57774747981622299</v>
      </c>
      <c r="AQ51" t="s">
        <v>465</v>
      </c>
      <c r="AR51">
        <v>15506.2</v>
      </c>
      <c r="AS51">
        <v>528.8175</v>
      </c>
      <c r="AT51">
        <v>554.55999999999995</v>
      </c>
      <c r="AU51">
        <f t="shared" si="71"/>
        <v>4.6419684073860323E-2</v>
      </c>
      <c r="AV51">
        <v>0.5</v>
      </c>
      <c r="AW51">
        <f t="shared" si="72"/>
        <v>1180.1861996258267</v>
      </c>
      <c r="AX51">
        <f t="shared" si="73"/>
        <v>-5.101883962932894E-2</v>
      </c>
      <c r="AY51">
        <f t="shared" si="74"/>
        <v>27.391935267480363</v>
      </c>
      <c r="AZ51">
        <f t="shared" si="75"/>
        <v>4.463097775197602E-4</v>
      </c>
      <c r="BA51">
        <f t="shared" si="76"/>
        <v>4.8822850548182348</v>
      </c>
      <c r="BB51" t="s">
        <v>466</v>
      </c>
      <c r="BC51">
        <v>528.8175</v>
      </c>
      <c r="BD51">
        <v>444.99</v>
      </c>
      <c r="BE51">
        <f t="shared" si="77"/>
        <v>0.1975800634737449</v>
      </c>
      <c r="BF51">
        <f t="shared" si="78"/>
        <v>0.23494113352194912</v>
      </c>
      <c r="BG51">
        <f t="shared" si="79"/>
        <v>0.96110525400324442</v>
      </c>
      <c r="BH51">
        <f t="shared" si="80"/>
        <v>-0.15997385177253406</v>
      </c>
      <c r="BI51">
        <f t="shared" si="81"/>
        <v>1.0631888512721621</v>
      </c>
      <c r="BJ51">
        <f t="shared" si="82"/>
        <v>0.19769855386013538</v>
      </c>
      <c r="BK51">
        <f t="shared" si="83"/>
        <v>0.80230144613986465</v>
      </c>
      <c r="BL51">
        <f t="shared" si="84"/>
        <v>1400.00096774194</v>
      </c>
      <c r="BM51">
        <f t="shared" si="85"/>
        <v>1180.1861996258267</v>
      </c>
      <c r="BN51">
        <f t="shared" si="86"/>
        <v>0.84298955987819613</v>
      </c>
      <c r="BO51">
        <f t="shared" si="87"/>
        <v>0.19597911975639221</v>
      </c>
      <c r="BP51">
        <v>6</v>
      </c>
      <c r="BQ51">
        <v>0.5</v>
      </c>
      <c r="BR51" t="s">
        <v>295</v>
      </c>
      <c r="BS51">
        <v>2</v>
      </c>
      <c r="BT51">
        <v>1607455748.5999999</v>
      </c>
      <c r="BU51">
        <v>400.115322580645</v>
      </c>
      <c r="BV51">
        <v>399.99935483871002</v>
      </c>
      <c r="BW51">
        <v>24.7941677419355</v>
      </c>
      <c r="BX51">
        <v>24.927658064516098</v>
      </c>
      <c r="BY51">
        <v>399.757322580645</v>
      </c>
      <c r="BZ51">
        <v>24.427167741935499</v>
      </c>
      <c r="CA51">
        <v>500.19896774193597</v>
      </c>
      <c r="CB51">
        <v>101.937870967742</v>
      </c>
      <c r="CC51">
        <v>9.9930180645161307E-2</v>
      </c>
      <c r="CD51">
        <v>37.250409677419398</v>
      </c>
      <c r="CE51">
        <v>37.788899999999998</v>
      </c>
      <c r="CF51">
        <v>999.9</v>
      </c>
      <c r="CG51">
        <v>0</v>
      </c>
      <c r="CH51">
        <v>0</v>
      </c>
      <c r="CI51">
        <v>10006.472580645201</v>
      </c>
      <c r="CJ51">
        <v>0</v>
      </c>
      <c r="CK51">
        <v>646.03738709677395</v>
      </c>
      <c r="CL51">
        <v>1400.00096774194</v>
      </c>
      <c r="CM51">
        <v>0.89999161290322605</v>
      </c>
      <c r="CN51">
        <v>0.100008338709677</v>
      </c>
      <c r="CO51">
        <v>0</v>
      </c>
      <c r="CP51">
        <v>528.83574193548395</v>
      </c>
      <c r="CQ51">
        <v>4.9994800000000001</v>
      </c>
      <c r="CR51">
        <v>8247.5370967741892</v>
      </c>
      <c r="CS51">
        <v>11417.5483870968</v>
      </c>
      <c r="CT51">
        <v>46.763903225806402</v>
      </c>
      <c r="CU51">
        <v>48.378999999999998</v>
      </c>
      <c r="CV51">
        <v>47.445129032258002</v>
      </c>
      <c r="CW51">
        <v>48.269935483871002</v>
      </c>
      <c r="CX51">
        <v>49.5723225806451</v>
      </c>
      <c r="CY51">
        <v>1255.48870967742</v>
      </c>
      <c r="CZ51">
        <v>139.51290322580601</v>
      </c>
      <c r="DA51">
        <v>0</v>
      </c>
      <c r="DB51">
        <v>150.10000014305101</v>
      </c>
      <c r="DC51">
        <v>0</v>
      </c>
      <c r="DD51">
        <v>528.8175</v>
      </c>
      <c r="DE51">
        <v>-4.5219487091062103</v>
      </c>
      <c r="DF51">
        <v>38.338119663187598</v>
      </c>
      <c r="DG51">
        <v>8248.0965384615392</v>
      </c>
      <c r="DH51">
        <v>15</v>
      </c>
      <c r="DI51">
        <v>1607455777.5999999</v>
      </c>
      <c r="DJ51" t="s">
        <v>467</v>
      </c>
      <c r="DK51">
        <v>1607455777.5999999</v>
      </c>
      <c r="DL51">
        <v>1607455774.5999999</v>
      </c>
      <c r="DM51">
        <v>12</v>
      </c>
      <c r="DN51">
        <v>-1.2999999999999999E-2</v>
      </c>
      <c r="DO51">
        <v>-5.0000000000000001E-3</v>
      </c>
      <c r="DP51">
        <v>0.35799999999999998</v>
      </c>
      <c r="DQ51">
        <v>0.36699999999999999</v>
      </c>
      <c r="DR51">
        <v>400</v>
      </c>
      <c r="DS51">
        <v>25</v>
      </c>
      <c r="DT51">
        <v>0.27</v>
      </c>
      <c r="DU51">
        <v>0.17</v>
      </c>
      <c r="DV51">
        <v>-5.70656567401545E-2</v>
      </c>
      <c r="DW51">
        <v>0.16554156955705801</v>
      </c>
      <c r="DX51">
        <v>3.8842326234043802E-2</v>
      </c>
      <c r="DY51">
        <v>1</v>
      </c>
      <c r="DZ51">
        <v>0.126824167741935</v>
      </c>
      <c r="EA51">
        <v>-0.42679049032258098</v>
      </c>
      <c r="EB51">
        <v>5.1274847245121803E-2</v>
      </c>
      <c r="EC51">
        <v>0</v>
      </c>
      <c r="ED51">
        <v>-0.139107732258065</v>
      </c>
      <c r="EE51">
        <v>0.38595073548387099</v>
      </c>
      <c r="EF51">
        <v>2.8821701215917199E-2</v>
      </c>
      <c r="EG51">
        <v>0</v>
      </c>
      <c r="EH51">
        <v>1</v>
      </c>
      <c r="EI51">
        <v>3</v>
      </c>
      <c r="EJ51" t="s">
        <v>297</v>
      </c>
      <c r="EK51">
        <v>100</v>
      </c>
      <c r="EL51">
        <v>100</v>
      </c>
      <c r="EM51">
        <v>0.35799999999999998</v>
      </c>
      <c r="EN51">
        <v>0.36699999999999999</v>
      </c>
      <c r="EO51">
        <v>0.53738103481365596</v>
      </c>
      <c r="EP51">
        <v>-1.6043650578588901E-5</v>
      </c>
      <c r="EQ51">
        <v>-1.15305589960158E-6</v>
      </c>
      <c r="ER51">
        <v>3.6581349982770798E-10</v>
      </c>
      <c r="ES51">
        <v>-0.18833254772653499</v>
      </c>
      <c r="ET51">
        <v>-1.48585495900011E-2</v>
      </c>
      <c r="EU51">
        <v>2.0620247853856302E-3</v>
      </c>
      <c r="EV51">
        <v>-2.1578943166311499E-5</v>
      </c>
      <c r="EW51">
        <v>18</v>
      </c>
      <c r="EX51">
        <v>2225</v>
      </c>
      <c r="EY51">
        <v>1</v>
      </c>
      <c r="EZ51">
        <v>25</v>
      </c>
      <c r="FA51">
        <v>11.4</v>
      </c>
      <c r="FB51">
        <v>11.4</v>
      </c>
      <c r="FC51">
        <v>2</v>
      </c>
      <c r="FD51">
        <v>505.93299999999999</v>
      </c>
      <c r="FE51">
        <v>510.7</v>
      </c>
      <c r="FF51">
        <v>36.176200000000001</v>
      </c>
      <c r="FG51">
        <v>35.121600000000001</v>
      </c>
      <c r="FH51">
        <v>30.0002</v>
      </c>
      <c r="FI51">
        <v>34.856999999999999</v>
      </c>
      <c r="FJ51">
        <v>34.875700000000002</v>
      </c>
      <c r="FK51">
        <v>19.312999999999999</v>
      </c>
      <c r="FL51">
        <v>0</v>
      </c>
      <c r="FM51">
        <v>100</v>
      </c>
      <c r="FN51">
        <v>-999.9</v>
      </c>
      <c r="FO51">
        <v>400</v>
      </c>
      <c r="FP51">
        <v>27.177499999999998</v>
      </c>
      <c r="FQ51">
        <v>97.732500000000002</v>
      </c>
      <c r="FR51">
        <v>101.998</v>
      </c>
    </row>
    <row r="52" spans="1:174" x14ac:dyDescent="0.25">
      <c r="A52">
        <v>36</v>
      </c>
      <c r="B52">
        <v>1607455916</v>
      </c>
      <c r="C52">
        <v>8769</v>
      </c>
      <c r="D52" t="s">
        <v>468</v>
      </c>
      <c r="E52" t="s">
        <v>469</v>
      </c>
      <c r="F52" t="s">
        <v>464</v>
      </c>
      <c r="G52" t="s">
        <v>291</v>
      </c>
      <c r="H52">
        <v>1607455908.25</v>
      </c>
      <c r="I52">
        <f t="shared" si="44"/>
        <v>4.7545504308438732E-5</v>
      </c>
      <c r="J52">
        <f t="shared" si="45"/>
        <v>4.7545504308438728E-2</v>
      </c>
      <c r="K52">
        <f t="shared" si="46"/>
        <v>-1.6905519174736795E-2</v>
      </c>
      <c r="L52">
        <f t="shared" si="47"/>
        <v>399.9846</v>
      </c>
      <c r="M52">
        <f t="shared" si="48"/>
        <v>396.99845227236091</v>
      </c>
      <c r="N52">
        <f t="shared" si="49"/>
        <v>40.508279660688508</v>
      </c>
      <c r="O52">
        <f t="shared" si="50"/>
        <v>40.812975325286082</v>
      </c>
      <c r="P52">
        <f t="shared" si="51"/>
        <v>1.0937542072594029E-3</v>
      </c>
      <c r="Q52">
        <f t="shared" si="52"/>
        <v>2.9630295139302651</v>
      </c>
      <c r="R52">
        <f t="shared" si="53"/>
        <v>1.0935299560392324E-3</v>
      </c>
      <c r="S52">
        <f t="shared" si="54"/>
        <v>6.8347636627504927E-4</v>
      </c>
      <c r="T52">
        <f t="shared" si="55"/>
        <v>231.29559154874559</v>
      </c>
      <c r="U52">
        <f t="shared" si="56"/>
        <v>39.021535255621821</v>
      </c>
      <c r="V52">
        <f t="shared" si="57"/>
        <v>38.346980000000002</v>
      </c>
      <c r="W52">
        <f t="shared" si="58"/>
        <v>6.7834847907272096</v>
      </c>
      <c r="X52">
        <f t="shared" si="59"/>
        <v>38.944207775225614</v>
      </c>
      <c r="Y52">
        <f t="shared" si="60"/>
        <v>2.5499575086531254</v>
      </c>
      <c r="Z52">
        <f t="shared" si="61"/>
        <v>6.5477195565787909</v>
      </c>
      <c r="AA52">
        <f t="shared" si="62"/>
        <v>4.2335272820740837</v>
      </c>
      <c r="AB52">
        <f t="shared" si="63"/>
        <v>-2.0967567400021481</v>
      </c>
      <c r="AC52">
        <f t="shared" si="64"/>
        <v>-104.2881177651474</v>
      </c>
      <c r="AD52">
        <f t="shared" si="65"/>
        <v>-8.464042083737267</v>
      </c>
      <c r="AE52">
        <f t="shared" si="66"/>
        <v>116.44667495985877</v>
      </c>
      <c r="AF52">
        <v>0</v>
      </c>
      <c r="AG52">
        <v>0</v>
      </c>
      <c r="AH52">
        <f t="shared" si="67"/>
        <v>1</v>
      </c>
      <c r="AI52">
        <f t="shared" si="68"/>
        <v>0</v>
      </c>
      <c r="AJ52">
        <f t="shared" si="69"/>
        <v>52038.301374359158</v>
      </c>
      <c r="AK52" t="s">
        <v>292</v>
      </c>
      <c r="AL52">
        <v>10143.9</v>
      </c>
      <c r="AM52">
        <v>715.47692307692296</v>
      </c>
      <c r="AN52">
        <v>3262.08</v>
      </c>
      <c r="AO52">
        <f t="shared" si="70"/>
        <v>0.78066849277855754</v>
      </c>
      <c r="AP52">
        <v>-0.57774747981622299</v>
      </c>
      <c r="AQ52" t="s">
        <v>470</v>
      </c>
      <c r="AR52">
        <v>15448.4</v>
      </c>
      <c r="AS52">
        <v>700.58511999999996</v>
      </c>
      <c r="AT52">
        <v>736.71</v>
      </c>
      <c r="AU52">
        <f t="shared" si="71"/>
        <v>4.9035414206404226E-2</v>
      </c>
      <c r="AV52">
        <v>0.5</v>
      </c>
      <c r="AW52">
        <f t="shared" si="72"/>
        <v>1180.2073425863136</v>
      </c>
      <c r="AX52">
        <f t="shared" si="73"/>
        <v>-1.6905519174736795E-2</v>
      </c>
      <c r="AY52">
        <f t="shared" si="74"/>
        <v>28.935977946579751</v>
      </c>
      <c r="AZ52">
        <f t="shared" si="75"/>
        <v>4.7520629672787295E-4</v>
      </c>
      <c r="BA52">
        <f t="shared" si="76"/>
        <v>3.4279024310787145</v>
      </c>
      <c r="BB52" t="s">
        <v>471</v>
      </c>
      <c r="BC52">
        <v>700.58511999999996</v>
      </c>
      <c r="BD52">
        <v>551.89</v>
      </c>
      <c r="BE52">
        <f t="shared" si="77"/>
        <v>0.25087212064448705</v>
      </c>
      <c r="BF52">
        <f t="shared" si="78"/>
        <v>0.19545979872308228</v>
      </c>
      <c r="BG52">
        <f t="shared" si="79"/>
        <v>0.93180551917024257</v>
      </c>
      <c r="BH52">
        <f t="shared" si="80"/>
        <v>1.7013492736296691</v>
      </c>
      <c r="BI52">
        <f t="shared" si="81"/>
        <v>0.99166219615632767</v>
      </c>
      <c r="BJ52">
        <f t="shared" si="82"/>
        <v>0.15397459243393849</v>
      </c>
      <c r="BK52">
        <f t="shared" si="83"/>
        <v>0.84602540756606148</v>
      </c>
      <c r="BL52">
        <f t="shared" si="84"/>
        <v>1400.0263333333301</v>
      </c>
      <c r="BM52">
        <f t="shared" si="85"/>
        <v>1180.2073425863136</v>
      </c>
      <c r="BN52">
        <f t="shared" si="86"/>
        <v>0.84298938847553806</v>
      </c>
      <c r="BO52">
        <f t="shared" si="87"/>
        <v>0.19597877695107624</v>
      </c>
      <c r="BP52">
        <v>6</v>
      </c>
      <c r="BQ52">
        <v>0.5</v>
      </c>
      <c r="BR52" t="s">
        <v>295</v>
      </c>
      <c r="BS52">
        <v>2</v>
      </c>
      <c r="BT52">
        <v>1607455908.25</v>
      </c>
      <c r="BU52">
        <v>399.9846</v>
      </c>
      <c r="BV52">
        <v>399.98713333333302</v>
      </c>
      <c r="BW52">
        <v>24.990673333333302</v>
      </c>
      <c r="BX52">
        <v>24.9350666666667</v>
      </c>
      <c r="BY52">
        <v>399.62696666666699</v>
      </c>
      <c r="BZ52">
        <v>24.6214266666667</v>
      </c>
      <c r="CA52">
        <v>500.19876666666698</v>
      </c>
      <c r="CB52">
        <v>101.936366666667</v>
      </c>
      <c r="CC52">
        <v>0.10000004666666699</v>
      </c>
      <c r="CD52">
        <v>37.694130000000001</v>
      </c>
      <c r="CE52">
        <v>38.346980000000002</v>
      </c>
      <c r="CF52">
        <v>999.9</v>
      </c>
      <c r="CG52">
        <v>0</v>
      </c>
      <c r="CH52">
        <v>0</v>
      </c>
      <c r="CI52">
        <v>9998.5006666666595</v>
      </c>
      <c r="CJ52">
        <v>0</v>
      </c>
      <c r="CK52">
        <v>686.44026666666696</v>
      </c>
      <c r="CL52">
        <v>1400.0263333333301</v>
      </c>
      <c r="CM52">
        <v>0.89999720000000005</v>
      </c>
      <c r="CN52">
        <v>0.100002823333333</v>
      </c>
      <c r="CO52">
        <v>0</v>
      </c>
      <c r="CP52">
        <v>700.78916666666703</v>
      </c>
      <c r="CQ52">
        <v>4.9994800000000001</v>
      </c>
      <c r="CR52">
        <v>10784.4433333333</v>
      </c>
      <c r="CS52">
        <v>11417.7833333333</v>
      </c>
      <c r="CT52">
        <v>46.862266666666699</v>
      </c>
      <c r="CU52">
        <v>48.3915333333333</v>
      </c>
      <c r="CV52">
        <v>47.4998</v>
      </c>
      <c r="CW52">
        <v>48.358066666666701</v>
      </c>
      <c r="CX52">
        <v>49.645600000000002</v>
      </c>
      <c r="CY52">
        <v>1255.5216666666699</v>
      </c>
      <c r="CZ52">
        <v>139.50766666666701</v>
      </c>
      <c r="DA52">
        <v>0</v>
      </c>
      <c r="DB52">
        <v>158.60000014305101</v>
      </c>
      <c r="DC52">
        <v>0</v>
      </c>
      <c r="DD52">
        <v>700.58511999999996</v>
      </c>
      <c r="DE52">
        <v>-19.925692280830098</v>
      </c>
      <c r="DF52">
        <v>-408.16153774881798</v>
      </c>
      <c r="DG52">
        <v>10780.512000000001</v>
      </c>
      <c r="DH52">
        <v>15</v>
      </c>
      <c r="DI52">
        <v>1607455777.5999999</v>
      </c>
      <c r="DJ52" t="s">
        <v>467</v>
      </c>
      <c r="DK52">
        <v>1607455777.5999999</v>
      </c>
      <c r="DL52">
        <v>1607455774.5999999</v>
      </c>
      <c r="DM52">
        <v>12</v>
      </c>
      <c r="DN52">
        <v>-1.2999999999999999E-2</v>
      </c>
      <c r="DO52">
        <v>-5.0000000000000001E-3</v>
      </c>
      <c r="DP52">
        <v>0.35799999999999998</v>
      </c>
      <c r="DQ52">
        <v>0.36699999999999999</v>
      </c>
      <c r="DR52">
        <v>400</v>
      </c>
      <c r="DS52">
        <v>25</v>
      </c>
      <c r="DT52">
        <v>0.27</v>
      </c>
      <c r="DU52">
        <v>0.17</v>
      </c>
      <c r="DV52">
        <v>-1.6512190547103699E-2</v>
      </c>
      <c r="DW52">
        <v>-0.169704993005313</v>
      </c>
      <c r="DX52">
        <v>3.1991545406632897E-2</v>
      </c>
      <c r="DY52">
        <v>1</v>
      </c>
      <c r="DZ52">
        <v>-1.2561432258064501E-3</v>
      </c>
      <c r="EA52">
        <v>0.18858229645161301</v>
      </c>
      <c r="EB52">
        <v>3.7663128696030203E-2</v>
      </c>
      <c r="EC52">
        <v>1</v>
      </c>
      <c r="ED52">
        <v>5.4815732258064499E-2</v>
      </c>
      <c r="EE52">
        <v>6.8958682258064299E-2</v>
      </c>
      <c r="EF52">
        <v>5.1783036387497098E-3</v>
      </c>
      <c r="EG52">
        <v>1</v>
      </c>
      <c r="EH52">
        <v>3</v>
      </c>
      <c r="EI52">
        <v>3</v>
      </c>
      <c r="EJ52" t="s">
        <v>315</v>
      </c>
      <c r="EK52">
        <v>100</v>
      </c>
      <c r="EL52">
        <v>100</v>
      </c>
      <c r="EM52">
        <v>0.35799999999999998</v>
      </c>
      <c r="EN52">
        <v>0.36969999999999997</v>
      </c>
      <c r="EO52">
        <v>0.52481749093819696</v>
      </c>
      <c r="EP52">
        <v>-1.6043650578588901E-5</v>
      </c>
      <c r="EQ52">
        <v>-1.15305589960158E-6</v>
      </c>
      <c r="ER52">
        <v>3.6581349982770798E-10</v>
      </c>
      <c r="ES52">
        <v>-0.19286118561804899</v>
      </c>
      <c r="ET52">
        <v>-1.48585495900011E-2</v>
      </c>
      <c r="EU52">
        <v>2.0620247853856302E-3</v>
      </c>
      <c r="EV52">
        <v>-2.1578943166311499E-5</v>
      </c>
      <c r="EW52">
        <v>18</v>
      </c>
      <c r="EX52">
        <v>2225</v>
      </c>
      <c r="EY52">
        <v>1</v>
      </c>
      <c r="EZ52">
        <v>25</v>
      </c>
      <c r="FA52">
        <v>2.2999999999999998</v>
      </c>
      <c r="FB52">
        <v>2.4</v>
      </c>
      <c r="FC52">
        <v>2</v>
      </c>
      <c r="FD52">
        <v>505.346</v>
      </c>
      <c r="FE52">
        <v>510.98899999999998</v>
      </c>
      <c r="FF52">
        <v>36.373899999999999</v>
      </c>
      <c r="FG52">
        <v>35.168399999999998</v>
      </c>
      <c r="FH52">
        <v>30.000299999999999</v>
      </c>
      <c r="FI52">
        <v>34.901899999999998</v>
      </c>
      <c r="FJ52">
        <v>34.920299999999997</v>
      </c>
      <c r="FK52">
        <v>19.3156</v>
      </c>
      <c r="FL52">
        <v>0</v>
      </c>
      <c r="FM52">
        <v>100</v>
      </c>
      <c r="FN52">
        <v>-999.9</v>
      </c>
      <c r="FO52">
        <v>400</v>
      </c>
      <c r="FP52">
        <v>27.177499999999998</v>
      </c>
      <c r="FQ52">
        <v>97.727400000000003</v>
      </c>
      <c r="FR52">
        <v>101.985</v>
      </c>
    </row>
    <row r="53" spans="1:174" x14ac:dyDescent="0.25">
      <c r="A53">
        <v>37</v>
      </c>
      <c r="B53">
        <v>1607456141.5</v>
      </c>
      <c r="C53">
        <v>8994.5</v>
      </c>
      <c r="D53" t="s">
        <v>472</v>
      </c>
      <c r="E53" t="s">
        <v>473</v>
      </c>
      <c r="F53" t="s">
        <v>474</v>
      </c>
      <c r="G53" t="s">
        <v>306</v>
      </c>
      <c r="H53">
        <v>1607456133.75</v>
      </c>
      <c r="I53">
        <f t="shared" si="44"/>
        <v>2.760242009327573E-3</v>
      </c>
      <c r="J53">
        <f t="shared" si="45"/>
        <v>2.7602420093275728</v>
      </c>
      <c r="K53">
        <f t="shared" si="46"/>
        <v>6.820179362013258</v>
      </c>
      <c r="L53">
        <f t="shared" si="47"/>
        <v>390.53303333333298</v>
      </c>
      <c r="M53">
        <f t="shared" si="48"/>
        <v>226.25986304110248</v>
      </c>
      <c r="N53">
        <f t="shared" si="49"/>
        <v>23.086752144812618</v>
      </c>
      <c r="O53">
        <f t="shared" si="50"/>
        <v>39.848602503974057</v>
      </c>
      <c r="P53">
        <f t="shared" si="51"/>
        <v>7.5625126562881062E-2</v>
      </c>
      <c r="Q53">
        <f t="shared" si="52"/>
        <v>2.9627476246126427</v>
      </c>
      <c r="R53">
        <f t="shared" si="53"/>
        <v>7.4568870824676864E-2</v>
      </c>
      <c r="S53">
        <f t="shared" si="54"/>
        <v>4.6699215582070373E-2</v>
      </c>
      <c r="T53">
        <f t="shared" si="55"/>
        <v>231.28727021104362</v>
      </c>
      <c r="U53">
        <f t="shared" si="56"/>
        <v>38.419038023213432</v>
      </c>
      <c r="V53">
        <f t="shared" si="57"/>
        <v>37.498606666666703</v>
      </c>
      <c r="W53">
        <f t="shared" si="58"/>
        <v>6.4785083328916127</v>
      </c>
      <c r="X53">
        <f t="shared" si="59"/>
        <v>43.687942711775626</v>
      </c>
      <c r="Y53">
        <f t="shared" si="60"/>
        <v>2.8746343404604464</v>
      </c>
      <c r="Z53">
        <f t="shared" si="61"/>
        <v>6.579926089505741</v>
      </c>
      <c r="AA53">
        <f t="shared" si="62"/>
        <v>3.6038739924311662</v>
      </c>
      <c r="AB53">
        <f t="shared" si="63"/>
        <v>-121.72667261134598</v>
      </c>
      <c r="AC53">
        <f t="shared" si="64"/>
        <v>45.665602691796352</v>
      </c>
      <c r="AD53">
        <f t="shared" si="65"/>
        <v>3.6930440642988356</v>
      </c>
      <c r="AE53">
        <f t="shared" si="66"/>
        <v>158.91924435579284</v>
      </c>
      <c r="AF53">
        <v>0</v>
      </c>
      <c r="AG53">
        <v>0</v>
      </c>
      <c r="AH53">
        <f t="shared" si="67"/>
        <v>1</v>
      </c>
      <c r="AI53">
        <f t="shared" si="68"/>
        <v>0</v>
      </c>
      <c r="AJ53">
        <f t="shared" si="69"/>
        <v>52015.200017558498</v>
      </c>
      <c r="AK53" t="s">
        <v>292</v>
      </c>
      <c r="AL53">
        <v>10143.9</v>
      </c>
      <c r="AM53">
        <v>715.47692307692296</v>
      </c>
      <c r="AN53">
        <v>3262.08</v>
      </c>
      <c r="AO53">
        <f t="shared" si="70"/>
        <v>0.78066849277855754</v>
      </c>
      <c r="AP53">
        <v>-0.57774747981622299</v>
      </c>
      <c r="AQ53" t="s">
        <v>475</v>
      </c>
      <c r="AR53">
        <v>15401.4</v>
      </c>
      <c r="AS53">
        <v>1027.3688</v>
      </c>
      <c r="AT53">
        <v>1225.28</v>
      </c>
      <c r="AU53">
        <f t="shared" si="71"/>
        <v>0.16152324366675375</v>
      </c>
      <c r="AV53">
        <v>0.5</v>
      </c>
      <c r="AW53">
        <f t="shared" si="72"/>
        <v>1180.1681815543368</v>
      </c>
      <c r="AX53">
        <f t="shared" si="73"/>
        <v>6.820179362013258</v>
      </c>
      <c r="AY53">
        <f t="shared" si="74"/>
        <v>95.312296378475409</v>
      </c>
      <c r="AZ53">
        <f t="shared" si="75"/>
        <v>6.2685360929541963E-3</v>
      </c>
      <c r="BA53">
        <f t="shared" si="76"/>
        <v>1.6623139200835728</v>
      </c>
      <c r="BB53" t="s">
        <v>476</v>
      </c>
      <c r="BC53">
        <v>1027.3688</v>
      </c>
      <c r="BD53">
        <v>756.8</v>
      </c>
      <c r="BE53">
        <f t="shared" si="77"/>
        <v>0.38234525985897105</v>
      </c>
      <c r="BF53">
        <f t="shared" si="78"/>
        <v>0.42245389344262296</v>
      </c>
      <c r="BG53">
        <f t="shared" si="79"/>
        <v>0.81300293779537625</v>
      </c>
      <c r="BH53">
        <f t="shared" si="80"/>
        <v>0.38821107395917576</v>
      </c>
      <c r="BI53">
        <f t="shared" si="81"/>
        <v>0.79981054702131105</v>
      </c>
      <c r="BJ53">
        <f t="shared" si="82"/>
        <v>0.31119604426120112</v>
      </c>
      <c r="BK53">
        <f t="shared" si="83"/>
        <v>0.68880395573879882</v>
      </c>
      <c r="BL53">
        <f t="shared" si="84"/>
        <v>1399.98033333333</v>
      </c>
      <c r="BM53">
        <f t="shared" si="85"/>
        <v>1180.1681815543368</v>
      </c>
      <c r="BN53">
        <f t="shared" si="86"/>
        <v>0.84298911452875613</v>
      </c>
      <c r="BO53">
        <f t="shared" si="87"/>
        <v>0.19597822905751233</v>
      </c>
      <c r="BP53">
        <v>6</v>
      </c>
      <c r="BQ53">
        <v>0.5</v>
      </c>
      <c r="BR53" t="s">
        <v>295</v>
      </c>
      <c r="BS53">
        <v>2</v>
      </c>
      <c r="BT53">
        <v>1607456133.75</v>
      </c>
      <c r="BU53">
        <v>390.53303333333298</v>
      </c>
      <c r="BV53">
        <v>400.007133333333</v>
      </c>
      <c r="BW53">
        <v>28.172623333333298</v>
      </c>
      <c r="BX53">
        <v>24.954896666666698</v>
      </c>
      <c r="BY53">
        <v>390.16823333333298</v>
      </c>
      <c r="BZ53">
        <v>27.655733333333298</v>
      </c>
      <c r="CA53">
        <v>500.19389999999999</v>
      </c>
      <c r="CB53">
        <v>101.936466666667</v>
      </c>
      <c r="CC53">
        <v>9.9978659999999997E-2</v>
      </c>
      <c r="CD53">
        <v>37.784503333333298</v>
      </c>
      <c r="CE53">
        <v>37.498606666666703</v>
      </c>
      <c r="CF53">
        <v>999.9</v>
      </c>
      <c r="CG53">
        <v>0</v>
      </c>
      <c r="CH53">
        <v>0</v>
      </c>
      <c r="CI53">
        <v>9996.8936666666705</v>
      </c>
      <c r="CJ53">
        <v>0</v>
      </c>
      <c r="CK53">
        <v>240.84846666666701</v>
      </c>
      <c r="CL53">
        <v>1399.98033333333</v>
      </c>
      <c r="CM53">
        <v>0.90000633333333402</v>
      </c>
      <c r="CN53">
        <v>9.9993416666666696E-2</v>
      </c>
      <c r="CO53">
        <v>0</v>
      </c>
      <c r="CP53">
        <v>1027.942</v>
      </c>
      <c r="CQ53">
        <v>4.9994800000000001</v>
      </c>
      <c r="CR53">
        <v>14808.57</v>
      </c>
      <c r="CS53">
        <v>11417.4533333333</v>
      </c>
      <c r="CT53">
        <v>47.199666666666701</v>
      </c>
      <c r="CU53">
        <v>48.561999999999998</v>
      </c>
      <c r="CV53">
        <v>47.803800000000003</v>
      </c>
      <c r="CW53">
        <v>48.629066666666702</v>
      </c>
      <c r="CX53">
        <v>49.974733333333297</v>
      </c>
      <c r="CY53">
        <v>1255.49033333333</v>
      </c>
      <c r="CZ53">
        <v>139.49</v>
      </c>
      <c r="DA53">
        <v>0</v>
      </c>
      <c r="DB53">
        <v>224.90000009536701</v>
      </c>
      <c r="DC53">
        <v>0</v>
      </c>
      <c r="DD53">
        <v>1027.3688</v>
      </c>
      <c r="DE53">
        <v>-53.939230683222704</v>
      </c>
      <c r="DF53">
        <v>-745.799998914345</v>
      </c>
      <c r="DG53">
        <v>14800.763999999999</v>
      </c>
      <c r="DH53">
        <v>15</v>
      </c>
      <c r="DI53">
        <v>1607455777.5999999</v>
      </c>
      <c r="DJ53" t="s">
        <v>467</v>
      </c>
      <c r="DK53">
        <v>1607455777.5999999</v>
      </c>
      <c r="DL53">
        <v>1607455774.5999999</v>
      </c>
      <c r="DM53">
        <v>12</v>
      </c>
      <c r="DN53">
        <v>-1.2999999999999999E-2</v>
      </c>
      <c r="DO53">
        <v>-5.0000000000000001E-3</v>
      </c>
      <c r="DP53">
        <v>0.35799999999999998</v>
      </c>
      <c r="DQ53">
        <v>0.36699999999999999</v>
      </c>
      <c r="DR53">
        <v>400</v>
      </c>
      <c r="DS53">
        <v>25</v>
      </c>
      <c r="DT53">
        <v>0.27</v>
      </c>
      <c r="DU53">
        <v>0.17</v>
      </c>
      <c r="DV53">
        <v>6.81715689236907</v>
      </c>
      <c r="DW53">
        <v>0.22529072994277399</v>
      </c>
      <c r="DX53">
        <v>2.68448945058005E-2</v>
      </c>
      <c r="DY53">
        <v>1</v>
      </c>
      <c r="DZ53">
        <v>-9.4724106451612897</v>
      </c>
      <c r="EA53">
        <v>-0.26567612903226201</v>
      </c>
      <c r="EB53">
        <v>3.2009758485396798E-2</v>
      </c>
      <c r="EC53">
        <v>0</v>
      </c>
      <c r="ED53">
        <v>3.2171193548387098</v>
      </c>
      <c r="EE53">
        <v>0.138430645161284</v>
      </c>
      <c r="EF53">
        <v>1.03591704536123E-2</v>
      </c>
      <c r="EG53">
        <v>1</v>
      </c>
      <c r="EH53">
        <v>2</v>
      </c>
      <c r="EI53">
        <v>3</v>
      </c>
      <c r="EJ53" t="s">
        <v>302</v>
      </c>
      <c r="EK53">
        <v>100</v>
      </c>
      <c r="EL53">
        <v>100</v>
      </c>
      <c r="EM53">
        <v>0.36499999999999999</v>
      </c>
      <c r="EN53">
        <v>0.51770000000000005</v>
      </c>
      <c r="EO53">
        <v>0.52481749093819696</v>
      </c>
      <c r="EP53">
        <v>-1.6043650578588901E-5</v>
      </c>
      <c r="EQ53">
        <v>-1.15305589960158E-6</v>
      </c>
      <c r="ER53">
        <v>3.6581349982770798E-10</v>
      </c>
      <c r="ES53">
        <v>0.391278023360359</v>
      </c>
      <c r="ET53">
        <v>0</v>
      </c>
      <c r="EU53">
        <v>0</v>
      </c>
      <c r="EV53">
        <v>0</v>
      </c>
      <c r="EW53">
        <v>18</v>
      </c>
      <c r="EX53">
        <v>2225</v>
      </c>
      <c r="EY53">
        <v>1</v>
      </c>
      <c r="EZ53">
        <v>25</v>
      </c>
      <c r="FA53">
        <v>6.1</v>
      </c>
      <c r="FB53">
        <v>6.1</v>
      </c>
      <c r="FC53">
        <v>2</v>
      </c>
      <c r="FD53">
        <v>512.05499999999995</v>
      </c>
      <c r="FE53">
        <v>510.51900000000001</v>
      </c>
      <c r="FF53">
        <v>36.61</v>
      </c>
      <c r="FG53">
        <v>35.289000000000001</v>
      </c>
      <c r="FH53">
        <v>30.000399999999999</v>
      </c>
      <c r="FI53">
        <v>35.003999999999998</v>
      </c>
      <c r="FJ53">
        <v>35.020200000000003</v>
      </c>
      <c r="FK53">
        <v>19.316400000000002</v>
      </c>
      <c r="FL53">
        <v>0</v>
      </c>
      <c r="FM53">
        <v>100</v>
      </c>
      <c r="FN53">
        <v>-999.9</v>
      </c>
      <c r="FO53">
        <v>400</v>
      </c>
      <c r="FP53">
        <v>25.004300000000001</v>
      </c>
      <c r="FQ53">
        <v>97.706999999999994</v>
      </c>
      <c r="FR53">
        <v>101.96</v>
      </c>
    </row>
    <row r="54" spans="1:174" x14ac:dyDescent="0.25">
      <c r="A54">
        <v>38</v>
      </c>
      <c r="B54">
        <v>1607456357.5</v>
      </c>
      <c r="C54">
        <v>9210.5</v>
      </c>
      <c r="D54" t="s">
        <v>477</v>
      </c>
      <c r="E54" t="s">
        <v>478</v>
      </c>
      <c r="F54" t="s">
        <v>474</v>
      </c>
      <c r="G54" t="s">
        <v>306</v>
      </c>
      <c r="H54">
        <v>1607456349.75</v>
      </c>
      <c r="I54">
        <f t="shared" si="44"/>
        <v>4.0410927240956849E-3</v>
      </c>
      <c r="J54">
        <f t="shared" si="45"/>
        <v>4.0410927240956847</v>
      </c>
      <c r="K54">
        <f t="shared" si="46"/>
        <v>10.184571370643161</v>
      </c>
      <c r="L54">
        <f t="shared" si="47"/>
        <v>385.908633333333</v>
      </c>
      <c r="M54">
        <f t="shared" si="48"/>
        <v>236.18600632455903</v>
      </c>
      <c r="N54">
        <f t="shared" si="49"/>
        <v>24.098734897415671</v>
      </c>
      <c r="O54">
        <f t="shared" si="50"/>
        <v>39.375363485948235</v>
      </c>
      <c r="P54">
        <f t="shared" si="51"/>
        <v>0.12471271474241556</v>
      </c>
      <c r="Q54">
        <f t="shared" si="52"/>
        <v>2.9638649264479557</v>
      </c>
      <c r="R54">
        <f t="shared" si="53"/>
        <v>0.12186907017639582</v>
      </c>
      <c r="S54">
        <f t="shared" si="54"/>
        <v>7.6418258617536067E-2</v>
      </c>
      <c r="T54">
        <f t="shared" si="55"/>
        <v>231.29232671947767</v>
      </c>
      <c r="U54">
        <f t="shared" si="56"/>
        <v>37.788400796736646</v>
      </c>
      <c r="V54">
        <f t="shared" si="57"/>
        <v>36.857250000000001</v>
      </c>
      <c r="W54">
        <f t="shared" si="58"/>
        <v>6.2559189853361801</v>
      </c>
      <c r="X54">
        <f t="shared" si="59"/>
        <v>46.760396278767352</v>
      </c>
      <c r="Y54">
        <f t="shared" si="60"/>
        <v>3.0264797953963338</v>
      </c>
      <c r="Z54">
        <f t="shared" si="61"/>
        <v>6.4723142578895922</v>
      </c>
      <c r="AA54">
        <f t="shared" si="62"/>
        <v>3.2294391899398462</v>
      </c>
      <c r="AB54">
        <f t="shared" si="63"/>
        <v>-178.2121891326197</v>
      </c>
      <c r="AC54">
        <f t="shared" si="64"/>
        <v>99.670889596988914</v>
      </c>
      <c r="AD54">
        <f t="shared" si="65"/>
        <v>8.0207930439895492</v>
      </c>
      <c r="AE54">
        <f t="shared" si="66"/>
        <v>160.77182022783643</v>
      </c>
      <c r="AF54">
        <v>0</v>
      </c>
      <c r="AG54">
        <v>0</v>
      </c>
      <c r="AH54">
        <f t="shared" si="67"/>
        <v>1</v>
      </c>
      <c r="AI54">
        <f t="shared" si="68"/>
        <v>0</v>
      </c>
      <c r="AJ54">
        <f t="shared" si="69"/>
        <v>52097.596185523813</v>
      </c>
      <c r="AK54" t="s">
        <v>292</v>
      </c>
      <c r="AL54">
        <v>10143.9</v>
      </c>
      <c r="AM54">
        <v>715.47692307692296</v>
      </c>
      <c r="AN54">
        <v>3262.08</v>
      </c>
      <c r="AO54">
        <f t="shared" si="70"/>
        <v>0.78066849277855754</v>
      </c>
      <c r="AP54">
        <v>-0.57774747981622299</v>
      </c>
      <c r="AQ54" t="s">
        <v>479</v>
      </c>
      <c r="AR54">
        <v>15386.3</v>
      </c>
      <c r="AS54">
        <v>974.40516000000002</v>
      </c>
      <c r="AT54">
        <v>1219.06</v>
      </c>
      <c r="AU54">
        <f t="shared" si="71"/>
        <v>0.20069138516561935</v>
      </c>
      <c r="AV54">
        <v>0.5</v>
      </c>
      <c r="AW54">
        <f t="shared" si="72"/>
        <v>1180.1887415545657</v>
      </c>
      <c r="AX54">
        <f t="shared" si="73"/>
        <v>10.184571370643161</v>
      </c>
      <c r="AY54">
        <f t="shared" si="74"/>
        <v>118.42685664972747</v>
      </c>
      <c r="AZ54">
        <f t="shared" si="75"/>
        <v>9.1191505828830937E-3</v>
      </c>
      <c r="BA54">
        <f t="shared" si="76"/>
        <v>1.6758978229127361</v>
      </c>
      <c r="BB54" t="s">
        <v>480</v>
      </c>
      <c r="BC54">
        <v>974.40516000000002</v>
      </c>
      <c r="BD54">
        <v>730.84</v>
      </c>
      <c r="BE54">
        <f t="shared" si="77"/>
        <v>0.40048890128459624</v>
      </c>
      <c r="BF54">
        <f t="shared" si="78"/>
        <v>0.50111597230756622</v>
      </c>
      <c r="BG54">
        <f t="shared" si="79"/>
        <v>0.80712220097659648</v>
      </c>
      <c r="BH54">
        <f t="shared" si="80"/>
        <v>0.48582816065793111</v>
      </c>
      <c r="BI54">
        <f t="shared" si="81"/>
        <v>0.8022530163862327</v>
      </c>
      <c r="BJ54">
        <f t="shared" si="82"/>
        <v>0.37585556012579174</v>
      </c>
      <c r="BK54">
        <f t="shared" si="83"/>
        <v>0.6241444398742082</v>
      </c>
      <c r="BL54">
        <f t="shared" si="84"/>
        <v>1400.0039999999999</v>
      </c>
      <c r="BM54">
        <f t="shared" si="85"/>
        <v>1180.1887415545657</v>
      </c>
      <c r="BN54">
        <f t="shared" si="86"/>
        <v>0.84298954971169071</v>
      </c>
      <c r="BO54">
        <f t="shared" si="87"/>
        <v>0.19597909942338146</v>
      </c>
      <c r="BP54">
        <v>6</v>
      </c>
      <c r="BQ54">
        <v>0.5</v>
      </c>
      <c r="BR54" t="s">
        <v>295</v>
      </c>
      <c r="BS54">
        <v>2</v>
      </c>
      <c r="BT54">
        <v>1607456349.75</v>
      </c>
      <c r="BU54">
        <v>385.908633333333</v>
      </c>
      <c r="BV54">
        <v>399.99613333333298</v>
      </c>
      <c r="BW54">
        <v>29.661813333333299</v>
      </c>
      <c r="BX54">
        <v>24.9581366666667</v>
      </c>
      <c r="BY54">
        <v>385.540433333333</v>
      </c>
      <c r="BZ54">
        <v>29.0739633333333</v>
      </c>
      <c r="CA54">
        <v>500.19083333333299</v>
      </c>
      <c r="CB54">
        <v>101.932866666667</v>
      </c>
      <c r="CC54">
        <v>9.9998329999999996E-2</v>
      </c>
      <c r="CD54">
        <v>37.481020000000001</v>
      </c>
      <c r="CE54">
        <v>36.857250000000001</v>
      </c>
      <c r="CF54">
        <v>999.9</v>
      </c>
      <c r="CG54">
        <v>0</v>
      </c>
      <c r="CH54">
        <v>0</v>
      </c>
      <c r="CI54">
        <v>10003.578666666701</v>
      </c>
      <c r="CJ54">
        <v>0</v>
      </c>
      <c r="CK54">
        <v>284.85673333333301</v>
      </c>
      <c r="CL54">
        <v>1400.0039999999999</v>
      </c>
      <c r="CM54">
        <v>0.89999260000000003</v>
      </c>
      <c r="CN54">
        <v>0.10000737</v>
      </c>
      <c r="CO54">
        <v>0</v>
      </c>
      <c r="CP54">
        <v>975.50883333333297</v>
      </c>
      <c r="CQ54">
        <v>4.9994800000000001</v>
      </c>
      <c r="CR54">
        <v>14292.87</v>
      </c>
      <c r="CS54">
        <v>11417.59</v>
      </c>
      <c r="CT54">
        <v>47.095599999999997</v>
      </c>
      <c r="CU54">
        <v>48.447499999999998</v>
      </c>
      <c r="CV54">
        <v>47.774799999999999</v>
      </c>
      <c r="CW54">
        <v>48.307866666666598</v>
      </c>
      <c r="CX54">
        <v>49.889400000000002</v>
      </c>
      <c r="CY54">
        <v>1255.49133333333</v>
      </c>
      <c r="CZ54">
        <v>139.512666666667</v>
      </c>
      <c r="DA54">
        <v>0</v>
      </c>
      <c r="DB54">
        <v>215.10000014305101</v>
      </c>
      <c r="DC54">
        <v>0</v>
      </c>
      <c r="DD54">
        <v>974.40516000000002</v>
      </c>
      <c r="DE54">
        <v>-132.129230554629</v>
      </c>
      <c r="DF54">
        <v>-1572.35384390794</v>
      </c>
      <c r="DG54">
        <v>14279.12</v>
      </c>
      <c r="DH54">
        <v>15</v>
      </c>
      <c r="DI54">
        <v>1607455777.5999999</v>
      </c>
      <c r="DJ54" t="s">
        <v>467</v>
      </c>
      <c r="DK54">
        <v>1607455777.5999999</v>
      </c>
      <c r="DL54">
        <v>1607455774.5999999</v>
      </c>
      <c r="DM54">
        <v>12</v>
      </c>
      <c r="DN54">
        <v>-1.2999999999999999E-2</v>
      </c>
      <c r="DO54">
        <v>-5.0000000000000001E-3</v>
      </c>
      <c r="DP54">
        <v>0.35799999999999998</v>
      </c>
      <c r="DQ54">
        <v>0.36699999999999999</v>
      </c>
      <c r="DR54">
        <v>400</v>
      </c>
      <c r="DS54">
        <v>25</v>
      </c>
      <c r="DT54">
        <v>0.27</v>
      </c>
      <c r="DU54">
        <v>0.17</v>
      </c>
      <c r="DV54">
        <v>10.1861661776039</v>
      </c>
      <c r="DW54">
        <v>-0.22929056530331501</v>
      </c>
      <c r="DX54">
        <v>2.5137727646841902E-2</v>
      </c>
      <c r="DY54">
        <v>1</v>
      </c>
      <c r="DZ54">
        <v>-14.0886483870968</v>
      </c>
      <c r="EA54">
        <v>0.29916290322578598</v>
      </c>
      <c r="EB54">
        <v>3.21998384184259E-2</v>
      </c>
      <c r="EC54">
        <v>0</v>
      </c>
      <c r="ED54">
        <v>4.7040651612903197</v>
      </c>
      <c r="EE54">
        <v>-0.116419838709671</v>
      </c>
      <c r="EF54">
        <v>8.7992246252862494E-3</v>
      </c>
      <c r="EG54">
        <v>1</v>
      </c>
      <c r="EH54">
        <v>2</v>
      </c>
      <c r="EI54">
        <v>3</v>
      </c>
      <c r="EJ54" t="s">
        <v>302</v>
      </c>
      <c r="EK54">
        <v>100</v>
      </c>
      <c r="EL54">
        <v>100</v>
      </c>
      <c r="EM54">
        <v>0.36799999999999999</v>
      </c>
      <c r="EN54">
        <v>0.58720000000000006</v>
      </c>
      <c r="EO54">
        <v>0.52481749093819696</v>
      </c>
      <c r="EP54">
        <v>-1.6043650578588901E-5</v>
      </c>
      <c r="EQ54">
        <v>-1.15305589960158E-6</v>
      </c>
      <c r="ER54">
        <v>3.6581349982770798E-10</v>
      </c>
      <c r="ES54">
        <v>0.391278023360359</v>
      </c>
      <c r="ET54">
        <v>0</v>
      </c>
      <c r="EU54">
        <v>0</v>
      </c>
      <c r="EV54">
        <v>0</v>
      </c>
      <c r="EW54">
        <v>18</v>
      </c>
      <c r="EX54">
        <v>2225</v>
      </c>
      <c r="EY54">
        <v>1</v>
      </c>
      <c r="EZ54">
        <v>25</v>
      </c>
      <c r="FA54">
        <v>9.6999999999999993</v>
      </c>
      <c r="FB54">
        <v>9.6999999999999993</v>
      </c>
      <c r="FC54">
        <v>2</v>
      </c>
      <c r="FD54">
        <v>509.91399999999999</v>
      </c>
      <c r="FE54">
        <v>510.38400000000001</v>
      </c>
      <c r="FF54">
        <v>36.5886</v>
      </c>
      <c r="FG54">
        <v>35.353200000000001</v>
      </c>
      <c r="FH54">
        <v>29.9998</v>
      </c>
      <c r="FI54">
        <v>35.0777</v>
      </c>
      <c r="FJ54">
        <v>35.089500000000001</v>
      </c>
      <c r="FK54">
        <v>19.3126</v>
      </c>
      <c r="FL54">
        <v>0</v>
      </c>
      <c r="FM54">
        <v>100</v>
      </c>
      <c r="FN54">
        <v>-999.9</v>
      </c>
      <c r="FO54">
        <v>400</v>
      </c>
      <c r="FP54">
        <v>28.038799999999998</v>
      </c>
      <c r="FQ54">
        <v>97.697699999999998</v>
      </c>
      <c r="FR54">
        <v>101.949</v>
      </c>
    </row>
    <row r="55" spans="1:174" x14ac:dyDescent="0.25">
      <c r="A55">
        <v>39</v>
      </c>
      <c r="B55">
        <v>1607456641</v>
      </c>
      <c r="C55">
        <v>9494</v>
      </c>
      <c r="D55" t="s">
        <v>481</v>
      </c>
      <c r="E55" t="s">
        <v>482</v>
      </c>
      <c r="F55" t="s">
        <v>464</v>
      </c>
      <c r="G55" t="s">
        <v>483</v>
      </c>
      <c r="H55">
        <v>1607456633</v>
      </c>
      <c r="I55">
        <f t="shared" si="44"/>
        <v>1.9682967550719043E-3</v>
      </c>
      <c r="J55">
        <f t="shared" si="45"/>
        <v>1.9682967550719044</v>
      </c>
      <c r="K55">
        <f t="shared" si="46"/>
        <v>6.0074877516594691</v>
      </c>
      <c r="L55">
        <f t="shared" si="47"/>
        <v>391.86109677419302</v>
      </c>
      <c r="M55">
        <f t="shared" si="48"/>
        <v>190.25706982376309</v>
      </c>
      <c r="N55">
        <f t="shared" si="49"/>
        <v>19.409910242204159</v>
      </c>
      <c r="O55">
        <f t="shared" si="50"/>
        <v>39.977430130949998</v>
      </c>
      <c r="P55">
        <f t="shared" si="51"/>
        <v>5.266537446902933E-2</v>
      </c>
      <c r="Q55">
        <f t="shared" si="52"/>
        <v>2.9635018347208479</v>
      </c>
      <c r="R55">
        <f t="shared" si="53"/>
        <v>5.2150894153633845E-2</v>
      </c>
      <c r="S55">
        <f t="shared" si="54"/>
        <v>3.2640113892511792E-2</v>
      </c>
      <c r="T55">
        <f t="shared" si="55"/>
        <v>231.29069838760316</v>
      </c>
      <c r="U55">
        <f t="shared" si="56"/>
        <v>38.459172186273392</v>
      </c>
      <c r="V55">
        <f t="shared" si="57"/>
        <v>37.441758064516101</v>
      </c>
      <c r="W55">
        <f t="shared" si="58"/>
        <v>6.4585046341866708</v>
      </c>
      <c r="X55">
        <f t="shared" si="59"/>
        <v>42.660629447241554</v>
      </c>
      <c r="Y55">
        <f t="shared" si="60"/>
        <v>2.7824416348185186</v>
      </c>
      <c r="Z55">
        <f t="shared" si="61"/>
        <v>6.5222704654641044</v>
      </c>
      <c r="AA55">
        <f t="shared" si="62"/>
        <v>3.6760629993681522</v>
      </c>
      <c r="AB55">
        <f t="shared" si="63"/>
        <v>-86.801886898670986</v>
      </c>
      <c r="AC55">
        <f t="shared" si="64"/>
        <v>28.868072255472701</v>
      </c>
      <c r="AD55">
        <f t="shared" si="65"/>
        <v>2.3315424948342778</v>
      </c>
      <c r="AE55">
        <f t="shared" si="66"/>
        <v>175.68842623923913</v>
      </c>
      <c r="AF55">
        <v>0</v>
      </c>
      <c r="AG55">
        <v>0</v>
      </c>
      <c r="AH55">
        <f t="shared" si="67"/>
        <v>1</v>
      </c>
      <c r="AI55">
        <f t="shared" si="68"/>
        <v>0</v>
      </c>
      <c r="AJ55">
        <f t="shared" si="69"/>
        <v>52063.321382377137</v>
      </c>
      <c r="AK55" t="s">
        <v>292</v>
      </c>
      <c r="AL55">
        <v>10143.9</v>
      </c>
      <c r="AM55">
        <v>715.47692307692296</v>
      </c>
      <c r="AN55">
        <v>3262.08</v>
      </c>
      <c r="AO55">
        <f t="shared" si="70"/>
        <v>0.78066849277855754</v>
      </c>
      <c r="AP55">
        <v>-0.57774747981622299</v>
      </c>
      <c r="AQ55" t="s">
        <v>484</v>
      </c>
      <c r="AR55">
        <v>15424</v>
      </c>
      <c r="AS55">
        <v>844.22503846153904</v>
      </c>
      <c r="AT55">
        <v>1036.82</v>
      </c>
      <c r="AU55">
        <f t="shared" si="71"/>
        <v>0.18575544601614635</v>
      </c>
      <c r="AV55">
        <v>0.5</v>
      </c>
      <c r="AW55">
        <f t="shared" si="72"/>
        <v>1180.1821757480361</v>
      </c>
      <c r="AX55">
        <f t="shared" si="73"/>
        <v>6.0074877516594691</v>
      </c>
      <c r="AY55">
        <f t="shared" si="74"/>
        <v>109.61263321819123</v>
      </c>
      <c r="AZ55">
        <f t="shared" si="75"/>
        <v>5.5798463718550618E-3</v>
      </c>
      <c r="BA55">
        <f t="shared" si="76"/>
        <v>2.1462356050230516</v>
      </c>
      <c r="BB55" t="s">
        <v>485</v>
      </c>
      <c r="BC55">
        <v>844.22503846153904</v>
      </c>
      <c r="BD55">
        <v>668.75</v>
      </c>
      <c r="BE55">
        <f t="shared" si="77"/>
        <v>0.35499893906367541</v>
      </c>
      <c r="BF55">
        <f t="shared" si="78"/>
        <v>0.5232563412895942</v>
      </c>
      <c r="BG55">
        <f t="shared" si="79"/>
        <v>0.85807051165875547</v>
      </c>
      <c r="BH55">
        <f t="shared" si="80"/>
        <v>0.59934373997596413</v>
      </c>
      <c r="BI55">
        <f t="shared" si="81"/>
        <v>0.8738150126986659</v>
      </c>
      <c r="BJ55">
        <f t="shared" si="82"/>
        <v>0.41449573549145335</v>
      </c>
      <c r="BK55">
        <f t="shared" si="83"/>
        <v>0.58550426450854665</v>
      </c>
      <c r="BL55">
        <f t="shared" si="84"/>
        <v>1399.9964516129</v>
      </c>
      <c r="BM55">
        <f t="shared" si="85"/>
        <v>1180.1821757480361</v>
      </c>
      <c r="BN55">
        <f t="shared" si="86"/>
        <v>0.84298940500054731</v>
      </c>
      <c r="BO55">
        <f t="shared" si="87"/>
        <v>0.19597881000109491</v>
      </c>
      <c r="BP55">
        <v>6</v>
      </c>
      <c r="BQ55">
        <v>0.5</v>
      </c>
      <c r="BR55" t="s">
        <v>295</v>
      </c>
      <c r="BS55">
        <v>2</v>
      </c>
      <c r="BT55">
        <v>1607456633</v>
      </c>
      <c r="BU55">
        <v>391.86109677419302</v>
      </c>
      <c r="BV55">
        <v>399.99322580645202</v>
      </c>
      <c r="BW55">
        <v>27.2736548387097</v>
      </c>
      <c r="BX55">
        <v>24.976800000000001</v>
      </c>
      <c r="BY55">
        <v>391.45609677419299</v>
      </c>
      <c r="BZ55">
        <v>26.908654838709701</v>
      </c>
      <c r="CA55">
        <v>500.14848387096799</v>
      </c>
      <c r="CB55">
        <v>101.919451612903</v>
      </c>
      <c r="CC55">
        <v>9.9938574193548402E-2</v>
      </c>
      <c r="CD55">
        <v>37.622445161290301</v>
      </c>
      <c r="CE55">
        <v>37.441758064516101</v>
      </c>
      <c r="CF55">
        <v>999.9</v>
      </c>
      <c r="CG55">
        <v>0</v>
      </c>
      <c r="CH55">
        <v>0</v>
      </c>
      <c r="CI55">
        <v>10002.837096774199</v>
      </c>
      <c r="CJ55">
        <v>0</v>
      </c>
      <c r="CK55">
        <v>192.04232258064499</v>
      </c>
      <c r="CL55">
        <v>1399.9964516129</v>
      </c>
      <c r="CM55">
        <v>0.89999470967741901</v>
      </c>
      <c r="CN55">
        <v>0.10000535483870999</v>
      </c>
      <c r="CO55">
        <v>0</v>
      </c>
      <c r="CP55">
        <v>844.80196774193496</v>
      </c>
      <c r="CQ55">
        <v>4.9994800000000001</v>
      </c>
      <c r="CR55">
        <v>12848.038709677399</v>
      </c>
      <c r="CS55">
        <v>11417.516129032299</v>
      </c>
      <c r="CT55">
        <v>46.756</v>
      </c>
      <c r="CU55">
        <v>48.061999999999998</v>
      </c>
      <c r="CV55">
        <v>47.399000000000001</v>
      </c>
      <c r="CW55">
        <v>48.011935483871</v>
      </c>
      <c r="CX55">
        <v>49.554064516129003</v>
      </c>
      <c r="CY55">
        <v>1255.49129032258</v>
      </c>
      <c r="CZ55">
        <v>139.505161290323</v>
      </c>
      <c r="DA55">
        <v>0</v>
      </c>
      <c r="DB55">
        <v>282.700000047684</v>
      </c>
      <c r="DC55">
        <v>0</v>
      </c>
      <c r="DD55">
        <v>844.22503846153904</v>
      </c>
      <c r="DE55">
        <v>-64.538358883030199</v>
      </c>
      <c r="DF55">
        <v>-884.71794740092798</v>
      </c>
      <c r="DG55">
        <v>12839.8692307692</v>
      </c>
      <c r="DH55">
        <v>15</v>
      </c>
      <c r="DI55">
        <v>1607456664.5</v>
      </c>
      <c r="DJ55" t="s">
        <v>486</v>
      </c>
      <c r="DK55">
        <v>1607456662</v>
      </c>
      <c r="DL55">
        <v>1607456664.5</v>
      </c>
      <c r="DM55">
        <v>13</v>
      </c>
      <c r="DN55">
        <v>4.8000000000000001E-2</v>
      </c>
      <c r="DO55">
        <v>-4.0000000000000001E-3</v>
      </c>
      <c r="DP55">
        <v>0.40500000000000003</v>
      </c>
      <c r="DQ55">
        <v>0.36499999999999999</v>
      </c>
      <c r="DR55">
        <v>400</v>
      </c>
      <c r="DS55">
        <v>25</v>
      </c>
      <c r="DT55">
        <v>0.22</v>
      </c>
      <c r="DU55">
        <v>0.03</v>
      </c>
      <c r="DV55">
        <v>6.0167248841498404</v>
      </c>
      <c r="DW55">
        <v>-0.943020137951601</v>
      </c>
      <c r="DX55">
        <v>7.0889813733452101E-2</v>
      </c>
      <c r="DY55">
        <v>0</v>
      </c>
      <c r="DZ55">
        <v>-8.1828145161290298</v>
      </c>
      <c r="EA55">
        <v>1.30309935483873</v>
      </c>
      <c r="EB55">
        <v>9.7813550477548694E-2</v>
      </c>
      <c r="EC55">
        <v>0</v>
      </c>
      <c r="ED55">
        <v>2.4154951612903202</v>
      </c>
      <c r="EE55">
        <v>-0.44533935483871501</v>
      </c>
      <c r="EF55">
        <v>3.3196591437051198E-2</v>
      </c>
      <c r="EG55">
        <v>0</v>
      </c>
      <c r="EH55">
        <v>0</v>
      </c>
      <c r="EI55">
        <v>3</v>
      </c>
      <c r="EJ55" t="s">
        <v>310</v>
      </c>
      <c r="EK55">
        <v>100</v>
      </c>
      <c r="EL55">
        <v>100</v>
      </c>
      <c r="EM55">
        <v>0.40500000000000003</v>
      </c>
      <c r="EN55">
        <v>0.36499999999999999</v>
      </c>
      <c r="EO55">
        <v>0.52481749093819696</v>
      </c>
      <c r="EP55">
        <v>-1.6043650578588901E-5</v>
      </c>
      <c r="EQ55">
        <v>-1.15305589960158E-6</v>
      </c>
      <c r="ER55">
        <v>3.6581349982770798E-10</v>
      </c>
      <c r="ES55">
        <v>-0.19286118561804899</v>
      </c>
      <c r="ET55">
        <v>-1.48585495900011E-2</v>
      </c>
      <c r="EU55">
        <v>2.0620247853856302E-3</v>
      </c>
      <c r="EV55">
        <v>-2.1578943166311499E-5</v>
      </c>
      <c r="EW55">
        <v>18</v>
      </c>
      <c r="EX55">
        <v>2225</v>
      </c>
      <c r="EY55">
        <v>1</v>
      </c>
      <c r="EZ55">
        <v>25</v>
      </c>
      <c r="FA55">
        <v>14.4</v>
      </c>
      <c r="FB55">
        <v>14.4</v>
      </c>
      <c r="FC55">
        <v>2</v>
      </c>
      <c r="FD55">
        <v>505.209</v>
      </c>
      <c r="FE55">
        <v>510.572</v>
      </c>
      <c r="FF55">
        <v>36.430900000000001</v>
      </c>
      <c r="FG55">
        <v>35.142699999999998</v>
      </c>
      <c r="FH55">
        <v>30.0001</v>
      </c>
      <c r="FI55">
        <v>34.933100000000003</v>
      </c>
      <c r="FJ55">
        <v>34.955300000000001</v>
      </c>
      <c r="FK55">
        <v>19.296700000000001</v>
      </c>
      <c r="FL55">
        <v>0</v>
      </c>
      <c r="FM55">
        <v>100</v>
      </c>
      <c r="FN55">
        <v>-999.9</v>
      </c>
      <c r="FO55">
        <v>400</v>
      </c>
      <c r="FP55">
        <v>29.495200000000001</v>
      </c>
      <c r="FQ55">
        <v>97.741600000000005</v>
      </c>
      <c r="FR55">
        <v>101.988</v>
      </c>
    </row>
    <row r="56" spans="1:174" x14ac:dyDescent="0.25">
      <c r="A56">
        <v>40</v>
      </c>
      <c r="B56">
        <v>1607456968.5</v>
      </c>
      <c r="C56">
        <v>9821.5</v>
      </c>
      <c r="D56" t="s">
        <v>487</v>
      </c>
      <c r="E56" t="s">
        <v>488</v>
      </c>
      <c r="F56" t="s">
        <v>464</v>
      </c>
      <c r="G56" t="s">
        <v>483</v>
      </c>
      <c r="H56">
        <v>1607456960.75</v>
      </c>
      <c r="I56">
        <f t="shared" si="44"/>
        <v>2.8706384672297393E-3</v>
      </c>
      <c r="J56">
        <f t="shared" si="45"/>
        <v>2.8706384672297394</v>
      </c>
      <c r="K56">
        <f t="shared" si="46"/>
        <v>8.1759372847587137</v>
      </c>
      <c r="L56">
        <f t="shared" si="47"/>
        <v>388.84469999999999</v>
      </c>
      <c r="M56">
        <f t="shared" si="48"/>
        <v>214.38016352378341</v>
      </c>
      <c r="N56">
        <f t="shared" si="49"/>
        <v>21.867962574037005</v>
      </c>
      <c r="O56">
        <f t="shared" si="50"/>
        <v>39.664310386484495</v>
      </c>
      <c r="P56">
        <f t="shared" si="51"/>
        <v>8.4039134555451825E-2</v>
      </c>
      <c r="Q56">
        <f t="shared" si="52"/>
        <v>2.9621171212886539</v>
      </c>
      <c r="R56">
        <f t="shared" si="53"/>
        <v>8.2736676425846659E-2</v>
      </c>
      <c r="S56">
        <f t="shared" si="54"/>
        <v>5.1825761935301376E-2</v>
      </c>
      <c r="T56">
        <f t="shared" si="55"/>
        <v>231.2904140822078</v>
      </c>
      <c r="U56">
        <f t="shared" si="56"/>
        <v>37.832743805287279</v>
      </c>
      <c r="V56">
        <f t="shared" si="57"/>
        <v>36.871196666666698</v>
      </c>
      <c r="W56">
        <f t="shared" si="58"/>
        <v>6.2606877532627445</v>
      </c>
      <c r="X56">
        <f t="shared" si="59"/>
        <v>45.120380004998559</v>
      </c>
      <c r="Y56">
        <f t="shared" si="60"/>
        <v>2.8800697455238828</v>
      </c>
      <c r="Z56">
        <f t="shared" si="61"/>
        <v>6.3830795423372342</v>
      </c>
      <c r="AA56">
        <f t="shared" si="62"/>
        <v>3.3806180077388617</v>
      </c>
      <c r="AB56">
        <f t="shared" si="63"/>
        <v>-126.5951564048315</v>
      </c>
      <c r="AC56">
        <f t="shared" si="64"/>
        <v>56.663568442128962</v>
      </c>
      <c r="AD56">
        <f t="shared" si="65"/>
        <v>4.5572453531174322</v>
      </c>
      <c r="AE56">
        <f t="shared" si="66"/>
        <v>165.91607147262269</v>
      </c>
      <c r="AF56">
        <v>0</v>
      </c>
      <c r="AG56">
        <v>0</v>
      </c>
      <c r="AH56">
        <f t="shared" si="67"/>
        <v>1</v>
      </c>
      <c r="AI56">
        <f t="shared" si="68"/>
        <v>0</v>
      </c>
      <c r="AJ56">
        <f t="shared" si="69"/>
        <v>52090.33606527438</v>
      </c>
      <c r="AK56" t="s">
        <v>292</v>
      </c>
      <c r="AL56">
        <v>10143.9</v>
      </c>
      <c r="AM56">
        <v>715.47692307692296</v>
      </c>
      <c r="AN56">
        <v>3262.08</v>
      </c>
      <c r="AO56">
        <f t="shared" si="70"/>
        <v>0.78066849277855754</v>
      </c>
      <c r="AP56">
        <v>-0.57774747981622299</v>
      </c>
      <c r="AQ56" t="s">
        <v>489</v>
      </c>
      <c r="AR56">
        <v>15413.7</v>
      </c>
      <c r="AS56">
        <v>1084.0871999999999</v>
      </c>
      <c r="AT56">
        <v>1309.6199999999999</v>
      </c>
      <c r="AU56">
        <f t="shared" si="71"/>
        <v>0.17221239748934802</v>
      </c>
      <c r="AV56">
        <v>0.5</v>
      </c>
      <c r="AW56">
        <f t="shared" si="72"/>
        <v>1180.182690557989</v>
      </c>
      <c r="AX56">
        <f t="shared" si="73"/>
        <v>8.1759372847587137</v>
      </c>
      <c r="AY56">
        <f t="shared" si="74"/>
        <v>101.62104530821031</v>
      </c>
      <c r="AZ56">
        <f t="shared" si="75"/>
        <v>7.4172285652115474E-3</v>
      </c>
      <c r="BA56">
        <f t="shared" si="76"/>
        <v>1.490859944105924</v>
      </c>
      <c r="BB56" t="s">
        <v>490</v>
      </c>
      <c r="BC56">
        <v>1084.0871999999999</v>
      </c>
      <c r="BD56">
        <v>734.33</v>
      </c>
      <c r="BE56">
        <f t="shared" si="77"/>
        <v>0.43928009651654676</v>
      </c>
      <c r="BF56">
        <f t="shared" si="78"/>
        <v>0.39203323541170543</v>
      </c>
      <c r="BG56">
        <f t="shared" si="79"/>
        <v>0.7724102462664425</v>
      </c>
      <c r="BH56">
        <f t="shared" si="80"/>
        <v>0.37959341572736938</v>
      </c>
      <c r="BI56">
        <f t="shared" si="81"/>
        <v>0.76669191900885159</v>
      </c>
      <c r="BJ56">
        <f t="shared" si="82"/>
        <v>0.26555222288380281</v>
      </c>
      <c r="BK56">
        <f t="shared" si="83"/>
        <v>0.73444777711619724</v>
      </c>
      <c r="BL56">
        <f t="shared" si="84"/>
        <v>1399.9973333333301</v>
      </c>
      <c r="BM56">
        <f t="shared" si="85"/>
        <v>1180.182690557989</v>
      </c>
      <c r="BN56">
        <f t="shared" si="86"/>
        <v>0.84298924180664514</v>
      </c>
      <c r="BO56">
        <f t="shared" si="87"/>
        <v>0.1959784836132904</v>
      </c>
      <c r="BP56">
        <v>6</v>
      </c>
      <c r="BQ56">
        <v>0.5</v>
      </c>
      <c r="BR56" t="s">
        <v>295</v>
      </c>
      <c r="BS56">
        <v>2</v>
      </c>
      <c r="BT56">
        <v>1607456960.75</v>
      </c>
      <c r="BU56">
        <v>388.84469999999999</v>
      </c>
      <c r="BV56">
        <v>399.99233333333302</v>
      </c>
      <c r="BW56">
        <v>28.234446666666699</v>
      </c>
      <c r="BX56">
        <v>24.887833333333301</v>
      </c>
      <c r="BY56">
        <v>388.431033333333</v>
      </c>
      <c r="BZ56">
        <v>27.718060000000001</v>
      </c>
      <c r="CA56">
        <v>500.13323333333301</v>
      </c>
      <c r="CB56">
        <v>101.905533333333</v>
      </c>
      <c r="CC56">
        <v>9.9998403333333305E-2</v>
      </c>
      <c r="CD56">
        <v>37.226023333333302</v>
      </c>
      <c r="CE56">
        <v>36.871196666666698</v>
      </c>
      <c r="CF56">
        <v>999.9</v>
      </c>
      <c r="CG56">
        <v>0</v>
      </c>
      <c r="CH56">
        <v>0</v>
      </c>
      <c r="CI56">
        <v>9996.3553333333293</v>
      </c>
      <c r="CJ56">
        <v>0</v>
      </c>
      <c r="CK56">
        <v>131.440766666667</v>
      </c>
      <c r="CL56">
        <v>1399.9973333333301</v>
      </c>
      <c r="CM56">
        <v>0.90000049999999998</v>
      </c>
      <c r="CN56">
        <v>9.9999050000000006E-2</v>
      </c>
      <c r="CO56">
        <v>0</v>
      </c>
      <c r="CP56">
        <v>1088.3806666666701</v>
      </c>
      <c r="CQ56">
        <v>4.9994800000000001</v>
      </c>
      <c r="CR56">
        <v>15924.983333333301</v>
      </c>
      <c r="CS56">
        <v>11417.55</v>
      </c>
      <c r="CT56">
        <v>46.616466666666703</v>
      </c>
      <c r="CU56">
        <v>48.087200000000003</v>
      </c>
      <c r="CV56">
        <v>47.349800000000002</v>
      </c>
      <c r="CW56">
        <v>47.8121333333333</v>
      </c>
      <c r="CX56">
        <v>49.395600000000002</v>
      </c>
      <c r="CY56">
        <v>1255.5</v>
      </c>
      <c r="CZ56">
        <v>139.49766666666699</v>
      </c>
      <c r="DA56">
        <v>0</v>
      </c>
      <c r="DB56">
        <v>326.700000047684</v>
      </c>
      <c r="DC56">
        <v>0</v>
      </c>
      <c r="DD56">
        <v>1084.0871999999999</v>
      </c>
      <c r="DE56">
        <v>-425.937691679441</v>
      </c>
      <c r="DF56">
        <v>-5967.4692217128204</v>
      </c>
      <c r="DG56">
        <v>15864.14</v>
      </c>
      <c r="DH56">
        <v>15</v>
      </c>
      <c r="DI56">
        <v>1607456664.5</v>
      </c>
      <c r="DJ56" t="s">
        <v>486</v>
      </c>
      <c r="DK56">
        <v>1607456662</v>
      </c>
      <c r="DL56">
        <v>1607456664.5</v>
      </c>
      <c r="DM56">
        <v>13</v>
      </c>
      <c r="DN56">
        <v>4.8000000000000001E-2</v>
      </c>
      <c r="DO56">
        <v>-4.0000000000000001E-3</v>
      </c>
      <c r="DP56">
        <v>0.40500000000000003</v>
      </c>
      <c r="DQ56">
        <v>0.36499999999999999</v>
      </c>
      <c r="DR56">
        <v>400</v>
      </c>
      <c r="DS56">
        <v>25</v>
      </c>
      <c r="DT56">
        <v>0.22</v>
      </c>
      <c r="DU56">
        <v>0.03</v>
      </c>
      <c r="DV56">
        <v>8.1807554362129409</v>
      </c>
      <c r="DW56">
        <v>-0.22971489942454401</v>
      </c>
      <c r="DX56">
        <v>2.3356768182698402E-2</v>
      </c>
      <c r="DY56">
        <v>1</v>
      </c>
      <c r="DZ56">
        <v>-11.149625806451599</v>
      </c>
      <c r="EA56">
        <v>0.38655483870970297</v>
      </c>
      <c r="EB56">
        <v>3.4835576621367798E-2</v>
      </c>
      <c r="EC56">
        <v>0</v>
      </c>
      <c r="ED56">
        <v>3.3476458064516099</v>
      </c>
      <c r="EE56">
        <v>-0.26810661290322502</v>
      </c>
      <c r="EF56">
        <v>2.0039956502140899E-2</v>
      </c>
      <c r="EG56">
        <v>0</v>
      </c>
      <c r="EH56">
        <v>1</v>
      </c>
      <c r="EI56">
        <v>3</v>
      </c>
      <c r="EJ56" t="s">
        <v>297</v>
      </c>
      <c r="EK56">
        <v>100</v>
      </c>
      <c r="EL56">
        <v>100</v>
      </c>
      <c r="EM56">
        <v>0.41399999999999998</v>
      </c>
      <c r="EN56">
        <v>0.51439999999999997</v>
      </c>
      <c r="EO56">
        <v>0.57247440338497602</v>
      </c>
      <c r="EP56">
        <v>-1.6043650578588901E-5</v>
      </c>
      <c r="EQ56">
        <v>-1.15305589960158E-6</v>
      </c>
      <c r="ER56">
        <v>3.6581349982770798E-10</v>
      </c>
      <c r="ES56">
        <v>0.38767124113192902</v>
      </c>
      <c r="ET56">
        <v>0</v>
      </c>
      <c r="EU56">
        <v>0</v>
      </c>
      <c r="EV56">
        <v>0</v>
      </c>
      <c r="EW56">
        <v>18</v>
      </c>
      <c r="EX56">
        <v>2225</v>
      </c>
      <c r="EY56">
        <v>1</v>
      </c>
      <c r="EZ56">
        <v>25</v>
      </c>
      <c r="FA56">
        <v>5.0999999999999996</v>
      </c>
      <c r="FB56">
        <v>5.0999999999999996</v>
      </c>
      <c r="FC56">
        <v>2</v>
      </c>
      <c r="FD56">
        <v>512.77800000000002</v>
      </c>
      <c r="FE56">
        <v>510.84100000000001</v>
      </c>
      <c r="FF56">
        <v>36.213500000000003</v>
      </c>
      <c r="FG56">
        <v>34.918900000000001</v>
      </c>
      <c r="FH56">
        <v>29.999400000000001</v>
      </c>
      <c r="FI56">
        <v>34.7286</v>
      </c>
      <c r="FJ56">
        <v>34.752899999999997</v>
      </c>
      <c r="FK56">
        <v>19.302199999999999</v>
      </c>
      <c r="FL56">
        <v>0</v>
      </c>
      <c r="FM56">
        <v>100</v>
      </c>
      <c r="FN56">
        <v>-999.9</v>
      </c>
      <c r="FO56">
        <v>400</v>
      </c>
      <c r="FP56">
        <v>29.495200000000001</v>
      </c>
      <c r="FQ56">
        <v>97.784700000000001</v>
      </c>
      <c r="FR56">
        <v>102.024</v>
      </c>
    </row>
    <row r="57" spans="1:174" x14ac:dyDescent="0.25">
      <c r="A57">
        <v>41</v>
      </c>
      <c r="B57">
        <v>1607457241</v>
      </c>
      <c r="C57">
        <v>10094</v>
      </c>
      <c r="D57" t="s">
        <v>491</v>
      </c>
      <c r="E57" t="s">
        <v>492</v>
      </c>
      <c r="F57" t="s">
        <v>417</v>
      </c>
      <c r="G57" t="s">
        <v>380</v>
      </c>
      <c r="H57">
        <v>1607457233.25</v>
      </c>
      <c r="I57">
        <f t="shared" si="44"/>
        <v>-5.1614979549505891E-5</v>
      </c>
      <c r="J57">
        <f t="shared" si="45"/>
        <v>-5.1614979549505891E-2</v>
      </c>
      <c r="K57">
        <f t="shared" si="46"/>
        <v>-7.120108294042865E-2</v>
      </c>
      <c r="L57">
        <f t="shared" si="47"/>
        <v>400.12756666666701</v>
      </c>
      <c r="M57">
        <f t="shared" si="48"/>
        <v>285.20793692085232</v>
      </c>
      <c r="N57">
        <f t="shared" si="49"/>
        <v>29.09070503023435</v>
      </c>
      <c r="O57">
        <f t="shared" si="50"/>
        <v>40.812303970333197</v>
      </c>
      <c r="P57">
        <f t="shared" si="51"/>
        <v>-1.2373198252598903E-3</v>
      </c>
      <c r="Q57">
        <f t="shared" si="52"/>
        <v>2.9622658636993244</v>
      </c>
      <c r="R57">
        <f t="shared" si="53"/>
        <v>-1.2376070198536543E-3</v>
      </c>
      <c r="S57">
        <f t="shared" si="54"/>
        <v>-7.7347857923094248E-4</v>
      </c>
      <c r="T57">
        <f t="shared" si="55"/>
        <v>231.29147136584254</v>
      </c>
      <c r="U57">
        <f t="shared" si="56"/>
        <v>38.627903488303737</v>
      </c>
      <c r="V57">
        <f t="shared" si="57"/>
        <v>37.815240000000003</v>
      </c>
      <c r="W57">
        <f t="shared" si="58"/>
        <v>6.5909110636539978</v>
      </c>
      <c r="X57">
        <f t="shared" si="59"/>
        <v>39.487255934459995</v>
      </c>
      <c r="Y57">
        <f t="shared" si="60"/>
        <v>2.5271639300411768</v>
      </c>
      <c r="Z57">
        <f t="shared" si="61"/>
        <v>6.3999482117362207</v>
      </c>
      <c r="AA57">
        <f t="shared" si="62"/>
        <v>4.0637471336128215</v>
      </c>
      <c r="AB57">
        <f t="shared" si="63"/>
        <v>2.27622059813321</v>
      </c>
      <c r="AC57">
        <f t="shared" si="64"/>
        <v>-86.362940680960889</v>
      </c>
      <c r="AD57">
        <f t="shared" si="65"/>
        <v>-6.9789152773118825</v>
      </c>
      <c r="AE57">
        <f t="shared" si="66"/>
        <v>140.225836005703</v>
      </c>
      <c r="AF57">
        <v>0</v>
      </c>
      <c r="AG57">
        <v>0</v>
      </c>
      <c r="AH57">
        <f t="shared" si="67"/>
        <v>1</v>
      </c>
      <c r="AI57">
        <f t="shared" si="68"/>
        <v>0</v>
      </c>
      <c r="AJ57">
        <f t="shared" si="69"/>
        <v>52086.263384838458</v>
      </c>
      <c r="AK57" t="s">
        <v>292</v>
      </c>
      <c r="AL57">
        <v>10143.9</v>
      </c>
      <c r="AM57">
        <v>715.47692307692296</v>
      </c>
      <c r="AN57">
        <v>3262.08</v>
      </c>
      <c r="AO57">
        <f t="shared" si="70"/>
        <v>0.78066849277855754</v>
      </c>
      <c r="AP57">
        <v>-0.57774747981622299</v>
      </c>
      <c r="AQ57" t="s">
        <v>493</v>
      </c>
      <c r="AR57">
        <v>15486.3</v>
      </c>
      <c r="AS57">
        <v>552.48936000000003</v>
      </c>
      <c r="AT57">
        <v>567.79</v>
      </c>
      <c r="AU57">
        <f t="shared" si="71"/>
        <v>2.6947709540498965E-2</v>
      </c>
      <c r="AV57">
        <v>0.5</v>
      </c>
      <c r="AW57">
        <f t="shared" si="72"/>
        <v>1180.1877835830373</v>
      </c>
      <c r="AX57">
        <f t="shared" si="73"/>
        <v>-7.120108294042865E-2</v>
      </c>
      <c r="AY57">
        <f t="shared" si="74"/>
        <v>15.901678797620471</v>
      </c>
      <c r="AZ57">
        <f t="shared" si="75"/>
        <v>4.292083039005242E-4</v>
      </c>
      <c r="BA57">
        <f t="shared" si="76"/>
        <v>4.7452227055777669</v>
      </c>
      <c r="BB57" t="s">
        <v>494</v>
      </c>
      <c r="BC57">
        <v>552.48936000000003</v>
      </c>
      <c r="BD57">
        <v>469.99</v>
      </c>
      <c r="BE57">
        <f t="shared" si="77"/>
        <v>0.17224678138043992</v>
      </c>
      <c r="BF57">
        <f t="shared" si="78"/>
        <v>0.15644826175869056</v>
      </c>
      <c r="BG57">
        <f t="shared" si="79"/>
        <v>0.96497247581560763</v>
      </c>
      <c r="BH57">
        <f t="shared" si="80"/>
        <v>-0.10360186048449642</v>
      </c>
      <c r="BI57">
        <f t="shared" si="81"/>
        <v>1.057993695372176</v>
      </c>
      <c r="BJ57">
        <f t="shared" si="82"/>
        <v>0.13308694043260302</v>
      </c>
      <c r="BK57">
        <f t="shared" si="83"/>
        <v>0.86691305956739695</v>
      </c>
      <c r="BL57">
        <f t="shared" si="84"/>
        <v>1400.0033333333299</v>
      </c>
      <c r="BM57">
        <f t="shared" si="85"/>
        <v>1180.1877835830373</v>
      </c>
      <c r="BN57">
        <f t="shared" si="86"/>
        <v>0.84298926687058384</v>
      </c>
      <c r="BO57">
        <f t="shared" si="87"/>
        <v>0.19597853374116797</v>
      </c>
      <c r="BP57">
        <v>6</v>
      </c>
      <c r="BQ57">
        <v>0.5</v>
      </c>
      <c r="BR57" t="s">
        <v>295</v>
      </c>
      <c r="BS57">
        <v>2</v>
      </c>
      <c r="BT57">
        <v>1607457233.25</v>
      </c>
      <c r="BU57">
        <v>400.12756666666701</v>
      </c>
      <c r="BV57">
        <v>400.01736666666699</v>
      </c>
      <c r="BW57">
        <v>24.7765466666667</v>
      </c>
      <c r="BX57">
        <v>24.836936666666698</v>
      </c>
      <c r="BY57">
        <v>399.72243333333302</v>
      </c>
      <c r="BZ57">
        <v>24.42041</v>
      </c>
      <c r="CA57">
        <v>500.11066666666699</v>
      </c>
      <c r="CB57">
        <v>101.898233333333</v>
      </c>
      <c r="CC57">
        <v>9.9997656666666698E-2</v>
      </c>
      <c r="CD57">
        <v>37.274463333333301</v>
      </c>
      <c r="CE57">
        <v>37.815240000000003</v>
      </c>
      <c r="CF57">
        <v>999.9</v>
      </c>
      <c r="CG57">
        <v>0</v>
      </c>
      <c r="CH57">
        <v>0</v>
      </c>
      <c r="CI57">
        <v>9997.9143333333304</v>
      </c>
      <c r="CJ57">
        <v>0</v>
      </c>
      <c r="CK57">
        <v>617.28276666666704</v>
      </c>
      <c r="CL57">
        <v>1400.0033333333299</v>
      </c>
      <c r="CM57">
        <v>0.89999986666666698</v>
      </c>
      <c r="CN57">
        <v>0.10000015</v>
      </c>
      <c r="CO57">
        <v>0</v>
      </c>
      <c r="CP57">
        <v>552.51790000000005</v>
      </c>
      <c r="CQ57">
        <v>4.9994800000000001</v>
      </c>
      <c r="CR57">
        <v>8249.8426666666692</v>
      </c>
      <c r="CS57">
        <v>11417.606666666699</v>
      </c>
      <c r="CT57">
        <v>46.495733333333298</v>
      </c>
      <c r="CU57">
        <v>48.103999999999999</v>
      </c>
      <c r="CV57">
        <v>47.178733333333298</v>
      </c>
      <c r="CW57">
        <v>47.849800000000002</v>
      </c>
      <c r="CX57">
        <v>49.295533333333303</v>
      </c>
      <c r="CY57">
        <v>1255.5063333333301</v>
      </c>
      <c r="CZ57">
        <v>139.499666666667</v>
      </c>
      <c r="DA57">
        <v>0</v>
      </c>
      <c r="DB57">
        <v>271.5</v>
      </c>
      <c r="DC57">
        <v>0</v>
      </c>
      <c r="DD57">
        <v>552.48936000000003</v>
      </c>
      <c r="DE57">
        <v>-3.6823076933479602</v>
      </c>
      <c r="DF57">
        <v>-79.576153843209099</v>
      </c>
      <c r="DG57">
        <v>8249.5571999999993</v>
      </c>
      <c r="DH57">
        <v>15</v>
      </c>
      <c r="DI57">
        <v>1607456664.5</v>
      </c>
      <c r="DJ57" t="s">
        <v>486</v>
      </c>
      <c r="DK57">
        <v>1607456662</v>
      </c>
      <c r="DL57">
        <v>1607456664.5</v>
      </c>
      <c r="DM57">
        <v>13</v>
      </c>
      <c r="DN57">
        <v>4.8000000000000001E-2</v>
      </c>
      <c r="DO57">
        <v>-4.0000000000000001E-3</v>
      </c>
      <c r="DP57">
        <v>0.40500000000000003</v>
      </c>
      <c r="DQ57">
        <v>0.36499999999999999</v>
      </c>
      <c r="DR57">
        <v>400</v>
      </c>
      <c r="DS57">
        <v>25</v>
      </c>
      <c r="DT57">
        <v>0.22</v>
      </c>
      <c r="DU57">
        <v>0.03</v>
      </c>
      <c r="DV57">
        <v>-7.3953567656746003E-2</v>
      </c>
      <c r="DW57">
        <v>0.28208373870169101</v>
      </c>
      <c r="DX57">
        <v>3.1848814267097701E-2</v>
      </c>
      <c r="DY57">
        <v>1</v>
      </c>
      <c r="DZ57">
        <v>0.115485432258065</v>
      </c>
      <c r="EA57">
        <v>-0.379844341935484</v>
      </c>
      <c r="EB57">
        <v>4.2459964657236803E-2</v>
      </c>
      <c r="EC57">
        <v>0</v>
      </c>
      <c r="ED57">
        <v>-6.3186583870967705E-2</v>
      </c>
      <c r="EE57">
        <v>0.21966830322580699</v>
      </c>
      <c r="EF57">
        <v>1.6503869772368202E-2</v>
      </c>
      <c r="EG57">
        <v>0</v>
      </c>
      <c r="EH57">
        <v>1</v>
      </c>
      <c r="EI57">
        <v>3</v>
      </c>
      <c r="EJ57" t="s">
        <v>297</v>
      </c>
      <c r="EK57">
        <v>100</v>
      </c>
      <c r="EL57">
        <v>100</v>
      </c>
      <c r="EM57">
        <v>0.40500000000000003</v>
      </c>
      <c r="EN57">
        <v>0.35720000000000002</v>
      </c>
      <c r="EO57">
        <v>0.57247440338497602</v>
      </c>
      <c r="EP57">
        <v>-1.6043650578588901E-5</v>
      </c>
      <c r="EQ57">
        <v>-1.15305589960158E-6</v>
      </c>
      <c r="ER57">
        <v>3.6581349982770798E-10</v>
      </c>
      <c r="ES57">
        <v>-0.19646796784647899</v>
      </c>
      <c r="ET57">
        <v>-1.48585495900011E-2</v>
      </c>
      <c r="EU57">
        <v>2.0620247853856302E-3</v>
      </c>
      <c r="EV57">
        <v>-2.1578943166311499E-5</v>
      </c>
      <c r="EW57">
        <v>18</v>
      </c>
      <c r="EX57">
        <v>2225</v>
      </c>
      <c r="EY57">
        <v>1</v>
      </c>
      <c r="EZ57">
        <v>25</v>
      </c>
      <c r="FA57">
        <v>9.6999999999999993</v>
      </c>
      <c r="FB57">
        <v>9.6</v>
      </c>
      <c r="FC57">
        <v>2</v>
      </c>
      <c r="FD57">
        <v>507.98500000000001</v>
      </c>
      <c r="FE57">
        <v>511.11200000000002</v>
      </c>
      <c r="FF57">
        <v>36.063000000000002</v>
      </c>
      <c r="FG57">
        <v>34.738900000000001</v>
      </c>
      <c r="FH57">
        <v>29.9999</v>
      </c>
      <c r="FI57">
        <v>34.547899999999998</v>
      </c>
      <c r="FJ57">
        <v>34.5779</v>
      </c>
      <c r="FK57">
        <v>19.3049</v>
      </c>
      <c r="FL57">
        <v>0</v>
      </c>
      <c r="FM57">
        <v>100</v>
      </c>
      <c r="FN57">
        <v>-999.9</v>
      </c>
      <c r="FO57">
        <v>400</v>
      </c>
      <c r="FP57">
        <v>28.072099999999999</v>
      </c>
      <c r="FQ57">
        <v>97.824700000000007</v>
      </c>
      <c r="FR57">
        <v>102.056</v>
      </c>
    </row>
    <row r="58" spans="1:174" x14ac:dyDescent="0.25">
      <c r="A58">
        <v>42</v>
      </c>
      <c r="B58">
        <v>1607457388.5</v>
      </c>
      <c r="C58">
        <v>10241.5</v>
      </c>
      <c r="D58" t="s">
        <v>495</v>
      </c>
      <c r="E58" t="s">
        <v>496</v>
      </c>
      <c r="F58" t="s">
        <v>417</v>
      </c>
      <c r="G58" t="s">
        <v>380</v>
      </c>
      <c r="H58">
        <v>1607457380.75</v>
      </c>
      <c r="I58">
        <f t="shared" si="44"/>
        <v>-6.2063357077794435E-5</v>
      </c>
      <c r="J58">
        <f t="shared" si="45"/>
        <v>-6.2063357077794437E-2</v>
      </c>
      <c r="K58">
        <f t="shared" si="46"/>
        <v>-0.13508283346850297</v>
      </c>
      <c r="L58">
        <f t="shared" si="47"/>
        <v>400.1952</v>
      </c>
      <c r="M58">
        <f t="shared" si="48"/>
        <v>234.16224975467759</v>
      </c>
      <c r="N58">
        <f t="shared" si="49"/>
        <v>23.882944364564882</v>
      </c>
      <c r="O58">
        <f t="shared" si="50"/>
        <v>40.817167184630662</v>
      </c>
      <c r="P58">
        <f t="shared" si="51"/>
        <v>-1.4910867909373674E-3</v>
      </c>
      <c r="Q58">
        <f t="shared" si="52"/>
        <v>2.9631587397361958</v>
      </c>
      <c r="R58">
        <f t="shared" si="53"/>
        <v>-1.4915037655071047E-3</v>
      </c>
      <c r="S58">
        <f t="shared" si="54"/>
        <v>-9.3215238119522014E-4</v>
      </c>
      <c r="T58">
        <f t="shared" si="55"/>
        <v>231.29024581277736</v>
      </c>
      <c r="U58">
        <f t="shared" si="56"/>
        <v>38.765852132355036</v>
      </c>
      <c r="V58">
        <f t="shared" si="57"/>
        <v>37.788580000000003</v>
      </c>
      <c r="W58">
        <f t="shared" si="58"/>
        <v>6.5813821344685266</v>
      </c>
      <c r="X58">
        <f t="shared" si="59"/>
        <v>39.191037913533542</v>
      </c>
      <c r="Y58">
        <f t="shared" si="60"/>
        <v>2.5268203389940918</v>
      </c>
      <c r="Z58">
        <f t="shared" si="61"/>
        <v>6.4474442972624724</v>
      </c>
      <c r="AA58">
        <f t="shared" si="62"/>
        <v>4.0545617954744344</v>
      </c>
      <c r="AB58">
        <f t="shared" si="63"/>
        <v>2.7369940471307346</v>
      </c>
      <c r="AC58">
        <f t="shared" si="64"/>
        <v>-60.436549623649533</v>
      </c>
      <c r="AD58">
        <f t="shared" si="65"/>
        <v>-4.8849265102060579</v>
      </c>
      <c r="AE58">
        <f t="shared" si="66"/>
        <v>168.70576372605248</v>
      </c>
      <c r="AF58">
        <v>0</v>
      </c>
      <c r="AG58">
        <v>0</v>
      </c>
      <c r="AH58">
        <f t="shared" si="67"/>
        <v>1</v>
      </c>
      <c r="AI58">
        <f t="shared" si="68"/>
        <v>0</v>
      </c>
      <c r="AJ58">
        <f t="shared" si="69"/>
        <v>52088.645977429842</v>
      </c>
      <c r="AK58" t="s">
        <v>292</v>
      </c>
      <c r="AL58">
        <v>10143.9</v>
      </c>
      <c r="AM58">
        <v>715.47692307692296</v>
      </c>
      <c r="AN58">
        <v>3262.08</v>
      </c>
      <c r="AO58">
        <f t="shared" si="70"/>
        <v>0.78066849277855754</v>
      </c>
      <c r="AP58">
        <v>-0.57774747981622299</v>
      </c>
      <c r="AQ58" t="s">
        <v>497</v>
      </c>
      <c r="AR58">
        <v>15475</v>
      </c>
      <c r="AS58">
        <v>649.13457692307702</v>
      </c>
      <c r="AT58">
        <v>673.45</v>
      </c>
      <c r="AU58">
        <f t="shared" si="71"/>
        <v>3.6105758522418929E-2</v>
      </c>
      <c r="AV58">
        <v>0.5</v>
      </c>
      <c r="AW58">
        <f t="shared" si="72"/>
        <v>1180.1841115543045</v>
      </c>
      <c r="AX58">
        <f t="shared" si="73"/>
        <v>-0.13508283346850297</v>
      </c>
      <c r="AY58">
        <f t="shared" si="74"/>
        <v>21.30572127188762</v>
      </c>
      <c r="AZ58">
        <f t="shared" si="75"/>
        <v>3.7508100813586609E-4</v>
      </c>
      <c r="BA58">
        <f t="shared" si="76"/>
        <v>3.8438339891602937</v>
      </c>
      <c r="BB58" t="s">
        <v>498</v>
      </c>
      <c r="BC58">
        <v>649.13457692307702</v>
      </c>
      <c r="BD58">
        <v>498.26</v>
      </c>
      <c r="BE58">
        <f t="shared" si="77"/>
        <v>0.26013809488454975</v>
      </c>
      <c r="BF58">
        <f t="shared" si="78"/>
        <v>0.13879458346322859</v>
      </c>
      <c r="BG58">
        <f t="shared" si="79"/>
        <v>0.93661309347207866</v>
      </c>
      <c r="BH58">
        <f t="shared" si="80"/>
        <v>-0.57856776791434161</v>
      </c>
      <c r="BI58">
        <f t="shared" si="81"/>
        <v>1.0165031305654832</v>
      </c>
      <c r="BJ58">
        <f t="shared" si="82"/>
        <v>0.10653536510747801</v>
      </c>
      <c r="BK58">
        <f t="shared" si="83"/>
        <v>0.89346463489252204</v>
      </c>
      <c r="BL58">
        <f t="shared" si="84"/>
        <v>1399.99933333333</v>
      </c>
      <c r="BM58">
        <f t="shared" si="85"/>
        <v>1180.1841115543045</v>
      </c>
      <c r="BN58">
        <f t="shared" si="86"/>
        <v>0.84298905253357792</v>
      </c>
      <c r="BO58">
        <f t="shared" si="87"/>
        <v>0.19597810506715574</v>
      </c>
      <c r="BP58">
        <v>6</v>
      </c>
      <c r="BQ58">
        <v>0.5</v>
      </c>
      <c r="BR58" t="s">
        <v>295</v>
      </c>
      <c r="BS58">
        <v>2</v>
      </c>
      <c r="BT58">
        <v>1607457380.75</v>
      </c>
      <c r="BU58">
        <v>400.1952</v>
      </c>
      <c r="BV58">
        <v>400.00333333333299</v>
      </c>
      <c r="BW58">
        <v>24.7744133333333</v>
      </c>
      <c r="BX58">
        <v>24.84703</v>
      </c>
      <c r="BY58">
        <v>399.72519999999997</v>
      </c>
      <c r="BZ58">
        <v>24.397413333333301</v>
      </c>
      <c r="CA58">
        <v>500.09820000000002</v>
      </c>
      <c r="CB58">
        <v>101.893166666667</v>
      </c>
      <c r="CC58">
        <v>9.9978639999999994E-2</v>
      </c>
      <c r="CD58">
        <v>37.410260000000001</v>
      </c>
      <c r="CE58">
        <v>37.788580000000003</v>
      </c>
      <c r="CF58">
        <v>999.9</v>
      </c>
      <c r="CG58">
        <v>0</v>
      </c>
      <c r="CH58">
        <v>0</v>
      </c>
      <c r="CI58">
        <v>10003.4723333333</v>
      </c>
      <c r="CJ58">
        <v>0</v>
      </c>
      <c r="CK58">
        <v>797.14373333333299</v>
      </c>
      <c r="CL58">
        <v>1399.99933333333</v>
      </c>
      <c r="CM58">
        <v>0.90000803333333301</v>
      </c>
      <c r="CN58">
        <v>9.9992063333333298E-2</v>
      </c>
      <c r="CO58">
        <v>0</v>
      </c>
      <c r="CP58">
        <v>649.1635</v>
      </c>
      <c r="CQ58">
        <v>4.9994800000000001</v>
      </c>
      <c r="CR58">
        <v>9812.5509999999995</v>
      </c>
      <c r="CS58">
        <v>11417.5933333333</v>
      </c>
      <c r="CT58">
        <v>46.758200000000002</v>
      </c>
      <c r="CU58">
        <v>48.337200000000003</v>
      </c>
      <c r="CV58">
        <v>47.370800000000003</v>
      </c>
      <c r="CW58">
        <v>48.1291333333333</v>
      </c>
      <c r="CX58">
        <v>49.528866666666701</v>
      </c>
      <c r="CY58">
        <v>1255.51033333333</v>
      </c>
      <c r="CZ58">
        <v>139.489</v>
      </c>
      <c r="DA58">
        <v>0</v>
      </c>
      <c r="DB58">
        <v>146.40000009536701</v>
      </c>
      <c r="DC58">
        <v>0</v>
      </c>
      <c r="DD58">
        <v>649.13457692307702</v>
      </c>
      <c r="DE58">
        <v>-10.9823247941123</v>
      </c>
      <c r="DF58">
        <v>-88.632478542640698</v>
      </c>
      <c r="DG58">
        <v>9812.9015384615395</v>
      </c>
      <c r="DH58">
        <v>15</v>
      </c>
      <c r="DI58">
        <v>1607457406</v>
      </c>
      <c r="DJ58" t="s">
        <v>499</v>
      </c>
      <c r="DK58">
        <v>1607457405</v>
      </c>
      <c r="DL58">
        <v>1607457406</v>
      </c>
      <c r="DM58">
        <v>14</v>
      </c>
      <c r="DN58">
        <v>6.4000000000000001E-2</v>
      </c>
      <c r="DO58">
        <v>1.9E-2</v>
      </c>
      <c r="DP58">
        <v>0.47</v>
      </c>
      <c r="DQ58">
        <v>0.377</v>
      </c>
      <c r="DR58">
        <v>400</v>
      </c>
      <c r="DS58">
        <v>25</v>
      </c>
      <c r="DT58">
        <v>0.37</v>
      </c>
      <c r="DU58">
        <v>0.12</v>
      </c>
      <c r="DV58">
        <v>-7.6002093232257303E-2</v>
      </c>
      <c r="DW58">
        <v>0.122395906670498</v>
      </c>
      <c r="DX58">
        <v>1.984924635147E-2</v>
      </c>
      <c r="DY58">
        <v>1</v>
      </c>
      <c r="DZ58">
        <v>0.12885597096774201</v>
      </c>
      <c r="EA58">
        <v>-0.25994619193548402</v>
      </c>
      <c r="EB58">
        <v>2.8660460799091399E-2</v>
      </c>
      <c r="EC58">
        <v>0</v>
      </c>
      <c r="ED58">
        <v>-9.6221422580645102E-2</v>
      </c>
      <c r="EE58">
        <v>0.33984651290322598</v>
      </c>
      <c r="EF58">
        <v>2.5476118610455699E-2</v>
      </c>
      <c r="EG58">
        <v>0</v>
      </c>
      <c r="EH58">
        <v>1</v>
      </c>
      <c r="EI58">
        <v>3</v>
      </c>
      <c r="EJ58" t="s">
        <v>297</v>
      </c>
      <c r="EK58">
        <v>100</v>
      </c>
      <c r="EL58">
        <v>100</v>
      </c>
      <c r="EM58">
        <v>0.47</v>
      </c>
      <c r="EN58">
        <v>0.377</v>
      </c>
      <c r="EO58">
        <v>0.57247440338497602</v>
      </c>
      <c r="EP58">
        <v>-1.6043650578588901E-5</v>
      </c>
      <c r="EQ58">
        <v>-1.15305589960158E-6</v>
      </c>
      <c r="ER58">
        <v>3.6581349982770798E-10</v>
      </c>
      <c r="ES58">
        <v>-0.19646796784647899</v>
      </c>
      <c r="ET58">
        <v>-1.48585495900011E-2</v>
      </c>
      <c r="EU58">
        <v>2.0620247853856302E-3</v>
      </c>
      <c r="EV58">
        <v>-2.1578943166311499E-5</v>
      </c>
      <c r="EW58">
        <v>18</v>
      </c>
      <c r="EX58">
        <v>2225</v>
      </c>
      <c r="EY58">
        <v>1</v>
      </c>
      <c r="EZ58">
        <v>25</v>
      </c>
      <c r="FA58">
        <v>12.1</v>
      </c>
      <c r="FB58">
        <v>12.1</v>
      </c>
      <c r="FC58">
        <v>2</v>
      </c>
      <c r="FD58">
        <v>509.67599999999999</v>
      </c>
      <c r="FE58">
        <v>511.05700000000002</v>
      </c>
      <c r="FF58">
        <v>36.109099999999998</v>
      </c>
      <c r="FG58">
        <v>34.723100000000002</v>
      </c>
      <c r="FH58">
        <v>30.0002</v>
      </c>
      <c r="FI58">
        <v>34.519500000000001</v>
      </c>
      <c r="FJ58">
        <v>34.547800000000002</v>
      </c>
      <c r="FK58">
        <v>19.3033</v>
      </c>
      <c r="FL58">
        <v>0</v>
      </c>
      <c r="FM58">
        <v>100</v>
      </c>
      <c r="FN58">
        <v>-999.9</v>
      </c>
      <c r="FO58">
        <v>400</v>
      </c>
      <c r="FP58">
        <v>24.801200000000001</v>
      </c>
      <c r="FQ58">
        <v>97.821299999999994</v>
      </c>
      <c r="FR58">
        <v>102.051</v>
      </c>
    </row>
    <row r="59" spans="1:174" x14ac:dyDescent="0.25">
      <c r="A59">
        <v>43</v>
      </c>
      <c r="B59">
        <v>1607457739.5999999</v>
      </c>
      <c r="C59">
        <v>10592.5999999046</v>
      </c>
      <c r="D59" t="s">
        <v>500</v>
      </c>
      <c r="E59" t="s">
        <v>501</v>
      </c>
      <c r="F59" t="s">
        <v>502</v>
      </c>
      <c r="G59" t="s">
        <v>369</v>
      </c>
      <c r="H59">
        <v>1607457731.8499999</v>
      </c>
      <c r="I59">
        <f t="shared" si="44"/>
        <v>1.4399264579231757E-3</v>
      </c>
      <c r="J59">
        <f t="shared" si="45"/>
        <v>1.4399264579231756</v>
      </c>
      <c r="K59">
        <f t="shared" si="46"/>
        <v>4.7009795855184002</v>
      </c>
      <c r="L59">
        <f t="shared" si="47"/>
        <v>393.67963333333302</v>
      </c>
      <c r="M59">
        <f t="shared" si="48"/>
        <v>173.06052749148299</v>
      </c>
      <c r="N59">
        <f t="shared" si="49"/>
        <v>17.65017810762474</v>
      </c>
      <c r="O59">
        <f t="shared" si="50"/>
        <v>40.150782771765755</v>
      </c>
      <c r="P59">
        <f t="shared" si="51"/>
        <v>3.7273838739210946E-2</v>
      </c>
      <c r="Q59">
        <f t="shared" si="52"/>
        <v>2.9624610645448808</v>
      </c>
      <c r="R59">
        <f t="shared" si="53"/>
        <v>3.7015244992406542E-2</v>
      </c>
      <c r="S59">
        <f t="shared" si="54"/>
        <v>2.3157612039958222E-2</v>
      </c>
      <c r="T59">
        <f t="shared" si="55"/>
        <v>231.29181366412445</v>
      </c>
      <c r="U59">
        <f t="shared" si="56"/>
        <v>38.54347738836335</v>
      </c>
      <c r="V59">
        <f t="shared" si="57"/>
        <v>37.557389999999998</v>
      </c>
      <c r="W59">
        <f t="shared" si="58"/>
        <v>6.499249348126054</v>
      </c>
      <c r="X59">
        <f t="shared" si="59"/>
        <v>41.679830284276278</v>
      </c>
      <c r="Y59">
        <f t="shared" si="60"/>
        <v>2.7109483344744505</v>
      </c>
      <c r="Z59">
        <f t="shared" si="61"/>
        <v>6.5042211448187119</v>
      </c>
      <c r="AA59">
        <f t="shared" si="62"/>
        <v>3.7883010136516035</v>
      </c>
      <c r="AB59">
        <f t="shared" si="63"/>
        <v>-63.500756794412048</v>
      </c>
      <c r="AC59">
        <f t="shared" si="64"/>
        <v>2.2466182928305494</v>
      </c>
      <c r="AD59">
        <f t="shared" si="65"/>
        <v>0.18156952554109204</v>
      </c>
      <c r="AE59">
        <f t="shared" si="66"/>
        <v>170.21924468808405</v>
      </c>
      <c r="AF59">
        <v>0</v>
      </c>
      <c r="AG59">
        <v>0</v>
      </c>
      <c r="AH59">
        <f t="shared" si="67"/>
        <v>1</v>
      </c>
      <c r="AI59">
        <f t="shared" si="68"/>
        <v>0</v>
      </c>
      <c r="AJ59">
        <f t="shared" si="69"/>
        <v>52041.772827120898</v>
      </c>
      <c r="AK59" t="s">
        <v>292</v>
      </c>
      <c r="AL59">
        <v>10143.9</v>
      </c>
      <c r="AM59">
        <v>715.47692307692296</v>
      </c>
      <c r="AN59">
        <v>3262.08</v>
      </c>
      <c r="AO59">
        <f t="shared" si="70"/>
        <v>0.78066849277855754</v>
      </c>
      <c r="AP59">
        <v>-0.57774747981622299</v>
      </c>
      <c r="AQ59" t="s">
        <v>503</v>
      </c>
      <c r="AR59">
        <v>15420.1</v>
      </c>
      <c r="AS59">
        <v>994.91549999999995</v>
      </c>
      <c r="AT59">
        <v>1176.3599999999999</v>
      </c>
      <c r="AU59">
        <f t="shared" si="71"/>
        <v>0.15424232377843516</v>
      </c>
      <c r="AV59">
        <v>0.5</v>
      </c>
      <c r="AW59">
        <f t="shared" si="72"/>
        <v>1180.1859515893625</v>
      </c>
      <c r="AX59">
        <f t="shared" si="73"/>
        <v>4.7009795855184002</v>
      </c>
      <c r="AY59">
        <f t="shared" si="74"/>
        <v>91.017311831903527</v>
      </c>
      <c r="AZ59">
        <f t="shared" si="75"/>
        <v>4.4727926630763011E-3</v>
      </c>
      <c r="BA59">
        <f t="shared" si="76"/>
        <v>1.7730286646944817</v>
      </c>
      <c r="BB59" t="s">
        <v>504</v>
      </c>
      <c r="BC59">
        <v>994.91549999999995</v>
      </c>
      <c r="BD59">
        <v>745.55</v>
      </c>
      <c r="BE59">
        <f t="shared" si="77"/>
        <v>0.36622292495494579</v>
      </c>
      <c r="BF59">
        <f t="shared" si="78"/>
        <v>0.42117058564100179</v>
      </c>
      <c r="BG59">
        <f t="shared" si="79"/>
        <v>0.82880792201960651</v>
      </c>
      <c r="BH59">
        <f t="shared" si="80"/>
        <v>0.39368878807907215</v>
      </c>
      <c r="BI59">
        <f t="shared" si="81"/>
        <v>0.8190204507724318</v>
      </c>
      <c r="BJ59">
        <f t="shared" si="82"/>
        <v>0.31560844124415482</v>
      </c>
      <c r="BK59">
        <f t="shared" si="83"/>
        <v>0.68439155875584512</v>
      </c>
      <c r="BL59">
        <f t="shared" si="84"/>
        <v>1400.00066666667</v>
      </c>
      <c r="BM59">
        <f t="shared" si="85"/>
        <v>1180.1859515893625</v>
      </c>
      <c r="BN59">
        <f t="shared" si="86"/>
        <v>0.84298956399736935</v>
      </c>
      <c r="BO59">
        <f t="shared" si="87"/>
        <v>0.19597912799473893</v>
      </c>
      <c r="BP59">
        <v>6</v>
      </c>
      <c r="BQ59">
        <v>0.5</v>
      </c>
      <c r="BR59" t="s">
        <v>295</v>
      </c>
      <c r="BS59">
        <v>2</v>
      </c>
      <c r="BT59">
        <v>1607457731.8499999</v>
      </c>
      <c r="BU59">
        <v>393.67963333333302</v>
      </c>
      <c r="BV59">
        <v>399.99996666666698</v>
      </c>
      <c r="BW59">
        <v>26.580929999999999</v>
      </c>
      <c r="BX59">
        <v>24.899236666666699</v>
      </c>
      <c r="BY59">
        <v>393.205266666667</v>
      </c>
      <c r="BZ59">
        <v>26.124373333333299</v>
      </c>
      <c r="CA59">
        <v>500.08589999999998</v>
      </c>
      <c r="CB59">
        <v>101.888466666667</v>
      </c>
      <c r="CC59">
        <v>0.10000154999999999</v>
      </c>
      <c r="CD59">
        <v>37.571456666666698</v>
      </c>
      <c r="CE59">
        <v>37.557389999999998</v>
      </c>
      <c r="CF59">
        <v>999.9</v>
      </c>
      <c r="CG59">
        <v>0</v>
      </c>
      <c r="CH59">
        <v>0</v>
      </c>
      <c r="CI59">
        <v>9999.9789999999994</v>
      </c>
      <c r="CJ59">
        <v>0</v>
      </c>
      <c r="CK59">
        <v>506.50663333333301</v>
      </c>
      <c r="CL59">
        <v>1400.00066666667</v>
      </c>
      <c r="CM59">
        <v>0.89998999999999996</v>
      </c>
      <c r="CN59">
        <v>0.10001</v>
      </c>
      <c r="CO59">
        <v>0</v>
      </c>
      <c r="CP59">
        <v>995.50490000000002</v>
      </c>
      <c r="CQ59">
        <v>4.9994800000000001</v>
      </c>
      <c r="CR59">
        <v>14525.2866666667</v>
      </c>
      <c r="CS59">
        <v>11417.5566666667</v>
      </c>
      <c r="CT59">
        <v>47.058199999999999</v>
      </c>
      <c r="CU59">
        <v>48.612400000000001</v>
      </c>
      <c r="CV59">
        <v>47.703933333333303</v>
      </c>
      <c r="CW59">
        <v>48.4998</v>
      </c>
      <c r="CX59">
        <v>49.8579333333333</v>
      </c>
      <c r="CY59">
        <v>1255.49066666667</v>
      </c>
      <c r="CZ59">
        <v>139.51333333333301</v>
      </c>
      <c r="DA59">
        <v>0</v>
      </c>
      <c r="DB59">
        <v>350.40000009536698</v>
      </c>
      <c r="DC59">
        <v>0</v>
      </c>
      <c r="DD59">
        <v>994.91549999999995</v>
      </c>
      <c r="DE59">
        <v>-71.547589787835193</v>
      </c>
      <c r="DF59">
        <v>-1202.85128287935</v>
      </c>
      <c r="DG59">
        <v>14514.876923076899</v>
      </c>
      <c r="DH59">
        <v>15</v>
      </c>
      <c r="DI59">
        <v>1607457406</v>
      </c>
      <c r="DJ59" t="s">
        <v>499</v>
      </c>
      <c r="DK59">
        <v>1607457405</v>
      </c>
      <c r="DL59">
        <v>1607457406</v>
      </c>
      <c r="DM59">
        <v>14</v>
      </c>
      <c r="DN59">
        <v>6.4000000000000001E-2</v>
      </c>
      <c r="DO59">
        <v>1.9E-2</v>
      </c>
      <c r="DP59">
        <v>0.47</v>
      </c>
      <c r="DQ59">
        <v>0.377</v>
      </c>
      <c r="DR59">
        <v>400</v>
      </c>
      <c r="DS59">
        <v>25</v>
      </c>
      <c r="DT59">
        <v>0.37</v>
      </c>
      <c r="DU59">
        <v>0.12</v>
      </c>
      <c r="DV59">
        <v>4.7025419709700902</v>
      </c>
      <c r="DW59">
        <v>5.9443876296686397E-2</v>
      </c>
      <c r="DX59">
        <v>1.46506119131278E-2</v>
      </c>
      <c r="DY59">
        <v>1</v>
      </c>
      <c r="DZ59">
        <v>-6.3203533333333297</v>
      </c>
      <c r="EA59">
        <v>-6.1882091212989696E-4</v>
      </c>
      <c r="EB59">
        <v>1.8673537842507502E-2</v>
      </c>
      <c r="EC59">
        <v>1</v>
      </c>
      <c r="ED59">
        <v>1.681694</v>
      </c>
      <c r="EE59">
        <v>-0.11542104560623299</v>
      </c>
      <c r="EF59">
        <v>8.36006802205181E-3</v>
      </c>
      <c r="EG59">
        <v>1</v>
      </c>
      <c r="EH59">
        <v>3</v>
      </c>
      <c r="EI59">
        <v>3</v>
      </c>
      <c r="EJ59" t="s">
        <v>315</v>
      </c>
      <c r="EK59">
        <v>100</v>
      </c>
      <c r="EL59">
        <v>100</v>
      </c>
      <c r="EM59">
        <v>0.47399999999999998</v>
      </c>
      <c r="EN59">
        <v>0.45579999999999998</v>
      </c>
      <c r="EO59">
        <v>0.63661608043546702</v>
      </c>
      <c r="EP59">
        <v>-1.6043650578588901E-5</v>
      </c>
      <c r="EQ59">
        <v>-1.15305589960158E-6</v>
      </c>
      <c r="ER59">
        <v>3.6581349982770798E-10</v>
      </c>
      <c r="ES59">
        <v>-0.17782798607193301</v>
      </c>
      <c r="ET59">
        <v>-1.48585495900011E-2</v>
      </c>
      <c r="EU59">
        <v>2.0620247853856302E-3</v>
      </c>
      <c r="EV59">
        <v>-2.1578943166311499E-5</v>
      </c>
      <c r="EW59">
        <v>18</v>
      </c>
      <c r="EX59">
        <v>2225</v>
      </c>
      <c r="EY59">
        <v>1</v>
      </c>
      <c r="EZ59">
        <v>25</v>
      </c>
      <c r="FA59">
        <v>5.6</v>
      </c>
      <c r="FB59">
        <v>5.6</v>
      </c>
      <c r="FC59">
        <v>2</v>
      </c>
      <c r="FD59">
        <v>510.77300000000002</v>
      </c>
      <c r="FE59">
        <v>509.34899999999999</v>
      </c>
      <c r="FF59">
        <v>36.289000000000001</v>
      </c>
      <c r="FG59">
        <v>34.910400000000003</v>
      </c>
      <c r="FH59">
        <v>30</v>
      </c>
      <c r="FI59">
        <v>34.657800000000002</v>
      </c>
      <c r="FJ59">
        <v>34.676600000000001</v>
      </c>
      <c r="FK59">
        <v>19.2988</v>
      </c>
      <c r="FL59">
        <v>0</v>
      </c>
      <c r="FM59">
        <v>100</v>
      </c>
      <c r="FN59">
        <v>-999.9</v>
      </c>
      <c r="FO59">
        <v>400</v>
      </c>
      <c r="FP59">
        <v>41.316200000000002</v>
      </c>
      <c r="FQ59">
        <v>97.784700000000001</v>
      </c>
      <c r="FR59">
        <v>102.00700000000001</v>
      </c>
    </row>
    <row r="60" spans="1:174" x14ac:dyDescent="0.25">
      <c r="A60">
        <v>44</v>
      </c>
      <c r="B60">
        <v>1607458066.0999999</v>
      </c>
      <c r="C60">
        <v>10919.0999999046</v>
      </c>
      <c r="D60" t="s">
        <v>505</v>
      </c>
      <c r="E60" t="s">
        <v>506</v>
      </c>
      <c r="F60" t="s">
        <v>502</v>
      </c>
      <c r="G60" t="s">
        <v>369</v>
      </c>
      <c r="H60">
        <v>1607458058.0999999</v>
      </c>
      <c r="I60">
        <f t="shared" si="44"/>
        <v>1.4590445152305683E-3</v>
      </c>
      <c r="J60">
        <f t="shared" si="45"/>
        <v>1.4590445152305684</v>
      </c>
      <c r="K60">
        <f t="shared" si="46"/>
        <v>4.8005992942627591</v>
      </c>
      <c r="L60">
        <f t="shared" si="47"/>
        <v>393.56964516129</v>
      </c>
      <c r="M60">
        <f t="shared" si="48"/>
        <v>162.791177512769</v>
      </c>
      <c r="N60">
        <f t="shared" si="49"/>
        <v>16.602125533897564</v>
      </c>
      <c r="O60">
        <f t="shared" si="50"/>
        <v>40.137879430147471</v>
      </c>
      <c r="P60">
        <f t="shared" si="51"/>
        <v>3.6307116765755827E-2</v>
      </c>
      <c r="Q60">
        <f t="shared" si="52"/>
        <v>2.9628019358563296</v>
      </c>
      <c r="R60">
        <f t="shared" si="53"/>
        <v>3.6061743051661037E-2</v>
      </c>
      <c r="S60">
        <f t="shared" si="54"/>
        <v>2.256049687268994E-2</v>
      </c>
      <c r="T60">
        <f t="shared" si="55"/>
        <v>231.29525540767386</v>
      </c>
      <c r="U60">
        <f t="shared" si="56"/>
        <v>38.745470115201925</v>
      </c>
      <c r="V60">
        <f t="shared" si="57"/>
        <v>38.000990322580599</v>
      </c>
      <c r="W60">
        <f t="shared" si="58"/>
        <v>6.65763566490494</v>
      </c>
      <c r="X60">
        <f t="shared" si="59"/>
        <v>41.368281274149041</v>
      </c>
      <c r="Y60">
        <f t="shared" si="60"/>
        <v>2.7211245832581774</v>
      </c>
      <c r="Z60">
        <f t="shared" si="61"/>
        <v>6.5778042970293837</v>
      </c>
      <c r="AA60">
        <f t="shared" si="62"/>
        <v>3.9365110816467626</v>
      </c>
      <c r="AB60">
        <f t="shared" si="63"/>
        <v>-64.343863121668065</v>
      </c>
      <c r="AC60">
        <f t="shared" si="64"/>
        <v>-35.528717878962972</v>
      </c>
      <c r="AD60">
        <f t="shared" si="65"/>
        <v>-2.8800995422767466</v>
      </c>
      <c r="AE60">
        <f t="shared" si="66"/>
        <v>128.54257486476607</v>
      </c>
      <c r="AF60">
        <v>0</v>
      </c>
      <c r="AG60">
        <v>0</v>
      </c>
      <c r="AH60">
        <f t="shared" si="67"/>
        <v>1</v>
      </c>
      <c r="AI60">
        <f t="shared" si="68"/>
        <v>0</v>
      </c>
      <c r="AJ60">
        <f t="shared" si="69"/>
        <v>52016.640611950927</v>
      </c>
      <c r="AK60" t="s">
        <v>292</v>
      </c>
      <c r="AL60">
        <v>10143.9</v>
      </c>
      <c r="AM60">
        <v>715.47692307692296</v>
      </c>
      <c r="AN60">
        <v>3262.08</v>
      </c>
      <c r="AO60">
        <f t="shared" si="70"/>
        <v>0.78066849277855754</v>
      </c>
      <c r="AP60">
        <v>-0.57774747981622299</v>
      </c>
      <c r="AQ60" t="s">
        <v>507</v>
      </c>
      <c r="AR60">
        <v>15414.6</v>
      </c>
      <c r="AS60">
        <v>878.77779999999996</v>
      </c>
      <c r="AT60">
        <v>1038.71</v>
      </c>
      <c r="AU60">
        <f t="shared" si="71"/>
        <v>0.15397194597144537</v>
      </c>
      <c r="AV60">
        <v>0.5</v>
      </c>
      <c r="AW60">
        <f t="shared" si="72"/>
        <v>1180.2067660705593</v>
      </c>
      <c r="AX60">
        <f t="shared" si="73"/>
        <v>4.8005992942627591</v>
      </c>
      <c r="AY60">
        <f t="shared" si="74"/>
        <v>90.859366210275212</v>
      </c>
      <c r="AZ60">
        <f t="shared" si="75"/>
        <v>4.557122470993726E-3</v>
      </c>
      <c r="BA60">
        <f t="shared" si="76"/>
        <v>2.1405108259283145</v>
      </c>
      <c r="BB60" t="s">
        <v>508</v>
      </c>
      <c r="BC60">
        <v>878.77779999999996</v>
      </c>
      <c r="BD60">
        <v>679.54</v>
      </c>
      <c r="BE60">
        <f t="shared" si="77"/>
        <v>0.34578467522215062</v>
      </c>
      <c r="BF60">
        <f t="shared" si="78"/>
        <v>0.44528273519503314</v>
      </c>
      <c r="BG60">
        <f t="shared" si="79"/>
        <v>0.86092374174262543</v>
      </c>
      <c r="BH60">
        <f t="shared" si="80"/>
        <v>0.4947890900350545</v>
      </c>
      <c r="BI60">
        <f t="shared" si="81"/>
        <v>0.87307284757009629</v>
      </c>
      <c r="BJ60">
        <f t="shared" si="82"/>
        <v>0.34432757617959037</v>
      </c>
      <c r="BK60">
        <f t="shared" si="83"/>
        <v>0.65567242382040969</v>
      </c>
      <c r="BL60">
        <f t="shared" si="84"/>
        <v>1400.0258064516099</v>
      </c>
      <c r="BM60">
        <f t="shared" si="85"/>
        <v>1180.2067660705593</v>
      </c>
      <c r="BN60">
        <f t="shared" si="86"/>
        <v>0.84298929393438404</v>
      </c>
      <c r="BO60">
        <f t="shared" si="87"/>
        <v>0.19597858786876821</v>
      </c>
      <c r="BP60">
        <v>6</v>
      </c>
      <c r="BQ60">
        <v>0.5</v>
      </c>
      <c r="BR60" t="s">
        <v>295</v>
      </c>
      <c r="BS60">
        <v>2</v>
      </c>
      <c r="BT60">
        <v>1607458058.0999999</v>
      </c>
      <c r="BU60">
        <v>393.56964516129</v>
      </c>
      <c r="BV60">
        <v>400.01854838709698</v>
      </c>
      <c r="BW60">
        <v>26.681829032258101</v>
      </c>
      <c r="BX60">
        <v>24.9779290322581</v>
      </c>
      <c r="BY60">
        <v>393.12164516129002</v>
      </c>
      <c r="BZ60">
        <v>26.312829032258101</v>
      </c>
      <c r="CA60">
        <v>500.069677419355</v>
      </c>
      <c r="CB60">
        <v>101.88422580645199</v>
      </c>
      <c r="CC60">
        <v>9.9959009677419303E-2</v>
      </c>
      <c r="CD60">
        <v>37.7785612903226</v>
      </c>
      <c r="CE60">
        <v>38.000990322580599</v>
      </c>
      <c r="CF60">
        <v>999.9</v>
      </c>
      <c r="CG60">
        <v>0</v>
      </c>
      <c r="CH60">
        <v>0</v>
      </c>
      <c r="CI60">
        <v>10002.3274193548</v>
      </c>
      <c r="CJ60">
        <v>0</v>
      </c>
      <c r="CK60">
        <v>298.26190322580601</v>
      </c>
      <c r="CL60">
        <v>1400.0258064516099</v>
      </c>
      <c r="CM60">
        <v>0.90000012903225801</v>
      </c>
      <c r="CN60">
        <v>9.9999403225806499E-2</v>
      </c>
      <c r="CO60">
        <v>0</v>
      </c>
      <c r="CP60">
        <v>879.24825806451599</v>
      </c>
      <c r="CQ60">
        <v>4.9994800000000001</v>
      </c>
      <c r="CR60">
        <v>12755.3806451613</v>
      </c>
      <c r="CS60">
        <v>11417.7838709677</v>
      </c>
      <c r="CT60">
        <v>47.203258064516099</v>
      </c>
      <c r="CU60">
        <v>48.628999999999998</v>
      </c>
      <c r="CV60">
        <v>47.812064516128999</v>
      </c>
      <c r="CW60">
        <v>48.596548387096803</v>
      </c>
      <c r="CX60">
        <v>49.987741935483903</v>
      </c>
      <c r="CY60">
        <v>1255.5229032258101</v>
      </c>
      <c r="CZ60">
        <v>139.50290322580599</v>
      </c>
      <c r="DA60">
        <v>0</v>
      </c>
      <c r="DB60">
        <v>325.799999952316</v>
      </c>
      <c r="DC60">
        <v>0</v>
      </c>
      <c r="DD60">
        <v>878.77779999999996</v>
      </c>
      <c r="DE60">
        <v>-31.222769285142999</v>
      </c>
      <c r="DF60">
        <v>-483.838462030664</v>
      </c>
      <c r="DG60">
        <v>12746.972</v>
      </c>
      <c r="DH60">
        <v>15</v>
      </c>
      <c r="DI60">
        <v>1607458092.5999999</v>
      </c>
      <c r="DJ60" t="s">
        <v>509</v>
      </c>
      <c r="DK60">
        <v>1607458090.5999999</v>
      </c>
      <c r="DL60">
        <v>1607458092.5999999</v>
      </c>
      <c r="DM60">
        <v>15</v>
      </c>
      <c r="DN60">
        <v>-2.1999999999999999E-2</v>
      </c>
      <c r="DO60">
        <v>-1.4999999999999999E-2</v>
      </c>
      <c r="DP60">
        <v>0.44800000000000001</v>
      </c>
      <c r="DQ60">
        <v>0.36899999999999999</v>
      </c>
      <c r="DR60">
        <v>400</v>
      </c>
      <c r="DS60">
        <v>25</v>
      </c>
      <c r="DT60">
        <v>0.27</v>
      </c>
      <c r="DU60">
        <v>0.04</v>
      </c>
      <c r="DV60">
        <v>4.7512287476513402</v>
      </c>
      <c r="DW60">
        <v>-0.35570054433621601</v>
      </c>
      <c r="DX60">
        <v>3.5585157838548299E-2</v>
      </c>
      <c r="DY60">
        <v>1</v>
      </c>
      <c r="DZ60">
        <v>-6.42451666666667</v>
      </c>
      <c r="EA60">
        <v>0.53084636262512597</v>
      </c>
      <c r="EB60">
        <v>4.7761972274557002E-2</v>
      </c>
      <c r="EC60">
        <v>0</v>
      </c>
      <c r="ED60">
        <v>1.80129933333333</v>
      </c>
      <c r="EE60">
        <v>-0.15046264738598999</v>
      </c>
      <c r="EF60">
        <v>1.08875586284937E-2</v>
      </c>
      <c r="EG60">
        <v>1</v>
      </c>
      <c r="EH60">
        <v>2</v>
      </c>
      <c r="EI60">
        <v>3</v>
      </c>
      <c r="EJ60" t="s">
        <v>302</v>
      </c>
      <c r="EK60">
        <v>100</v>
      </c>
      <c r="EL60">
        <v>100</v>
      </c>
      <c r="EM60">
        <v>0.44800000000000001</v>
      </c>
      <c r="EN60">
        <v>0.36899999999999999</v>
      </c>
      <c r="EO60">
        <v>0.63661608043546702</v>
      </c>
      <c r="EP60">
        <v>-1.6043650578588901E-5</v>
      </c>
      <c r="EQ60">
        <v>-1.15305589960158E-6</v>
      </c>
      <c r="ER60">
        <v>3.6581349982770798E-10</v>
      </c>
      <c r="ES60">
        <v>-0.17782798607193301</v>
      </c>
      <c r="ET60">
        <v>-1.48585495900011E-2</v>
      </c>
      <c r="EU60">
        <v>2.0620247853856302E-3</v>
      </c>
      <c r="EV60">
        <v>-2.1578943166311499E-5</v>
      </c>
      <c r="EW60">
        <v>18</v>
      </c>
      <c r="EX60">
        <v>2225</v>
      </c>
      <c r="EY60">
        <v>1</v>
      </c>
      <c r="EZ60">
        <v>25</v>
      </c>
      <c r="FA60">
        <v>11</v>
      </c>
      <c r="FB60">
        <v>11</v>
      </c>
      <c r="FC60">
        <v>2</v>
      </c>
      <c r="FD60">
        <v>510.28500000000003</v>
      </c>
      <c r="FE60">
        <v>508.06900000000002</v>
      </c>
      <c r="FF60">
        <v>36.418999999999997</v>
      </c>
      <c r="FG60">
        <v>35.0441</v>
      </c>
      <c r="FH60">
        <v>30.000299999999999</v>
      </c>
      <c r="FI60">
        <v>34.783799999999999</v>
      </c>
      <c r="FJ60">
        <v>34.800600000000003</v>
      </c>
      <c r="FK60">
        <v>19.2944</v>
      </c>
      <c r="FL60">
        <v>0</v>
      </c>
      <c r="FM60">
        <v>100</v>
      </c>
      <c r="FN60">
        <v>-999.9</v>
      </c>
      <c r="FO60">
        <v>400</v>
      </c>
      <c r="FP60">
        <v>26.5351</v>
      </c>
      <c r="FQ60">
        <v>97.751800000000003</v>
      </c>
      <c r="FR60">
        <v>101.96899999999999</v>
      </c>
    </row>
    <row r="61" spans="1:174" x14ac:dyDescent="0.25">
      <c r="A61">
        <v>45</v>
      </c>
      <c r="B61">
        <v>1607458288.5999999</v>
      </c>
      <c r="C61">
        <v>11141.5999999046</v>
      </c>
      <c r="D61" t="s">
        <v>510</v>
      </c>
      <c r="E61" t="s">
        <v>511</v>
      </c>
      <c r="F61" t="s">
        <v>512</v>
      </c>
      <c r="G61" t="s">
        <v>483</v>
      </c>
      <c r="H61">
        <v>1607458280.5999999</v>
      </c>
      <c r="I61">
        <f t="shared" si="44"/>
        <v>6.9227511454826021E-3</v>
      </c>
      <c r="J61">
        <f t="shared" si="45"/>
        <v>6.9227511454826018</v>
      </c>
      <c r="K61">
        <f t="shared" si="46"/>
        <v>16.131472793689106</v>
      </c>
      <c r="L61">
        <f t="shared" si="47"/>
        <v>377.49654838709699</v>
      </c>
      <c r="M61">
        <f t="shared" si="48"/>
        <v>255.86467160140765</v>
      </c>
      <c r="N61">
        <f t="shared" si="49"/>
        <v>26.09427474584335</v>
      </c>
      <c r="O61">
        <f t="shared" si="50"/>
        <v>38.498861869315867</v>
      </c>
      <c r="P61">
        <f t="shared" si="51"/>
        <v>0.25071248282966485</v>
      </c>
      <c r="Q61">
        <f t="shared" si="52"/>
        <v>2.9624839529441149</v>
      </c>
      <c r="R61">
        <f t="shared" si="53"/>
        <v>0.23949323996688174</v>
      </c>
      <c r="S61">
        <f t="shared" si="54"/>
        <v>0.15064943774208731</v>
      </c>
      <c r="T61">
        <f t="shared" si="55"/>
        <v>231.29236853403413</v>
      </c>
      <c r="U61">
        <f t="shared" si="56"/>
        <v>36.883699971634627</v>
      </c>
      <c r="V61">
        <f t="shared" si="57"/>
        <v>36.617745161290301</v>
      </c>
      <c r="W61">
        <f t="shared" si="58"/>
        <v>6.1745160726644528</v>
      </c>
      <c r="X61">
        <f t="shared" si="59"/>
        <v>52.460936020897911</v>
      </c>
      <c r="Y61">
        <f t="shared" si="60"/>
        <v>3.3644299341592219</v>
      </c>
      <c r="Z61">
        <f t="shared" si="61"/>
        <v>6.4132098840535274</v>
      </c>
      <c r="AA61">
        <f t="shared" si="62"/>
        <v>2.8100861385052309</v>
      </c>
      <c r="AB61">
        <f t="shared" si="63"/>
        <v>-305.29332551578273</v>
      </c>
      <c r="AC61">
        <f t="shared" si="64"/>
        <v>110.95652963737545</v>
      </c>
      <c r="AD61">
        <f t="shared" si="65"/>
        <v>8.9155272656222984</v>
      </c>
      <c r="AE61">
        <f t="shared" si="66"/>
        <v>45.871099921249154</v>
      </c>
      <c r="AF61">
        <v>0</v>
      </c>
      <c r="AG61">
        <v>0</v>
      </c>
      <c r="AH61">
        <f t="shared" si="67"/>
        <v>1</v>
      </c>
      <c r="AI61">
        <f t="shared" si="68"/>
        <v>0</v>
      </c>
      <c r="AJ61">
        <f t="shared" si="69"/>
        <v>52085.776123649892</v>
      </c>
      <c r="AK61" t="s">
        <v>292</v>
      </c>
      <c r="AL61">
        <v>10143.9</v>
      </c>
      <c r="AM61">
        <v>715.47692307692296</v>
      </c>
      <c r="AN61">
        <v>3262.08</v>
      </c>
      <c r="AO61">
        <f t="shared" si="70"/>
        <v>0.78066849277855754</v>
      </c>
      <c r="AP61">
        <v>-0.57774747981622299</v>
      </c>
      <c r="AQ61" t="s">
        <v>513</v>
      </c>
      <c r="AR61">
        <v>15427.8</v>
      </c>
      <c r="AS61">
        <v>946.80176923076897</v>
      </c>
      <c r="AT61">
        <v>1347.22</v>
      </c>
      <c r="AU61">
        <f t="shared" si="71"/>
        <v>0.29721814608544339</v>
      </c>
      <c r="AV61">
        <v>0.5</v>
      </c>
      <c r="AW61">
        <f t="shared" si="72"/>
        <v>1180.1913460843332</v>
      </c>
      <c r="AX61">
        <f t="shared" si="73"/>
        <v>16.131472793689106</v>
      </c>
      <c r="AY61">
        <f t="shared" si="74"/>
        <v>175.3871419546347</v>
      </c>
      <c r="AZ61">
        <f t="shared" si="75"/>
        <v>1.4158060325508721E-2</v>
      </c>
      <c r="BA61">
        <f t="shared" si="76"/>
        <v>1.4213417259244963</v>
      </c>
      <c r="BB61" t="s">
        <v>514</v>
      </c>
      <c r="BC61">
        <v>946.80176923076897</v>
      </c>
      <c r="BD61">
        <v>680.03</v>
      </c>
      <c r="BE61">
        <f t="shared" si="77"/>
        <v>0.49523463131485579</v>
      </c>
      <c r="BF61">
        <f t="shared" si="78"/>
        <v>0.6001562235183846</v>
      </c>
      <c r="BG61">
        <f t="shared" si="79"/>
        <v>0.74160453902906598</v>
      </c>
      <c r="BH61">
        <f t="shared" si="80"/>
        <v>0.63383081729914581</v>
      </c>
      <c r="BI61">
        <f t="shared" si="81"/>
        <v>0.7519271524299036</v>
      </c>
      <c r="BJ61">
        <f t="shared" si="82"/>
        <v>0.4310556337582559</v>
      </c>
      <c r="BK61">
        <f t="shared" si="83"/>
        <v>0.56894436624174416</v>
      </c>
      <c r="BL61">
        <f t="shared" si="84"/>
        <v>1400.0074193548401</v>
      </c>
      <c r="BM61">
        <f t="shared" si="85"/>
        <v>1180.1913460843332</v>
      </c>
      <c r="BN61">
        <f t="shared" si="86"/>
        <v>0.84298935117657892</v>
      </c>
      <c r="BO61">
        <f t="shared" si="87"/>
        <v>0.19597870235315776</v>
      </c>
      <c r="BP61">
        <v>6</v>
      </c>
      <c r="BQ61">
        <v>0.5</v>
      </c>
      <c r="BR61" t="s">
        <v>295</v>
      </c>
      <c r="BS61">
        <v>2</v>
      </c>
      <c r="BT61">
        <v>1607458280.5999999</v>
      </c>
      <c r="BU61">
        <v>377.49654838709699</v>
      </c>
      <c r="BV61">
        <v>399.986548387097</v>
      </c>
      <c r="BW61">
        <v>32.989564516129001</v>
      </c>
      <c r="BX61">
        <v>24.957654838709701</v>
      </c>
      <c r="BY61">
        <v>377.03190322580701</v>
      </c>
      <c r="BZ61">
        <v>32.240912903225798</v>
      </c>
      <c r="CA61">
        <v>500.08325806451597</v>
      </c>
      <c r="CB61">
        <v>101.884677419355</v>
      </c>
      <c r="CC61">
        <v>9.9995112903225797E-2</v>
      </c>
      <c r="CD61">
        <v>37.3124677419355</v>
      </c>
      <c r="CE61">
        <v>36.617745161290301</v>
      </c>
      <c r="CF61">
        <v>999.9</v>
      </c>
      <c r="CG61">
        <v>0</v>
      </c>
      <c r="CH61">
        <v>0</v>
      </c>
      <c r="CI61">
        <v>10000.4806451613</v>
      </c>
      <c r="CJ61">
        <v>0</v>
      </c>
      <c r="CK61">
        <v>176.23758064516099</v>
      </c>
      <c r="CL61">
        <v>1400.0074193548401</v>
      </c>
      <c r="CM61">
        <v>0.89999916129032198</v>
      </c>
      <c r="CN61">
        <v>0.100000980645161</v>
      </c>
      <c r="CO61">
        <v>0</v>
      </c>
      <c r="CP61">
        <v>947.54851612903201</v>
      </c>
      <c r="CQ61">
        <v>4.9994800000000001</v>
      </c>
      <c r="CR61">
        <v>13643.0677419355</v>
      </c>
      <c r="CS61">
        <v>11417.635483870999</v>
      </c>
      <c r="CT61">
        <v>47.001709677419299</v>
      </c>
      <c r="CU61">
        <v>48.3241935483871</v>
      </c>
      <c r="CV61">
        <v>47.586322580645103</v>
      </c>
      <c r="CW61">
        <v>48.324322580645202</v>
      </c>
      <c r="CX61">
        <v>49.810193548387097</v>
      </c>
      <c r="CY61">
        <v>1255.5048387096799</v>
      </c>
      <c r="CZ61">
        <v>139.50387096774199</v>
      </c>
      <c r="DA61">
        <v>0</v>
      </c>
      <c r="DB61">
        <v>221.69999980926499</v>
      </c>
      <c r="DC61">
        <v>0</v>
      </c>
      <c r="DD61">
        <v>946.80176923076897</v>
      </c>
      <c r="DE61">
        <v>-83.465435897597999</v>
      </c>
      <c r="DF61">
        <v>-1162.4307693281</v>
      </c>
      <c r="DG61">
        <v>13632.45</v>
      </c>
      <c r="DH61">
        <v>15</v>
      </c>
      <c r="DI61">
        <v>1607458092.5999999</v>
      </c>
      <c r="DJ61" t="s">
        <v>509</v>
      </c>
      <c r="DK61">
        <v>1607458090.5999999</v>
      </c>
      <c r="DL61">
        <v>1607458092.5999999</v>
      </c>
      <c r="DM61">
        <v>15</v>
      </c>
      <c r="DN61">
        <v>-2.1999999999999999E-2</v>
      </c>
      <c r="DO61">
        <v>-1.4999999999999999E-2</v>
      </c>
      <c r="DP61">
        <v>0.44800000000000001</v>
      </c>
      <c r="DQ61">
        <v>0.36899999999999999</v>
      </c>
      <c r="DR61">
        <v>400</v>
      </c>
      <c r="DS61">
        <v>25</v>
      </c>
      <c r="DT61">
        <v>0.27</v>
      </c>
      <c r="DU61">
        <v>0.04</v>
      </c>
      <c r="DV61">
        <v>16.129060495243898</v>
      </c>
      <c r="DW61">
        <v>0.98177311408753098</v>
      </c>
      <c r="DX61">
        <v>7.3416588417364301E-2</v>
      </c>
      <c r="DY61">
        <v>0</v>
      </c>
      <c r="DZ61">
        <v>-22.495039999999999</v>
      </c>
      <c r="EA61">
        <v>-1.1081219132370099</v>
      </c>
      <c r="EB61">
        <v>8.4174372980537704E-2</v>
      </c>
      <c r="EC61">
        <v>0</v>
      </c>
      <c r="ED61">
        <v>8.0319796666666701</v>
      </c>
      <c r="EE61">
        <v>-2.4747764182426399E-2</v>
      </c>
      <c r="EF61">
        <v>3.38634166747668E-3</v>
      </c>
      <c r="EG61">
        <v>1</v>
      </c>
      <c r="EH61">
        <v>1</v>
      </c>
      <c r="EI61">
        <v>3</v>
      </c>
      <c r="EJ61" t="s">
        <v>297</v>
      </c>
      <c r="EK61">
        <v>100</v>
      </c>
      <c r="EL61">
        <v>100</v>
      </c>
      <c r="EM61">
        <v>0.46500000000000002</v>
      </c>
      <c r="EN61">
        <v>0.74839999999999995</v>
      </c>
      <c r="EO61">
        <v>0.61505156189032995</v>
      </c>
      <c r="EP61">
        <v>-1.6043650578588901E-5</v>
      </c>
      <c r="EQ61">
        <v>-1.15305589960158E-6</v>
      </c>
      <c r="ER61">
        <v>3.6581349982770798E-10</v>
      </c>
      <c r="ES61">
        <v>0.39160199484965202</v>
      </c>
      <c r="ET61">
        <v>0</v>
      </c>
      <c r="EU61">
        <v>0</v>
      </c>
      <c r="EV61">
        <v>0</v>
      </c>
      <c r="EW61">
        <v>18</v>
      </c>
      <c r="EX61">
        <v>2225</v>
      </c>
      <c r="EY61">
        <v>1</v>
      </c>
      <c r="EZ61">
        <v>25</v>
      </c>
      <c r="FA61">
        <v>3.3</v>
      </c>
      <c r="FB61">
        <v>3.3</v>
      </c>
      <c r="FC61">
        <v>2</v>
      </c>
      <c r="FD61">
        <v>515.57000000000005</v>
      </c>
      <c r="FE61">
        <v>508.49099999999999</v>
      </c>
      <c r="FF61">
        <v>36.318899999999999</v>
      </c>
      <c r="FG61">
        <v>35.015799999999999</v>
      </c>
      <c r="FH61">
        <v>30</v>
      </c>
      <c r="FI61">
        <v>34.784300000000002</v>
      </c>
      <c r="FJ61">
        <v>34.799700000000001</v>
      </c>
      <c r="FK61">
        <v>19.293099999999999</v>
      </c>
      <c r="FL61">
        <v>0</v>
      </c>
      <c r="FM61">
        <v>100</v>
      </c>
      <c r="FN61">
        <v>-999.9</v>
      </c>
      <c r="FO61">
        <v>400</v>
      </c>
      <c r="FP61">
        <v>26.5351</v>
      </c>
      <c r="FQ61">
        <v>97.774600000000007</v>
      </c>
      <c r="FR61">
        <v>101.991</v>
      </c>
    </row>
    <row r="62" spans="1:174" x14ac:dyDescent="0.25">
      <c r="A62">
        <v>46</v>
      </c>
      <c r="B62">
        <v>1607458495.0999999</v>
      </c>
      <c r="C62">
        <v>11348.0999999046</v>
      </c>
      <c r="D62" t="s">
        <v>515</v>
      </c>
      <c r="E62" t="s">
        <v>516</v>
      </c>
      <c r="F62" t="s">
        <v>512</v>
      </c>
      <c r="G62" t="s">
        <v>483</v>
      </c>
      <c r="H62">
        <v>1607458487.3499999</v>
      </c>
      <c r="I62">
        <f t="shared" si="44"/>
        <v>3.7200447418007684E-3</v>
      </c>
      <c r="J62">
        <f t="shared" si="45"/>
        <v>3.7200447418007685</v>
      </c>
      <c r="K62">
        <f t="shared" si="46"/>
        <v>10.638038055663396</v>
      </c>
      <c r="L62">
        <f t="shared" si="47"/>
        <v>385.51576666666699</v>
      </c>
      <c r="M62">
        <f t="shared" si="48"/>
        <v>204.95632031142998</v>
      </c>
      <c r="N62">
        <f t="shared" si="49"/>
        <v>20.901634800659426</v>
      </c>
      <c r="O62">
        <f t="shared" si="50"/>
        <v>39.31525386735553</v>
      </c>
      <c r="P62">
        <f t="shared" si="51"/>
        <v>0.10576394865177847</v>
      </c>
      <c r="Q62">
        <f t="shared" si="52"/>
        <v>2.9617852627534602</v>
      </c>
      <c r="R62">
        <f t="shared" si="53"/>
        <v>0.10370970498880031</v>
      </c>
      <c r="S62">
        <f t="shared" si="54"/>
        <v>6.4999808006414431E-2</v>
      </c>
      <c r="T62">
        <f t="shared" si="55"/>
        <v>231.29093123625734</v>
      </c>
      <c r="U62">
        <f t="shared" si="56"/>
        <v>37.83241165580452</v>
      </c>
      <c r="V62">
        <f t="shared" si="57"/>
        <v>37.4980433333333</v>
      </c>
      <c r="W62">
        <f t="shared" si="58"/>
        <v>6.4783098455245893</v>
      </c>
      <c r="X62">
        <f t="shared" si="59"/>
        <v>46.294362297820051</v>
      </c>
      <c r="Y62">
        <f t="shared" si="60"/>
        <v>2.9900908719848727</v>
      </c>
      <c r="Z62">
        <f t="shared" si="61"/>
        <v>6.4588660985306898</v>
      </c>
      <c r="AA62">
        <f t="shared" si="62"/>
        <v>3.4882189735397167</v>
      </c>
      <c r="AB62">
        <f t="shared" si="63"/>
        <v>-164.05397311341389</v>
      </c>
      <c r="AC62">
        <f t="shared" si="64"/>
        <v>-8.823150636580861</v>
      </c>
      <c r="AD62">
        <f t="shared" si="65"/>
        <v>-0.71259374175030055</v>
      </c>
      <c r="AE62">
        <f t="shared" si="66"/>
        <v>57.701213744512273</v>
      </c>
      <c r="AF62">
        <v>0</v>
      </c>
      <c r="AG62">
        <v>0</v>
      </c>
      <c r="AH62">
        <f t="shared" si="67"/>
        <v>1</v>
      </c>
      <c r="AI62">
        <f t="shared" si="68"/>
        <v>0</v>
      </c>
      <c r="AJ62">
        <f t="shared" si="69"/>
        <v>52044.059963821739</v>
      </c>
      <c r="AK62" t="s">
        <v>292</v>
      </c>
      <c r="AL62">
        <v>10143.9</v>
      </c>
      <c r="AM62">
        <v>715.47692307692296</v>
      </c>
      <c r="AN62">
        <v>3262.08</v>
      </c>
      <c r="AO62">
        <f t="shared" si="70"/>
        <v>0.78066849277855754</v>
      </c>
      <c r="AP62">
        <v>-0.57774747981622299</v>
      </c>
      <c r="AQ62" t="s">
        <v>517</v>
      </c>
      <c r="AR62">
        <v>15427.4</v>
      </c>
      <c r="AS62">
        <v>813.41772000000003</v>
      </c>
      <c r="AT62">
        <v>1106.6400000000001</v>
      </c>
      <c r="AU62">
        <f t="shared" si="71"/>
        <v>0.26496627629581437</v>
      </c>
      <c r="AV62">
        <v>0.5</v>
      </c>
      <c r="AW62">
        <f t="shared" si="72"/>
        <v>1180.1837205580139</v>
      </c>
      <c r="AX62">
        <f t="shared" si="73"/>
        <v>10.638038055663396</v>
      </c>
      <c r="AY62">
        <f t="shared" si="74"/>
        <v>156.35444289059845</v>
      </c>
      <c r="AZ62">
        <f t="shared" si="75"/>
        <v>9.5034233569808741E-3</v>
      </c>
      <c r="BA62">
        <f t="shared" si="76"/>
        <v>1.9477336803296459</v>
      </c>
      <c r="BB62" t="s">
        <v>518</v>
      </c>
      <c r="BC62">
        <v>813.41772000000003</v>
      </c>
      <c r="BD62">
        <v>623.75</v>
      </c>
      <c r="BE62">
        <f t="shared" si="77"/>
        <v>0.43635690016626916</v>
      </c>
      <c r="BF62">
        <f t="shared" si="78"/>
        <v>0.60722375696328357</v>
      </c>
      <c r="BG62">
        <f t="shared" si="79"/>
        <v>0.81697134171995156</v>
      </c>
      <c r="BH62">
        <f t="shared" si="80"/>
        <v>0.74961645742873295</v>
      </c>
      <c r="BI62">
        <f t="shared" si="81"/>
        <v>0.84639809773743835</v>
      </c>
      <c r="BJ62">
        <f t="shared" si="82"/>
        <v>0.46563507173884544</v>
      </c>
      <c r="BK62">
        <f t="shared" si="83"/>
        <v>0.53436492826115456</v>
      </c>
      <c r="BL62">
        <f t="shared" si="84"/>
        <v>1399.99833333333</v>
      </c>
      <c r="BM62">
        <f t="shared" si="85"/>
        <v>1180.1837205580139</v>
      </c>
      <c r="BN62">
        <f t="shared" si="86"/>
        <v>0.84298937538593499</v>
      </c>
      <c r="BO62">
        <f t="shared" si="87"/>
        <v>0.19597875077187005</v>
      </c>
      <c r="BP62">
        <v>6</v>
      </c>
      <c r="BQ62">
        <v>0.5</v>
      </c>
      <c r="BR62" t="s">
        <v>295</v>
      </c>
      <c r="BS62">
        <v>2</v>
      </c>
      <c r="BT62">
        <v>1607458487.3499999</v>
      </c>
      <c r="BU62">
        <v>385.51576666666699</v>
      </c>
      <c r="BV62">
        <v>400</v>
      </c>
      <c r="BW62">
        <v>29.3201</v>
      </c>
      <c r="BX62">
        <v>24.987643333333299</v>
      </c>
      <c r="BY62">
        <v>385.05693333333301</v>
      </c>
      <c r="BZ62">
        <v>28.7483066666667</v>
      </c>
      <c r="CA62">
        <v>500.08199999999999</v>
      </c>
      <c r="CB62">
        <v>101.8809</v>
      </c>
      <c r="CC62">
        <v>0.100023393333333</v>
      </c>
      <c r="CD62">
        <v>37.442786666666699</v>
      </c>
      <c r="CE62">
        <v>37.4980433333333</v>
      </c>
      <c r="CF62">
        <v>999.9</v>
      </c>
      <c r="CG62">
        <v>0</v>
      </c>
      <c r="CH62">
        <v>0</v>
      </c>
      <c r="CI62">
        <v>9996.8916666666701</v>
      </c>
      <c r="CJ62">
        <v>0</v>
      </c>
      <c r="CK62">
        <v>277.30686666666702</v>
      </c>
      <c r="CL62">
        <v>1399.99833333333</v>
      </c>
      <c r="CM62">
        <v>0.89999560000000001</v>
      </c>
      <c r="CN62">
        <v>0.10000448000000001</v>
      </c>
      <c r="CO62">
        <v>0</v>
      </c>
      <c r="CP62">
        <v>813.82906666666702</v>
      </c>
      <c r="CQ62">
        <v>4.9994800000000001</v>
      </c>
      <c r="CR62">
        <v>12253.143333333301</v>
      </c>
      <c r="CS62">
        <v>11417.55</v>
      </c>
      <c r="CT62">
        <v>46.903933333333299</v>
      </c>
      <c r="CU62">
        <v>48.2582666666667</v>
      </c>
      <c r="CV62">
        <v>47.549599999999998</v>
      </c>
      <c r="CW62">
        <v>48.228933333333302</v>
      </c>
      <c r="CX62">
        <v>49.693366666666599</v>
      </c>
      <c r="CY62">
        <v>1255.4946666666699</v>
      </c>
      <c r="CZ62">
        <v>139.50399999999999</v>
      </c>
      <c r="DA62">
        <v>0</v>
      </c>
      <c r="DB62">
        <v>205.799999952316</v>
      </c>
      <c r="DC62">
        <v>0</v>
      </c>
      <c r="DD62">
        <v>813.41772000000003</v>
      </c>
      <c r="DE62">
        <v>-32.719384618142399</v>
      </c>
      <c r="DF62">
        <v>-49.507692385941397</v>
      </c>
      <c r="DG62">
        <v>12252.656000000001</v>
      </c>
      <c r="DH62">
        <v>15</v>
      </c>
      <c r="DI62">
        <v>1607458092.5999999</v>
      </c>
      <c r="DJ62" t="s">
        <v>509</v>
      </c>
      <c r="DK62">
        <v>1607458090.5999999</v>
      </c>
      <c r="DL62">
        <v>1607458092.5999999</v>
      </c>
      <c r="DM62">
        <v>15</v>
      </c>
      <c r="DN62">
        <v>-2.1999999999999999E-2</v>
      </c>
      <c r="DO62">
        <v>-1.4999999999999999E-2</v>
      </c>
      <c r="DP62">
        <v>0.44800000000000001</v>
      </c>
      <c r="DQ62">
        <v>0.36899999999999999</v>
      </c>
      <c r="DR62">
        <v>400</v>
      </c>
      <c r="DS62">
        <v>25</v>
      </c>
      <c r="DT62">
        <v>0.27</v>
      </c>
      <c r="DU62">
        <v>0.04</v>
      </c>
      <c r="DV62">
        <v>10.639277625357099</v>
      </c>
      <c r="DW62">
        <v>-3.8316501586791202E-2</v>
      </c>
      <c r="DX62">
        <v>1.6539912613833099E-2</v>
      </c>
      <c r="DY62">
        <v>1</v>
      </c>
      <c r="DZ62">
        <v>-14.48554</v>
      </c>
      <c r="EA62">
        <v>0.15251612903223999</v>
      </c>
      <c r="EB62">
        <v>2.2115840476907001E-2</v>
      </c>
      <c r="EC62">
        <v>1</v>
      </c>
      <c r="ED62">
        <v>4.3350693333333297</v>
      </c>
      <c r="EE62">
        <v>-0.32271750834260798</v>
      </c>
      <c r="EF62">
        <v>2.34123202514308E-2</v>
      </c>
      <c r="EG62">
        <v>0</v>
      </c>
      <c r="EH62">
        <v>2</v>
      </c>
      <c r="EI62">
        <v>3</v>
      </c>
      <c r="EJ62" t="s">
        <v>302</v>
      </c>
      <c r="EK62">
        <v>100</v>
      </c>
      <c r="EL62">
        <v>100</v>
      </c>
      <c r="EM62">
        <v>0.45800000000000002</v>
      </c>
      <c r="EN62">
        <v>0.57010000000000005</v>
      </c>
      <c r="EO62">
        <v>0.61505156189032995</v>
      </c>
      <c r="EP62">
        <v>-1.6043650578588901E-5</v>
      </c>
      <c r="EQ62">
        <v>-1.15305589960158E-6</v>
      </c>
      <c r="ER62">
        <v>3.6581349982770798E-10</v>
      </c>
      <c r="ES62">
        <v>0.39160199484965202</v>
      </c>
      <c r="ET62">
        <v>0</v>
      </c>
      <c r="EU62">
        <v>0</v>
      </c>
      <c r="EV62">
        <v>0</v>
      </c>
      <c r="EW62">
        <v>18</v>
      </c>
      <c r="EX62">
        <v>2225</v>
      </c>
      <c r="EY62">
        <v>1</v>
      </c>
      <c r="EZ62">
        <v>25</v>
      </c>
      <c r="FA62">
        <v>6.7</v>
      </c>
      <c r="FB62">
        <v>6.7</v>
      </c>
      <c r="FC62">
        <v>2</v>
      </c>
      <c r="FD62">
        <v>512.21100000000001</v>
      </c>
      <c r="FE62">
        <v>508.21100000000001</v>
      </c>
      <c r="FF62">
        <v>36.292400000000001</v>
      </c>
      <c r="FG62">
        <v>34.993299999999998</v>
      </c>
      <c r="FH62">
        <v>30.0002</v>
      </c>
      <c r="FI62">
        <v>34.765300000000003</v>
      </c>
      <c r="FJ62">
        <v>34.786999999999999</v>
      </c>
      <c r="FK62">
        <v>19.293500000000002</v>
      </c>
      <c r="FL62">
        <v>0</v>
      </c>
      <c r="FM62">
        <v>100</v>
      </c>
      <c r="FN62">
        <v>-999.9</v>
      </c>
      <c r="FO62">
        <v>400</v>
      </c>
      <c r="FP62">
        <v>32.565899999999999</v>
      </c>
      <c r="FQ62">
        <v>97.778199999999998</v>
      </c>
      <c r="FR62">
        <v>101.99</v>
      </c>
    </row>
    <row r="63" spans="1:174" x14ac:dyDescent="0.25">
      <c r="A63">
        <v>47</v>
      </c>
      <c r="B63">
        <v>1607458841.5999999</v>
      </c>
      <c r="C63">
        <v>11694.5999999046</v>
      </c>
      <c r="D63" t="s">
        <v>519</v>
      </c>
      <c r="E63" t="s">
        <v>520</v>
      </c>
      <c r="F63" t="s">
        <v>521</v>
      </c>
      <c r="G63" t="s">
        <v>483</v>
      </c>
      <c r="H63">
        <v>1607458833.8499999</v>
      </c>
      <c r="I63">
        <f t="shared" si="44"/>
        <v>3.0733741681474541E-3</v>
      </c>
      <c r="J63">
        <f t="shared" si="45"/>
        <v>3.073374168147454</v>
      </c>
      <c r="K63">
        <f t="shared" si="46"/>
        <v>7.9282530984722142</v>
      </c>
      <c r="L63">
        <f t="shared" si="47"/>
        <v>389.05296666666698</v>
      </c>
      <c r="M63">
        <f t="shared" si="48"/>
        <v>221.84889779775483</v>
      </c>
      <c r="N63">
        <f t="shared" si="49"/>
        <v>22.626373243101789</v>
      </c>
      <c r="O63">
        <f t="shared" si="50"/>
        <v>39.679519359888992</v>
      </c>
      <c r="P63">
        <f t="shared" si="51"/>
        <v>8.6020445195520198E-2</v>
      </c>
      <c r="Q63">
        <f t="shared" si="52"/>
        <v>2.9626068753051387</v>
      </c>
      <c r="R63">
        <f t="shared" si="53"/>
        <v>8.4656608513012266E-2</v>
      </c>
      <c r="S63">
        <f t="shared" si="54"/>
        <v>5.3031114393412196E-2</v>
      </c>
      <c r="T63">
        <f t="shared" si="55"/>
        <v>231.29197010638833</v>
      </c>
      <c r="U63">
        <f t="shared" si="56"/>
        <v>38.080965739843279</v>
      </c>
      <c r="V63">
        <f t="shared" si="57"/>
        <v>37.417520000000003</v>
      </c>
      <c r="W63">
        <f t="shared" si="58"/>
        <v>6.449992139156854</v>
      </c>
      <c r="X63">
        <f t="shared" si="59"/>
        <v>44.964044935353598</v>
      </c>
      <c r="Y63">
        <f t="shared" si="60"/>
        <v>2.9173823300879325</v>
      </c>
      <c r="Z63">
        <f t="shared" si="61"/>
        <v>6.4882559704812071</v>
      </c>
      <c r="AA63">
        <f t="shared" si="62"/>
        <v>3.5326098090689215</v>
      </c>
      <c r="AB63">
        <f t="shared" si="63"/>
        <v>-135.53580081530274</v>
      </c>
      <c r="AC63">
        <f t="shared" si="64"/>
        <v>17.366894726396058</v>
      </c>
      <c r="AD63">
        <f t="shared" si="65"/>
        <v>1.4022524543422923</v>
      </c>
      <c r="AE63">
        <f t="shared" si="66"/>
        <v>114.52531647182394</v>
      </c>
      <c r="AF63">
        <v>0</v>
      </c>
      <c r="AG63">
        <v>0</v>
      </c>
      <c r="AH63">
        <f t="shared" si="67"/>
        <v>1</v>
      </c>
      <c r="AI63">
        <f t="shared" si="68"/>
        <v>0</v>
      </c>
      <c r="AJ63">
        <f t="shared" si="69"/>
        <v>52053.506989030466</v>
      </c>
      <c r="AK63" t="s">
        <v>292</v>
      </c>
      <c r="AL63">
        <v>10143.9</v>
      </c>
      <c r="AM63">
        <v>715.47692307692296</v>
      </c>
      <c r="AN63">
        <v>3262.08</v>
      </c>
      <c r="AO63">
        <f t="shared" si="70"/>
        <v>0.78066849277855754</v>
      </c>
      <c r="AP63">
        <v>-0.57774747981622299</v>
      </c>
      <c r="AQ63" t="s">
        <v>522</v>
      </c>
      <c r="AR63">
        <v>15429.3</v>
      </c>
      <c r="AS63">
        <v>879.217115384615</v>
      </c>
      <c r="AT63">
        <v>1117.57</v>
      </c>
      <c r="AU63">
        <f t="shared" si="71"/>
        <v>0.21327781223134568</v>
      </c>
      <c r="AV63">
        <v>0.5</v>
      </c>
      <c r="AW63">
        <f t="shared" si="72"/>
        <v>1180.1928315543134</v>
      </c>
      <c r="AX63">
        <f t="shared" si="73"/>
        <v>7.9282530984722142</v>
      </c>
      <c r="AY63">
        <f t="shared" si="74"/>
        <v>125.85447256251052</v>
      </c>
      <c r="AZ63">
        <f t="shared" si="75"/>
        <v>7.2072972745360932E-3</v>
      </c>
      <c r="BA63">
        <f t="shared" si="76"/>
        <v>1.9189044086723877</v>
      </c>
      <c r="BB63" t="s">
        <v>523</v>
      </c>
      <c r="BC63">
        <v>879.217115384615</v>
      </c>
      <c r="BD63">
        <v>654.91999999999996</v>
      </c>
      <c r="BE63">
        <f t="shared" si="77"/>
        <v>0.41397854273110413</v>
      </c>
      <c r="BF63">
        <f t="shared" si="78"/>
        <v>0.5151904995469252</v>
      </c>
      <c r="BG63">
        <f t="shared" si="79"/>
        <v>0.82254637229782612</v>
      </c>
      <c r="BH63">
        <f t="shared" si="80"/>
        <v>0.59278037423405672</v>
      </c>
      <c r="BI63">
        <f t="shared" si="81"/>
        <v>0.84210610575052625</v>
      </c>
      <c r="BJ63">
        <f t="shared" si="82"/>
        <v>0.3837602294806014</v>
      </c>
      <c r="BK63">
        <f t="shared" si="83"/>
        <v>0.6162397705193986</v>
      </c>
      <c r="BL63">
        <f t="shared" si="84"/>
        <v>1400.00966666667</v>
      </c>
      <c r="BM63">
        <f t="shared" si="85"/>
        <v>1180.1928315543134</v>
      </c>
      <c r="BN63">
        <f t="shared" si="86"/>
        <v>0.84298905904290944</v>
      </c>
      <c r="BO63">
        <f t="shared" si="87"/>
        <v>0.195978118085819</v>
      </c>
      <c r="BP63">
        <v>6</v>
      </c>
      <c r="BQ63">
        <v>0.5</v>
      </c>
      <c r="BR63" t="s">
        <v>295</v>
      </c>
      <c r="BS63">
        <v>2</v>
      </c>
      <c r="BT63">
        <v>1607458833.8499999</v>
      </c>
      <c r="BU63">
        <v>389.05296666666698</v>
      </c>
      <c r="BV63">
        <v>400.00016666666698</v>
      </c>
      <c r="BW63">
        <v>28.604586666666702</v>
      </c>
      <c r="BX63">
        <v>25.022539999999999</v>
      </c>
      <c r="BY63">
        <v>388.55696666666699</v>
      </c>
      <c r="BZ63">
        <v>28.234586666666701</v>
      </c>
      <c r="CA63">
        <v>500.07080000000002</v>
      </c>
      <c r="CB63">
        <v>101.89003333333299</v>
      </c>
      <c r="CC63">
        <v>9.9985403333333306E-2</v>
      </c>
      <c r="CD63">
        <v>37.526253333333301</v>
      </c>
      <c r="CE63">
        <v>37.417520000000003</v>
      </c>
      <c r="CF63">
        <v>999.9</v>
      </c>
      <c r="CG63">
        <v>0</v>
      </c>
      <c r="CH63">
        <v>0</v>
      </c>
      <c r="CI63">
        <v>10000.651666666699</v>
      </c>
      <c r="CJ63">
        <v>0</v>
      </c>
      <c r="CK63">
        <v>773.70950000000005</v>
      </c>
      <c r="CL63">
        <v>1400.00966666667</v>
      </c>
      <c r="CM63">
        <v>0.90000626666666605</v>
      </c>
      <c r="CN63">
        <v>9.9993636666666705E-2</v>
      </c>
      <c r="CO63">
        <v>0</v>
      </c>
      <c r="CP63">
        <v>879.26499999999999</v>
      </c>
      <c r="CQ63">
        <v>4.9994800000000001</v>
      </c>
      <c r="CR63">
        <v>12555.16</v>
      </c>
      <c r="CS63">
        <v>11417.68</v>
      </c>
      <c r="CT63">
        <v>46.853933333333302</v>
      </c>
      <c r="CU63">
        <v>48.311999999999998</v>
      </c>
      <c r="CV63">
        <v>47.468499999999999</v>
      </c>
      <c r="CW63">
        <v>48.233133333333299</v>
      </c>
      <c r="CX63">
        <v>49.637333333333302</v>
      </c>
      <c r="CY63">
        <v>1255.51933333333</v>
      </c>
      <c r="CZ63">
        <v>139.49033333333301</v>
      </c>
      <c r="DA63">
        <v>0</v>
      </c>
      <c r="DB63">
        <v>345.59999990463302</v>
      </c>
      <c r="DC63">
        <v>0</v>
      </c>
      <c r="DD63">
        <v>879.217115384615</v>
      </c>
      <c r="DE63">
        <v>-22.244136733397301</v>
      </c>
      <c r="DF63">
        <v>-270.64957213425703</v>
      </c>
      <c r="DG63">
        <v>12553.996153846199</v>
      </c>
      <c r="DH63">
        <v>15</v>
      </c>
      <c r="DI63">
        <v>1607458871.5999999</v>
      </c>
      <c r="DJ63" t="s">
        <v>524</v>
      </c>
      <c r="DK63">
        <v>1607458859.5999999</v>
      </c>
      <c r="DL63">
        <v>1607458871.5999999</v>
      </c>
      <c r="DM63">
        <v>16</v>
      </c>
      <c r="DN63">
        <v>4.8000000000000001E-2</v>
      </c>
      <c r="DO63">
        <v>-1E-3</v>
      </c>
      <c r="DP63">
        <v>0.496</v>
      </c>
      <c r="DQ63">
        <v>0.37</v>
      </c>
      <c r="DR63">
        <v>400</v>
      </c>
      <c r="DS63">
        <v>25</v>
      </c>
      <c r="DT63">
        <v>0.1</v>
      </c>
      <c r="DU63">
        <v>0.03</v>
      </c>
      <c r="DV63">
        <v>7.9036807027469997</v>
      </c>
      <c r="DW63">
        <v>-5.0419001862820403E-2</v>
      </c>
      <c r="DX63">
        <v>1.9568949958257701E-2</v>
      </c>
      <c r="DY63">
        <v>1</v>
      </c>
      <c r="DZ63">
        <v>-10.9869566666667</v>
      </c>
      <c r="EA63">
        <v>5.5830033370408302E-2</v>
      </c>
      <c r="EB63">
        <v>2.3187060807460701E-2</v>
      </c>
      <c r="EC63">
        <v>1</v>
      </c>
      <c r="ED63">
        <v>3.7581099999999998</v>
      </c>
      <c r="EE63">
        <v>-0.12724912124583401</v>
      </c>
      <c r="EF63">
        <v>9.2278014716399796E-3</v>
      </c>
      <c r="EG63">
        <v>1</v>
      </c>
      <c r="EH63">
        <v>3</v>
      </c>
      <c r="EI63">
        <v>3</v>
      </c>
      <c r="EJ63" t="s">
        <v>315</v>
      </c>
      <c r="EK63">
        <v>100</v>
      </c>
      <c r="EL63">
        <v>100</v>
      </c>
      <c r="EM63">
        <v>0.496</v>
      </c>
      <c r="EN63">
        <v>0.37</v>
      </c>
      <c r="EO63">
        <v>0.61505156189032995</v>
      </c>
      <c r="EP63">
        <v>-1.6043650578588901E-5</v>
      </c>
      <c r="EQ63">
        <v>-1.15305589960158E-6</v>
      </c>
      <c r="ER63">
        <v>3.6581349982770798E-10</v>
      </c>
      <c r="ES63">
        <v>0.39160199484965202</v>
      </c>
      <c r="ET63">
        <v>0</v>
      </c>
      <c r="EU63">
        <v>0</v>
      </c>
      <c r="EV63">
        <v>0</v>
      </c>
      <c r="EW63">
        <v>18</v>
      </c>
      <c r="EX63">
        <v>2225</v>
      </c>
      <c r="EY63">
        <v>1</v>
      </c>
      <c r="EZ63">
        <v>25</v>
      </c>
      <c r="FA63">
        <v>12.5</v>
      </c>
      <c r="FB63">
        <v>12.5</v>
      </c>
      <c r="FC63">
        <v>2</v>
      </c>
      <c r="FD63">
        <v>509.47199999999998</v>
      </c>
      <c r="FE63">
        <v>507.97800000000001</v>
      </c>
      <c r="FF63">
        <v>36.370100000000001</v>
      </c>
      <c r="FG63">
        <v>35.028599999999997</v>
      </c>
      <c r="FH63">
        <v>30</v>
      </c>
      <c r="FI63">
        <v>34.793700000000001</v>
      </c>
      <c r="FJ63">
        <v>34.815600000000003</v>
      </c>
      <c r="FK63">
        <v>19.297999999999998</v>
      </c>
      <c r="FL63">
        <v>0</v>
      </c>
      <c r="FM63">
        <v>100</v>
      </c>
      <c r="FN63">
        <v>-999.9</v>
      </c>
      <c r="FO63">
        <v>400</v>
      </c>
      <c r="FP63">
        <v>29.1386</v>
      </c>
      <c r="FQ63">
        <v>97.765199999999993</v>
      </c>
      <c r="FR63">
        <v>101.96599999999999</v>
      </c>
    </row>
    <row r="64" spans="1:174" x14ac:dyDescent="0.25">
      <c r="A64">
        <v>48</v>
      </c>
      <c r="B64">
        <v>1607459015.0999999</v>
      </c>
      <c r="C64">
        <v>11868.0999999046</v>
      </c>
      <c r="D64" t="s">
        <v>525</v>
      </c>
      <c r="E64" t="s">
        <v>526</v>
      </c>
      <c r="F64" t="s">
        <v>521</v>
      </c>
      <c r="G64" t="s">
        <v>483</v>
      </c>
      <c r="H64">
        <v>1607459007.3499999</v>
      </c>
      <c r="I64">
        <f t="shared" si="44"/>
        <v>3.8021545884277487E-3</v>
      </c>
      <c r="J64">
        <f t="shared" si="45"/>
        <v>3.8021545884277486</v>
      </c>
      <c r="K64">
        <f t="shared" si="46"/>
        <v>10.342048001900576</v>
      </c>
      <c r="L64">
        <f t="shared" si="47"/>
        <v>385.82909999999998</v>
      </c>
      <c r="M64">
        <f t="shared" si="48"/>
        <v>221.98370225218946</v>
      </c>
      <c r="N64">
        <f t="shared" si="49"/>
        <v>22.639888880887128</v>
      </c>
      <c r="O64">
        <f t="shared" si="50"/>
        <v>39.350312038173662</v>
      </c>
      <c r="P64">
        <f t="shared" si="51"/>
        <v>0.11433495903619013</v>
      </c>
      <c r="Q64">
        <f t="shared" si="52"/>
        <v>2.9630546744501691</v>
      </c>
      <c r="R64">
        <f t="shared" si="53"/>
        <v>0.11193934543319223</v>
      </c>
      <c r="S64">
        <f t="shared" si="54"/>
        <v>7.0173146621375665E-2</v>
      </c>
      <c r="T64">
        <f t="shared" si="55"/>
        <v>231.28759479794957</v>
      </c>
      <c r="U64">
        <f t="shared" si="56"/>
        <v>37.728441643607482</v>
      </c>
      <c r="V64">
        <f t="shared" si="57"/>
        <v>37.013776666666701</v>
      </c>
      <c r="W64">
        <f t="shared" si="58"/>
        <v>6.309621327926223</v>
      </c>
      <c r="X64">
        <f t="shared" si="59"/>
        <v>46.713834593300078</v>
      </c>
      <c r="Y64">
        <f t="shared" si="60"/>
        <v>3.0036108270045667</v>
      </c>
      <c r="Z64">
        <f t="shared" si="61"/>
        <v>6.4298100405470864</v>
      </c>
      <c r="AA64">
        <f t="shared" si="62"/>
        <v>3.3060105009216563</v>
      </c>
      <c r="AB64">
        <f t="shared" si="63"/>
        <v>-167.6750173496637</v>
      </c>
      <c r="AC64">
        <f t="shared" si="64"/>
        <v>55.29811848262311</v>
      </c>
      <c r="AD64">
        <f t="shared" si="65"/>
        <v>4.4519699265068189</v>
      </c>
      <c r="AE64">
        <f t="shared" si="66"/>
        <v>123.36266585741579</v>
      </c>
      <c r="AF64">
        <v>0</v>
      </c>
      <c r="AG64">
        <v>0</v>
      </c>
      <c r="AH64">
        <f t="shared" si="67"/>
        <v>1</v>
      </c>
      <c r="AI64">
        <f t="shared" si="68"/>
        <v>0</v>
      </c>
      <c r="AJ64">
        <f t="shared" si="69"/>
        <v>52094.055616842808</v>
      </c>
      <c r="AK64" t="s">
        <v>292</v>
      </c>
      <c r="AL64">
        <v>10143.9</v>
      </c>
      <c r="AM64">
        <v>715.47692307692296</v>
      </c>
      <c r="AN64">
        <v>3262.08</v>
      </c>
      <c r="AO64">
        <f t="shared" si="70"/>
        <v>0.78066849277855754</v>
      </c>
      <c r="AP64">
        <v>-0.57774747981622299</v>
      </c>
      <c r="AQ64" t="s">
        <v>527</v>
      </c>
      <c r="AR64">
        <v>15418.3</v>
      </c>
      <c r="AS64">
        <v>1097.3399999999999</v>
      </c>
      <c r="AT64">
        <v>1405</v>
      </c>
      <c r="AU64">
        <f t="shared" si="71"/>
        <v>0.21897508896797158</v>
      </c>
      <c r="AV64">
        <v>0.5</v>
      </c>
      <c r="AW64">
        <f t="shared" si="72"/>
        <v>1180.1678505580016</v>
      </c>
      <c r="AX64">
        <f t="shared" si="73"/>
        <v>10.342048001900576</v>
      </c>
      <c r="AY64">
        <f t="shared" si="74"/>
        <v>129.2136800365391</v>
      </c>
      <c r="AZ64">
        <f t="shared" si="75"/>
        <v>9.2527477990132934E-3</v>
      </c>
      <c r="BA64">
        <f t="shared" si="76"/>
        <v>1.32176512455516</v>
      </c>
      <c r="BB64" t="s">
        <v>528</v>
      </c>
      <c r="BC64">
        <v>1097.3399999999999</v>
      </c>
      <c r="BD64">
        <v>739.11</v>
      </c>
      <c r="BE64">
        <f t="shared" si="77"/>
        <v>0.47394306049822066</v>
      </c>
      <c r="BF64">
        <f t="shared" si="78"/>
        <v>0.46202826292630927</v>
      </c>
      <c r="BG64">
        <f t="shared" si="79"/>
        <v>0.73606899804595383</v>
      </c>
      <c r="BH64">
        <f t="shared" si="80"/>
        <v>0.44619246301791654</v>
      </c>
      <c r="BI64">
        <f t="shared" si="81"/>
        <v>0.72923810421363722</v>
      </c>
      <c r="BJ64">
        <f t="shared" si="82"/>
        <v>0.3111977230497972</v>
      </c>
      <c r="BK64">
        <f t="shared" si="83"/>
        <v>0.6888022769502028</v>
      </c>
      <c r="BL64">
        <f t="shared" si="84"/>
        <v>1399.97966666667</v>
      </c>
      <c r="BM64">
        <f t="shared" si="85"/>
        <v>1180.1678505580016</v>
      </c>
      <c r="BN64">
        <f t="shared" si="86"/>
        <v>0.84298927952858282</v>
      </c>
      <c r="BO64">
        <f t="shared" si="87"/>
        <v>0.19597855905716566</v>
      </c>
      <c r="BP64">
        <v>6</v>
      </c>
      <c r="BQ64">
        <v>0.5</v>
      </c>
      <c r="BR64" t="s">
        <v>295</v>
      </c>
      <c r="BS64">
        <v>2</v>
      </c>
      <c r="BT64">
        <v>1607459007.3499999</v>
      </c>
      <c r="BU64">
        <v>385.82909999999998</v>
      </c>
      <c r="BV64">
        <v>399.99793333333298</v>
      </c>
      <c r="BW64">
        <v>29.45035</v>
      </c>
      <c r="BX64">
        <v>25.022760000000002</v>
      </c>
      <c r="BY64">
        <v>385.3227</v>
      </c>
      <c r="BZ64">
        <v>28.8735866666667</v>
      </c>
      <c r="CA64">
        <v>500.07066666666702</v>
      </c>
      <c r="CB64">
        <v>101.888933333333</v>
      </c>
      <c r="CC64">
        <v>0.10003545666666699</v>
      </c>
      <c r="CD64">
        <v>37.359943333333298</v>
      </c>
      <c r="CE64">
        <v>37.013776666666701</v>
      </c>
      <c r="CF64">
        <v>999.9</v>
      </c>
      <c r="CG64">
        <v>0</v>
      </c>
      <c r="CH64">
        <v>0</v>
      </c>
      <c r="CI64">
        <v>10003.298000000001</v>
      </c>
      <c r="CJ64">
        <v>0</v>
      </c>
      <c r="CK64">
        <v>730.47086666666598</v>
      </c>
      <c r="CL64">
        <v>1399.97966666667</v>
      </c>
      <c r="CM64">
        <v>0.90000026666666699</v>
      </c>
      <c r="CN64">
        <v>9.9999500000000005E-2</v>
      </c>
      <c r="CO64">
        <v>0</v>
      </c>
      <c r="CP64">
        <v>1097.2563333333301</v>
      </c>
      <c r="CQ64">
        <v>4.9994800000000001</v>
      </c>
      <c r="CR64">
        <v>15628.256666666701</v>
      </c>
      <c r="CS64">
        <v>11417.4233333333</v>
      </c>
      <c r="CT64">
        <v>46.875</v>
      </c>
      <c r="CU64">
        <v>48.370800000000003</v>
      </c>
      <c r="CV64">
        <v>47.5</v>
      </c>
      <c r="CW64">
        <v>48.337200000000003</v>
      </c>
      <c r="CX64">
        <v>49.686999999999998</v>
      </c>
      <c r="CY64">
        <v>1255.48233333333</v>
      </c>
      <c r="CZ64">
        <v>139.49766666666699</v>
      </c>
      <c r="DA64">
        <v>0</v>
      </c>
      <c r="DB64">
        <v>172.5</v>
      </c>
      <c r="DC64">
        <v>0</v>
      </c>
      <c r="DD64">
        <v>1097.3399999999999</v>
      </c>
      <c r="DE64">
        <v>-327.62188057074201</v>
      </c>
      <c r="DF64">
        <v>-4419.2410288330002</v>
      </c>
      <c r="DG64">
        <v>15629.3153846154</v>
      </c>
      <c r="DH64">
        <v>15</v>
      </c>
      <c r="DI64">
        <v>1607458871.5999999</v>
      </c>
      <c r="DJ64" t="s">
        <v>524</v>
      </c>
      <c r="DK64">
        <v>1607458859.5999999</v>
      </c>
      <c r="DL64">
        <v>1607458871.5999999</v>
      </c>
      <c r="DM64">
        <v>16</v>
      </c>
      <c r="DN64">
        <v>4.8000000000000001E-2</v>
      </c>
      <c r="DO64">
        <v>-1E-3</v>
      </c>
      <c r="DP64">
        <v>0.496</v>
      </c>
      <c r="DQ64">
        <v>0.37</v>
      </c>
      <c r="DR64">
        <v>400</v>
      </c>
      <c r="DS64">
        <v>25</v>
      </c>
      <c r="DT64">
        <v>0.1</v>
      </c>
      <c r="DU64">
        <v>0.03</v>
      </c>
      <c r="DV64">
        <v>10.3390786027733</v>
      </c>
      <c r="DW64">
        <v>0.219587809090144</v>
      </c>
      <c r="DX64">
        <v>3.05818557427197E-2</v>
      </c>
      <c r="DY64">
        <v>1</v>
      </c>
      <c r="DZ64">
        <v>-14.1664333333333</v>
      </c>
      <c r="EA64">
        <v>-0.45808231368187302</v>
      </c>
      <c r="EB64">
        <v>4.4420208113975498E-2</v>
      </c>
      <c r="EC64">
        <v>0</v>
      </c>
      <c r="ED64">
        <v>4.4250823333333296</v>
      </c>
      <c r="EE64">
        <v>0.29765312569522401</v>
      </c>
      <c r="EF64">
        <v>2.1517229016663801E-2</v>
      </c>
      <c r="EG64">
        <v>0</v>
      </c>
      <c r="EH64">
        <v>1</v>
      </c>
      <c r="EI64">
        <v>3</v>
      </c>
      <c r="EJ64" t="s">
        <v>297</v>
      </c>
      <c r="EK64">
        <v>100</v>
      </c>
      <c r="EL64">
        <v>100</v>
      </c>
      <c r="EM64">
        <v>0.50600000000000001</v>
      </c>
      <c r="EN64">
        <v>0.57830000000000004</v>
      </c>
      <c r="EO64">
        <v>0.66283532726533301</v>
      </c>
      <c r="EP64">
        <v>-1.6043650578588901E-5</v>
      </c>
      <c r="EQ64">
        <v>-1.15305589960158E-6</v>
      </c>
      <c r="ER64">
        <v>3.6581349982770798E-10</v>
      </c>
      <c r="ES64">
        <v>0.39028582616715102</v>
      </c>
      <c r="ET64">
        <v>0</v>
      </c>
      <c r="EU64">
        <v>0</v>
      </c>
      <c r="EV64">
        <v>0</v>
      </c>
      <c r="EW64">
        <v>18</v>
      </c>
      <c r="EX64">
        <v>2225</v>
      </c>
      <c r="EY64">
        <v>1</v>
      </c>
      <c r="EZ64">
        <v>25</v>
      </c>
      <c r="FA64">
        <v>2.6</v>
      </c>
      <c r="FB64">
        <v>2.4</v>
      </c>
      <c r="FC64">
        <v>2</v>
      </c>
      <c r="FD64">
        <v>508.10399999999998</v>
      </c>
      <c r="FE64">
        <v>507.50400000000002</v>
      </c>
      <c r="FF64">
        <v>36.332799999999999</v>
      </c>
      <c r="FG64">
        <v>35.028599999999997</v>
      </c>
      <c r="FH64">
        <v>30</v>
      </c>
      <c r="FI64">
        <v>34.800699999999999</v>
      </c>
      <c r="FJ64">
        <v>34.821800000000003</v>
      </c>
      <c r="FK64">
        <v>19.301500000000001</v>
      </c>
      <c r="FL64">
        <v>0</v>
      </c>
      <c r="FM64">
        <v>100</v>
      </c>
      <c r="FN64">
        <v>-999.9</v>
      </c>
      <c r="FO64">
        <v>400</v>
      </c>
      <c r="FP64">
        <v>29.1386</v>
      </c>
      <c r="FQ64">
        <v>97.7654</v>
      </c>
      <c r="FR64">
        <v>101.96599999999999</v>
      </c>
    </row>
    <row r="65" spans="1:174" x14ac:dyDescent="0.25">
      <c r="A65">
        <v>49</v>
      </c>
      <c r="B65">
        <v>1607459225</v>
      </c>
      <c r="C65">
        <v>12078</v>
      </c>
      <c r="D65" t="s">
        <v>529</v>
      </c>
      <c r="E65" t="s">
        <v>530</v>
      </c>
      <c r="F65" t="s">
        <v>531</v>
      </c>
      <c r="G65" t="s">
        <v>319</v>
      </c>
      <c r="H65">
        <v>1607459217</v>
      </c>
      <c r="I65">
        <f t="shared" si="44"/>
        <v>3.6440280736397767E-3</v>
      </c>
      <c r="J65">
        <f t="shared" si="45"/>
        <v>3.6440280736397765</v>
      </c>
      <c r="K65">
        <f t="shared" si="46"/>
        <v>11.397615624470973</v>
      </c>
      <c r="L65">
        <f t="shared" si="47"/>
        <v>384.63748387096803</v>
      </c>
      <c r="M65">
        <f t="shared" si="48"/>
        <v>203.7693604225208</v>
      </c>
      <c r="N65">
        <f t="shared" si="49"/>
        <v>20.779634118083617</v>
      </c>
      <c r="O65">
        <f t="shared" si="50"/>
        <v>39.223886095368286</v>
      </c>
      <c r="P65">
        <f t="shared" si="51"/>
        <v>0.11229615221437002</v>
      </c>
      <c r="Q65">
        <f t="shared" si="52"/>
        <v>2.9622859590662607</v>
      </c>
      <c r="R65">
        <f t="shared" si="53"/>
        <v>0.10998369601030772</v>
      </c>
      <c r="S65">
        <f t="shared" si="54"/>
        <v>6.8943608837125137E-2</v>
      </c>
      <c r="T65">
        <f t="shared" si="55"/>
        <v>231.29068091900922</v>
      </c>
      <c r="U65">
        <f t="shared" si="56"/>
        <v>37.569336779542503</v>
      </c>
      <c r="V65">
        <f t="shared" si="57"/>
        <v>36.703616129032298</v>
      </c>
      <c r="W65">
        <f t="shared" si="58"/>
        <v>6.2035954904636599</v>
      </c>
      <c r="X65">
        <f t="shared" si="59"/>
        <v>46.805775723734421</v>
      </c>
      <c r="Y65">
        <f t="shared" si="60"/>
        <v>2.9769609256657592</v>
      </c>
      <c r="Z65">
        <f t="shared" si="61"/>
        <v>6.3602426829477636</v>
      </c>
      <c r="AA65">
        <f t="shared" si="62"/>
        <v>3.2266345647979007</v>
      </c>
      <c r="AB65">
        <f t="shared" si="63"/>
        <v>-160.70163804751414</v>
      </c>
      <c r="AC65">
        <f t="shared" si="64"/>
        <v>72.928523224582392</v>
      </c>
      <c r="AD65">
        <f t="shared" si="65"/>
        <v>5.8584252785683226</v>
      </c>
      <c r="AE65">
        <f t="shared" si="66"/>
        <v>149.37599137464579</v>
      </c>
      <c r="AF65">
        <v>0</v>
      </c>
      <c r="AG65">
        <v>0</v>
      </c>
      <c r="AH65">
        <f t="shared" si="67"/>
        <v>1</v>
      </c>
      <c r="AI65">
        <f t="shared" si="68"/>
        <v>0</v>
      </c>
      <c r="AJ65">
        <f t="shared" si="69"/>
        <v>52105.550789363137</v>
      </c>
      <c r="AK65" t="s">
        <v>292</v>
      </c>
      <c r="AL65">
        <v>10143.9</v>
      </c>
      <c r="AM65">
        <v>715.47692307692296</v>
      </c>
      <c r="AN65">
        <v>3262.08</v>
      </c>
      <c r="AO65">
        <f t="shared" si="70"/>
        <v>0.78066849277855754</v>
      </c>
      <c r="AP65">
        <v>-0.57774747981622299</v>
      </c>
      <c r="AQ65" t="s">
        <v>532</v>
      </c>
      <c r="AR65">
        <v>15360.6</v>
      </c>
      <c r="AS65">
        <v>883.63940000000002</v>
      </c>
      <c r="AT65">
        <v>1223.55</v>
      </c>
      <c r="AU65">
        <f t="shared" si="71"/>
        <v>0.27780687344203336</v>
      </c>
      <c r="AV65">
        <v>0.5</v>
      </c>
      <c r="AW65">
        <f t="shared" si="72"/>
        <v>1180.1807047803547</v>
      </c>
      <c r="AX65">
        <f t="shared" si="73"/>
        <v>11.397615624470973</v>
      </c>
      <c r="AY65">
        <f t="shared" si="74"/>
        <v>163.93115584582287</v>
      </c>
      <c r="AZ65">
        <f t="shared" si="75"/>
        <v>1.0147058883254619E-2</v>
      </c>
      <c r="BA65">
        <f t="shared" si="76"/>
        <v>1.6660782150300355</v>
      </c>
      <c r="BB65" t="s">
        <v>533</v>
      </c>
      <c r="BC65">
        <v>883.63940000000002</v>
      </c>
      <c r="BD65">
        <v>666.53</v>
      </c>
      <c r="BE65">
        <f t="shared" si="77"/>
        <v>0.45524907032814355</v>
      </c>
      <c r="BF65">
        <f t="shared" si="78"/>
        <v>0.61023051236939418</v>
      </c>
      <c r="BG65">
        <f t="shared" si="79"/>
        <v>0.78539423243628514</v>
      </c>
      <c r="BH65">
        <f t="shared" si="80"/>
        <v>0.66901911445203954</v>
      </c>
      <c r="BI65">
        <f t="shared" si="81"/>
        <v>0.80048988335592752</v>
      </c>
      <c r="BJ65">
        <f t="shared" si="82"/>
        <v>0.46029742835094528</v>
      </c>
      <c r="BK65">
        <f t="shared" si="83"/>
        <v>0.53970257164905466</v>
      </c>
      <c r="BL65">
        <f t="shared" si="84"/>
        <v>1399.99451612903</v>
      </c>
      <c r="BM65">
        <f t="shared" si="85"/>
        <v>1180.1807047803547</v>
      </c>
      <c r="BN65">
        <f t="shared" si="86"/>
        <v>0.84298951973293579</v>
      </c>
      <c r="BO65">
        <f t="shared" si="87"/>
        <v>0.19597903946587153</v>
      </c>
      <c r="BP65">
        <v>6</v>
      </c>
      <c r="BQ65">
        <v>0.5</v>
      </c>
      <c r="BR65" t="s">
        <v>295</v>
      </c>
      <c r="BS65">
        <v>2</v>
      </c>
      <c r="BT65">
        <v>1607459217</v>
      </c>
      <c r="BU65">
        <v>384.63748387096803</v>
      </c>
      <c r="BV65">
        <v>399.994483870968</v>
      </c>
      <c r="BW65">
        <v>29.192690322580699</v>
      </c>
      <c r="BX65">
        <v>24.948090322580601</v>
      </c>
      <c r="BY65">
        <v>384.13022580645202</v>
      </c>
      <c r="BZ65">
        <v>28.6282483870968</v>
      </c>
      <c r="CA65">
        <v>500.068193548387</v>
      </c>
      <c r="CB65">
        <v>101.87625806451599</v>
      </c>
      <c r="CC65">
        <v>9.9986425806451604E-2</v>
      </c>
      <c r="CD65">
        <v>37.160267741935499</v>
      </c>
      <c r="CE65">
        <v>36.703616129032298</v>
      </c>
      <c r="CF65">
        <v>999.9</v>
      </c>
      <c r="CG65">
        <v>0</v>
      </c>
      <c r="CH65">
        <v>0</v>
      </c>
      <c r="CI65">
        <v>10000.1848387097</v>
      </c>
      <c r="CJ65">
        <v>0</v>
      </c>
      <c r="CK65">
        <v>736.63154838709704</v>
      </c>
      <c r="CL65">
        <v>1399.99451612903</v>
      </c>
      <c r="CM65">
        <v>0.89999270967741996</v>
      </c>
      <c r="CN65">
        <v>0.10000722580645199</v>
      </c>
      <c r="CO65">
        <v>0</v>
      </c>
      <c r="CP65">
        <v>884.14161290322602</v>
      </c>
      <c r="CQ65">
        <v>4.9994800000000001</v>
      </c>
      <c r="CR65">
        <v>13122.532258064501</v>
      </c>
      <c r="CS65">
        <v>11417.5193548387</v>
      </c>
      <c r="CT65">
        <v>46.608741935483899</v>
      </c>
      <c r="CU65">
        <v>48.330290322580602</v>
      </c>
      <c r="CV65">
        <v>47.292000000000002</v>
      </c>
      <c r="CW65">
        <v>48.183193548387102</v>
      </c>
      <c r="CX65">
        <v>49.405000000000001</v>
      </c>
      <c r="CY65">
        <v>1255.4841935483901</v>
      </c>
      <c r="CZ65">
        <v>139.51032258064501</v>
      </c>
      <c r="DA65">
        <v>0</v>
      </c>
      <c r="DB65">
        <v>209.39999985694899</v>
      </c>
      <c r="DC65">
        <v>0</v>
      </c>
      <c r="DD65">
        <v>883.63940000000002</v>
      </c>
      <c r="DE65">
        <v>-29.311230793889099</v>
      </c>
      <c r="DF65">
        <v>-1549.13846797923</v>
      </c>
      <c r="DG65">
        <v>13090.072</v>
      </c>
      <c r="DH65">
        <v>15</v>
      </c>
      <c r="DI65">
        <v>1607458871.5999999</v>
      </c>
      <c r="DJ65" t="s">
        <v>524</v>
      </c>
      <c r="DK65">
        <v>1607458859.5999999</v>
      </c>
      <c r="DL65">
        <v>1607458871.5999999</v>
      </c>
      <c r="DM65">
        <v>16</v>
      </c>
      <c r="DN65">
        <v>4.8000000000000001E-2</v>
      </c>
      <c r="DO65">
        <v>-1E-3</v>
      </c>
      <c r="DP65">
        <v>0.496</v>
      </c>
      <c r="DQ65">
        <v>0.37</v>
      </c>
      <c r="DR65">
        <v>400</v>
      </c>
      <c r="DS65">
        <v>25</v>
      </c>
      <c r="DT65">
        <v>0.1</v>
      </c>
      <c r="DU65">
        <v>0.03</v>
      </c>
      <c r="DV65">
        <v>11.398600918041</v>
      </c>
      <c r="DW65">
        <v>-0.26042426584789102</v>
      </c>
      <c r="DX65">
        <v>2.2390911144384299E-2</v>
      </c>
      <c r="DY65">
        <v>1</v>
      </c>
      <c r="DZ65">
        <v>-15.3570322580645</v>
      </c>
      <c r="EA65">
        <v>0.31279838709679098</v>
      </c>
      <c r="EB65">
        <v>2.7224649493839799E-2</v>
      </c>
      <c r="EC65">
        <v>0</v>
      </c>
      <c r="ED65">
        <v>4.2446022580645204</v>
      </c>
      <c r="EE65">
        <v>-1.3219838709688399E-2</v>
      </c>
      <c r="EF65">
        <v>1.5206083453190801E-3</v>
      </c>
      <c r="EG65">
        <v>1</v>
      </c>
      <c r="EH65">
        <v>2</v>
      </c>
      <c r="EI65">
        <v>3</v>
      </c>
      <c r="EJ65" t="s">
        <v>302</v>
      </c>
      <c r="EK65">
        <v>100</v>
      </c>
      <c r="EL65">
        <v>100</v>
      </c>
      <c r="EM65">
        <v>0.50800000000000001</v>
      </c>
      <c r="EN65">
        <v>0.56440000000000001</v>
      </c>
      <c r="EO65">
        <v>0.66283532726533301</v>
      </c>
      <c r="EP65">
        <v>-1.6043650578588901E-5</v>
      </c>
      <c r="EQ65">
        <v>-1.15305589960158E-6</v>
      </c>
      <c r="ER65">
        <v>3.6581349982770798E-10</v>
      </c>
      <c r="ES65">
        <v>0.39028582616715102</v>
      </c>
      <c r="ET65">
        <v>0</v>
      </c>
      <c r="EU65">
        <v>0</v>
      </c>
      <c r="EV65">
        <v>0</v>
      </c>
      <c r="EW65">
        <v>18</v>
      </c>
      <c r="EX65">
        <v>2225</v>
      </c>
      <c r="EY65">
        <v>1</v>
      </c>
      <c r="EZ65">
        <v>25</v>
      </c>
      <c r="FA65">
        <v>6.1</v>
      </c>
      <c r="FB65">
        <v>5.9</v>
      </c>
      <c r="FC65">
        <v>2</v>
      </c>
      <c r="FD65">
        <v>513.34</v>
      </c>
      <c r="FE65">
        <v>507.67200000000003</v>
      </c>
      <c r="FF65">
        <v>36.1404</v>
      </c>
      <c r="FG65">
        <v>34.941299999999998</v>
      </c>
      <c r="FH65">
        <v>29.9998</v>
      </c>
      <c r="FI65">
        <v>34.729599999999998</v>
      </c>
      <c r="FJ65">
        <v>34.752299999999998</v>
      </c>
      <c r="FK65">
        <v>19.304300000000001</v>
      </c>
      <c r="FL65">
        <v>0</v>
      </c>
      <c r="FM65">
        <v>100</v>
      </c>
      <c r="FN65">
        <v>-999.9</v>
      </c>
      <c r="FO65">
        <v>400</v>
      </c>
      <c r="FP65">
        <v>29.1858</v>
      </c>
      <c r="FQ65">
        <v>97.791799999999995</v>
      </c>
      <c r="FR65">
        <v>101.985</v>
      </c>
    </row>
    <row r="66" spans="1:174" x14ac:dyDescent="0.25">
      <c r="A66">
        <v>50</v>
      </c>
      <c r="B66">
        <v>1607459404.5</v>
      </c>
      <c r="C66">
        <v>12257.5</v>
      </c>
      <c r="D66" t="s">
        <v>534</v>
      </c>
      <c r="E66" t="s">
        <v>535</v>
      </c>
      <c r="F66" t="s">
        <v>531</v>
      </c>
      <c r="G66" t="s">
        <v>319</v>
      </c>
      <c r="H66">
        <v>1607459396.75</v>
      </c>
      <c r="I66">
        <f t="shared" si="44"/>
        <v>3.7189432955999895E-3</v>
      </c>
      <c r="J66">
        <f t="shared" si="45"/>
        <v>3.7189432955999897</v>
      </c>
      <c r="K66">
        <f t="shared" si="46"/>
        <v>11.453155116958682</v>
      </c>
      <c r="L66">
        <f t="shared" si="47"/>
        <v>384.5582</v>
      </c>
      <c r="M66">
        <f t="shared" si="48"/>
        <v>209.02157342397726</v>
      </c>
      <c r="N66">
        <f t="shared" si="49"/>
        <v>21.31425448111284</v>
      </c>
      <c r="O66">
        <f t="shared" si="50"/>
        <v>39.213996925441016</v>
      </c>
      <c r="P66">
        <f t="shared" si="51"/>
        <v>0.11659516637655848</v>
      </c>
      <c r="Q66">
        <f t="shared" si="52"/>
        <v>2.9617521650427658</v>
      </c>
      <c r="R66">
        <f t="shared" si="53"/>
        <v>0.11410394371916004</v>
      </c>
      <c r="S66">
        <f t="shared" si="54"/>
        <v>7.1534357935891371E-2</v>
      </c>
      <c r="T66">
        <f t="shared" si="55"/>
        <v>231.29360510382588</v>
      </c>
      <c r="U66">
        <f t="shared" si="56"/>
        <v>37.5945630134403</v>
      </c>
      <c r="V66">
        <f t="shared" si="57"/>
        <v>36.563763333333299</v>
      </c>
      <c r="W66">
        <f t="shared" si="58"/>
        <v>6.156296276790286</v>
      </c>
      <c r="X66">
        <f t="shared" si="59"/>
        <v>46.767121776607574</v>
      </c>
      <c r="Y66">
        <f t="shared" si="60"/>
        <v>2.9816944408202279</v>
      </c>
      <c r="Z66">
        <f t="shared" si="61"/>
        <v>6.3756210079869406</v>
      </c>
      <c r="AA66">
        <f t="shared" si="62"/>
        <v>3.1746018359700581</v>
      </c>
      <c r="AB66">
        <f t="shared" si="63"/>
        <v>-164.00539933595954</v>
      </c>
      <c r="AC66">
        <f t="shared" si="64"/>
        <v>102.32015262134342</v>
      </c>
      <c r="AD66">
        <f t="shared" si="65"/>
        <v>8.2171704779655457</v>
      </c>
      <c r="AE66">
        <f t="shared" si="66"/>
        <v>177.82552886717531</v>
      </c>
      <c r="AF66">
        <v>0</v>
      </c>
      <c r="AG66">
        <v>0</v>
      </c>
      <c r="AH66">
        <f t="shared" si="67"/>
        <v>1</v>
      </c>
      <c r="AI66">
        <f t="shared" si="68"/>
        <v>0</v>
      </c>
      <c r="AJ66">
        <f t="shared" si="69"/>
        <v>52082.89438981167</v>
      </c>
      <c r="AK66" t="s">
        <v>292</v>
      </c>
      <c r="AL66">
        <v>10143.9</v>
      </c>
      <c r="AM66">
        <v>715.47692307692296</v>
      </c>
      <c r="AN66">
        <v>3262.08</v>
      </c>
      <c r="AO66">
        <f t="shared" si="70"/>
        <v>0.78066849277855754</v>
      </c>
      <c r="AP66">
        <v>-0.57774747981622299</v>
      </c>
      <c r="AQ66" t="s">
        <v>536</v>
      </c>
      <c r="AR66">
        <v>15367.4</v>
      </c>
      <c r="AS66">
        <v>985.84457692307706</v>
      </c>
      <c r="AT66">
        <v>1314.66</v>
      </c>
      <c r="AU66">
        <f t="shared" si="71"/>
        <v>0.25011441975638038</v>
      </c>
      <c r="AV66">
        <v>0.5</v>
      </c>
      <c r="AW66">
        <f t="shared" si="72"/>
        <v>1180.1982315544406</v>
      </c>
      <c r="AX66">
        <f t="shared" si="73"/>
        <v>11.453155116958682</v>
      </c>
      <c r="AY66">
        <f t="shared" si="74"/>
        <v>147.59229794137258</v>
      </c>
      <c r="AZ66">
        <f t="shared" si="75"/>
        <v>1.0193967653153477E-2</v>
      </c>
      <c r="BA66">
        <f t="shared" si="76"/>
        <v>1.4813107571539408</v>
      </c>
      <c r="BB66" t="s">
        <v>537</v>
      </c>
      <c r="BC66">
        <v>985.84457692307706</v>
      </c>
      <c r="BD66">
        <v>712.34</v>
      </c>
      <c r="BE66">
        <f t="shared" si="77"/>
        <v>0.45815648152374</v>
      </c>
      <c r="BF66">
        <f t="shared" si="78"/>
        <v>0.54591483443505606</v>
      </c>
      <c r="BG66">
        <f t="shared" si="79"/>
        <v>0.76377199243844474</v>
      </c>
      <c r="BH66">
        <f t="shared" si="80"/>
        <v>0.54877288051167072</v>
      </c>
      <c r="BI66">
        <f t="shared" si="81"/>
        <v>0.76471281199933294</v>
      </c>
      <c r="BJ66">
        <f t="shared" si="82"/>
        <v>0.39446073170599882</v>
      </c>
      <c r="BK66">
        <f t="shared" si="83"/>
        <v>0.60553926829400118</v>
      </c>
      <c r="BL66">
        <f t="shared" si="84"/>
        <v>1400.0156666666701</v>
      </c>
      <c r="BM66">
        <f t="shared" si="85"/>
        <v>1180.1982315544406</v>
      </c>
      <c r="BN66">
        <f t="shared" si="86"/>
        <v>0.84298930337287015</v>
      </c>
      <c r="BO66">
        <f t="shared" si="87"/>
        <v>0.19597860674574033</v>
      </c>
      <c r="BP66">
        <v>6</v>
      </c>
      <c r="BQ66">
        <v>0.5</v>
      </c>
      <c r="BR66" t="s">
        <v>295</v>
      </c>
      <c r="BS66">
        <v>2</v>
      </c>
      <c r="BT66">
        <v>1607459396.75</v>
      </c>
      <c r="BU66">
        <v>384.5582</v>
      </c>
      <c r="BV66">
        <v>400.0163</v>
      </c>
      <c r="BW66">
        <v>29.240453333333299</v>
      </c>
      <c r="BX66">
        <v>24.908736666666702</v>
      </c>
      <c r="BY66">
        <v>384.050833333333</v>
      </c>
      <c r="BZ66">
        <v>28.673726666666699</v>
      </c>
      <c r="CA66">
        <v>500.06036666666699</v>
      </c>
      <c r="CB66">
        <v>101.87156666666699</v>
      </c>
      <c r="CC66">
        <v>9.9986469999999994E-2</v>
      </c>
      <c r="CD66">
        <v>37.204569999999997</v>
      </c>
      <c r="CE66">
        <v>36.563763333333299</v>
      </c>
      <c r="CF66">
        <v>999.9</v>
      </c>
      <c r="CG66">
        <v>0</v>
      </c>
      <c r="CH66">
        <v>0</v>
      </c>
      <c r="CI66">
        <v>9997.6200000000008</v>
      </c>
      <c r="CJ66">
        <v>0</v>
      </c>
      <c r="CK66">
        <v>943.41533333333302</v>
      </c>
      <c r="CL66">
        <v>1400.0156666666701</v>
      </c>
      <c r="CM66">
        <v>0.89999913333333303</v>
      </c>
      <c r="CN66">
        <v>0.100000646666667</v>
      </c>
      <c r="CO66">
        <v>0</v>
      </c>
      <c r="CP66">
        <v>985.760533333333</v>
      </c>
      <c r="CQ66">
        <v>4.9994800000000001</v>
      </c>
      <c r="CR66">
        <v>14268.026666666699</v>
      </c>
      <c r="CS66">
        <v>11417.686666666699</v>
      </c>
      <c r="CT66">
        <v>46.733133333333299</v>
      </c>
      <c r="CU66">
        <v>48.533066666666599</v>
      </c>
      <c r="CV66">
        <v>47.404000000000003</v>
      </c>
      <c r="CW66">
        <v>48.3874</v>
      </c>
      <c r="CX66">
        <v>49.562266666666702</v>
      </c>
      <c r="CY66">
        <v>1255.5133333333299</v>
      </c>
      <c r="CZ66">
        <v>139.50233333333301</v>
      </c>
      <c r="DA66">
        <v>0</v>
      </c>
      <c r="DB66">
        <v>178.39999985694899</v>
      </c>
      <c r="DC66">
        <v>0</v>
      </c>
      <c r="DD66">
        <v>985.84457692307706</v>
      </c>
      <c r="DE66">
        <v>-330.05097459481999</v>
      </c>
      <c r="DF66">
        <v>-4700.6906017277297</v>
      </c>
      <c r="DG66">
        <v>14271.2615384615</v>
      </c>
      <c r="DH66">
        <v>15</v>
      </c>
      <c r="DI66">
        <v>1607458871.5999999</v>
      </c>
      <c r="DJ66" t="s">
        <v>524</v>
      </c>
      <c r="DK66">
        <v>1607458859.5999999</v>
      </c>
      <c r="DL66">
        <v>1607458871.5999999</v>
      </c>
      <c r="DM66">
        <v>16</v>
      </c>
      <c r="DN66">
        <v>4.8000000000000001E-2</v>
      </c>
      <c r="DO66">
        <v>-1E-3</v>
      </c>
      <c r="DP66">
        <v>0.496</v>
      </c>
      <c r="DQ66">
        <v>0.37</v>
      </c>
      <c r="DR66">
        <v>400</v>
      </c>
      <c r="DS66">
        <v>25</v>
      </c>
      <c r="DT66">
        <v>0.1</v>
      </c>
      <c r="DU66">
        <v>0.03</v>
      </c>
      <c r="DV66">
        <v>11.4613785575736</v>
      </c>
      <c r="DW66">
        <v>-0.168489487610123</v>
      </c>
      <c r="DX66">
        <v>2.62903027208502E-2</v>
      </c>
      <c r="DY66">
        <v>1</v>
      </c>
      <c r="DZ66">
        <v>-15.4605451612903</v>
      </c>
      <c r="EA66">
        <v>4.7637096774221802E-2</v>
      </c>
      <c r="EB66">
        <v>3.5219943385399702E-2</v>
      </c>
      <c r="EC66">
        <v>1</v>
      </c>
      <c r="ED66">
        <v>4.3239745161290299</v>
      </c>
      <c r="EE66">
        <v>0.59409435483870998</v>
      </c>
      <c r="EF66">
        <v>4.4659539806558901E-2</v>
      </c>
      <c r="EG66">
        <v>0</v>
      </c>
      <c r="EH66">
        <v>2</v>
      </c>
      <c r="EI66">
        <v>3</v>
      </c>
      <c r="EJ66" t="s">
        <v>302</v>
      </c>
      <c r="EK66">
        <v>100</v>
      </c>
      <c r="EL66">
        <v>100</v>
      </c>
      <c r="EM66">
        <v>0.50700000000000001</v>
      </c>
      <c r="EN66">
        <v>0.56950000000000001</v>
      </c>
      <c r="EO66">
        <v>0.66283532726533301</v>
      </c>
      <c r="EP66">
        <v>-1.6043650578588901E-5</v>
      </c>
      <c r="EQ66">
        <v>-1.15305589960158E-6</v>
      </c>
      <c r="ER66">
        <v>3.6581349982770798E-10</v>
      </c>
      <c r="ES66">
        <v>0.39028582616715102</v>
      </c>
      <c r="ET66">
        <v>0</v>
      </c>
      <c r="EU66">
        <v>0</v>
      </c>
      <c r="EV66">
        <v>0</v>
      </c>
      <c r="EW66">
        <v>18</v>
      </c>
      <c r="EX66">
        <v>2225</v>
      </c>
      <c r="EY66">
        <v>1</v>
      </c>
      <c r="EZ66">
        <v>25</v>
      </c>
      <c r="FA66">
        <v>9.1</v>
      </c>
      <c r="FB66">
        <v>8.9</v>
      </c>
      <c r="FC66">
        <v>2</v>
      </c>
      <c r="FD66">
        <v>513.17600000000004</v>
      </c>
      <c r="FE66">
        <v>507.58600000000001</v>
      </c>
      <c r="FF66">
        <v>36.194200000000002</v>
      </c>
      <c r="FG66">
        <v>34.872100000000003</v>
      </c>
      <c r="FH66">
        <v>30</v>
      </c>
      <c r="FI66">
        <v>34.667299999999997</v>
      </c>
      <c r="FJ66">
        <v>34.692</v>
      </c>
      <c r="FK66">
        <v>19.303000000000001</v>
      </c>
      <c r="FL66">
        <v>0</v>
      </c>
      <c r="FM66">
        <v>100</v>
      </c>
      <c r="FN66">
        <v>-999.9</v>
      </c>
      <c r="FO66">
        <v>400</v>
      </c>
      <c r="FP66">
        <v>28.969000000000001</v>
      </c>
      <c r="FQ66">
        <v>97.799300000000002</v>
      </c>
      <c r="FR66">
        <v>101.992</v>
      </c>
    </row>
    <row r="67" spans="1:174" x14ac:dyDescent="0.25">
      <c r="A67">
        <v>51</v>
      </c>
      <c r="B67">
        <v>1607459589.5</v>
      </c>
      <c r="C67">
        <v>12442.5</v>
      </c>
      <c r="D67" t="s">
        <v>538</v>
      </c>
      <c r="E67" t="s">
        <v>539</v>
      </c>
      <c r="F67" t="s">
        <v>540</v>
      </c>
      <c r="G67" t="s">
        <v>339</v>
      </c>
      <c r="H67">
        <v>1607459581.5</v>
      </c>
      <c r="I67">
        <f t="shared" si="44"/>
        <v>1.9253668728251585E-3</v>
      </c>
      <c r="J67">
        <f t="shared" si="45"/>
        <v>1.9253668728251585</v>
      </c>
      <c r="K67">
        <f t="shared" si="46"/>
        <v>6.2356468685901287</v>
      </c>
      <c r="L67">
        <f t="shared" si="47"/>
        <v>391.60751612903198</v>
      </c>
      <c r="M67">
        <f t="shared" si="48"/>
        <v>182.8835267779564</v>
      </c>
      <c r="N67">
        <f t="shared" si="49"/>
        <v>18.648970271628823</v>
      </c>
      <c r="O67">
        <f t="shared" si="50"/>
        <v>39.932940134644141</v>
      </c>
      <c r="P67">
        <f t="shared" si="51"/>
        <v>5.2477797824982957E-2</v>
      </c>
      <c r="Q67">
        <f t="shared" si="52"/>
        <v>2.9628491895059348</v>
      </c>
      <c r="R67">
        <f t="shared" si="53"/>
        <v>5.1966845280585497E-2</v>
      </c>
      <c r="S67">
        <f t="shared" si="54"/>
        <v>3.2524770636428488E-2</v>
      </c>
      <c r="T67">
        <f t="shared" si="55"/>
        <v>231.29555641632115</v>
      </c>
      <c r="U67">
        <f t="shared" si="56"/>
        <v>38.316363148642694</v>
      </c>
      <c r="V67">
        <f t="shared" si="57"/>
        <v>37.204958064516099</v>
      </c>
      <c r="W67">
        <f t="shared" si="58"/>
        <v>6.3757558565179417</v>
      </c>
      <c r="X67">
        <f t="shared" si="59"/>
        <v>42.781955408891207</v>
      </c>
      <c r="Y67">
        <f t="shared" si="60"/>
        <v>2.7670789835767673</v>
      </c>
      <c r="Z67">
        <f t="shared" si="61"/>
        <v>6.4678646806351825</v>
      </c>
      <c r="AA67">
        <f t="shared" si="62"/>
        <v>3.6086768729411745</v>
      </c>
      <c r="AB67">
        <f t="shared" si="63"/>
        <v>-84.908679091589491</v>
      </c>
      <c r="AC67">
        <f t="shared" si="64"/>
        <v>42.076796866802916</v>
      </c>
      <c r="AD67">
        <f t="shared" si="65"/>
        <v>3.3926861731316738</v>
      </c>
      <c r="AE67">
        <f t="shared" si="66"/>
        <v>191.85636036466622</v>
      </c>
      <c r="AF67">
        <v>0</v>
      </c>
      <c r="AG67">
        <v>0</v>
      </c>
      <c r="AH67">
        <f t="shared" si="67"/>
        <v>1</v>
      </c>
      <c r="AI67">
        <f t="shared" si="68"/>
        <v>0</v>
      </c>
      <c r="AJ67">
        <f t="shared" si="69"/>
        <v>52069.688369711534</v>
      </c>
      <c r="AK67" t="s">
        <v>292</v>
      </c>
      <c r="AL67">
        <v>10143.9</v>
      </c>
      <c r="AM67">
        <v>715.47692307692296</v>
      </c>
      <c r="AN67">
        <v>3262.08</v>
      </c>
      <c r="AO67">
        <f t="shared" si="70"/>
        <v>0.78066849277855754</v>
      </c>
      <c r="AP67">
        <v>-0.57774747981622299</v>
      </c>
      <c r="AQ67" t="s">
        <v>541</v>
      </c>
      <c r="AR67">
        <v>15372.4</v>
      </c>
      <c r="AS67">
        <v>1540.16115384615</v>
      </c>
      <c r="AT67">
        <v>1850.11</v>
      </c>
      <c r="AU67">
        <f t="shared" si="71"/>
        <v>0.16752995559931572</v>
      </c>
      <c r="AV67">
        <v>0.5</v>
      </c>
      <c r="AW67">
        <f t="shared" si="72"/>
        <v>1180.2071696292694</v>
      </c>
      <c r="AX67">
        <f t="shared" si="73"/>
        <v>6.2356468685901287</v>
      </c>
      <c r="AY67">
        <f t="shared" si="74"/>
        <v>98.860027362992781</v>
      </c>
      <c r="AZ67">
        <f t="shared" si="75"/>
        <v>5.7730494473665992E-3</v>
      </c>
      <c r="BA67">
        <f t="shared" si="76"/>
        <v>0.76318164865872851</v>
      </c>
      <c r="BB67" t="s">
        <v>542</v>
      </c>
      <c r="BC67">
        <v>1540.16115384615</v>
      </c>
      <c r="BD67">
        <v>801.26</v>
      </c>
      <c r="BE67">
        <f t="shared" si="77"/>
        <v>0.56691223765073429</v>
      </c>
      <c r="BF67">
        <f t="shared" si="78"/>
        <v>0.29551303442231963</v>
      </c>
      <c r="BG67">
        <f t="shared" si="79"/>
        <v>0.57378028462057373</v>
      </c>
      <c r="BH67">
        <f t="shared" si="80"/>
        <v>0.27317099462178207</v>
      </c>
      <c r="BI67">
        <f t="shared" si="81"/>
        <v>0.55445232623609608</v>
      </c>
      <c r="BJ67">
        <f t="shared" si="82"/>
        <v>0.153738959958784</v>
      </c>
      <c r="BK67">
        <f t="shared" si="83"/>
        <v>0.84626104004121605</v>
      </c>
      <c r="BL67">
        <f t="shared" si="84"/>
        <v>1400.0261290322601</v>
      </c>
      <c r="BM67">
        <f t="shared" si="85"/>
        <v>1180.2071696292694</v>
      </c>
      <c r="BN67">
        <f t="shared" si="86"/>
        <v>0.84298938795168332</v>
      </c>
      <c r="BO67">
        <f t="shared" si="87"/>
        <v>0.1959787759033666</v>
      </c>
      <c r="BP67">
        <v>6</v>
      </c>
      <c r="BQ67">
        <v>0.5</v>
      </c>
      <c r="BR67" t="s">
        <v>295</v>
      </c>
      <c r="BS67">
        <v>2</v>
      </c>
      <c r="BT67">
        <v>1607459581.5</v>
      </c>
      <c r="BU67">
        <v>391.60751612903198</v>
      </c>
      <c r="BV67">
        <v>399.99403225806401</v>
      </c>
      <c r="BW67">
        <v>27.1357161290323</v>
      </c>
      <c r="BX67">
        <v>24.888251612903201</v>
      </c>
      <c r="BY67">
        <v>391.094516129032</v>
      </c>
      <c r="BZ67">
        <v>26.7637161290323</v>
      </c>
      <c r="CA67">
        <v>500.06235483871001</v>
      </c>
      <c r="CB67">
        <v>101.871870967742</v>
      </c>
      <c r="CC67">
        <v>9.9971987096774198E-2</v>
      </c>
      <c r="CD67">
        <v>37.468377419354802</v>
      </c>
      <c r="CE67">
        <v>37.204958064516099</v>
      </c>
      <c r="CF67">
        <v>999.9</v>
      </c>
      <c r="CG67">
        <v>0</v>
      </c>
      <c r="CH67">
        <v>0</v>
      </c>
      <c r="CI67">
        <v>10003.8083870968</v>
      </c>
      <c r="CJ67">
        <v>0</v>
      </c>
      <c r="CK67">
        <v>907.78845161290303</v>
      </c>
      <c r="CL67">
        <v>1400.0261290322601</v>
      </c>
      <c r="CM67">
        <v>0.89999677419354895</v>
      </c>
      <c r="CN67">
        <v>0.100003622580645</v>
      </c>
      <c r="CO67">
        <v>0</v>
      </c>
      <c r="CP67">
        <v>1541.9296774193499</v>
      </c>
      <c r="CQ67">
        <v>4.9994800000000001</v>
      </c>
      <c r="CR67">
        <v>22659.9064516129</v>
      </c>
      <c r="CS67">
        <v>11417.8</v>
      </c>
      <c r="CT67">
        <v>46.846483870967703</v>
      </c>
      <c r="CU67">
        <v>48.487806451612897</v>
      </c>
      <c r="CV67">
        <v>47.483612903225797</v>
      </c>
      <c r="CW67">
        <v>48.479612903225799</v>
      </c>
      <c r="CX67">
        <v>49.679322580645199</v>
      </c>
      <c r="CY67">
        <v>1255.51967741935</v>
      </c>
      <c r="CZ67">
        <v>139.50741935483899</v>
      </c>
      <c r="DA67">
        <v>0</v>
      </c>
      <c r="DB67">
        <v>184.39999985694899</v>
      </c>
      <c r="DC67">
        <v>0</v>
      </c>
      <c r="DD67">
        <v>1540.16115384615</v>
      </c>
      <c r="DE67">
        <v>-142.980854785275</v>
      </c>
      <c r="DF67">
        <v>-1951.1076936179199</v>
      </c>
      <c r="DG67">
        <v>22635.3884615385</v>
      </c>
      <c r="DH67">
        <v>15</v>
      </c>
      <c r="DI67">
        <v>1607459615</v>
      </c>
      <c r="DJ67" t="s">
        <v>543</v>
      </c>
      <c r="DK67">
        <v>1607459607</v>
      </c>
      <c r="DL67">
        <v>1607459615</v>
      </c>
      <c r="DM67">
        <v>17</v>
      </c>
      <c r="DN67">
        <v>1.7999999999999999E-2</v>
      </c>
      <c r="DO67">
        <v>8.9999999999999993E-3</v>
      </c>
      <c r="DP67">
        <v>0.51300000000000001</v>
      </c>
      <c r="DQ67">
        <v>0.372</v>
      </c>
      <c r="DR67">
        <v>400</v>
      </c>
      <c r="DS67">
        <v>25</v>
      </c>
      <c r="DT67">
        <v>0.33</v>
      </c>
      <c r="DU67">
        <v>0.04</v>
      </c>
      <c r="DV67">
        <v>6.2165435901332202</v>
      </c>
      <c r="DW67">
        <v>-0.56208024049195304</v>
      </c>
      <c r="DX67">
        <v>4.34506132465926E-2</v>
      </c>
      <c r="DY67">
        <v>0</v>
      </c>
      <c r="DZ67">
        <v>-8.4028154838709703</v>
      </c>
      <c r="EA67">
        <v>0.72244161290324604</v>
      </c>
      <c r="EB67">
        <v>5.7412854739004197E-2</v>
      </c>
      <c r="EC67">
        <v>0</v>
      </c>
      <c r="ED67">
        <v>2.3488145161290301</v>
      </c>
      <c r="EE67">
        <v>-0.195201774193557</v>
      </c>
      <c r="EF67">
        <v>1.47444488928194E-2</v>
      </c>
      <c r="EG67">
        <v>1</v>
      </c>
      <c r="EH67">
        <v>1</v>
      </c>
      <c r="EI67">
        <v>3</v>
      </c>
      <c r="EJ67" t="s">
        <v>297</v>
      </c>
      <c r="EK67">
        <v>100</v>
      </c>
      <c r="EL67">
        <v>100</v>
      </c>
      <c r="EM67">
        <v>0.51300000000000001</v>
      </c>
      <c r="EN67">
        <v>0.372</v>
      </c>
      <c r="EO67">
        <v>0.66283532726533301</v>
      </c>
      <c r="EP67">
        <v>-1.6043650578588901E-5</v>
      </c>
      <c r="EQ67">
        <v>-1.15305589960158E-6</v>
      </c>
      <c r="ER67">
        <v>3.6581349982770798E-10</v>
      </c>
      <c r="ES67">
        <v>-0.193853382811257</v>
      </c>
      <c r="ET67">
        <v>-1.48585495900011E-2</v>
      </c>
      <c r="EU67">
        <v>2.0620247853856302E-3</v>
      </c>
      <c r="EV67">
        <v>-2.1578943166311499E-5</v>
      </c>
      <c r="EW67">
        <v>18</v>
      </c>
      <c r="EX67">
        <v>2225</v>
      </c>
      <c r="EY67">
        <v>1</v>
      </c>
      <c r="EZ67">
        <v>25</v>
      </c>
      <c r="FA67">
        <v>12.2</v>
      </c>
      <c r="FB67">
        <v>12</v>
      </c>
      <c r="FC67">
        <v>2</v>
      </c>
      <c r="FD67">
        <v>506.685</v>
      </c>
      <c r="FE67">
        <v>507.46600000000001</v>
      </c>
      <c r="FF67">
        <v>36.271900000000002</v>
      </c>
      <c r="FG67">
        <v>34.853099999999998</v>
      </c>
      <c r="FH67">
        <v>30.0001</v>
      </c>
      <c r="FI67">
        <v>34.6357</v>
      </c>
      <c r="FJ67">
        <v>34.660800000000002</v>
      </c>
      <c r="FK67">
        <v>19.304200000000002</v>
      </c>
      <c r="FL67">
        <v>0</v>
      </c>
      <c r="FM67">
        <v>100</v>
      </c>
      <c r="FN67">
        <v>-999.9</v>
      </c>
      <c r="FO67">
        <v>400</v>
      </c>
      <c r="FP67">
        <v>29.011399999999998</v>
      </c>
      <c r="FQ67">
        <v>97.803399999999996</v>
      </c>
      <c r="FR67">
        <v>101.992</v>
      </c>
    </row>
    <row r="68" spans="1:174" x14ac:dyDescent="0.25">
      <c r="A68">
        <v>52</v>
      </c>
      <c r="B68">
        <v>1607459820</v>
      </c>
      <c r="C68">
        <v>12673</v>
      </c>
      <c r="D68" t="s">
        <v>544</v>
      </c>
      <c r="E68" t="s">
        <v>545</v>
      </c>
      <c r="F68" t="s">
        <v>540</v>
      </c>
      <c r="G68" t="s">
        <v>339</v>
      </c>
      <c r="H68">
        <v>1607459812.25</v>
      </c>
      <c r="I68">
        <f t="shared" si="44"/>
        <v>2.0657341928730422E-3</v>
      </c>
      <c r="J68">
        <f t="shared" si="45"/>
        <v>2.0657341928730424</v>
      </c>
      <c r="K68">
        <f t="shared" si="46"/>
        <v>6.5738392012416131</v>
      </c>
      <c r="L68">
        <f t="shared" si="47"/>
        <v>391.14080000000001</v>
      </c>
      <c r="M68">
        <f t="shared" si="48"/>
        <v>186.29197510119653</v>
      </c>
      <c r="N68">
        <f t="shared" si="49"/>
        <v>18.996173060927049</v>
      </c>
      <c r="O68">
        <f t="shared" si="50"/>
        <v>39.884586139329258</v>
      </c>
      <c r="P68">
        <f t="shared" si="51"/>
        <v>5.6512189945650916E-2</v>
      </c>
      <c r="Q68">
        <f t="shared" si="52"/>
        <v>2.961753358744394</v>
      </c>
      <c r="R68">
        <f t="shared" si="53"/>
        <v>5.5919916980201448E-2</v>
      </c>
      <c r="S68">
        <f t="shared" si="54"/>
        <v>3.500264411372539E-2</v>
      </c>
      <c r="T68">
        <f t="shared" si="55"/>
        <v>231.29245581249518</v>
      </c>
      <c r="U68">
        <f t="shared" si="56"/>
        <v>38.223091229549816</v>
      </c>
      <c r="V68">
        <f t="shared" si="57"/>
        <v>37.209396666666699</v>
      </c>
      <c r="W68">
        <f t="shared" si="58"/>
        <v>6.3772984024114701</v>
      </c>
      <c r="X68">
        <f t="shared" si="59"/>
        <v>43.11017323329942</v>
      </c>
      <c r="Y68">
        <f t="shared" si="60"/>
        <v>2.7795664253064767</v>
      </c>
      <c r="Z68">
        <f t="shared" si="61"/>
        <v>6.4475881603729377</v>
      </c>
      <c r="AA68">
        <f t="shared" si="62"/>
        <v>3.5977319771049934</v>
      </c>
      <c r="AB68">
        <f t="shared" si="63"/>
        <v>-91.098877905701158</v>
      </c>
      <c r="AC68">
        <f t="shared" si="64"/>
        <v>32.138127701931865</v>
      </c>
      <c r="AD68">
        <f t="shared" si="65"/>
        <v>2.5916144326157422</v>
      </c>
      <c r="AE68">
        <f t="shared" si="66"/>
        <v>174.92332004134164</v>
      </c>
      <c r="AF68">
        <v>0</v>
      </c>
      <c r="AG68">
        <v>0</v>
      </c>
      <c r="AH68">
        <f t="shared" si="67"/>
        <v>1</v>
      </c>
      <c r="AI68">
        <f t="shared" si="68"/>
        <v>0</v>
      </c>
      <c r="AJ68">
        <f t="shared" si="69"/>
        <v>52048.312498972206</v>
      </c>
      <c r="AK68" t="s">
        <v>292</v>
      </c>
      <c r="AL68">
        <v>10143.9</v>
      </c>
      <c r="AM68">
        <v>715.47692307692296</v>
      </c>
      <c r="AN68">
        <v>3262.08</v>
      </c>
      <c r="AO68">
        <f t="shared" si="70"/>
        <v>0.78066849277855754</v>
      </c>
      <c r="AP68">
        <v>-0.57774747981622299</v>
      </c>
      <c r="AQ68" t="s">
        <v>546</v>
      </c>
      <c r="AR68">
        <v>15357</v>
      </c>
      <c r="AS68">
        <v>1078.7303999999999</v>
      </c>
      <c r="AT68">
        <v>1369.92</v>
      </c>
      <c r="AU68">
        <f t="shared" si="71"/>
        <v>0.21255956552207433</v>
      </c>
      <c r="AV68">
        <v>0.5</v>
      </c>
      <c r="AW68">
        <f t="shared" si="72"/>
        <v>1180.1903205580352</v>
      </c>
      <c r="AX68">
        <f t="shared" si="73"/>
        <v>6.5738392012416131</v>
      </c>
      <c r="AY68">
        <f t="shared" si="74"/>
        <v>125.4303708855868</v>
      </c>
      <c r="AZ68">
        <f t="shared" si="75"/>
        <v>6.0596893200041803E-3</v>
      </c>
      <c r="BA68">
        <f t="shared" si="76"/>
        <v>1.3812193412754028</v>
      </c>
      <c r="BB68" t="s">
        <v>547</v>
      </c>
      <c r="BC68">
        <v>1078.7303999999999</v>
      </c>
      <c r="BD68">
        <v>710.94</v>
      </c>
      <c r="BE68">
        <f t="shared" si="77"/>
        <v>0.48103538892782061</v>
      </c>
      <c r="BF68">
        <f t="shared" si="78"/>
        <v>0.44187926795957411</v>
      </c>
      <c r="BG68">
        <f t="shared" si="79"/>
        <v>0.74169194948140826</v>
      </c>
      <c r="BH68">
        <f t="shared" si="80"/>
        <v>0.44494259358515059</v>
      </c>
      <c r="BI68">
        <f t="shared" si="81"/>
        <v>0.74301331728782594</v>
      </c>
      <c r="BJ68">
        <f t="shared" si="82"/>
        <v>0.29122164978680465</v>
      </c>
      <c r="BK68">
        <f t="shared" si="83"/>
        <v>0.70877835021319535</v>
      </c>
      <c r="BL68">
        <f t="shared" si="84"/>
        <v>1400.0060000000001</v>
      </c>
      <c r="BM68">
        <f t="shared" si="85"/>
        <v>1180.1903205580352</v>
      </c>
      <c r="BN68">
        <f t="shared" si="86"/>
        <v>0.84298947330085383</v>
      </c>
      <c r="BO68">
        <f t="shared" si="87"/>
        <v>0.19597894660170745</v>
      </c>
      <c r="BP68">
        <v>6</v>
      </c>
      <c r="BQ68">
        <v>0.5</v>
      </c>
      <c r="BR68" t="s">
        <v>295</v>
      </c>
      <c r="BS68">
        <v>2</v>
      </c>
      <c r="BT68">
        <v>1607459812.25</v>
      </c>
      <c r="BU68">
        <v>391.14080000000001</v>
      </c>
      <c r="BV68">
        <v>399.99793333333298</v>
      </c>
      <c r="BW68">
        <v>27.258696666666701</v>
      </c>
      <c r="BX68">
        <v>24.8476766666667</v>
      </c>
      <c r="BY68">
        <v>390.62063333333299</v>
      </c>
      <c r="BZ68">
        <v>26.777190000000001</v>
      </c>
      <c r="CA68">
        <v>500.060133333333</v>
      </c>
      <c r="CB68">
        <v>101.8699</v>
      </c>
      <c r="CC68">
        <v>9.9994573333333295E-2</v>
      </c>
      <c r="CD68">
        <v>37.410670000000003</v>
      </c>
      <c r="CE68">
        <v>37.209396666666699</v>
      </c>
      <c r="CF68">
        <v>999.9</v>
      </c>
      <c r="CG68">
        <v>0</v>
      </c>
      <c r="CH68">
        <v>0</v>
      </c>
      <c r="CI68">
        <v>9997.7903333333306</v>
      </c>
      <c r="CJ68">
        <v>0</v>
      </c>
      <c r="CK68">
        <v>1004.15433333333</v>
      </c>
      <c r="CL68">
        <v>1400.0060000000001</v>
      </c>
      <c r="CM68">
        <v>0.8999933</v>
      </c>
      <c r="CN68">
        <v>0.100006813333333</v>
      </c>
      <c r="CO68">
        <v>0</v>
      </c>
      <c r="CP68">
        <v>1079.6273333333299</v>
      </c>
      <c r="CQ68">
        <v>4.9994800000000001</v>
      </c>
      <c r="CR68">
        <v>15463.333333333299</v>
      </c>
      <c r="CS68">
        <v>11417.606666666699</v>
      </c>
      <c r="CT68">
        <v>46.703866666666599</v>
      </c>
      <c r="CU68">
        <v>48.311999999999998</v>
      </c>
      <c r="CV68">
        <v>47.375</v>
      </c>
      <c r="CW68">
        <v>48.220599999999997</v>
      </c>
      <c r="CX68">
        <v>49.5124</v>
      </c>
      <c r="CY68">
        <v>1255.4970000000001</v>
      </c>
      <c r="CZ68">
        <v>139.50933333333299</v>
      </c>
      <c r="DA68">
        <v>0</v>
      </c>
      <c r="DB68">
        <v>229.5</v>
      </c>
      <c r="DC68">
        <v>0</v>
      </c>
      <c r="DD68">
        <v>1078.7303999999999</v>
      </c>
      <c r="DE68">
        <v>-132.10769209425001</v>
      </c>
      <c r="DF68">
        <v>-1934.9692276191199</v>
      </c>
      <c r="DG68">
        <v>15450.683999999999</v>
      </c>
      <c r="DH68">
        <v>15</v>
      </c>
      <c r="DI68">
        <v>1607459615</v>
      </c>
      <c r="DJ68" t="s">
        <v>543</v>
      </c>
      <c r="DK68">
        <v>1607459607</v>
      </c>
      <c r="DL68">
        <v>1607459615</v>
      </c>
      <c r="DM68">
        <v>17</v>
      </c>
      <c r="DN68">
        <v>1.7999999999999999E-2</v>
      </c>
      <c r="DO68">
        <v>8.9999999999999993E-3</v>
      </c>
      <c r="DP68">
        <v>0.51300000000000001</v>
      </c>
      <c r="DQ68">
        <v>0.372</v>
      </c>
      <c r="DR68">
        <v>400</v>
      </c>
      <c r="DS68">
        <v>25</v>
      </c>
      <c r="DT68">
        <v>0.33</v>
      </c>
      <c r="DU68">
        <v>0.04</v>
      </c>
      <c r="DV68">
        <v>6.57883436598717</v>
      </c>
      <c r="DW68">
        <v>-0.43742627121393202</v>
      </c>
      <c r="DX68">
        <v>3.8371170170840699E-2</v>
      </c>
      <c r="DY68">
        <v>1</v>
      </c>
      <c r="DZ68">
        <v>-8.8597635483871002</v>
      </c>
      <c r="EA68">
        <v>0.57544161290325702</v>
      </c>
      <c r="EB68">
        <v>4.9585308799071401E-2</v>
      </c>
      <c r="EC68">
        <v>0</v>
      </c>
      <c r="ED68">
        <v>2.4118712903225799</v>
      </c>
      <c r="EE68">
        <v>-0.21014080645161301</v>
      </c>
      <c r="EF68">
        <v>1.5695444940601499E-2</v>
      </c>
      <c r="EG68">
        <v>0</v>
      </c>
      <c r="EH68">
        <v>1</v>
      </c>
      <c r="EI68">
        <v>3</v>
      </c>
      <c r="EJ68" t="s">
        <v>297</v>
      </c>
      <c r="EK68">
        <v>100</v>
      </c>
      <c r="EL68">
        <v>100</v>
      </c>
      <c r="EM68">
        <v>0.52</v>
      </c>
      <c r="EN68">
        <v>0.48020000000000002</v>
      </c>
      <c r="EO68">
        <v>0.68050209450444998</v>
      </c>
      <c r="EP68">
        <v>-1.6043650578588901E-5</v>
      </c>
      <c r="EQ68">
        <v>-1.15305589960158E-6</v>
      </c>
      <c r="ER68">
        <v>3.6581349982770798E-10</v>
      </c>
      <c r="ES68">
        <v>-0.18482530066365099</v>
      </c>
      <c r="ET68">
        <v>-1.48585495900011E-2</v>
      </c>
      <c r="EU68">
        <v>2.0620247853856302E-3</v>
      </c>
      <c r="EV68">
        <v>-2.1578943166311499E-5</v>
      </c>
      <c r="EW68">
        <v>18</v>
      </c>
      <c r="EX68">
        <v>2225</v>
      </c>
      <c r="EY68">
        <v>1</v>
      </c>
      <c r="EZ68">
        <v>25</v>
      </c>
      <c r="FA68">
        <v>3.5</v>
      </c>
      <c r="FB68">
        <v>3.4</v>
      </c>
      <c r="FC68">
        <v>2</v>
      </c>
      <c r="FD68">
        <v>511.923</v>
      </c>
      <c r="FE68">
        <v>507.58300000000003</v>
      </c>
      <c r="FF68">
        <v>36.279600000000002</v>
      </c>
      <c r="FG68">
        <v>34.834000000000003</v>
      </c>
      <c r="FH68">
        <v>30.0002</v>
      </c>
      <c r="FI68">
        <v>34.607399999999998</v>
      </c>
      <c r="FJ68">
        <v>34.6325</v>
      </c>
      <c r="FK68">
        <v>19.306799999999999</v>
      </c>
      <c r="FL68">
        <v>0</v>
      </c>
      <c r="FM68">
        <v>100</v>
      </c>
      <c r="FN68">
        <v>-999.9</v>
      </c>
      <c r="FO68">
        <v>400</v>
      </c>
      <c r="FP68">
        <v>29.011399999999998</v>
      </c>
      <c r="FQ68">
        <v>97.809799999999996</v>
      </c>
      <c r="FR68">
        <v>101.995</v>
      </c>
    </row>
    <row r="69" spans="1:174" x14ac:dyDescent="0.25">
      <c r="A69">
        <v>53</v>
      </c>
      <c r="B69">
        <v>1607460028</v>
      </c>
      <c r="C69">
        <v>12881</v>
      </c>
      <c r="D69" t="s">
        <v>548</v>
      </c>
      <c r="E69" t="s">
        <v>549</v>
      </c>
      <c r="F69" t="s">
        <v>550</v>
      </c>
      <c r="G69" t="s">
        <v>369</v>
      </c>
      <c r="H69">
        <v>1607460020</v>
      </c>
      <c r="I69">
        <f t="shared" si="44"/>
        <v>1.8573078418739968E-3</v>
      </c>
      <c r="J69">
        <f t="shared" si="45"/>
        <v>1.8573078418739968</v>
      </c>
      <c r="K69">
        <f t="shared" si="46"/>
        <v>6.2156391651118792</v>
      </c>
      <c r="L69">
        <f t="shared" si="47"/>
        <v>391.66867741935499</v>
      </c>
      <c r="M69">
        <f t="shared" si="48"/>
        <v>184.32104097337407</v>
      </c>
      <c r="N69">
        <f t="shared" si="49"/>
        <v>18.794900452928839</v>
      </c>
      <c r="O69">
        <f t="shared" si="50"/>
        <v>39.937783357519422</v>
      </c>
      <c r="P69">
        <f t="shared" si="51"/>
        <v>5.2529717040295874E-2</v>
      </c>
      <c r="Q69">
        <f t="shared" si="52"/>
        <v>2.961984161633799</v>
      </c>
      <c r="R69">
        <f t="shared" si="53"/>
        <v>5.2017610347060303E-2</v>
      </c>
      <c r="S69">
        <f t="shared" si="54"/>
        <v>3.2556601035938812E-2</v>
      </c>
      <c r="T69">
        <f t="shared" si="55"/>
        <v>231.29184440604871</v>
      </c>
      <c r="U69">
        <f t="shared" si="56"/>
        <v>38.18074157881</v>
      </c>
      <c r="V69">
        <f t="shared" si="57"/>
        <v>36.7930967741936</v>
      </c>
      <c r="W69">
        <f t="shared" si="58"/>
        <v>6.2340237419723632</v>
      </c>
      <c r="X69">
        <f t="shared" si="59"/>
        <v>42.931296763602347</v>
      </c>
      <c r="Y69">
        <f t="shared" si="60"/>
        <v>2.753663077658536</v>
      </c>
      <c r="Z69">
        <f t="shared" si="61"/>
        <v>6.4141157739104768</v>
      </c>
      <c r="AA69">
        <f t="shared" si="62"/>
        <v>3.4803606643138272</v>
      </c>
      <c r="AB69">
        <f t="shared" si="63"/>
        <v>-81.907275826643257</v>
      </c>
      <c r="AC69">
        <f t="shared" si="64"/>
        <v>83.350681548869289</v>
      </c>
      <c r="AD69">
        <f t="shared" si="65"/>
        <v>6.7042513276476834</v>
      </c>
      <c r="AE69">
        <f t="shared" si="66"/>
        <v>239.43950145592243</v>
      </c>
      <c r="AF69">
        <v>0</v>
      </c>
      <c r="AG69">
        <v>0</v>
      </c>
      <c r="AH69">
        <f t="shared" si="67"/>
        <v>1</v>
      </c>
      <c r="AI69">
        <f t="shared" si="68"/>
        <v>0</v>
      </c>
      <c r="AJ69">
        <f t="shared" si="69"/>
        <v>52070.84939320125</v>
      </c>
      <c r="AK69" t="s">
        <v>292</v>
      </c>
      <c r="AL69">
        <v>10143.9</v>
      </c>
      <c r="AM69">
        <v>715.47692307692296</v>
      </c>
      <c r="AN69">
        <v>3262.08</v>
      </c>
      <c r="AO69">
        <f t="shared" si="70"/>
        <v>0.78066849277855754</v>
      </c>
      <c r="AP69">
        <v>-0.57774747981622299</v>
      </c>
      <c r="AQ69" t="s">
        <v>551</v>
      </c>
      <c r="AR69">
        <v>15358.1</v>
      </c>
      <c r="AS69">
        <v>923.44134615384598</v>
      </c>
      <c r="AT69">
        <v>1184.6300000000001</v>
      </c>
      <c r="AU69">
        <f t="shared" si="71"/>
        <v>0.22048120834872842</v>
      </c>
      <c r="AV69">
        <v>0.5</v>
      </c>
      <c r="AW69">
        <f t="shared" si="72"/>
        <v>1180.1903367400362</v>
      </c>
      <c r="AX69">
        <f t="shared" si="73"/>
        <v>6.2156391651118792</v>
      </c>
      <c r="AY69">
        <f t="shared" si="74"/>
        <v>130.10489576296794</v>
      </c>
      <c r="AZ69">
        <f t="shared" si="75"/>
        <v>5.7561788411969522E-3</v>
      </c>
      <c r="BA69">
        <f t="shared" si="76"/>
        <v>1.7536699222542056</v>
      </c>
      <c r="BB69" t="s">
        <v>552</v>
      </c>
      <c r="BC69">
        <v>923.44134615384598</v>
      </c>
      <c r="BD69">
        <v>673.93</v>
      </c>
      <c r="BE69">
        <f t="shared" si="77"/>
        <v>0.43110507078159432</v>
      </c>
      <c r="BF69">
        <f t="shared" si="78"/>
        <v>0.51143264900363039</v>
      </c>
      <c r="BG69">
        <f t="shared" si="79"/>
        <v>0.80267758823870328</v>
      </c>
      <c r="BH69">
        <f t="shared" si="80"/>
        <v>0.55672373622517857</v>
      </c>
      <c r="BI69">
        <f t="shared" si="81"/>
        <v>0.8157729874849875</v>
      </c>
      <c r="BJ69">
        <f t="shared" si="82"/>
        <v>0.37324493491500477</v>
      </c>
      <c r="BK69">
        <f t="shared" si="83"/>
        <v>0.62675506508499523</v>
      </c>
      <c r="BL69">
        <f t="shared" si="84"/>
        <v>1400.0064516129</v>
      </c>
      <c r="BM69">
        <f t="shared" si="85"/>
        <v>1180.1903367400362</v>
      </c>
      <c r="BN69">
        <f t="shared" si="86"/>
        <v>0.84298921292853968</v>
      </c>
      <c r="BO69">
        <f t="shared" si="87"/>
        <v>0.19597842585707936</v>
      </c>
      <c r="BP69">
        <v>6</v>
      </c>
      <c r="BQ69">
        <v>0.5</v>
      </c>
      <c r="BR69" t="s">
        <v>295</v>
      </c>
      <c r="BS69">
        <v>2</v>
      </c>
      <c r="BT69">
        <v>1607460020</v>
      </c>
      <c r="BU69">
        <v>391.66867741935499</v>
      </c>
      <c r="BV69">
        <v>399.99945161290299</v>
      </c>
      <c r="BW69">
        <v>27.005093548387102</v>
      </c>
      <c r="BX69">
        <v>24.836754838709702</v>
      </c>
      <c r="BY69">
        <v>391.14883870967702</v>
      </c>
      <c r="BZ69">
        <v>26.535461290322601</v>
      </c>
      <c r="CA69">
        <v>500.055935483871</v>
      </c>
      <c r="CB69">
        <v>101.868322580645</v>
      </c>
      <c r="CC69">
        <v>9.9962503225806507E-2</v>
      </c>
      <c r="CD69">
        <v>37.315061290322603</v>
      </c>
      <c r="CE69">
        <v>36.7930967741936</v>
      </c>
      <c r="CF69">
        <v>999.9</v>
      </c>
      <c r="CG69">
        <v>0</v>
      </c>
      <c r="CH69">
        <v>0</v>
      </c>
      <c r="CI69">
        <v>9999.2532258064493</v>
      </c>
      <c r="CJ69">
        <v>0</v>
      </c>
      <c r="CK69">
        <v>150.56151612903199</v>
      </c>
      <c r="CL69">
        <v>1400.0064516129</v>
      </c>
      <c r="CM69">
        <v>0.90000329032257997</v>
      </c>
      <c r="CN69">
        <v>9.9996516129032195E-2</v>
      </c>
      <c r="CO69">
        <v>0</v>
      </c>
      <c r="CP69">
        <v>924.42896774193605</v>
      </c>
      <c r="CQ69">
        <v>4.9994800000000001</v>
      </c>
      <c r="CR69">
        <v>13273.277419354799</v>
      </c>
      <c r="CS69">
        <v>11417.6387096774</v>
      </c>
      <c r="CT69">
        <v>46.6046774193548</v>
      </c>
      <c r="CU69">
        <v>48</v>
      </c>
      <c r="CV69">
        <v>47.253999999999998</v>
      </c>
      <c r="CW69">
        <v>47.9533225806451</v>
      </c>
      <c r="CX69">
        <v>49.308193548387102</v>
      </c>
      <c r="CY69">
        <v>1255.51129032258</v>
      </c>
      <c r="CZ69">
        <v>139.497419354839</v>
      </c>
      <c r="DA69">
        <v>0</v>
      </c>
      <c r="DB69">
        <v>207.19999980926499</v>
      </c>
      <c r="DC69">
        <v>0</v>
      </c>
      <c r="DD69">
        <v>923.44134615384598</v>
      </c>
      <c r="DE69">
        <v>-107.204957295101</v>
      </c>
      <c r="DF69">
        <v>-1587.1794876434899</v>
      </c>
      <c r="DG69">
        <v>13261.1076923077</v>
      </c>
      <c r="DH69">
        <v>15</v>
      </c>
      <c r="DI69">
        <v>1607459615</v>
      </c>
      <c r="DJ69" t="s">
        <v>543</v>
      </c>
      <c r="DK69">
        <v>1607459607</v>
      </c>
      <c r="DL69">
        <v>1607459615</v>
      </c>
      <c r="DM69">
        <v>17</v>
      </c>
      <c r="DN69">
        <v>1.7999999999999999E-2</v>
      </c>
      <c r="DO69">
        <v>8.9999999999999993E-3</v>
      </c>
      <c r="DP69">
        <v>0.51300000000000001</v>
      </c>
      <c r="DQ69">
        <v>0.372</v>
      </c>
      <c r="DR69">
        <v>400</v>
      </c>
      <c r="DS69">
        <v>25</v>
      </c>
      <c r="DT69">
        <v>0.33</v>
      </c>
      <c r="DU69">
        <v>0.04</v>
      </c>
      <c r="DV69">
        <v>6.2284235862793604</v>
      </c>
      <c r="DW69">
        <v>-1.83621814221928</v>
      </c>
      <c r="DX69">
        <v>0.13933133632186201</v>
      </c>
      <c r="DY69">
        <v>0</v>
      </c>
      <c r="DZ69">
        <v>-8.3307651612903193</v>
      </c>
      <c r="EA69">
        <v>2.43095177419355</v>
      </c>
      <c r="EB69">
        <v>0.18393015323794901</v>
      </c>
      <c r="EC69">
        <v>0</v>
      </c>
      <c r="ED69">
        <v>2.1683409677419401</v>
      </c>
      <c r="EE69">
        <v>-0.609111774193558</v>
      </c>
      <c r="EF69">
        <v>4.5406176811221E-2</v>
      </c>
      <c r="EG69">
        <v>0</v>
      </c>
      <c r="EH69">
        <v>0</v>
      </c>
      <c r="EI69">
        <v>3</v>
      </c>
      <c r="EJ69" t="s">
        <v>310</v>
      </c>
      <c r="EK69">
        <v>100</v>
      </c>
      <c r="EL69">
        <v>100</v>
      </c>
      <c r="EM69">
        <v>0.52</v>
      </c>
      <c r="EN69">
        <v>0.46589999999999998</v>
      </c>
      <c r="EO69">
        <v>0.68050209450444998</v>
      </c>
      <c r="EP69">
        <v>-1.6043650578588901E-5</v>
      </c>
      <c r="EQ69">
        <v>-1.15305589960158E-6</v>
      </c>
      <c r="ER69">
        <v>3.6581349982770798E-10</v>
      </c>
      <c r="ES69">
        <v>-0.18482530066365099</v>
      </c>
      <c r="ET69">
        <v>-1.48585495900011E-2</v>
      </c>
      <c r="EU69">
        <v>2.0620247853856302E-3</v>
      </c>
      <c r="EV69">
        <v>-2.1578943166311499E-5</v>
      </c>
      <c r="EW69">
        <v>18</v>
      </c>
      <c r="EX69">
        <v>2225</v>
      </c>
      <c r="EY69">
        <v>1</v>
      </c>
      <c r="EZ69">
        <v>25</v>
      </c>
      <c r="FA69">
        <v>7</v>
      </c>
      <c r="FB69">
        <v>6.9</v>
      </c>
      <c r="FC69">
        <v>2</v>
      </c>
      <c r="FD69">
        <v>513.68700000000001</v>
      </c>
      <c r="FE69">
        <v>504.96699999999998</v>
      </c>
      <c r="FF69">
        <v>36.204099999999997</v>
      </c>
      <c r="FG69">
        <v>34.8626</v>
      </c>
      <c r="FH69">
        <v>30.000299999999999</v>
      </c>
      <c r="FI69">
        <v>34.625599999999999</v>
      </c>
      <c r="FJ69">
        <v>34.645099999999999</v>
      </c>
      <c r="FK69">
        <v>19.3004</v>
      </c>
      <c r="FL69">
        <v>0</v>
      </c>
      <c r="FM69">
        <v>100</v>
      </c>
      <c r="FN69">
        <v>-999.9</v>
      </c>
      <c r="FO69">
        <v>400</v>
      </c>
      <c r="FP69">
        <v>27.172599999999999</v>
      </c>
      <c r="FQ69">
        <v>97.813400000000001</v>
      </c>
      <c r="FR69">
        <v>101.998</v>
      </c>
    </row>
    <row r="70" spans="1:174" x14ac:dyDescent="0.25">
      <c r="A70">
        <v>54</v>
      </c>
      <c r="B70">
        <v>1607460179.5</v>
      </c>
      <c r="C70">
        <v>13032.5</v>
      </c>
      <c r="D70" t="s">
        <v>553</v>
      </c>
      <c r="E70" t="s">
        <v>554</v>
      </c>
      <c r="F70" t="s">
        <v>550</v>
      </c>
      <c r="G70" t="s">
        <v>369</v>
      </c>
      <c r="H70">
        <v>1607460171.5</v>
      </c>
      <c r="I70">
        <f t="shared" si="44"/>
        <v>1.1696641045714493E-3</v>
      </c>
      <c r="J70">
        <f t="shared" si="45"/>
        <v>1.1696641045714493</v>
      </c>
      <c r="K70">
        <f t="shared" si="46"/>
        <v>3.8381199911457928</v>
      </c>
      <c r="L70">
        <f t="shared" si="47"/>
        <v>394.84674193548398</v>
      </c>
      <c r="M70">
        <f t="shared" si="48"/>
        <v>175.75037756154893</v>
      </c>
      <c r="N70">
        <f t="shared" si="49"/>
        <v>17.922328335013983</v>
      </c>
      <c r="O70">
        <f t="shared" si="50"/>
        <v>40.264908953040603</v>
      </c>
      <c r="P70">
        <f t="shared" si="51"/>
        <v>3.0615388012102882E-2</v>
      </c>
      <c r="Q70">
        <f t="shared" si="52"/>
        <v>2.9623386083816396</v>
      </c>
      <c r="R70">
        <f t="shared" si="53"/>
        <v>3.0440689809415031E-2</v>
      </c>
      <c r="S70">
        <f t="shared" si="54"/>
        <v>1.9041043823298923E-2</v>
      </c>
      <c r="T70">
        <f t="shared" si="55"/>
        <v>231.28971351459418</v>
      </c>
      <c r="U70">
        <f t="shared" si="56"/>
        <v>38.393641690275977</v>
      </c>
      <c r="V70">
        <f t="shared" si="57"/>
        <v>37.319287096774197</v>
      </c>
      <c r="W70">
        <f t="shared" si="58"/>
        <v>6.4155920264068476</v>
      </c>
      <c r="X70">
        <f t="shared" si="59"/>
        <v>41.570688258866973</v>
      </c>
      <c r="Y70">
        <f t="shared" si="60"/>
        <v>2.6718164476424882</v>
      </c>
      <c r="Z70">
        <f t="shared" si="61"/>
        <v>6.4271643303201582</v>
      </c>
      <c r="AA70">
        <f t="shared" si="62"/>
        <v>3.7437755787643594</v>
      </c>
      <c r="AB70">
        <f t="shared" si="63"/>
        <v>-51.582187011600915</v>
      </c>
      <c r="AC70">
        <f t="shared" si="64"/>
        <v>5.2857401493637548</v>
      </c>
      <c r="AD70">
        <f t="shared" si="65"/>
        <v>0.42626345720165648</v>
      </c>
      <c r="AE70">
        <f t="shared" si="66"/>
        <v>185.41953010955868</v>
      </c>
      <c r="AF70">
        <v>0</v>
      </c>
      <c r="AG70">
        <v>0</v>
      </c>
      <c r="AH70">
        <f t="shared" si="67"/>
        <v>1</v>
      </c>
      <c r="AI70">
        <f t="shared" si="68"/>
        <v>0</v>
      </c>
      <c r="AJ70">
        <f t="shared" si="69"/>
        <v>52074.782480270318</v>
      </c>
      <c r="AK70" t="s">
        <v>292</v>
      </c>
      <c r="AL70">
        <v>10143.9</v>
      </c>
      <c r="AM70">
        <v>715.47692307692296</v>
      </c>
      <c r="AN70">
        <v>3262.08</v>
      </c>
      <c r="AO70">
        <f t="shared" si="70"/>
        <v>0.78066849277855754</v>
      </c>
      <c r="AP70">
        <v>-0.57774747981622299</v>
      </c>
      <c r="AQ70" t="s">
        <v>555</v>
      </c>
      <c r="AR70">
        <v>15351.7</v>
      </c>
      <c r="AS70">
        <v>872.23368000000005</v>
      </c>
      <c r="AT70">
        <v>1077.6400000000001</v>
      </c>
      <c r="AU70">
        <f t="shared" si="71"/>
        <v>0.1906075498311125</v>
      </c>
      <c r="AV70">
        <v>0.5</v>
      </c>
      <c r="AW70">
        <f t="shared" si="72"/>
        <v>1180.1772673677788</v>
      </c>
      <c r="AX70">
        <f t="shared" si="73"/>
        <v>3.8381199911457928</v>
      </c>
      <c r="AY70">
        <f t="shared" si="74"/>
        <v>112.47534864967504</v>
      </c>
      <c r="AZ70">
        <f t="shared" si="75"/>
        <v>3.7416984660372196E-3</v>
      </c>
      <c r="BA70">
        <f t="shared" si="76"/>
        <v>2.0270591292082694</v>
      </c>
      <c r="BB70" t="s">
        <v>556</v>
      </c>
      <c r="BC70">
        <v>872.23368000000005</v>
      </c>
      <c r="BD70">
        <v>651.95000000000005</v>
      </c>
      <c r="BE70">
        <f t="shared" si="77"/>
        <v>0.39502060057161947</v>
      </c>
      <c r="BF70">
        <f t="shared" si="78"/>
        <v>0.48252559374192494</v>
      </c>
      <c r="BG70">
        <f t="shared" si="79"/>
        <v>0.83690850647285753</v>
      </c>
      <c r="BH70">
        <f t="shared" si="80"/>
        <v>0.56716527191320509</v>
      </c>
      <c r="BI70">
        <f t="shared" si="81"/>
        <v>0.85778581664141418</v>
      </c>
      <c r="BJ70">
        <f t="shared" si="82"/>
        <v>0.36066316636620582</v>
      </c>
      <c r="BK70">
        <f t="shared" si="83"/>
        <v>0.63933683363379412</v>
      </c>
      <c r="BL70">
        <f t="shared" si="84"/>
        <v>1399.9906451612901</v>
      </c>
      <c r="BM70">
        <f t="shared" si="85"/>
        <v>1180.1772673677788</v>
      </c>
      <c r="BN70">
        <f t="shared" si="86"/>
        <v>0.84298939528400407</v>
      </c>
      <c r="BO70">
        <f t="shared" si="87"/>
        <v>0.19597879056800824</v>
      </c>
      <c r="BP70">
        <v>6</v>
      </c>
      <c r="BQ70">
        <v>0.5</v>
      </c>
      <c r="BR70" t="s">
        <v>295</v>
      </c>
      <c r="BS70">
        <v>2</v>
      </c>
      <c r="BT70">
        <v>1607460171.5</v>
      </c>
      <c r="BU70">
        <v>394.84674193548398</v>
      </c>
      <c r="BV70">
        <v>400.00609677419402</v>
      </c>
      <c r="BW70">
        <v>26.200432258064499</v>
      </c>
      <c r="BX70">
        <v>24.8337677419355</v>
      </c>
      <c r="BY70">
        <v>394.32951612903202</v>
      </c>
      <c r="BZ70">
        <v>25.768158064516101</v>
      </c>
      <c r="CA70">
        <v>500.05764516129</v>
      </c>
      <c r="CB70">
        <v>101.87606451612901</v>
      </c>
      <c r="CC70">
        <v>9.9980051612903201E-2</v>
      </c>
      <c r="CD70">
        <v>37.352383870967699</v>
      </c>
      <c r="CE70">
        <v>37.319287096774197</v>
      </c>
      <c r="CF70">
        <v>999.9</v>
      </c>
      <c r="CG70">
        <v>0</v>
      </c>
      <c r="CH70">
        <v>0</v>
      </c>
      <c r="CI70">
        <v>10000.5022580645</v>
      </c>
      <c r="CJ70">
        <v>0</v>
      </c>
      <c r="CK70">
        <v>431.97622580645202</v>
      </c>
      <c r="CL70">
        <v>1399.9906451612901</v>
      </c>
      <c r="CM70">
        <v>0.89999612903225801</v>
      </c>
      <c r="CN70">
        <v>0.100003935483871</v>
      </c>
      <c r="CO70">
        <v>0</v>
      </c>
      <c r="CP70">
        <v>872.86245161290299</v>
      </c>
      <c r="CQ70">
        <v>4.9994800000000001</v>
      </c>
      <c r="CR70">
        <v>12546.664516129</v>
      </c>
      <c r="CS70">
        <v>11417.4741935484</v>
      </c>
      <c r="CT70">
        <v>46.527999999999999</v>
      </c>
      <c r="CU70">
        <v>47.645000000000003</v>
      </c>
      <c r="CV70">
        <v>47.130838709677398</v>
      </c>
      <c r="CW70">
        <v>47.701387096774198</v>
      </c>
      <c r="CX70">
        <v>49.2356451612903</v>
      </c>
      <c r="CY70">
        <v>1255.4870967741899</v>
      </c>
      <c r="CZ70">
        <v>139.50419354838701</v>
      </c>
      <c r="DA70">
        <v>0</v>
      </c>
      <c r="DB70">
        <v>150.39999985694899</v>
      </c>
      <c r="DC70">
        <v>0</v>
      </c>
      <c r="DD70">
        <v>872.23368000000005</v>
      </c>
      <c r="DE70">
        <v>-64.609846262618802</v>
      </c>
      <c r="DF70">
        <v>-991.96153963089296</v>
      </c>
      <c r="DG70">
        <v>12537.376</v>
      </c>
      <c r="DH70">
        <v>15</v>
      </c>
      <c r="DI70">
        <v>1607459615</v>
      </c>
      <c r="DJ70" t="s">
        <v>543</v>
      </c>
      <c r="DK70">
        <v>1607459607</v>
      </c>
      <c r="DL70">
        <v>1607459615</v>
      </c>
      <c r="DM70">
        <v>17</v>
      </c>
      <c r="DN70">
        <v>1.7999999999999999E-2</v>
      </c>
      <c r="DO70">
        <v>8.9999999999999993E-3</v>
      </c>
      <c r="DP70">
        <v>0.51300000000000001</v>
      </c>
      <c r="DQ70">
        <v>0.372</v>
      </c>
      <c r="DR70">
        <v>400</v>
      </c>
      <c r="DS70">
        <v>25</v>
      </c>
      <c r="DT70">
        <v>0.33</v>
      </c>
      <c r="DU70">
        <v>0.04</v>
      </c>
      <c r="DV70">
        <v>3.86602898197784</v>
      </c>
      <c r="DW70">
        <v>-1.77562775647205</v>
      </c>
      <c r="DX70">
        <v>0.13324873479854801</v>
      </c>
      <c r="DY70">
        <v>0</v>
      </c>
      <c r="DZ70">
        <v>-5.1778848387096801</v>
      </c>
      <c r="EA70">
        <v>2.30041064516131</v>
      </c>
      <c r="EB70">
        <v>0.17254079220103599</v>
      </c>
      <c r="EC70">
        <v>0</v>
      </c>
      <c r="ED70">
        <v>1.37068451612903</v>
      </c>
      <c r="EE70">
        <v>-0.48102580645161203</v>
      </c>
      <c r="EF70">
        <v>3.5857044373699902E-2</v>
      </c>
      <c r="EG70">
        <v>0</v>
      </c>
      <c r="EH70">
        <v>0</v>
      </c>
      <c r="EI70">
        <v>3</v>
      </c>
      <c r="EJ70" t="s">
        <v>310</v>
      </c>
      <c r="EK70">
        <v>100</v>
      </c>
      <c r="EL70">
        <v>100</v>
      </c>
      <c r="EM70">
        <v>0.51700000000000002</v>
      </c>
      <c r="EN70">
        <v>0.42920000000000003</v>
      </c>
      <c r="EO70">
        <v>0.68050209450444998</v>
      </c>
      <c r="EP70">
        <v>-1.6043650578588901E-5</v>
      </c>
      <c r="EQ70">
        <v>-1.15305589960158E-6</v>
      </c>
      <c r="ER70">
        <v>3.6581349982770798E-10</v>
      </c>
      <c r="ES70">
        <v>-0.18482530066365099</v>
      </c>
      <c r="ET70">
        <v>-1.48585495900011E-2</v>
      </c>
      <c r="EU70">
        <v>2.0620247853856302E-3</v>
      </c>
      <c r="EV70">
        <v>-2.1578943166311499E-5</v>
      </c>
      <c r="EW70">
        <v>18</v>
      </c>
      <c r="EX70">
        <v>2225</v>
      </c>
      <c r="EY70">
        <v>1</v>
      </c>
      <c r="EZ70">
        <v>25</v>
      </c>
      <c r="FA70">
        <v>9.5</v>
      </c>
      <c r="FB70">
        <v>9.4</v>
      </c>
      <c r="FC70">
        <v>2</v>
      </c>
      <c r="FD70">
        <v>490.928</v>
      </c>
      <c r="FE70">
        <v>504.47500000000002</v>
      </c>
      <c r="FF70">
        <v>36.149700000000003</v>
      </c>
      <c r="FG70">
        <v>34.916699999999999</v>
      </c>
      <c r="FH70">
        <v>30.000299999999999</v>
      </c>
      <c r="FI70">
        <v>34.664200000000001</v>
      </c>
      <c r="FJ70">
        <v>34.679699999999997</v>
      </c>
      <c r="FK70">
        <v>19.297999999999998</v>
      </c>
      <c r="FL70">
        <v>0</v>
      </c>
      <c r="FM70">
        <v>100</v>
      </c>
      <c r="FN70">
        <v>-999.9</v>
      </c>
      <c r="FO70">
        <v>400</v>
      </c>
      <c r="FP70">
        <v>26.855599999999999</v>
      </c>
      <c r="FQ70">
        <v>97.797399999999996</v>
      </c>
      <c r="FR70">
        <v>101.98</v>
      </c>
    </row>
    <row r="71" spans="1:174" x14ac:dyDescent="0.25">
      <c r="A71">
        <v>55</v>
      </c>
      <c r="B71">
        <v>1607460467</v>
      </c>
      <c r="C71">
        <v>13320</v>
      </c>
      <c r="D71" t="s">
        <v>557</v>
      </c>
      <c r="E71" t="s">
        <v>558</v>
      </c>
      <c r="F71" t="s">
        <v>559</v>
      </c>
      <c r="G71" t="s">
        <v>428</v>
      </c>
      <c r="H71">
        <v>1607460459.25</v>
      </c>
      <c r="I71">
        <f t="shared" si="44"/>
        <v>2.6858871938673849E-4</v>
      </c>
      <c r="J71">
        <f t="shared" si="45"/>
        <v>0.26858871938673851</v>
      </c>
      <c r="K71">
        <f t="shared" si="46"/>
        <v>0.94170795199101087</v>
      </c>
      <c r="L71">
        <f t="shared" si="47"/>
        <v>398.74860000000001</v>
      </c>
      <c r="M71">
        <f t="shared" si="48"/>
        <v>155.54730257693521</v>
      </c>
      <c r="N71">
        <f t="shared" si="49"/>
        <v>15.860950710347439</v>
      </c>
      <c r="O71">
        <f t="shared" si="50"/>
        <v>40.659862213244566</v>
      </c>
      <c r="P71">
        <f t="shared" si="51"/>
        <v>6.6923294875471653E-3</v>
      </c>
      <c r="Q71">
        <f t="shared" si="52"/>
        <v>2.96009910031963</v>
      </c>
      <c r="R71">
        <f t="shared" si="53"/>
        <v>6.6839351353233387E-3</v>
      </c>
      <c r="S71">
        <f t="shared" si="54"/>
        <v>4.1782127647969894E-3</v>
      </c>
      <c r="T71">
        <f t="shared" si="55"/>
        <v>231.29819097495758</v>
      </c>
      <c r="U71">
        <f t="shared" si="56"/>
        <v>38.394084953342855</v>
      </c>
      <c r="V71">
        <f t="shared" si="57"/>
        <v>37.453346666666697</v>
      </c>
      <c r="W71">
        <f t="shared" si="58"/>
        <v>6.4625780372294228</v>
      </c>
      <c r="X71">
        <f t="shared" si="59"/>
        <v>40.115555149714133</v>
      </c>
      <c r="Y71">
        <f t="shared" si="60"/>
        <v>2.5460491258850766</v>
      </c>
      <c r="Z71">
        <f t="shared" si="61"/>
        <v>6.3467877145985847</v>
      </c>
      <c r="AA71">
        <f t="shared" si="62"/>
        <v>3.9165289113443462</v>
      </c>
      <c r="AB71">
        <f t="shared" si="63"/>
        <v>-11.844762524955167</v>
      </c>
      <c r="AC71">
        <f t="shared" si="64"/>
        <v>-52.968875676662705</v>
      </c>
      <c r="AD71">
        <f t="shared" si="65"/>
        <v>-4.2728555168991393</v>
      </c>
      <c r="AE71">
        <f t="shared" si="66"/>
        <v>162.21169725644057</v>
      </c>
      <c r="AF71">
        <v>0</v>
      </c>
      <c r="AG71">
        <v>0</v>
      </c>
      <c r="AH71">
        <f t="shared" si="67"/>
        <v>1</v>
      </c>
      <c r="AI71">
        <f t="shared" si="68"/>
        <v>0</v>
      </c>
      <c r="AJ71">
        <f t="shared" si="69"/>
        <v>52049.98172264915</v>
      </c>
      <c r="AK71" t="s">
        <v>292</v>
      </c>
      <c r="AL71">
        <v>10143.9</v>
      </c>
      <c r="AM71">
        <v>715.47692307692296</v>
      </c>
      <c r="AN71">
        <v>3262.08</v>
      </c>
      <c r="AO71">
        <f t="shared" si="70"/>
        <v>0.78066849277855754</v>
      </c>
      <c r="AP71">
        <v>-0.57774747981622299</v>
      </c>
      <c r="AQ71" t="s">
        <v>560</v>
      </c>
      <c r="AR71">
        <v>15434.4</v>
      </c>
      <c r="AS71">
        <v>759.54769230769205</v>
      </c>
      <c r="AT71">
        <v>857.32</v>
      </c>
      <c r="AU71">
        <f t="shared" si="71"/>
        <v>0.11404412318890034</v>
      </c>
      <c r="AV71">
        <v>0.5</v>
      </c>
      <c r="AW71">
        <f t="shared" si="72"/>
        <v>1180.2213105580083</v>
      </c>
      <c r="AX71">
        <f t="shared" si="73"/>
        <v>0.94170795199101087</v>
      </c>
      <c r="AY71">
        <f t="shared" si="74"/>
        <v>67.298652265721458</v>
      </c>
      <c r="AZ71">
        <f t="shared" si="75"/>
        <v>1.2874326350613306E-3</v>
      </c>
      <c r="BA71">
        <f t="shared" si="76"/>
        <v>2.804973638781318</v>
      </c>
      <c r="BB71" t="s">
        <v>561</v>
      </c>
      <c r="BC71">
        <v>759.54769230769205</v>
      </c>
      <c r="BD71">
        <v>561.5</v>
      </c>
      <c r="BE71">
        <f t="shared" si="77"/>
        <v>0.34505202258199974</v>
      </c>
      <c r="BF71">
        <f t="shared" si="78"/>
        <v>0.33051283784838076</v>
      </c>
      <c r="BG71">
        <f t="shared" si="79"/>
        <v>0.89046056772989501</v>
      </c>
      <c r="BH71">
        <f t="shared" si="80"/>
        <v>0.68929911711750935</v>
      </c>
      <c r="BI71">
        <f t="shared" si="81"/>
        <v>0.94430106591465424</v>
      </c>
      <c r="BJ71">
        <f t="shared" si="82"/>
        <v>0.24433351629049033</v>
      </c>
      <c r="BK71">
        <f t="shared" si="83"/>
        <v>0.75566648370950973</v>
      </c>
      <c r="BL71">
        <f t="shared" si="84"/>
        <v>1400.0429999999999</v>
      </c>
      <c r="BM71">
        <f t="shared" si="85"/>
        <v>1180.2213105580083</v>
      </c>
      <c r="BN71">
        <f t="shared" si="86"/>
        <v>0.84298933001201271</v>
      </c>
      <c r="BO71">
        <f t="shared" si="87"/>
        <v>0.19597866002402536</v>
      </c>
      <c r="BP71">
        <v>6</v>
      </c>
      <c r="BQ71">
        <v>0.5</v>
      </c>
      <c r="BR71" t="s">
        <v>295</v>
      </c>
      <c r="BS71">
        <v>2</v>
      </c>
      <c r="BT71">
        <v>1607460459.25</v>
      </c>
      <c r="BU71">
        <v>398.74860000000001</v>
      </c>
      <c r="BV71">
        <v>400.00700000000001</v>
      </c>
      <c r="BW71">
        <v>24.9689366666667</v>
      </c>
      <c r="BX71">
        <v>24.654720000000001</v>
      </c>
      <c r="BY71">
        <v>398.15383333333301</v>
      </c>
      <c r="BZ71">
        <v>24.584893333333302</v>
      </c>
      <c r="CA71">
        <v>500.06706666666702</v>
      </c>
      <c r="CB71">
        <v>101.86863333333299</v>
      </c>
      <c r="CC71">
        <v>0.100031166666667</v>
      </c>
      <c r="CD71">
        <v>37.121429999999997</v>
      </c>
      <c r="CE71">
        <v>37.453346666666697</v>
      </c>
      <c r="CF71">
        <v>999.9</v>
      </c>
      <c r="CG71">
        <v>0</v>
      </c>
      <c r="CH71">
        <v>0</v>
      </c>
      <c r="CI71">
        <v>9988.5426666666699</v>
      </c>
      <c r="CJ71">
        <v>0</v>
      </c>
      <c r="CK71">
        <v>534.535666666667</v>
      </c>
      <c r="CL71">
        <v>1400.0429999999999</v>
      </c>
      <c r="CM71">
        <v>0.89999736666666696</v>
      </c>
      <c r="CN71">
        <v>0.100002703333333</v>
      </c>
      <c r="CO71">
        <v>0</v>
      </c>
      <c r="CP71">
        <v>759.94159999999999</v>
      </c>
      <c r="CQ71">
        <v>4.9994800000000001</v>
      </c>
      <c r="CR71">
        <v>11849.74</v>
      </c>
      <c r="CS71">
        <v>11417.92</v>
      </c>
      <c r="CT71">
        <v>45.8789333333333</v>
      </c>
      <c r="CU71">
        <v>47.125</v>
      </c>
      <c r="CV71">
        <v>46.5165333333333</v>
      </c>
      <c r="CW71">
        <v>46.916333333333299</v>
      </c>
      <c r="CX71">
        <v>48.670533333333303</v>
      </c>
      <c r="CY71">
        <v>1255.537</v>
      </c>
      <c r="CZ71">
        <v>139.506333333333</v>
      </c>
      <c r="DA71">
        <v>0</v>
      </c>
      <c r="DB71">
        <v>286.89999985694902</v>
      </c>
      <c r="DC71">
        <v>0</v>
      </c>
      <c r="DD71">
        <v>759.54769230769205</v>
      </c>
      <c r="DE71">
        <v>-46.002666694219698</v>
      </c>
      <c r="DF71">
        <v>-378.67008576608902</v>
      </c>
      <c r="DG71">
        <v>11846.6961538462</v>
      </c>
      <c r="DH71">
        <v>15</v>
      </c>
      <c r="DI71">
        <v>1607460245</v>
      </c>
      <c r="DJ71" t="s">
        <v>562</v>
      </c>
      <c r="DK71">
        <v>1607460241.5</v>
      </c>
      <c r="DL71">
        <v>1607460245</v>
      </c>
      <c r="DM71">
        <v>18</v>
      </c>
      <c r="DN71">
        <v>0.08</v>
      </c>
      <c r="DO71">
        <v>8.0000000000000002E-3</v>
      </c>
      <c r="DP71">
        <v>0.59399999999999997</v>
      </c>
      <c r="DQ71">
        <v>0.377</v>
      </c>
      <c r="DR71">
        <v>400</v>
      </c>
      <c r="DS71">
        <v>25</v>
      </c>
      <c r="DT71">
        <v>0.14000000000000001</v>
      </c>
      <c r="DU71">
        <v>0.03</v>
      </c>
      <c r="DV71">
        <v>0.94055191575884201</v>
      </c>
      <c r="DW71">
        <v>0.162207427010715</v>
      </c>
      <c r="DX71">
        <v>1.93014036301614E-2</v>
      </c>
      <c r="DY71">
        <v>1</v>
      </c>
      <c r="DZ71">
        <v>-1.25712</v>
      </c>
      <c r="EA71">
        <v>-0.36630387096773798</v>
      </c>
      <c r="EB71">
        <v>3.2359181177088102E-2</v>
      </c>
      <c r="EC71">
        <v>0</v>
      </c>
      <c r="ED71">
        <v>0.31236987096774199</v>
      </c>
      <c r="EE71">
        <v>0.37526414516128898</v>
      </c>
      <c r="EF71">
        <v>2.8187206415885499E-2</v>
      </c>
      <c r="EG71">
        <v>0</v>
      </c>
      <c r="EH71">
        <v>1</v>
      </c>
      <c r="EI71">
        <v>3</v>
      </c>
      <c r="EJ71" t="s">
        <v>297</v>
      </c>
      <c r="EK71">
        <v>100</v>
      </c>
      <c r="EL71">
        <v>100</v>
      </c>
      <c r="EM71">
        <v>0.59499999999999997</v>
      </c>
      <c r="EN71">
        <v>0.38569999999999999</v>
      </c>
      <c r="EO71">
        <v>0.76082477188096898</v>
      </c>
      <c r="EP71">
        <v>-1.6043650578588901E-5</v>
      </c>
      <c r="EQ71">
        <v>-1.15305589960158E-6</v>
      </c>
      <c r="ER71">
        <v>3.6581349982770798E-10</v>
      </c>
      <c r="ES71">
        <v>-0.17633777016932101</v>
      </c>
      <c r="ET71">
        <v>-1.48585495900011E-2</v>
      </c>
      <c r="EU71">
        <v>2.0620247853856302E-3</v>
      </c>
      <c r="EV71">
        <v>-2.1578943166311499E-5</v>
      </c>
      <c r="EW71">
        <v>18</v>
      </c>
      <c r="EX71">
        <v>2225</v>
      </c>
      <c r="EY71">
        <v>1</v>
      </c>
      <c r="EZ71">
        <v>25</v>
      </c>
      <c r="FA71">
        <v>3.8</v>
      </c>
      <c r="FB71">
        <v>3.7</v>
      </c>
      <c r="FC71">
        <v>2</v>
      </c>
      <c r="FD71">
        <v>496.35199999999998</v>
      </c>
      <c r="FE71">
        <v>508.072</v>
      </c>
      <c r="FF71">
        <v>35.969000000000001</v>
      </c>
      <c r="FG71">
        <v>34.7532</v>
      </c>
      <c r="FH71">
        <v>29.9999</v>
      </c>
      <c r="FI71">
        <v>34.525799999999997</v>
      </c>
      <c r="FJ71">
        <v>34.547800000000002</v>
      </c>
      <c r="FK71">
        <v>19.3049</v>
      </c>
      <c r="FL71">
        <v>0</v>
      </c>
      <c r="FM71">
        <v>100</v>
      </c>
      <c r="FN71">
        <v>-999.9</v>
      </c>
      <c r="FO71">
        <v>400</v>
      </c>
      <c r="FP71">
        <v>26.101500000000001</v>
      </c>
      <c r="FQ71">
        <v>97.846900000000005</v>
      </c>
      <c r="FR71">
        <v>102.023</v>
      </c>
    </row>
    <row r="72" spans="1:174" x14ac:dyDescent="0.25">
      <c r="A72">
        <v>56</v>
      </c>
      <c r="B72">
        <v>1607460574</v>
      </c>
      <c r="C72">
        <v>13427</v>
      </c>
      <c r="D72" t="s">
        <v>563</v>
      </c>
      <c r="E72" t="s">
        <v>564</v>
      </c>
      <c r="F72" t="s">
        <v>559</v>
      </c>
      <c r="G72" t="s">
        <v>428</v>
      </c>
      <c r="H72">
        <v>1607460566.25</v>
      </c>
      <c r="I72">
        <f t="shared" si="44"/>
        <v>1.6757728045664163E-4</v>
      </c>
      <c r="J72">
        <f t="shared" si="45"/>
        <v>0.16757728045664164</v>
      </c>
      <c r="K72">
        <f t="shared" si="46"/>
        <v>0.52158988028525721</v>
      </c>
      <c r="L72">
        <f t="shared" si="47"/>
        <v>399.30606666666699</v>
      </c>
      <c r="M72">
        <f t="shared" si="48"/>
        <v>169.95871470819927</v>
      </c>
      <c r="N72">
        <f t="shared" si="49"/>
        <v>17.329937156538083</v>
      </c>
      <c r="O72">
        <f t="shared" si="50"/>
        <v>40.715470539057371</v>
      </c>
      <c r="P72">
        <f t="shared" si="51"/>
        <v>3.9740677224162982E-3</v>
      </c>
      <c r="Q72">
        <f t="shared" si="52"/>
        <v>2.9614151978007026</v>
      </c>
      <c r="R72">
        <f t="shared" si="53"/>
        <v>3.9711073305968691E-3</v>
      </c>
      <c r="S72">
        <f t="shared" si="54"/>
        <v>2.4822078710968563E-3</v>
      </c>
      <c r="T72">
        <f t="shared" si="55"/>
        <v>231.28724716780596</v>
      </c>
      <c r="U72">
        <f t="shared" si="56"/>
        <v>38.67380217193238</v>
      </c>
      <c r="V72">
        <f t="shared" si="57"/>
        <v>37.950106666666699</v>
      </c>
      <c r="W72">
        <f t="shared" si="58"/>
        <v>6.6392993789224768</v>
      </c>
      <c r="X72">
        <f t="shared" si="59"/>
        <v>39.31183181913849</v>
      </c>
      <c r="Y72">
        <f t="shared" si="60"/>
        <v>2.5299071744460386</v>
      </c>
      <c r="Z72">
        <f t="shared" si="61"/>
        <v>6.4354853421365723</v>
      </c>
      <c r="AA72">
        <f t="shared" si="62"/>
        <v>4.1093922044764382</v>
      </c>
      <c r="AB72">
        <f t="shared" si="63"/>
        <v>-7.3901580681378958</v>
      </c>
      <c r="AC72">
        <f t="shared" si="64"/>
        <v>-91.635520047864389</v>
      </c>
      <c r="AD72">
        <f t="shared" si="65"/>
        <v>-7.4155823161504344</v>
      </c>
      <c r="AE72">
        <f t="shared" si="66"/>
        <v>124.84598673565321</v>
      </c>
      <c r="AF72">
        <v>0</v>
      </c>
      <c r="AG72">
        <v>0</v>
      </c>
      <c r="AH72">
        <f t="shared" si="67"/>
        <v>1</v>
      </c>
      <c r="AI72">
        <f t="shared" si="68"/>
        <v>0</v>
      </c>
      <c r="AJ72">
        <f t="shared" si="69"/>
        <v>52044.441470886093</v>
      </c>
      <c r="AK72" t="s">
        <v>292</v>
      </c>
      <c r="AL72">
        <v>10143.9</v>
      </c>
      <c r="AM72">
        <v>715.47692307692296</v>
      </c>
      <c r="AN72">
        <v>3262.08</v>
      </c>
      <c r="AO72">
        <f t="shared" si="70"/>
        <v>0.78066849277855754</v>
      </c>
      <c r="AP72">
        <v>-0.57774747981622299</v>
      </c>
      <c r="AQ72" t="s">
        <v>565</v>
      </c>
      <c r="AR72">
        <v>15414.1</v>
      </c>
      <c r="AS72">
        <v>864.18796153846199</v>
      </c>
      <c r="AT72">
        <v>994.74</v>
      </c>
      <c r="AU72">
        <f t="shared" si="71"/>
        <v>0.13124237334533451</v>
      </c>
      <c r="AV72">
        <v>0.5</v>
      </c>
      <c r="AW72">
        <f t="shared" si="72"/>
        <v>1180.1641415545087</v>
      </c>
      <c r="AX72">
        <f t="shared" si="73"/>
        <v>0.52158988028525721</v>
      </c>
      <c r="AY72">
        <f t="shared" si="74"/>
        <v>77.443771437336508</v>
      </c>
      <c r="AZ72">
        <f t="shared" si="75"/>
        <v>9.315122544338928E-4</v>
      </c>
      <c r="BA72">
        <f t="shared" si="76"/>
        <v>2.2793292719705653</v>
      </c>
      <c r="BB72" t="s">
        <v>566</v>
      </c>
      <c r="BC72">
        <v>864.18796153846199</v>
      </c>
      <c r="BD72">
        <v>613.89</v>
      </c>
      <c r="BE72">
        <f t="shared" si="77"/>
        <v>0.38286386392424154</v>
      </c>
      <c r="BF72">
        <f t="shared" si="78"/>
        <v>0.34279122610355262</v>
      </c>
      <c r="BG72">
        <f t="shared" si="79"/>
        <v>0.85618479036625017</v>
      </c>
      <c r="BH72">
        <f t="shared" si="80"/>
        <v>0.46748764605747917</v>
      </c>
      <c r="BI72">
        <f t="shared" si="81"/>
        <v>0.89033898550829704</v>
      </c>
      <c r="BJ72">
        <f t="shared" si="82"/>
        <v>0.24350733307842329</v>
      </c>
      <c r="BK72">
        <f t="shared" si="83"/>
        <v>0.75649266692157668</v>
      </c>
      <c r="BL72">
        <f t="shared" si="84"/>
        <v>1399.9749999999999</v>
      </c>
      <c r="BM72">
        <f t="shared" si="85"/>
        <v>1180.1641415545087</v>
      </c>
      <c r="BN72">
        <f t="shared" si="86"/>
        <v>0.84298944020750999</v>
      </c>
      <c r="BO72">
        <f t="shared" si="87"/>
        <v>0.19597888041502015</v>
      </c>
      <c r="BP72">
        <v>6</v>
      </c>
      <c r="BQ72">
        <v>0.5</v>
      </c>
      <c r="BR72" t="s">
        <v>295</v>
      </c>
      <c r="BS72">
        <v>2</v>
      </c>
      <c r="BT72">
        <v>1607460566.25</v>
      </c>
      <c r="BU72">
        <v>399.30606666666699</v>
      </c>
      <c r="BV72">
        <v>400.01220000000001</v>
      </c>
      <c r="BW72">
        <v>24.811386666666699</v>
      </c>
      <c r="BX72">
        <v>24.615303333333301</v>
      </c>
      <c r="BY72">
        <v>398.71176666666702</v>
      </c>
      <c r="BZ72">
        <v>24.434466666666701</v>
      </c>
      <c r="CA72">
        <v>500.05103333333301</v>
      </c>
      <c r="CB72">
        <v>101.8656</v>
      </c>
      <c r="CC72">
        <v>9.9969616666666705E-2</v>
      </c>
      <c r="CD72">
        <v>37.376150000000003</v>
      </c>
      <c r="CE72">
        <v>37.950106666666699</v>
      </c>
      <c r="CF72">
        <v>999.9</v>
      </c>
      <c r="CG72">
        <v>0</v>
      </c>
      <c r="CH72">
        <v>0</v>
      </c>
      <c r="CI72">
        <v>9996.2960000000003</v>
      </c>
      <c r="CJ72">
        <v>0</v>
      </c>
      <c r="CK72">
        <v>380.98386666666698</v>
      </c>
      <c r="CL72">
        <v>1399.9749999999999</v>
      </c>
      <c r="CM72">
        <v>0.89999359999999995</v>
      </c>
      <c r="CN72">
        <v>0.10000562</v>
      </c>
      <c r="CO72">
        <v>0</v>
      </c>
      <c r="CP72">
        <v>864.866533333333</v>
      </c>
      <c r="CQ72">
        <v>4.9994800000000001</v>
      </c>
      <c r="CR72">
        <v>13933.63</v>
      </c>
      <c r="CS72">
        <v>11417.3633333333</v>
      </c>
      <c r="CT72">
        <v>46.014466666666699</v>
      </c>
      <c r="CU72">
        <v>47.2541333333333</v>
      </c>
      <c r="CV72">
        <v>46.597700000000003</v>
      </c>
      <c r="CW72">
        <v>47.129066666666702</v>
      </c>
      <c r="CX72">
        <v>48.774733333333302</v>
      </c>
      <c r="CY72">
        <v>1255.47033333333</v>
      </c>
      <c r="CZ72">
        <v>139.50466666666699</v>
      </c>
      <c r="DA72">
        <v>0</v>
      </c>
      <c r="DB72">
        <v>106.39999985694899</v>
      </c>
      <c r="DC72">
        <v>0</v>
      </c>
      <c r="DD72">
        <v>864.18796153846199</v>
      </c>
      <c r="DE72">
        <v>-84.503418855017998</v>
      </c>
      <c r="DF72">
        <v>-1127.47008622568</v>
      </c>
      <c r="DG72">
        <v>13924.4269230769</v>
      </c>
      <c r="DH72">
        <v>15</v>
      </c>
      <c r="DI72">
        <v>1607460245</v>
      </c>
      <c r="DJ72" t="s">
        <v>562</v>
      </c>
      <c r="DK72">
        <v>1607460241.5</v>
      </c>
      <c r="DL72">
        <v>1607460245</v>
      </c>
      <c r="DM72">
        <v>18</v>
      </c>
      <c r="DN72">
        <v>0.08</v>
      </c>
      <c r="DO72">
        <v>8.0000000000000002E-3</v>
      </c>
      <c r="DP72">
        <v>0.59399999999999997</v>
      </c>
      <c r="DQ72">
        <v>0.377</v>
      </c>
      <c r="DR72">
        <v>400</v>
      </c>
      <c r="DS72">
        <v>25</v>
      </c>
      <c r="DT72">
        <v>0.14000000000000001</v>
      </c>
      <c r="DU72">
        <v>0.03</v>
      </c>
      <c r="DV72">
        <v>0.513625028171936</v>
      </c>
      <c r="DW72">
        <v>0.69824965581731602</v>
      </c>
      <c r="DX72">
        <v>5.54310814580211E-2</v>
      </c>
      <c r="DY72">
        <v>0</v>
      </c>
      <c r="DZ72">
        <v>-0.701353032258065</v>
      </c>
      <c r="EA72">
        <v>-0.90435329032258105</v>
      </c>
      <c r="EB72">
        <v>7.2500498418524295E-2</v>
      </c>
      <c r="EC72">
        <v>0</v>
      </c>
      <c r="ED72">
        <v>0.19419493548387101</v>
      </c>
      <c r="EE72">
        <v>0.37852596774193498</v>
      </c>
      <c r="EF72">
        <v>2.8556216640769301E-2</v>
      </c>
      <c r="EG72">
        <v>0</v>
      </c>
      <c r="EH72">
        <v>0</v>
      </c>
      <c r="EI72">
        <v>3</v>
      </c>
      <c r="EJ72" t="s">
        <v>310</v>
      </c>
      <c r="EK72">
        <v>100</v>
      </c>
      <c r="EL72">
        <v>100</v>
      </c>
      <c r="EM72">
        <v>0.59399999999999997</v>
      </c>
      <c r="EN72">
        <v>0.37859999999999999</v>
      </c>
      <c r="EO72">
        <v>0.76082477188096898</v>
      </c>
      <c r="EP72">
        <v>-1.6043650578588901E-5</v>
      </c>
      <c r="EQ72">
        <v>-1.15305589960158E-6</v>
      </c>
      <c r="ER72">
        <v>3.6581349982770798E-10</v>
      </c>
      <c r="ES72">
        <v>-0.17633777016932101</v>
      </c>
      <c r="ET72">
        <v>-1.48585495900011E-2</v>
      </c>
      <c r="EU72">
        <v>2.0620247853856302E-3</v>
      </c>
      <c r="EV72">
        <v>-2.1578943166311499E-5</v>
      </c>
      <c r="EW72">
        <v>18</v>
      </c>
      <c r="EX72">
        <v>2225</v>
      </c>
      <c r="EY72">
        <v>1</v>
      </c>
      <c r="EZ72">
        <v>25</v>
      </c>
      <c r="FA72">
        <v>5.5</v>
      </c>
      <c r="FB72">
        <v>5.5</v>
      </c>
      <c r="FC72">
        <v>2</v>
      </c>
      <c r="FD72">
        <v>509.43900000000002</v>
      </c>
      <c r="FE72">
        <v>507.94</v>
      </c>
      <c r="FF72">
        <v>36.0657</v>
      </c>
      <c r="FG72">
        <v>34.735700000000001</v>
      </c>
      <c r="FH72">
        <v>30</v>
      </c>
      <c r="FI72">
        <v>34.494399999999999</v>
      </c>
      <c r="FJ72">
        <v>34.517600000000002</v>
      </c>
      <c r="FK72">
        <v>19.307200000000002</v>
      </c>
      <c r="FL72">
        <v>0</v>
      </c>
      <c r="FM72">
        <v>100</v>
      </c>
      <c r="FN72">
        <v>-999.9</v>
      </c>
      <c r="FO72">
        <v>400</v>
      </c>
      <c r="FP72">
        <v>24.988199999999999</v>
      </c>
      <c r="FQ72">
        <v>97.853999999999999</v>
      </c>
      <c r="FR72">
        <v>102.029</v>
      </c>
    </row>
    <row r="73" spans="1:174" x14ac:dyDescent="0.25">
      <c r="A73">
        <v>57</v>
      </c>
      <c r="B73">
        <v>1607460788</v>
      </c>
      <c r="C73">
        <v>13641</v>
      </c>
      <c r="D73" t="s">
        <v>567</v>
      </c>
      <c r="E73" t="s">
        <v>568</v>
      </c>
      <c r="F73" t="s">
        <v>569</v>
      </c>
      <c r="G73" t="s">
        <v>319</v>
      </c>
      <c r="H73">
        <v>1607460780</v>
      </c>
      <c r="I73">
        <f t="shared" si="44"/>
        <v>4.4115568241227861E-3</v>
      </c>
      <c r="J73">
        <f t="shared" si="45"/>
        <v>4.411556824122786</v>
      </c>
      <c r="K73">
        <f t="shared" si="46"/>
        <v>10.251444971885599</v>
      </c>
      <c r="L73">
        <f t="shared" si="47"/>
        <v>385.66283870967698</v>
      </c>
      <c r="M73">
        <f t="shared" si="48"/>
        <v>247.96884317866443</v>
      </c>
      <c r="N73">
        <f t="shared" si="49"/>
        <v>25.282104130104631</v>
      </c>
      <c r="O73">
        <f t="shared" si="50"/>
        <v>39.320940172893202</v>
      </c>
      <c r="P73">
        <f t="shared" si="51"/>
        <v>0.13836478186672244</v>
      </c>
      <c r="Q73">
        <f t="shared" si="52"/>
        <v>2.9620192364304212</v>
      </c>
      <c r="R73">
        <f t="shared" si="53"/>
        <v>0.13487175459343201</v>
      </c>
      <c r="S73">
        <f t="shared" si="54"/>
        <v>8.4601336551159562E-2</v>
      </c>
      <c r="T73">
        <f t="shared" si="55"/>
        <v>231.28606461431426</v>
      </c>
      <c r="U73">
        <f t="shared" si="56"/>
        <v>37.26868865849984</v>
      </c>
      <c r="V73">
        <f t="shared" si="57"/>
        <v>36.718880645161299</v>
      </c>
      <c r="W73">
        <f t="shared" si="58"/>
        <v>6.2087771082681655</v>
      </c>
      <c r="X73">
        <f t="shared" si="59"/>
        <v>47.830686813690612</v>
      </c>
      <c r="Y73">
        <f t="shared" si="60"/>
        <v>3.0248579455959326</v>
      </c>
      <c r="Z73">
        <f t="shared" si="61"/>
        <v>6.3240947331120605</v>
      </c>
      <c r="AA73">
        <f t="shared" si="62"/>
        <v>3.183919162672233</v>
      </c>
      <c r="AB73">
        <f t="shared" si="63"/>
        <v>-194.54965594381486</v>
      </c>
      <c r="AC73">
        <f t="shared" si="64"/>
        <v>53.796439964922065</v>
      </c>
      <c r="AD73">
        <f t="shared" si="65"/>
        <v>4.3200465582156973</v>
      </c>
      <c r="AE73">
        <f t="shared" si="66"/>
        <v>94.852895193637153</v>
      </c>
      <c r="AF73">
        <v>0</v>
      </c>
      <c r="AG73">
        <v>0</v>
      </c>
      <c r="AH73">
        <f t="shared" si="67"/>
        <v>1</v>
      </c>
      <c r="AI73">
        <f t="shared" si="68"/>
        <v>0</v>
      </c>
      <c r="AJ73">
        <f t="shared" si="69"/>
        <v>52115.148707833745</v>
      </c>
      <c r="AK73" t="s">
        <v>292</v>
      </c>
      <c r="AL73">
        <v>10143.9</v>
      </c>
      <c r="AM73">
        <v>715.47692307692296</v>
      </c>
      <c r="AN73">
        <v>3262.08</v>
      </c>
      <c r="AO73">
        <f t="shared" si="70"/>
        <v>0.78066849277855754</v>
      </c>
      <c r="AP73">
        <v>-0.57774747981622299</v>
      </c>
      <c r="AQ73" t="s">
        <v>570</v>
      </c>
      <c r="AR73">
        <v>15384.2</v>
      </c>
      <c r="AS73">
        <v>941.58215384615403</v>
      </c>
      <c r="AT73">
        <v>1179.5</v>
      </c>
      <c r="AU73">
        <f t="shared" si="71"/>
        <v>0.20171076401343446</v>
      </c>
      <c r="AV73">
        <v>0.5</v>
      </c>
      <c r="AW73">
        <f t="shared" si="72"/>
        <v>1180.1592499415565</v>
      </c>
      <c r="AX73">
        <f t="shared" si="73"/>
        <v>10.251444971885599</v>
      </c>
      <c r="AY73">
        <f t="shared" si="74"/>
        <v>119.02541198161656</v>
      </c>
      <c r="AZ73">
        <f t="shared" si="75"/>
        <v>9.176043362146339E-3</v>
      </c>
      <c r="BA73">
        <f t="shared" si="76"/>
        <v>1.7656464603645612</v>
      </c>
      <c r="BB73" t="s">
        <v>571</v>
      </c>
      <c r="BC73">
        <v>941.58215384615403</v>
      </c>
      <c r="BD73">
        <v>722.73</v>
      </c>
      <c r="BE73">
        <f t="shared" si="77"/>
        <v>0.3872573124205172</v>
      </c>
      <c r="BF73">
        <f t="shared" si="78"/>
        <v>0.520870123155737</v>
      </c>
      <c r="BG73">
        <f t="shared" si="79"/>
        <v>0.82012325988934176</v>
      </c>
      <c r="BH73">
        <f t="shared" si="80"/>
        <v>0.51272847835817137</v>
      </c>
      <c r="BI73">
        <f t="shared" si="81"/>
        <v>0.81778743569110457</v>
      </c>
      <c r="BJ73">
        <f t="shared" si="82"/>
        <v>0.3998041621441501</v>
      </c>
      <c r="BK73">
        <f t="shared" si="83"/>
        <v>0.60019583785584985</v>
      </c>
      <c r="BL73">
        <f t="shared" si="84"/>
        <v>1399.9693548387099</v>
      </c>
      <c r="BM73">
        <f t="shared" si="85"/>
        <v>1180.1592499415565</v>
      </c>
      <c r="BN73">
        <f t="shared" si="86"/>
        <v>0.84298934534715031</v>
      </c>
      <c r="BO73">
        <f t="shared" si="87"/>
        <v>0.19597869069430074</v>
      </c>
      <c r="BP73">
        <v>6</v>
      </c>
      <c r="BQ73">
        <v>0.5</v>
      </c>
      <c r="BR73" t="s">
        <v>295</v>
      </c>
      <c r="BS73">
        <v>2</v>
      </c>
      <c r="BT73">
        <v>1607460780</v>
      </c>
      <c r="BU73">
        <v>385.66283870967698</v>
      </c>
      <c r="BV73">
        <v>400.00464516129</v>
      </c>
      <c r="BW73">
        <v>29.668041935483899</v>
      </c>
      <c r="BX73">
        <v>24.531796774193602</v>
      </c>
      <c r="BY73">
        <v>385.05838709677403</v>
      </c>
      <c r="BZ73">
        <v>29.064180645161301</v>
      </c>
      <c r="CA73">
        <v>500.05493548387102</v>
      </c>
      <c r="CB73">
        <v>101.856806451613</v>
      </c>
      <c r="CC73">
        <v>9.9970883870967794E-2</v>
      </c>
      <c r="CD73">
        <v>37.055764516129003</v>
      </c>
      <c r="CE73">
        <v>36.718880645161299</v>
      </c>
      <c r="CF73">
        <v>999.9</v>
      </c>
      <c r="CG73">
        <v>0</v>
      </c>
      <c r="CH73">
        <v>0</v>
      </c>
      <c r="CI73">
        <v>10000.582580645199</v>
      </c>
      <c r="CJ73">
        <v>0</v>
      </c>
      <c r="CK73">
        <v>749.53225806451599</v>
      </c>
      <c r="CL73">
        <v>1399.9693548387099</v>
      </c>
      <c r="CM73">
        <v>0.89999735483871002</v>
      </c>
      <c r="CN73">
        <v>0.100002519354839</v>
      </c>
      <c r="CO73">
        <v>0</v>
      </c>
      <c r="CP73">
        <v>942.20390322580602</v>
      </c>
      <c r="CQ73">
        <v>4.9994800000000001</v>
      </c>
      <c r="CR73">
        <v>13501.845161290301</v>
      </c>
      <c r="CS73">
        <v>11417.3322580645</v>
      </c>
      <c r="CT73">
        <v>46.033999999999999</v>
      </c>
      <c r="CU73">
        <v>47.350612903225802</v>
      </c>
      <c r="CV73">
        <v>46.679000000000002</v>
      </c>
      <c r="CW73">
        <v>47.186999999999998</v>
      </c>
      <c r="CX73">
        <v>48.875</v>
      </c>
      <c r="CY73">
        <v>1255.4696774193601</v>
      </c>
      <c r="CZ73">
        <v>139.49967741935501</v>
      </c>
      <c r="DA73">
        <v>0</v>
      </c>
      <c r="DB73">
        <v>213.299999952316</v>
      </c>
      <c r="DC73">
        <v>0</v>
      </c>
      <c r="DD73">
        <v>941.58215384615403</v>
      </c>
      <c r="DE73">
        <v>-56.954393192923803</v>
      </c>
      <c r="DF73">
        <v>-813.71282078973798</v>
      </c>
      <c r="DG73">
        <v>13492.8346153846</v>
      </c>
      <c r="DH73">
        <v>15</v>
      </c>
      <c r="DI73">
        <v>1607460245</v>
      </c>
      <c r="DJ73" t="s">
        <v>562</v>
      </c>
      <c r="DK73">
        <v>1607460241.5</v>
      </c>
      <c r="DL73">
        <v>1607460245</v>
      </c>
      <c r="DM73">
        <v>18</v>
      </c>
      <c r="DN73">
        <v>0.08</v>
      </c>
      <c r="DO73">
        <v>8.0000000000000002E-3</v>
      </c>
      <c r="DP73">
        <v>0.59399999999999997</v>
      </c>
      <c r="DQ73">
        <v>0.377</v>
      </c>
      <c r="DR73">
        <v>400</v>
      </c>
      <c r="DS73">
        <v>25</v>
      </c>
      <c r="DT73">
        <v>0.14000000000000001</v>
      </c>
      <c r="DU73">
        <v>0.03</v>
      </c>
      <c r="DV73">
        <v>10.2498791782794</v>
      </c>
      <c r="DW73">
        <v>0.41416939896528998</v>
      </c>
      <c r="DX73">
        <v>3.3022578468731301E-2</v>
      </c>
      <c r="DY73">
        <v>1</v>
      </c>
      <c r="DZ73">
        <v>-14.341764516129</v>
      </c>
      <c r="EA73">
        <v>-0.46888064516129102</v>
      </c>
      <c r="EB73">
        <v>3.8770162691023798E-2</v>
      </c>
      <c r="EC73">
        <v>0</v>
      </c>
      <c r="ED73">
        <v>5.1362390322580698</v>
      </c>
      <c r="EE73">
        <v>-5.07256451612976E-2</v>
      </c>
      <c r="EF73">
        <v>4.1632542752334202E-3</v>
      </c>
      <c r="EG73">
        <v>1</v>
      </c>
      <c r="EH73">
        <v>2</v>
      </c>
      <c r="EI73">
        <v>3</v>
      </c>
      <c r="EJ73" t="s">
        <v>302</v>
      </c>
      <c r="EK73">
        <v>100</v>
      </c>
      <c r="EL73">
        <v>100</v>
      </c>
      <c r="EM73">
        <v>0.60499999999999998</v>
      </c>
      <c r="EN73">
        <v>0.6028</v>
      </c>
      <c r="EO73">
        <v>0.76082477188096898</v>
      </c>
      <c r="EP73">
        <v>-1.6043650578588901E-5</v>
      </c>
      <c r="EQ73">
        <v>-1.15305589960158E-6</v>
      </c>
      <c r="ER73">
        <v>3.6581349982770798E-10</v>
      </c>
      <c r="ES73">
        <v>0.40780143880908698</v>
      </c>
      <c r="ET73">
        <v>0</v>
      </c>
      <c r="EU73">
        <v>0</v>
      </c>
      <c r="EV73">
        <v>0</v>
      </c>
      <c r="EW73">
        <v>18</v>
      </c>
      <c r="EX73">
        <v>2225</v>
      </c>
      <c r="EY73">
        <v>1</v>
      </c>
      <c r="EZ73">
        <v>25</v>
      </c>
      <c r="FA73">
        <v>9.1</v>
      </c>
      <c r="FB73">
        <v>9.1</v>
      </c>
      <c r="FC73">
        <v>2</v>
      </c>
      <c r="FD73">
        <v>510.22399999999999</v>
      </c>
      <c r="FE73">
        <v>508.36500000000001</v>
      </c>
      <c r="FF73">
        <v>36.101500000000001</v>
      </c>
      <c r="FG73">
        <v>34.668799999999997</v>
      </c>
      <c r="FH73">
        <v>29.999700000000001</v>
      </c>
      <c r="FI73">
        <v>34.438299999999998</v>
      </c>
      <c r="FJ73">
        <v>34.4559</v>
      </c>
      <c r="FK73">
        <v>19.3066</v>
      </c>
      <c r="FL73">
        <v>0</v>
      </c>
      <c r="FM73">
        <v>100</v>
      </c>
      <c r="FN73">
        <v>-999.9</v>
      </c>
      <c r="FO73">
        <v>400</v>
      </c>
      <c r="FP73">
        <v>24.835899999999999</v>
      </c>
      <c r="FQ73">
        <v>97.867599999999996</v>
      </c>
      <c r="FR73">
        <v>102.04</v>
      </c>
    </row>
    <row r="74" spans="1:174" x14ac:dyDescent="0.25">
      <c r="A74">
        <v>58</v>
      </c>
      <c r="B74">
        <v>1607460955.0999999</v>
      </c>
      <c r="C74">
        <v>13808.0999999046</v>
      </c>
      <c r="D74" t="s">
        <v>572</v>
      </c>
      <c r="E74" t="s">
        <v>573</v>
      </c>
      <c r="F74" t="s">
        <v>569</v>
      </c>
      <c r="G74" t="s">
        <v>319</v>
      </c>
      <c r="H74">
        <v>1607460947.0999999</v>
      </c>
      <c r="I74">
        <f t="shared" si="44"/>
        <v>5.0313456158389671E-3</v>
      </c>
      <c r="J74">
        <f t="shared" si="45"/>
        <v>5.0313456158389673</v>
      </c>
      <c r="K74">
        <f t="shared" si="46"/>
        <v>13.812600985099976</v>
      </c>
      <c r="L74">
        <f t="shared" si="47"/>
        <v>381.13970967741898</v>
      </c>
      <c r="M74">
        <f t="shared" si="48"/>
        <v>231.8380177363297</v>
      </c>
      <c r="N74">
        <f t="shared" si="49"/>
        <v>23.636584323238591</v>
      </c>
      <c r="O74">
        <f t="shared" si="50"/>
        <v>38.858341589906018</v>
      </c>
      <c r="P74">
        <f t="shared" si="51"/>
        <v>0.16900418773621229</v>
      </c>
      <c r="Q74">
        <f t="shared" si="52"/>
        <v>2.9629951803205055</v>
      </c>
      <c r="R74">
        <f t="shared" si="53"/>
        <v>0.16382572272051496</v>
      </c>
      <c r="S74">
        <f t="shared" si="54"/>
        <v>0.10284312378639074</v>
      </c>
      <c r="T74">
        <f t="shared" si="55"/>
        <v>231.28850396964987</v>
      </c>
      <c r="U74">
        <f t="shared" si="56"/>
        <v>36.945633740373999</v>
      </c>
      <c r="V74">
        <f t="shared" si="57"/>
        <v>36.330290322580602</v>
      </c>
      <c r="W74">
        <f t="shared" si="58"/>
        <v>6.0780316732062225</v>
      </c>
      <c r="X74">
        <f t="shared" si="59"/>
        <v>49.264246873040264</v>
      </c>
      <c r="Y74">
        <f t="shared" si="60"/>
        <v>3.0876404063395526</v>
      </c>
      <c r="Z74">
        <f t="shared" si="61"/>
        <v>6.2675075786640235</v>
      </c>
      <c r="AA74">
        <f t="shared" si="62"/>
        <v>2.9903912668666699</v>
      </c>
      <c r="AB74">
        <f t="shared" si="63"/>
        <v>-221.88234165849846</v>
      </c>
      <c r="AC74">
        <f t="shared" si="64"/>
        <v>89.588418876235551</v>
      </c>
      <c r="AD74">
        <f t="shared" si="65"/>
        <v>7.1726627070402449</v>
      </c>
      <c r="AE74">
        <f t="shared" si="66"/>
        <v>106.1672438944272</v>
      </c>
      <c r="AF74">
        <v>0</v>
      </c>
      <c r="AG74">
        <v>0</v>
      </c>
      <c r="AH74">
        <f t="shared" si="67"/>
        <v>1</v>
      </c>
      <c r="AI74">
        <f t="shared" si="68"/>
        <v>0</v>
      </c>
      <c r="AJ74">
        <f t="shared" si="69"/>
        <v>52170.423940302411</v>
      </c>
      <c r="AK74" t="s">
        <v>292</v>
      </c>
      <c r="AL74">
        <v>10143.9</v>
      </c>
      <c r="AM74">
        <v>715.47692307692296</v>
      </c>
      <c r="AN74">
        <v>3262.08</v>
      </c>
      <c r="AO74">
        <f t="shared" si="70"/>
        <v>0.78066849277855754</v>
      </c>
      <c r="AP74">
        <v>-0.57774747981622299</v>
      </c>
      <c r="AQ74" t="s">
        <v>574</v>
      </c>
      <c r="AR74">
        <v>15370.5</v>
      </c>
      <c r="AS74">
        <v>1015.27084615385</v>
      </c>
      <c r="AT74">
        <v>1340.95</v>
      </c>
      <c r="AU74">
        <f t="shared" si="71"/>
        <v>0.24287195931701411</v>
      </c>
      <c r="AV74">
        <v>0.5</v>
      </c>
      <c r="AW74">
        <f t="shared" si="72"/>
        <v>1180.1746757478802</v>
      </c>
      <c r="AX74">
        <f t="shared" si="73"/>
        <v>13.812600985099976</v>
      </c>
      <c r="AY74">
        <f t="shared" si="74"/>
        <v>143.31566791760474</v>
      </c>
      <c r="AZ74">
        <f t="shared" si="75"/>
        <v>1.2193405570066984E-2</v>
      </c>
      <c r="BA74">
        <f t="shared" si="76"/>
        <v>1.4326634102688391</v>
      </c>
      <c r="BB74" t="s">
        <v>575</v>
      </c>
      <c r="BC74">
        <v>1015.27084615385</v>
      </c>
      <c r="BD74">
        <v>761.3</v>
      </c>
      <c r="BE74">
        <f t="shared" si="77"/>
        <v>0.43226816808978719</v>
      </c>
      <c r="BF74">
        <f t="shared" si="78"/>
        <v>0.56185483282351412</v>
      </c>
      <c r="BG74">
        <f t="shared" si="79"/>
        <v>0.76821231775685994</v>
      </c>
      <c r="BH74">
        <f t="shared" si="80"/>
        <v>0.5206925219679811</v>
      </c>
      <c r="BI74">
        <f t="shared" si="81"/>
        <v>0.75438925579293559</v>
      </c>
      <c r="BJ74">
        <f t="shared" si="82"/>
        <v>0.42130637932621506</v>
      </c>
      <c r="BK74">
        <f t="shared" si="83"/>
        <v>0.57869362067378494</v>
      </c>
      <c r="BL74">
        <f t="shared" si="84"/>
        <v>1399.98806451613</v>
      </c>
      <c r="BM74">
        <f t="shared" si="85"/>
        <v>1180.1746757478802</v>
      </c>
      <c r="BN74">
        <f t="shared" si="86"/>
        <v>0.84298909802190158</v>
      </c>
      <c r="BO74">
        <f t="shared" si="87"/>
        <v>0.19597819604380315</v>
      </c>
      <c r="BP74">
        <v>6</v>
      </c>
      <c r="BQ74">
        <v>0.5</v>
      </c>
      <c r="BR74" t="s">
        <v>295</v>
      </c>
      <c r="BS74">
        <v>2</v>
      </c>
      <c r="BT74">
        <v>1607460947.0999999</v>
      </c>
      <c r="BU74">
        <v>381.13970967741898</v>
      </c>
      <c r="BV74">
        <v>400.01380645161299</v>
      </c>
      <c r="BW74">
        <v>30.284935483870999</v>
      </c>
      <c r="BX74">
        <v>24.430851612903201</v>
      </c>
      <c r="BY74">
        <v>380.607709677419</v>
      </c>
      <c r="BZ74">
        <v>29.917935483870998</v>
      </c>
      <c r="CA74">
        <v>500.058258064516</v>
      </c>
      <c r="CB74">
        <v>101.852967741935</v>
      </c>
      <c r="CC74">
        <v>0.100044770967742</v>
      </c>
      <c r="CD74">
        <v>36.891125806451598</v>
      </c>
      <c r="CE74">
        <v>36.330290322580602</v>
      </c>
      <c r="CF74">
        <v>999.9</v>
      </c>
      <c r="CG74">
        <v>0</v>
      </c>
      <c r="CH74">
        <v>0</v>
      </c>
      <c r="CI74">
        <v>10006.492903225801</v>
      </c>
      <c r="CJ74">
        <v>0</v>
      </c>
      <c r="CK74">
        <v>438.12135483870998</v>
      </c>
      <c r="CL74">
        <v>1399.98806451613</v>
      </c>
      <c r="CM74">
        <v>0.90000599999999997</v>
      </c>
      <c r="CN74">
        <v>9.9994199999999894E-2</v>
      </c>
      <c r="CO74">
        <v>0</v>
      </c>
      <c r="CP74">
        <v>1018.03470967742</v>
      </c>
      <c r="CQ74">
        <v>4.9994800000000001</v>
      </c>
      <c r="CR74">
        <v>14472.916129032301</v>
      </c>
      <c r="CS74">
        <v>11417.4967741935</v>
      </c>
      <c r="CT74">
        <v>45.715451612903202</v>
      </c>
      <c r="CU74">
        <v>47.0741935483871</v>
      </c>
      <c r="CV74">
        <v>46.368903225806399</v>
      </c>
      <c r="CW74">
        <v>46.924999999999997</v>
      </c>
      <c r="CX74">
        <v>48.534064516129</v>
      </c>
      <c r="CY74">
        <v>1255.4980645161299</v>
      </c>
      <c r="CZ74">
        <v>139.49</v>
      </c>
      <c r="DA74">
        <v>0</v>
      </c>
      <c r="DB74">
        <v>166.39999985694899</v>
      </c>
      <c r="DC74">
        <v>0</v>
      </c>
      <c r="DD74">
        <v>1015.27084615385</v>
      </c>
      <c r="DE74">
        <v>-257.56109421198698</v>
      </c>
      <c r="DF74">
        <v>-3583.2717976600002</v>
      </c>
      <c r="DG74">
        <v>14434.0192307692</v>
      </c>
      <c r="DH74">
        <v>15</v>
      </c>
      <c r="DI74">
        <v>1607460982.5999999</v>
      </c>
      <c r="DJ74" t="s">
        <v>576</v>
      </c>
      <c r="DK74">
        <v>1607460980.5999999</v>
      </c>
      <c r="DL74">
        <v>1607460982.5999999</v>
      </c>
      <c r="DM74">
        <v>19</v>
      </c>
      <c r="DN74">
        <v>-6.2E-2</v>
      </c>
      <c r="DO74">
        <v>8.0000000000000002E-3</v>
      </c>
      <c r="DP74">
        <v>0.53200000000000003</v>
      </c>
      <c r="DQ74">
        <v>0.36699999999999999</v>
      </c>
      <c r="DR74">
        <v>400</v>
      </c>
      <c r="DS74">
        <v>24</v>
      </c>
      <c r="DT74">
        <v>0.05</v>
      </c>
      <c r="DU74">
        <v>0.02</v>
      </c>
      <c r="DV74">
        <v>13.661255736668499</v>
      </c>
      <c r="DW74">
        <v>-0.98865911837381704</v>
      </c>
      <c r="DX74">
        <v>7.5738832511279303E-2</v>
      </c>
      <c r="DY74">
        <v>0</v>
      </c>
      <c r="DZ74">
        <v>-18.798183870967701</v>
      </c>
      <c r="EA74">
        <v>1.39082419354846</v>
      </c>
      <c r="EB74">
        <v>0.10822746982039901</v>
      </c>
      <c r="EC74">
        <v>0</v>
      </c>
      <c r="ED74">
        <v>6.1340412903225801</v>
      </c>
      <c r="EE74">
        <v>-0.48915435483871</v>
      </c>
      <c r="EF74">
        <v>3.6743760035696897E-2</v>
      </c>
      <c r="EG74">
        <v>0</v>
      </c>
      <c r="EH74">
        <v>0</v>
      </c>
      <c r="EI74">
        <v>3</v>
      </c>
      <c r="EJ74" t="s">
        <v>310</v>
      </c>
      <c r="EK74">
        <v>100</v>
      </c>
      <c r="EL74">
        <v>100</v>
      </c>
      <c r="EM74">
        <v>0.53200000000000003</v>
      </c>
      <c r="EN74">
        <v>0.36699999999999999</v>
      </c>
      <c r="EO74">
        <v>0.76082477188096898</v>
      </c>
      <c r="EP74">
        <v>-1.6043650578588901E-5</v>
      </c>
      <c r="EQ74">
        <v>-1.15305589960158E-6</v>
      </c>
      <c r="ER74">
        <v>3.6581349982770798E-10</v>
      </c>
      <c r="ES74">
        <v>0.40780143880908698</v>
      </c>
      <c r="ET74">
        <v>0</v>
      </c>
      <c r="EU74">
        <v>0</v>
      </c>
      <c r="EV74">
        <v>0</v>
      </c>
      <c r="EW74">
        <v>18</v>
      </c>
      <c r="EX74">
        <v>2225</v>
      </c>
      <c r="EY74">
        <v>1</v>
      </c>
      <c r="EZ74">
        <v>25</v>
      </c>
      <c r="FA74">
        <v>11.9</v>
      </c>
      <c r="FB74">
        <v>11.8</v>
      </c>
      <c r="FC74">
        <v>2</v>
      </c>
      <c r="FD74">
        <v>512.73</v>
      </c>
      <c r="FE74">
        <v>509.04</v>
      </c>
      <c r="FF74">
        <v>35.952500000000001</v>
      </c>
      <c r="FG74">
        <v>34.5154</v>
      </c>
      <c r="FH74">
        <v>29.9998</v>
      </c>
      <c r="FI74">
        <v>34.308100000000003</v>
      </c>
      <c r="FJ74">
        <v>34.332900000000002</v>
      </c>
      <c r="FK74">
        <v>19.3004</v>
      </c>
      <c r="FL74">
        <v>0</v>
      </c>
      <c r="FM74">
        <v>100</v>
      </c>
      <c r="FN74">
        <v>-999.9</v>
      </c>
      <c r="FO74">
        <v>400</v>
      </c>
      <c r="FP74">
        <v>29.365500000000001</v>
      </c>
      <c r="FQ74">
        <v>97.897000000000006</v>
      </c>
      <c r="FR74">
        <v>102.066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2020-12-08T14:57:08Z</dcterms:created>
  <dcterms:modified xsi:type="dcterms:W3CDTF">2021-05-13T19:22:40Z</dcterms:modified>
</cp:coreProperties>
</file>