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25AD5AC9-1C45-4063-8D78-B72C573B6411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90" i="1" l="1"/>
  <c r="BJ90" i="1"/>
  <c r="BH90" i="1"/>
  <c r="BG90" i="1"/>
  <c r="BF90" i="1"/>
  <c r="BE90" i="1"/>
  <c r="BD90" i="1"/>
  <c r="BC90" i="1"/>
  <c r="AX90" i="1" s="1"/>
  <c r="AZ90" i="1"/>
  <c r="AS90" i="1"/>
  <c r="AM90" i="1"/>
  <c r="AN90" i="1" s="1"/>
  <c r="AI90" i="1"/>
  <c r="AG90" i="1" s="1"/>
  <c r="Y90" i="1"/>
  <c r="X90" i="1"/>
  <c r="P90" i="1"/>
  <c r="BK89" i="1"/>
  <c r="BJ89" i="1"/>
  <c r="BI89" i="1" s="1"/>
  <c r="BH89" i="1"/>
  <c r="BG89" i="1"/>
  <c r="BF89" i="1"/>
  <c r="BE89" i="1"/>
  <c r="BD89" i="1"/>
  <c r="BC89" i="1"/>
  <c r="AX89" i="1" s="1"/>
  <c r="AZ89" i="1"/>
  <c r="AS89" i="1"/>
  <c r="AM89" i="1"/>
  <c r="AN89" i="1" s="1"/>
  <c r="AI89" i="1"/>
  <c r="AG89" i="1" s="1"/>
  <c r="Y89" i="1"/>
  <c r="X89" i="1"/>
  <c r="W89" i="1" s="1"/>
  <c r="P89" i="1"/>
  <c r="BK88" i="1"/>
  <c r="BJ88" i="1"/>
  <c r="BI88" i="1" s="1"/>
  <c r="BH88" i="1"/>
  <c r="BG88" i="1"/>
  <c r="BF88" i="1"/>
  <c r="BE88" i="1"/>
  <c r="BD88" i="1"/>
  <c r="BC88" i="1"/>
  <c r="AX88" i="1" s="1"/>
  <c r="AZ88" i="1"/>
  <c r="AS88" i="1"/>
  <c r="AM88" i="1"/>
  <c r="AN88" i="1" s="1"/>
  <c r="AI88" i="1"/>
  <c r="AG88" i="1" s="1"/>
  <c r="I88" i="1" s="1"/>
  <c r="Y88" i="1"/>
  <c r="X88" i="1"/>
  <c r="P88" i="1"/>
  <c r="BK87" i="1"/>
  <c r="BJ87" i="1"/>
  <c r="BH87" i="1"/>
  <c r="BG87" i="1"/>
  <c r="BF87" i="1"/>
  <c r="BE87" i="1"/>
  <c r="BD87" i="1"/>
  <c r="BC87" i="1"/>
  <c r="AX87" i="1" s="1"/>
  <c r="AZ87" i="1"/>
  <c r="AS87" i="1"/>
  <c r="AM87" i="1"/>
  <c r="AN87" i="1" s="1"/>
  <c r="AI87" i="1"/>
  <c r="AG87" i="1" s="1"/>
  <c r="K87" i="1" s="1"/>
  <c r="Y87" i="1"/>
  <c r="X87" i="1"/>
  <c r="W87" i="1" s="1"/>
  <c r="P87" i="1"/>
  <c r="BK86" i="1"/>
  <c r="BJ86" i="1"/>
  <c r="BH86" i="1"/>
  <c r="BG86" i="1"/>
  <c r="BF86" i="1"/>
  <c r="BE86" i="1"/>
  <c r="BD86" i="1"/>
  <c r="BC86" i="1"/>
  <c r="AX86" i="1" s="1"/>
  <c r="AZ86" i="1"/>
  <c r="AS86" i="1"/>
  <c r="AN86" i="1"/>
  <c r="AM86" i="1"/>
  <c r="AI86" i="1"/>
  <c r="AG86" i="1" s="1"/>
  <c r="N86" i="1" s="1"/>
  <c r="Y86" i="1"/>
  <c r="X86" i="1"/>
  <c r="W86" i="1" s="1"/>
  <c r="P86" i="1"/>
  <c r="BK85" i="1"/>
  <c r="BJ85" i="1"/>
  <c r="BI85" i="1" s="1"/>
  <c r="BH85" i="1"/>
  <c r="BG85" i="1"/>
  <c r="BF85" i="1"/>
  <c r="BE85" i="1"/>
  <c r="BD85" i="1"/>
  <c r="BC85" i="1"/>
  <c r="AX85" i="1" s="1"/>
  <c r="AZ85" i="1"/>
  <c r="AS85" i="1"/>
  <c r="AM85" i="1"/>
  <c r="AN85" i="1" s="1"/>
  <c r="AI85" i="1"/>
  <c r="AG85" i="1" s="1"/>
  <c r="Y85" i="1"/>
  <c r="W85" i="1" s="1"/>
  <c r="X85" i="1"/>
  <c r="P85" i="1"/>
  <c r="I85" i="1"/>
  <c r="AA85" i="1" s="1"/>
  <c r="BK84" i="1"/>
  <c r="BJ84" i="1"/>
  <c r="BI84" i="1" s="1"/>
  <c r="S84" i="1" s="1"/>
  <c r="BH84" i="1"/>
  <c r="BG84" i="1"/>
  <c r="BF84" i="1"/>
  <c r="BE84" i="1"/>
  <c r="BD84" i="1"/>
  <c r="BC84" i="1"/>
  <c r="AX84" i="1" s="1"/>
  <c r="AZ84" i="1"/>
  <c r="AS84" i="1"/>
  <c r="AM84" i="1"/>
  <c r="AN84" i="1" s="1"/>
  <c r="AI84" i="1"/>
  <c r="AG84" i="1" s="1"/>
  <c r="Y84" i="1"/>
  <c r="X84" i="1"/>
  <c r="P84" i="1"/>
  <c r="BK83" i="1"/>
  <c r="BJ83" i="1"/>
  <c r="BH83" i="1"/>
  <c r="BG83" i="1"/>
  <c r="BF83" i="1"/>
  <c r="BE83" i="1"/>
  <c r="BD83" i="1"/>
  <c r="BC83" i="1"/>
  <c r="AZ83" i="1"/>
  <c r="AX83" i="1"/>
  <c r="AS83" i="1"/>
  <c r="AM83" i="1"/>
  <c r="AN83" i="1" s="1"/>
  <c r="AI83" i="1"/>
  <c r="AG83" i="1" s="1"/>
  <c r="Y83" i="1"/>
  <c r="X83" i="1"/>
  <c r="P83" i="1"/>
  <c r="BK82" i="1"/>
  <c r="BJ82" i="1"/>
  <c r="BH82" i="1"/>
  <c r="BI82" i="1" s="1"/>
  <c r="BG82" i="1"/>
  <c r="BF82" i="1"/>
  <c r="BE82" i="1"/>
  <c r="BD82" i="1"/>
  <c r="BC82" i="1"/>
  <c r="AX82" i="1" s="1"/>
  <c r="AZ82" i="1"/>
  <c r="AS82" i="1"/>
  <c r="AN82" i="1"/>
  <c r="AM82" i="1"/>
  <c r="AI82" i="1"/>
  <c r="AG82" i="1" s="1"/>
  <c r="Y82" i="1"/>
  <c r="X82" i="1"/>
  <c r="P82" i="1"/>
  <c r="BK81" i="1"/>
  <c r="BJ81" i="1"/>
  <c r="BH81" i="1"/>
  <c r="BG81" i="1"/>
  <c r="BF81" i="1"/>
  <c r="BE81" i="1"/>
  <c r="BD81" i="1"/>
  <c r="BC81" i="1"/>
  <c r="AX81" i="1" s="1"/>
  <c r="AZ81" i="1"/>
  <c r="AS81" i="1"/>
  <c r="AN81" i="1"/>
  <c r="AM81" i="1"/>
  <c r="AI81" i="1"/>
  <c r="AG81" i="1" s="1"/>
  <c r="Y81" i="1"/>
  <c r="X81" i="1"/>
  <c r="P81" i="1"/>
  <c r="BK80" i="1"/>
  <c r="BJ80" i="1"/>
  <c r="BH80" i="1"/>
  <c r="BG80" i="1"/>
  <c r="BF80" i="1"/>
  <c r="BE80" i="1"/>
  <c r="BD80" i="1"/>
  <c r="BC80" i="1"/>
  <c r="AX80" i="1" s="1"/>
  <c r="AZ80" i="1"/>
  <c r="AS80" i="1"/>
  <c r="AM80" i="1"/>
  <c r="AN80" i="1" s="1"/>
  <c r="AI80" i="1"/>
  <c r="AG80" i="1" s="1"/>
  <c r="K80" i="1" s="1"/>
  <c r="Y80" i="1"/>
  <c r="X80" i="1"/>
  <c r="P80" i="1"/>
  <c r="BK79" i="1"/>
  <c r="BJ79" i="1"/>
  <c r="BI79" i="1" s="1"/>
  <c r="BH79" i="1"/>
  <c r="BG79" i="1"/>
  <c r="BF79" i="1"/>
  <c r="BE79" i="1"/>
  <c r="BD79" i="1"/>
  <c r="BC79" i="1"/>
  <c r="AX79" i="1" s="1"/>
  <c r="AZ79" i="1"/>
  <c r="AS79" i="1"/>
  <c r="AM79" i="1"/>
  <c r="AN79" i="1" s="1"/>
  <c r="AI79" i="1"/>
  <c r="AG79" i="1" s="1"/>
  <c r="K79" i="1" s="1"/>
  <c r="Y79" i="1"/>
  <c r="X79" i="1"/>
  <c r="W79" i="1" s="1"/>
  <c r="P79" i="1"/>
  <c r="BK78" i="1"/>
  <c r="BJ78" i="1"/>
  <c r="BH78" i="1"/>
  <c r="BG78" i="1"/>
  <c r="BF78" i="1"/>
  <c r="BE78" i="1"/>
  <c r="BD78" i="1"/>
  <c r="BC78" i="1"/>
  <c r="AX78" i="1" s="1"/>
  <c r="AZ78" i="1"/>
  <c r="AS78" i="1"/>
  <c r="AM78" i="1"/>
  <c r="AN78" i="1" s="1"/>
  <c r="AI78" i="1"/>
  <c r="AG78" i="1" s="1"/>
  <c r="N78" i="1" s="1"/>
  <c r="Y78" i="1"/>
  <c r="X78" i="1"/>
  <c r="W78" i="1" s="1"/>
  <c r="P78" i="1"/>
  <c r="BK77" i="1"/>
  <c r="BJ77" i="1"/>
  <c r="BH77" i="1"/>
  <c r="BG77" i="1"/>
  <c r="BF77" i="1"/>
  <c r="BE77" i="1"/>
  <c r="BD77" i="1"/>
  <c r="BC77" i="1"/>
  <c r="AX77" i="1" s="1"/>
  <c r="AZ77" i="1"/>
  <c r="AS77" i="1"/>
  <c r="AM77" i="1"/>
  <c r="AN77" i="1" s="1"/>
  <c r="AI77" i="1"/>
  <c r="AG77" i="1" s="1"/>
  <c r="Y77" i="1"/>
  <c r="X77" i="1"/>
  <c r="W77" i="1" s="1"/>
  <c r="P77" i="1"/>
  <c r="BK76" i="1"/>
  <c r="BJ76" i="1"/>
  <c r="BH76" i="1"/>
  <c r="BG76" i="1"/>
  <c r="BF76" i="1"/>
  <c r="BE76" i="1"/>
  <c r="BD76" i="1"/>
  <c r="BC76" i="1"/>
  <c r="AX76" i="1" s="1"/>
  <c r="AZ76" i="1"/>
  <c r="AS76" i="1"/>
  <c r="AM76" i="1"/>
  <c r="AN76" i="1" s="1"/>
  <c r="AI76" i="1"/>
  <c r="AG76" i="1" s="1"/>
  <c r="N76" i="1" s="1"/>
  <c r="Y76" i="1"/>
  <c r="X76" i="1"/>
  <c r="W76" i="1" s="1"/>
  <c r="P76" i="1"/>
  <c r="BK75" i="1"/>
  <c r="BJ75" i="1"/>
  <c r="BH75" i="1"/>
  <c r="BI75" i="1" s="1"/>
  <c r="S75" i="1" s="1"/>
  <c r="BG75" i="1"/>
  <c r="BF75" i="1"/>
  <c r="BE75" i="1"/>
  <c r="BD75" i="1"/>
  <c r="BC75" i="1"/>
  <c r="AX75" i="1" s="1"/>
  <c r="AZ75" i="1"/>
  <c r="AS75" i="1"/>
  <c r="AM75" i="1"/>
  <c r="AN75" i="1" s="1"/>
  <c r="AI75" i="1"/>
  <c r="AG75" i="1"/>
  <c r="I75" i="1" s="1"/>
  <c r="AA75" i="1" s="1"/>
  <c r="Y75" i="1"/>
  <c r="X75" i="1"/>
  <c r="W75" i="1" s="1"/>
  <c r="P75" i="1"/>
  <c r="BK74" i="1"/>
  <c r="BJ74" i="1"/>
  <c r="BH74" i="1"/>
  <c r="BI74" i="1" s="1"/>
  <c r="AU74" i="1" s="1"/>
  <c r="BG74" i="1"/>
  <c r="BF74" i="1"/>
  <c r="BE74" i="1"/>
  <c r="BD74" i="1"/>
  <c r="BC74" i="1"/>
  <c r="AX74" i="1" s="1"/>
  <c r="AZ74" i="1"/>
  <c r="AS74" i="1"/>
  <c r="AM74" i="1"/>
  <c r="AN74" i="1" s="1"/>
  <c r="AI74" i="1"/>
  <c r="AG74" i="1" s="1"/>
  <c r="Y74" i="1"/>
  <c r="X74" i="1"/>
  <c r="W74" i="1" s="1"/>
  <c r="P74" i="1"/>
  <c r="BK73" i="1"/>
  <c r="BJ73" i="1"/>
  <c r="BH73" i="1"/>
  <c r="BG73" i="1"/>
  <c r="BF73" i="1"/>
  <c r="BE73" i="1"/>
  <c r="BD73" i="1"/>
  <c r="BC73" i="1"/>
  <c r="AX73" i="1" s="1"/>
  <c r="AZ73" i="1"/>
  <c r="AS73" i="1"/>
  <c r="AN73" i="1"/>
  <c r="AM73" i="1"/>
  <c r="AI73" i="1"/>
  <c r="AG73" i="1" s="1"/>
  <c r="Y73" i="1"/>
  <c r="W73" i="1" s="1"/>
  <c r="X73" i="1"/>
  <c r="P73" i="1"/>
  <c r="BK72" i="1"/>
  <c r="BJ72" i="1"/>
  <c r="BH72" i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 s="1"/>
  <c r="K72" i="1" s="1"/>
  <c r="Y72" i="1"/>
  <c r="X72" i="1"/>
  <c r="W72" i="1" s="1"/>
  <c r="P72" i="1"/>
  <c r="BK71" i="1"/>
  <c r="BJ71" i="1"/>
  <c r="BI71" i="1" s="1"/>
  <c r="AU71" i="1" s="1"/>
  <c r="BH71" i="1"/>
  <c r="BG71" i="1"/>
  <c r="BF71" i="1"/>
  <c r="BE71" i="1"/>
  <c r="BD71" i="1"/>
  <c r="BC71" i="1"/>
  <c r="AX71" i="1" s="1"/>
  <c r="AZ71" i="1"/>
  <c r="AS71" i="1"/>
  <c r="AM71" i="1"/>
  <c r="AN71" i="1" s="1"/>
  <c r="AI71" i="1"/>
  <c r="AG71" i="1" s="1"/>
  <c r="Y71" i="1"/>
  <c r="X71" i="1"/>
  <c r="W71" i="1"/>
  <c r="P71" i="1"/>
  <c r="BK70" i="1"/>
  <c r="BJ70" i="1"/>
  <c r="BH70" i="1"/>
  <c r="BG70" i="1"/>
  <c r="BF70" i="1"/>
  <c r="BE70" i="1"/>
  <c r="BD70" i="1"/>
  <c r="BC70" i="1"/>
  <c r="AX70" i="1" s="1"/>
  <c r="AZ70" i="1"/>
  <c r="AS70" i="1"/>
  <c r="AN70" i="1"/>
  <c r="AM70" i="1"/>
  <c r="AI70" i="1"/>
  <c r="AG70" i="1" s="1"/>
  <c r="Y70" i="1"/>
  <c r="X70" i="1"/>
  <c r="P70" i="1"/>
  <c r="BK69" i="1"/>
  <c r="BJ69" i="1"/>
  <c r="BH69" i="1"/>
  <c r="BI69" i="1" s="1"/>
  <c r="BG69" i="1"/>
  <c r="BF69" i="1"/>
  <c r="BE69" i="1"/>
  <c r="BD69" i="1"/>
  <c r="BC69" i="1"/>
  <c r="AX69" i="1" s="1"/>
  <c r="AZ69" i="1"/>
  <c r="AS69" i="1"/>
  <c r="AN69" i="1"/>
  <c r="AM69" i="1"/>
  <c r="AI69" i="1"/>
  <c r="AG69" i="1" s="1"/>
  <c r="Y69" i="1"/>
  <c r="W69" i="1" s="1"/>
  <c r="X69" i="1"/>
  <c r="P69" i="1"/>
  <c r="BK68" i="1"/>
  <c r="BJ68" i="1"/>
  <c r="BH68" i="1"/>
  <c r="BG68" i="1"/>
  <c r="BF68" i="1"/>
  <c r="BE68" i="1"/>
  <c r="BD68" i="1"/>
  <c r="BC68" i="1"/>
  <c r="AX68" i="1" s="1"/>
  <c r="AZ68" i="1"/>
  <c r="AS68" i="1"/>
  <c r="AM68" i="1"/>
  <c r="AN68" i="1" s="1"/>
  <c r="AI68" i="1"/>
  <c r="AG68" i="1" s="1"/>
  <c r="K68" i="1" s="1"/>
  <c r="Y68" i="1"/>
  <c r="X68" i="1"/>
  <c r="W68" i="1" s="1"/>
  <c r="P68" i="1"/>
  <c r="BK67" i="1"/>
  <c r="BJ67" i="1"/>
  <c r="BH67" i="1"/>
  <c r="BI67" i="1" s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Y67" i="1"/>
  <c r="X67" i="1"/>
  <c r="P67" i="1"/>
  <c r="BK66" i="1"/>
  <c r="BJ66" i="1"/>
  <c r="BH66" i="1"/>
  <c r="BG66" i="1"/>
  <c r="BF66" i="1"/>
  <c r="BE66" i="1"/>
  <c r="BD66" i="1"/>
  <c r="BC66" i="1"/>
  <c r="AX66" i="1" s="1"/>
  <c r="AZ66" i="1"/>
  <c r="AS66" i="1"/>
  <c r="AM66" i="1"/>
  <c r="AN66" i="1" s="1"/>
  <c r="AI66" i="1"/>
  <c r="AG66" i="1" s="1"/>
  <c r="I66" i="1" s="1"/>
  <c r="Y66" i="1"/>
  <c r="X66" i="1"/>
  <c r="P66" i="1"/>
  <c r="BK65" i="1"/>
  <c r="BJ65" i="1"/>
  <c r="BI65" i="1" s="1"/>
  <c r="BH65" i="1"/>
  <c r="BG65" i="1"/>
  <c r="BF65" i="1"/>
  <c r="BE65" i="1"/>
  <c r="BD65" i="1"/>
  <c r="BC65" i="1"/>
  <c r="AX65" i="1" s="1"/>
  <c r="AZ65" i="1"/>
  <c r="AS65" i="1"/>
  <c r="AM65" i="1"/>
  <c r="AN65" i="1" s="1"/>
  <c r="AI65" i="1"/>
  <c r="AG65" i="1" s="1"/>
  <c r="Y65" i="1"/>
  <c r="X65" i="1"/>
  <c r="P65" i="1"/>
  <c r="BK64" i="1"/>
  <c r="BJ64" i="1"/>
  <c r="BH64" i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/>
  <c r="AH64" i="1" s="1"/>
  <c r="Y64" i="1"/>
  <c r="X64" i="1"/>
  <c r="P64" i="1"/>
  <c r="BK63" i="1"/>
  <c r="BJ63" i="1"/>
  <c r="BI63" i="1" s="1"/>
  <c r="BH63" i="1"/>
  <c r="BG63" i="1"/>
  <c r="BF63" i="1"/>
  <c r="BE63" i="1"/>
  <c r="BD63" i="1"/>
  <c r="BC63" i="1"/>
  <c r="AX63" i="1" s="1"/>
  <c r="AZ63" i="1"/>
  <c r="AS63" i="1"/>
  <c r="AM63" i="1"/>
  <c r="AN63" i="1" s="1"/>
  <c r="AI63" i="1"/>
  <c r="AG63" i="1"/>
  <c r="I63" i="1" s="1"/>
  <c r="AA63" i="1" s="1"/>
  <c r="Y63" i="1"/>
  <c r="X63" i="1"/>
  <c r="P63" i="1"/>
  <c r="BK62" i="1"/>
  <c r="BJ62" i="1"/>
  <c r="BI62" i="1" s="1"/>
  <c r="BH62" i="1"/>
  <c r="BG62" i="1"/>
  <c r="BF62" i="1"/>
  <c r="BE62" i="1"/>
  <c r="BD62" i="1"/>
  <c r="BC62" i="1"/>
  <c r="AX62" i="1" s="1"/>
  <c r="AZ62" i="1"/>
  <c r="AS62" i="1"/>
  <c r="AM62" i="1"/>
  <c r="AN62" i="1" s="1"/>
  <c r="AI62" i="1"/>
  <c r="AG62" i="1" s="1"/>
  <c r="Y62" i="1"/>
  <c r="X62" i="1"/>
  <c r="P62" i="1"/>
  <c r="BK61" i="1"/>
  <c r="BJ61" i="1"/>
  <c r="BH61" i="1"/>
  <c r="BI61" i="1" s="1"/>
  <c r="AU61" i="1" s="1"/>
  <c r="BG61" i="1"/>
  <c r="BF61" i="1"/>
  <c r="BE61" i="1"/>
  <c r="BD61" i="1"/>
  <c r="BC61" i="1"/>
  <c r="AX61" i="1" s="1"/>
  <c r="AZ61" i="1"/>
  <c r="AS61" i="1"/>
  <c r="AN61" i="1"/>
  <c r="AM61" i="1"/>
  <c r="AI61" i="1"/>
  <c r="AG61" i="1" s="1"/>
  <c r="Y61" i="1"/>
  <c r="X61" i="1"/>
  <c r="P61" i="1"/>
  <c r="BK60" i="1"/>
  <c r="BJ60" i="1"/>
  <c r="BH60" i="1"/>
  <c r="BG60" i="1"/>
  <c r="BF60" i="1"/>
  <c r="BE60" i="1"/>
  <c r="BD60" i="1"/>
  <c r="BC60" i="1"/>
  <c r="AX60" i="1" s="1"/>
  <c r="AZ60" i="1"/>
  <c r="AS60" i="1"/>
  <c r="AM60" i="1"/>
  <c r="AN60" i="1" s="1"/>
  <c r="AI60" i="1"/>
  <c r="AG60" i="1" s="1"/>
  <c r="N60" i="1" s="1"/>
  <c r="Y60" i="1"/>
  <c r="X60" i="1"/>
  <c r="W60" i="1" s="1"/>
  <c r="P60" i="1"/>
  <c r="BK59" i="1"/>
  <c r="BJ59" i="1"/>
  <c r="BH59" i="1"/>
  <c r="BG59" i="1"/>
  <c r="BF59" i="1"/>
  <c r="BE59" i="1"/>
  <c r="BD59" i="1"/>
  <c r="BC59" i="1"/>
  <c r="AX59" i="1" s="1"/>
  <c r="AZ59" i="1"/>
  <c r="AS59" i="1"/>
  <c r="AM59" i="1"/>
  <c r="AN59" i="1" s="1"/>
  <c r="AI59" i="1"/>
  <c r="AG59" i="1" s="1"/>
  <c r="AH59" i="1" s="1"/>
  <c r="Y59" i="1"/>
  <c r="X59" i="1"/>
  <c r="P59" i="1"/>
  <c r="J59" i="1"/>
  <c r="AV59" i="1" s="1"/>
  <c r="I59" i="1"/>
  <c r="AA59" i="1" s="1"/>
  <c r="BK58" i="1"/>
  <c r="BJ58" i="1"/>
  <c r="BH58" i="1"/>
  <c r="BG58" i="1"/>
  <c r="BF58" i="1"/>
  <c r="BE58" i="1"/>
  <c r="BD58" i="1"/>
  <c r="BC58" i="1"/>
  <c r="AX58" i="1" s="1"/>
  <c r="AZ58" i="1"/>
  <c r="AS58" i="1"/>
  <c r="AN58" i="1"/>
  <c r="AM58" i="1"/>
  <c r="AI58" i="1"/>
  <c r="AG58" i="1" s="1"/>
  <c r="I58" i="1" s="1"/>
  <c r="Y58" i="1"/>
  <c r="X58" i="1"/>
  <c r="P58" i="1"/>
  <c r="BK57" i="1"/>
  <c r="BJ57" i="1"/>
  <c r="BH57" i="1"/>
  <c r="BG57" i="1"/>
  <c r="BF57" i="1"/>
  <c r="BE57" i="1"/>
  <c r="BD57" i="1"/>
  <c r="BC57" i="1"/>
  <c r="AX57" i="1" s="1"/>
  <c r="AZ57" i="1"/>
  <c r="AS57" i="1"/>
  <c r="AM57" i="1"/>
  <c r="AN57" i="1" s="1"/>
  <c r="AI57" i="1"/>
  <c r="AG57" i="1" s="1"/>
  <c r="Y57" i="1"/>
  <c r="X57" i="1"/>
  <c r="P57" i="1"/>
  <c r="BK56" i="1"/>
  <c r="BJ56" i="1"/>
  <c r="BH56" i="1"/>
  <c r="BG56" i="1"/>
  <c r="BF56" i="1"/>
  <c r="BE56" i="1"/>
  <c r="BD56" i="1"/>
  <c r="BC56" i="1"/>
  <c r="AX56" i="1" s="1"/>
  <c r="AZ56" i="1"/>
  <c r="AS56" i="1"/>
  <c r="AM56" i="1"/>
  <c r="AN56" i="1" s="1"/>
  <c r="AI56" i="1"/>
  <c r="AG56" i="1" s="1"/>
  <c r="AH56" i="1" s="1"/>
  <c r="Y56" i="1"/>
  <c r="X56" i="1"/>
  <c r="P56" i="1"/>
  <c r="BK55" i="1"/>
  <c r="BJ55" i="1"/>
  <c r="BH55" i="1"/>
  <c r="BG55" i="1"/>
  <c r="BF55" i="1"/>
  <c r="BE55" i="1"/>
  <c r="BD55" i="1"/>
  <c r="BC55" i="1"/>
  <c r="AX55" i="1" s="1"/>
  <c r="AZ55" i="1"/>
  <c r="AS55" i="1"/>
  <c r="AN55" i="1"/>
  <c r="AM55" i="1"/>
  <c r="AI55" i="1"/>
  <c r="AG55" i="1"/>
  <c r="J55" i="1" s="1"/>
  <c r="AV55" i="1" s="1"/>
  <c r="Y55" i="1"/>
  <c r="X55" i="1"/>
  <c r="W55" i="1" s="1"/>
  <c r="P55" i="1"/>
  <c r="BK54" i="1"/>
  <c r="BJ54" i="1"/>
  <c r="BI54" i="1" s="1"/>
  <c r="BH54" i="1"/>
  <c r="BG54" i="1"/>
  <c r="BF54" i="1"/>
  <c r="BE54" i="1"/>
  <c r="BD54" i="1"/>
  <c r="BC54" i="1"/>
  <c r="AX54" i="1" s="1"/>
  <c r="AZ54" i="1"/>
  <c r="AS54" i="1"/>
  <c r="AM54" i="1"/>
  <c r="AN54" i="1" s="1"/>
  <c r="AI54" i="1"/>
  <c r="AG54" i="1" s="1"/>
  <c r="Y54" i="1"/>
  <c r="X54" i="1"/>
  <c r="P54" i="1"/>
  <c r="BK53" i="1"/>
  <c r="BJ53" i="1"/>
  <c r="BI53" i="1" s="1"/>
  <c r="BH53" i="1"/>
  <c r="BG53" i="1"/>
  <c r="BF53" i="1"/>
  <c r="BE53" i="1"/>
  <c r="BD53" i="1"/>
  <c r="BC53" i="1"/>
  <c r="AX53" i="1" s="1"/>
  <c r="AZ53" i="1"/>
  <c r="AS53" i="1"/>
  <c r="AM53" i="1"/>
  <c r="AN53" i="1" s="1"/>
  <c r="AI53" i="1"/>
  <c r="AG53" i="1" s="1"/>
  <c r="Y53" i="1"/>
  <c r="X53" i="1"/>
  <c r="P53" i="1"/>
  <c r="BK52" i="1"/>
  <c r="BJ52" i="1"/>
  <c r="BI52" i="1" s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 s="1"/>
  <c r="Y52" i="1"/>
  <c r="X52" i="1"/>
  <c r="P52" i="1"/>
  <c r="BK51" i="1"/>
  <c r="BJ51" i="1"/>
  <c r="BH51" i="1"/>
  <c r="BG51" i="1"/>
  <c r="BF51" i="1"/>
  <c r="BE51" i="1"/>
  <c r="BD51" i="1"/>
  <c r="BC51" i="1"/>
  <c r="AX51" i="1" s="1"/>
  <c r="AZ51" i="1"/>
  <c r="AS51" i="1"/>
  <c r="AM51" i="1"/>
  <c r="AN51" i="1" s="1"/>
  <c r="AI51" i="1"/>
  <c r="AG51" i="1" s="1"/>
  <c r="Y51" i="1"/>
  <c r="X51" i="1"/>
  <c r="P51" i="1"/>
  <c r="BK50" i="1"/>
  <c r="BJ50" i="1"/>
  <c r="BH50" i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 s="1"/>
  <c r="Y50" i="1"/>
  <c r="X50" i="1"/>
  <c r="W50" i="1" s="1"/>
  <c r="P50" i="1"/>
  <c r="BK49" i="1"/>
  <c r="BJ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Y49" i="1"/>
  <c r="X49" i="1"/>
  <c r="P49" i="1"/>
  <c r="BK48" i="1"/>
  <c r="BJ48" i="1"/>
  <c r="BH48" i="1"/>
  <c r="BG48" i="1"/>
  <c r="BF48" i="1"/>
  <c r="BE48" i="1"/>
  <c r="BD48" i="1"/>
  <c r="BC48" i="1"/>
  <c r="AX48" i="1" s="1"/>
  <c r="AZ48" i="1"/>
  <c r="AS48" i="1"/>
  <c r="AN48" i="1"/>
  <c r="AM48" i="1"/>
  <c r="AI48" i="1"/>
  <c r="AG48" i="1" s="1"/>
  <c r="Y48" i="1"/>
  <c r="X48" i="1"/>
  <c r="W48" i="1" s="1"/>
  <c r="P48" i="1"/>
  <c r="BK47" i="1"/>
  <c r="BJ47" i="1"/>
  <c r="BH47" i="1"/>
  <c r="BG47" i="1"/>
  <c r="BF47" i="1"/>
  <c r="BE47" i="1"/>
  <c r="BD47" i="1"/>
  <c r="BC47" i="1"/>
  <c r="AX47" i="1" s="1"/>
  <c r="AZ47" i="1"/>
  <c r="AS47" i="1"/>
  <c r="AM47" i="1"/>
  <c r="AN47" i="1" s="1"/>
  <c r="AI47" i="1"/>
  <c r="AG47" i="1" s="1"/>
  <c r="Y47" i="1"/>
  <c r="X47" i="1"/>
  <c r="P47" i="1"/>
  <c r="BK46" i="1"/>
  <c r="BJ46" i="1"/>
  <c r="BI46" i="1" s="1"/>
  <c r="AU46" i="1" s="1"/>
  <c r="BH46" i="1"/>
  <c r="BG46" i="1"/>
  <c r="BF46" i="1"/>
  <c r="BE46" i="1"/>
  <c r="BD46" i="1"/>
  <c r="BC46" i="1"/>
  <c r="AX46" i="1" s="1"/>
  <c r="AZ46" i="1"/>
  <c r="AS46" i="1"/>
  <c r="AN46" i="1"/>
  <c r="AM46" i="1"/>
  <c r="AI46" i="1"/>
  <c r="AG46" i="1" s="1"/>
  <c r="K46" i="1" s="1"/>
  <c r="Y46" i="1"/>
  <c r="X46" i="1"/>
  <c r="P46" i="1"/>
  <c r="BK45" i="1"/>
  <c r="BJ45" i="1"/>
  <c r="BH45" i="1"/>
  <c r="BI45" i="1" s="1"/>
  <c r="BG45" i="1"/>
  <c r="BF45" i="1"/>
  <c r="BE45" i="1"/>
  <c r="BD45" i="1"/>
  <c r="BC45" i="1"/>
  <c r="AX45" i="1" s="1"/>
  <c r="AZ45" i="1"/>
  <c r="AS45" i="1"/>
  <c r="AM45" i="1"/>
  <c r="AN45" i="1" s="1"/>
  <c r="AI45" i="1"/>
  <c r="AG45" i="1" s="1"/>
  <c r="J45" i="1" s="1"/>
  <c r="AV45" i="1" s="1"/>
  <c r="Y45" i="1"/>
  <c r="X45" i="1"/>
  <c r="P45" i="1"/>
  <c r="BK44" i="1"/>
  <c r="BJ44" i="1"/>
  <c r="BH44" i="1"/>
  <c r="BI44" i="1" s="1"/>
  <c r="S44" i="1" s="1"/>
  <c r="BG44" i="1"/>
  <c r="BF44" i="1"/>
  <c r="BE44" i="1"/>
  <c r="BD44" i="1"/>
  <c r="BC44" i="1"/>
  <c r="AX44" i="1" s="1"/>
  <c r="AZ44" i="1"/>
  <c r="AS44" i="1"/>
  <c r="AM44" i="1"/>
  <c r="AN44" i="1" s="1"/>
  <c r="AI44" i="1"/>
  <c r="AG44" i="1" s="1"/>
  <c r="Y44" i="1"/>
  <c r="X44" i="1"/>
  <c r="P44" i="1"/>
  <c r="BK43" i="1"/>
  <c r="BJ43" i="1"/>
  <c r="BH43" i="1"/>
  <c r="BI43" i="1" s="1"/>
  <c r="BG43" i="1"/>
  <c r="BF43" i="1"/>
  <c r="BE43" i="1"/>
  <c r="BD43" i="1"/>
  <c r="BC43" i="1"/>
  <c r="AX43" i="1" s="1"/>
  <c r="AZ43" i="1"/>
  <c r="AS43" i="1"/>
  <c r="AM43" i="1"/>
  <c r="AN43" i="1" s="1"/>
  <c r="AI43" i="1"/>
  <c r="AG43" i="1" s="1"/>
  <c r="Y43" i="1"/>
  <c r="X43" i="1"/>
  <c r="P43" i="1"/>
  <c r="BK42" i="1"/>
  <c r="BJ42" i="1"/>
  <c r="BH42" i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 s="1"/>
  <c r="Y42" i="1"/>
  <c r="X42" i="1"/>
  <c r="W42" i="1" s="1"/>
  <c r="P42" i="1"/>
  <c r="BK41" i="1"/>
  <c r="BJ41" i="1"/>
  <c r="BH41" i="1"/>
  <c r="BI41" i="1" s="1"/>
  <c r="AU41" i="1" s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 s="1"/>
  <c r="K41" i="1" s="1"/>
  <c r="Y41" i="1"/>
  <c r="X41" i="1"/>
  <c r="W41" i="1" s="1"/>
  <c r="P41" i="1"/>
  <c r="BK40" i="1"/>
  <c r="BJ40" i="1"/>
  <c r="BH40" i="1"/>
  <c r="BG40" i="1"/>
  <c r="BF40" i="1"/>
  <c r="BE40" i="1"/>
  <c r="BD40" i="1"/>
  <c r="BC40" i="1"/>
  <c r="AX40" i="1" s="1"/>
  <c r="AZ40" i="1"/>
  <c r="AS40" i="1"/>
  <c r="AM40" i="1"/>
  <c r="AN40" i="1" s="1"/>
  <c r="AI40" i="1"/>
  <c r="AG40" i="1" s="1"/>
  <c r="Y40" i="1"/>
  <c r="X40" i="1"/>
  <c r="W40" i="1" s="1"/>
  <c r="P40" i="1"/>
  <c r="BK39" i="1"/>
  <c r="BJ39" i="1"/>
  <c r="BH39" i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/>
  <c r="I39" i="1" s="1"/>
  <c r="Y39" i="1"/>
  <c r="X39" i="1"/>
  <c r="P39" i="1"/>
  <c r="BK38" i="1"/>
  <c r="BJ38" i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 s="1"/>
  <c r="Y38" i="1"/>
  <c r="X38" i="1"/>
  <c r="P38" i="1"/>
  <c r="BK37" i="1"/>
  <c r="BJ37" i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AH37" i="1" s="1"/>
  <c r="Y37" i="1"/>
  <c r="X37" i="1"/>
  <c r="P37" i="1"/>
  <c r="BK36" i="1"/>
  <c r="BJ36" i="1"/>
  <c r="BH36" i="1"/>
  <c r="BG36" i="1"/>
  <c r="BF36" i="1"/>
  <c r="BE36" i="1"/>
  <c r="BD36" i="1"/>
  <c r="BC36" i="1"/>
  <c r="AX36" i="1" s="1"/>
  <c r="AZ36" i="1"/>
  <c r="AS36" i="1"/>
  <c r="AN36" i="1"/>
  <c r="AM36" i="1"/>
  <c r="AI36" i="1"/>
  <c r="AG36" i="1" s="1"/>
  <c r="J36" i="1" s="1"/>
  <c r="AV36" i="1" s="1"/>
  <c r="Y36" i="1"/>
  <c r="X36" i="1"/>
  <c r="P36" i="1"/>
  <c r="BK35" i="1"/>
  <c r="BJ35" i="1"/>
  <c r="BH35" i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 s="1"/>
  <c r="N35" i="1" s="1"/>
  <c r="Y35" i="1"/>
  <c r="X35" i="1"/>
  <c r="W35" i="1" s="1"/>
  <c r="P35" i="1"/>
  <c r="BK34" i="1"/>
  <c r="BJ34" i="1"/>
  <c r="BI34" i="1" s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 s="1"/>
  <c r="Y34" i="1"/>
  <c r="W34" i="1" s="1"/>
  <c r="X34" i="1"/>
  <c r="P34" i="1"/>
  <c r="BK33" i="1"/>
  <c r="BJ33" i="1"/>
  <c r="BH33" i="1"/>
  <c r="BG33" i="1"/>
  <c r="BF33" i="1"/>
  <c r="BE33" i="1"/>
  <c r="BD33" i="1"/>
  <c r="BC33" i="1"/>
  <c r="AZ33" i="1"/>
  <c r="AX33" i="1"/>
  <c r="AS33" i="1"/>
  <c r="AM33" i="1"/>
  <c r="AN33" i="1" s="1"/>
  <c r="AI33" i="1"/>
  <c r="AG33" i="1" s="1"/>
  <c r="K33" i="1" s="1"/>
  <c r="Y33" i="1"/>
  <c r="X33" i="1"/>
  <c r="P33" i="1"/>
  <c r="BK32" i="1"/>
  <c r="BJ32" i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/>
  <c r="AH32" i="1" s="1"/>
  <c r="Y32" i="1"/>
  <c r="X32" i="1"/>
  <c r="P32" i="1"/>
  <c r="J32" i="1"/>
  <c r="AV32" i="1" s="1"/>
  <c r="BK31" i="1"/>
  <c r="BJ31" i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AH30" i="1" s="1"/>
  <c r="Y30" i="1"/>
  <c r="X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P29" i="1"/>
  <c r="BK28" i="1"/>
  <c r="BJ28" i="1"/>
  <c r="BH28" i="1"/>
  <c r="BI28" i="1" s="1"/>
  <c r="AU28" i="1" s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AW27" i="1" s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AH27" i="1" s="1"/>
  <c r="Y27" i="1"/>
  <c r="X27" i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I26" i="1" s="1"/>
  <c r="AA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Y24" i="1"/>
  <c r="X24" i="1"/>
  <c r="W24" i="1" s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I23" i="1" s="1"/>
  <c r="AA23" i="1" s="1"/>
  <c r="Y23" i="1"/>
  <c r="X23" i="1"/>
  <c r="W23" i="1" s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K22" i="1" s="1"/>
  <c r="Y22" i="1"/>
  <c r="X22" i="1"/>
  <c r="W22" i="1" s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I21" i="1" s="1"/>
  <c r="Y21" i="1"/>
  <c r="X21" i="1"/>
  <c r="P21" i="1"/>
  <c r="K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I19" i="1" s="1"/>
  <c r="AU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N17" i="1" s="1"/>
  <c r="Y17" i="1"/>
  <c r="X17" i="1"/>
  <c r="P17" i="1"/>
  <c r="S67" i="1" l="1"/>
  <c r="AU67" i="1"/>
  <c r="K20" i="1"/>
  <c r="N20" i="1"/>
  <c r="J47" i="1"/>
  <c r="AV47" i="1" s="1"/>
  <c r="K47" i="1"/>
  <c r="I61" i="1"/>
  <c r="AA61" i="1" s="1"/>
  <c r="K61" i="1"/>
  <c r="AH61" i="1"/>
  <c r="S79" i="1"/>
  <c r="AU79" i="1"/>
  <c r="AW79" i="1" s="1"/>
  <c r="I31" i="1"/>
  <c r="AA31" i="1" s="1"/>
  <c r="J31" i="1"/>
  <c r="AV31" i="1" s="1"/>
  <c r="AH74" i="1"/>
  <c r="K74" i="1"/>
  <c r="W36" i="1"/>
  <c r="W45" i="1"/>
  <c r="AU84" i="1"/>
  <c r="W17" i="1"/>
  <c r="S30" i="1"/>
  <c r="N21" i="1"/>
  <c r="W33" i="1"/>
  <c r="W39" i="1"/>
  <c r="W51" i="1"/>
  <c r="W53" i="1"/>
  <c r="W54" i="1"/>
  <c r="W57" i="1"/>
  <c r="BI64" i="1"/>
  <c r="W81" i="1"/>
  <c r="N30" i="1"/>
  <c r="W27" i="1"/>
  <c r="BI31" i="1"/>
  <c r="BI35" i="1"/>
  <c r="AU35" i="1" s="1"/>
  <c r="BI37" i="1"/>
  <c r="W49" i="1"/>
  <c r="AH55" i="1"/>
  <c r="AU75" i="1"/>
  <c r="AW75" i="1" s="1"/>
  <c r="BI77" i="1"/>
  <c r="BI18" i="1"/>
  <c r="S18" i="1" s="1"/>
  <c r="AW19" i="1"/>
  <c r="AW35" i="1"/>
  <c r="BI36" i="1"/>
  <c r="AU36" i="1" s="1"/>
  <c r="BI58" i="1"/>
  <c r="S58" i="1" s="1"/>
  <c r="T58" i="1" s="1"/>
  <c r="U58" i="1" s="1"/>
  <c r="Q58" i="1" s="1"/>
  <c r="O58" i="1" s="1"/>
  <c r="R58" i="1" s="1"/>
  <c r="L58" i="1" s="1"/>
  <c r="M58" i="1" s="1"/>
  <c r="W61" i="1"/>
  <c r="BI76" i="1"/>
  <c r="S76" i="1" s="1"/>
  <c r="BI20" i="1"/>
  <c r="BI22" i="1"/>
  <c r="AU22" i="1" s="1"/>
  <c r="AW22" i="1" s="1"/>
  <c r="BI32" i="1"/>
  <c r="BI33" i="1"/>
  <c r="S33" i="1" s="1"/>
  <c r="BI50" i="1"/>
  <c r="BI56" i="1"/>
  <c r="W63" i="1"/>
  <c r="BI87" i="1"/>
  <c r="AU87" i="1" s="1"/>
  <c r="BI21" i="1"/>
  <c r="N39" i="1"/>
  <c r="W44" i="1"/>
  <c r="I46" i="1"/>
  <c r="N55" i="1"/>
  <c r="BI55" i="1"/>
  <c r="AU55" i="1" s="1"/>
  <c r="AW55" i="1" s="1"/>
  <c r="W62" i="1"/>
  <c r="W67" i="1"/>
  <c r="W70" i="1"/>
  <c r="BI86" i="1"/>
  <c r="AU86" i="1" s="1"/>
  <c r="AW86" i="1" s="1"/>
  <c r="AU54" i="1"/>
  <c r="AW54" i="1" s="1"/>
  <c r="S54" i="1"/>
  <c r="AH24" i="1"/>
  <c r="J24" i="1"/>
  <c r="AV24" i="1" s="1"/>
  <c r="K24" i="1"/>
  <c r="J28" i="1"/>
  <c r="AV28" i="1" s="1"/>
  <c r="AY28" i="1" s="1"/>
  <c r="K28" i="1"/>
  <c r="N28" i="1"/>
  <c r="I70" i="1"/>
  <c r="K70" i="1"/>
  <c r="J70" i="1"/>
  <c r="AV70" i="1" s="1"/>
  <c r="I42" i="1"/>
  <c r="AA42" i="1" s="1"/>
  <c r="J42" i="1"/>
  <c r="AV42" i="1" s="1"/>
  <c r="N42" i="1"/>
  <c r="AH42" i="1"/>
  <c r="N43" i="1"/>
  <c r="I43" i="1"/>
  <c r="AA43" i="1" s="1"/>
  <c r="S65" i="1"/>
  <c r="AU65" i="1"/>
  <c r="S69" i="1"/>
  <c r="AU69" i="1"/>
  <c r="AW69" i="1" s="1"/>
  <c r="AH69" i="1"/>
  <c r="I69" i="1"/>
  <c r="AA69" i="1" s="1"/>
  <c r="J18" i="1"/>
  <c r="AV18" i="1" s="1"/>
  <c r="N18" i="1"/>
  <c r="K18" i="1"/>
  <c r="AH18" i="1"/>
  <c r="AU43" i="1"/>
  <c r="AW43" i="1" s="1"/>
  <c r="S43" i="1"/>
  <c r="AH73" i="1"/>
  <c r="I73" i="1"/>
  <c r="AA73" i="1" s="1"/>
  <c r="N81" i="1"/>
  <c r="K81" i="1"/>
  <c r="I82" i="1"/>
  <c r="AA82" i="1" s="1"/>
  <c r="AH82" i="1"/>
  <c r="J82" i="1"/>
  <c r="AV82" i="1" s="1"/>
  <c r="K82" i="1"/>
  <c r="I90" i="1"/>
  <c r="AA90" i="1" s="1"/>
  <c r="K90" i="1"/>
  <c r="J90" i="1"/>
  <c r="AV90" i="1" s="1"/>
  <c r="AY90" i="1" s="1"/>
  <c r="AH90" i="1"/>
  <c r="K62" i="1"/>
  <c r="N62" i="1"/>
  <c r="J89" i="1"/>
  <c r="AV89" i="1" s="1"/>
  <c r="K89" i="1"/>
  <c r="N89" i="1"/>
  <c r="I50" i="1"/>
  <c r="AA50" i="1" s="1"/>
  <c r="J50" i="1"/>
  <c r="AV50" i="1" s="1"/>
  <c r="AU33" i="1"/>
  <c r="AW33" i="1" s="1"/>
  <c r="BI17" i="1"/>
  <c r="AU17" i="1" s="1"/>
  <c r="AW17" i="1" s="1"/>
  <c r="W19" i="1"/>
  <c r="AH21" i="1"/>
  <c r="AH23" i="1"/>
  <c r="W26" i="1"/>
  <c r="K31" i="1"/>
  <c r="BI40" i="1"/>
  <c r="W46" i="1"/>
  <c r="N47" i="1"/>
  <c r="BI51" i="1"/>
  <c r="W58" i="1"/>
  <c r="BI59" i="1"/>
  <c r="W66" i="1"/>
  <c r="AW74" i="1"/>
  <c r="BI80" i="1"/>
  <c r="W84" i="1"/>
  <c r="N31" i="1"/>
  <c r="AW41" i="1"/>
  <c r="S52" i="1"/>
  <c r="T52" i="1" s="1"/>
  <c r="U52" i="1" s="1"/>
  <c r="AW87" i="1"/>
  <c r="J21" i="1"/>
  <c r="AV21" i="1" s="1"/>
  <c r="N23" i="1"/>
  <c r="BI24" i="1"/>
  <c r="BI25" i="1"/>
  <c r="AU25" i="1" s="1"/>
  <c r="AW25" i="1" s="1"/>
  <c r="S28" i="1"/>
  <c r="AW28" i="1"/>
  <c r="BI38" i="1"/>
  <c r="I45" i="1"/>
  <c r="AA45" i="1" s="1"/>
  <c r="W47" i="1"/>
  <c r="BI47" i="1"/>
  <c r="AU47" i="1" s="1"/>
  <c r="AY47" i="1" s="1"/>
  <c r="BI57" i="1"/>
  <c r="S57" i="1" s="1"/>
  <c r="W64" i="1"/>
  <c r="J68" i="1"/>
  <c r="AV68" i="1" s="1"/>
  <c r="BI68" i="1"/>
  <c r="S68" i="1" s="1"/>
  <c r="BI70" i="1"/>
  <c r="J72" i="1"/>
  <c r="AV72" i="1" s="1"/>
  <c r="BI72" i="1"/>
  <c r="W82" i="1"/>
  <c r="W37" i="1"/>
  <c r="W56" i="1"/>
  <c r="W59" i="1"/>
  <c r="BI60" i="1"/>
  <c r="AU60" i="1" s="1"/>
  <c r="AW60" i="1" s="1"/>
  <c r="BI78" i="1"/>
  <c r="BI83" i="1"/>
  <c r="AW46" i="1"/>
  <c r="S87" i="1"/>
  <c r="W29" i="1"/>
  <c r="K36" i="1"/>
  <c r="W38" i="1"/>
  <c r="J39" i="1"/>
  <c r="AV39" i="1" s="1"/>
  <c r="W43" i="1"/>
  <c r="N46" i="1"/>
  <c r="AH47" i="1"/>
  <c r="BI48" i="1"/>
  <c r="BI49" i="1"/>
  <c r="S49" i="1" s="1"/>
  <c r="W52" i="1"/>
  <c r="K58" i="1"/>
  <c r="J63" i="1"/>
  <c r="AV63" i="1" s="1"/>
  <c r="W65" i="1"/>
  <c r="AW71" i="1"/>
  <c r="BI73" i="1"/>
  <c r="AH80" i="1"/>
  <c r="BI81" i="1"/>
  <c r="AU81" i="1" s="1"/>
  <c r="AW81" i="1" s="1"/>
  <c r="W83" i="1"/>
  <c r="BI90" i="1"/>
  <c r="AU90" i="1" s="1"/>
  <c r="AY36" i="1"/>
  <c r="W18" i="1"/>
  <c r="W21" i="1"/>
  <c r="W25" i="1"/>
  <c r="W30" i="1"/>
  <c r="W32" i="1"/>
  <c r="N36" i="1"/>
  <c r="K39" i="1"/>
  <c r="BI39" i="1"/>
  <c r="AU39" i="1" s="1"/>
  <c r="K55" i="1"/>
  <c r="J61" i="1"/>
  <c r="AV61" i="1" s="1"/>
  <c r="K63" i="1"/>
  <c r="AW67" i="1"/>
  <c r="AH68" i="1"/>
  <c r="S71" i="1"/>
  <c r="AH72" i="1"/>
  <c r="AU76" i="1"/>
  <c r="W90" i="1"/>
  <c r="AU20" i="1"/>
  <c r="AW20" i="1" s="1"/>
  <c r="S20" i="1"/>
  <c r="AU34" i="1"/>
  <c r="AW34" i="1" s="1"/>
  <c r="S34" i="1"/>
  <c r="K25" i="1"/>
  <c r="N25" i="1"/>
  <c r="AH25" i="1"/>
  <c r="J25" i="1"/>
  <c r="AV25" i="1" s="1"/>
  <c r="I25" i="1"/>
  <c r="AA21" i="1"/>
  <c r="AU29" i="1"/>
  <c r="AW29" i="1" s="1"/>
  <c r="S29" i="1"/>
  <c r="S26" i="1"/>
  <c r="AU26" i="1"/>
  <c r="AW26" i="1" s="1"/>
  <c r="AU21" i="1"/>
  <c r="S21" i="1"/>
  <c r="AH19" i="1"/>
  <c r="N19" i="1"/>
  <c r="I19" i="1"/>
  <c r="K19" i="1"/>
  <c r="J19" i="1"/>
  <c r="AV19" i="1" s="1"/>
  <c r="AY19" i="1" s="1"/>
  <c r="S25" i="1"/>
  <c r="AH34" i="1"/>
  <c r="N34" i="1"/>
  <c r="K34" i="1"/>
  <c r="AU49" i="1"/>
  <c r="AW49" i="1" s="1"/>
  <c r="AH26" i="1"/>
  <c r="K26" i="1"/>
  <c r="I27" i="1"/>
  <c r="J34" i="1"/>
  <c r="AV34" i="1" s="1"/>
  <c r="N29" i="1"/>
  <c r="J29" i="1"/>
  <c r="AV29" i="1" s="1"/>
  <c r="S27" i="1"/>
  <c r="I17" i="1"/>
  <c r="S19" i="1"/>
  <c r="AH20" i="1"/>
  <c r="J27" i="1"/>
  <c r="AV27" i="1" s="1"/>
  <c r="AY27" i="1" s="1"/>
  <c r="K30" i="1"/>
  <c r="J30" i="1"/>
  <c r="AV30" i="1" s="1"/>
  <c r="I30" i="1"/>
  <c r="T30" i="1" s="1"/>
  <c r="U30" i="1" s="1"/>
  <c r="AB30" i="1" s="1"/>
  <c r="K44" i="1"/>
  <c r="J44" i="1"/>
  <c r="AV44" i="1" s="1"/>
  <c r="N44" i="1"/>
  <c r="AH44" i="1"/>
  <c r="K52" i="1"/>
  <c r="J52" i="1"/>
  <c r="AV52" i="1" s="1"/>
  <c r="I52" i="1"/>
  <c r="AH52" i="1"/>
  <c r="N52" i="1"/>
  <c r="AA58" i="1"/>
  <c r="J17" i="1"/>
  <c r="AV17" i="1" s="1"/>
  <c r="I20" i="1"/>
  <c r="N24" i="1"/>
  <c r="I24" i="1"/>
  <c r="K27" i="1"/>
  <c r="N37" i="1"/>
  <c r="K37" i="1"/>
  <c r="J37" i="1"/>
  <c r="AV37" i="1" s="1"/>
  <c r="I37" i="1"/>
  <c r="N48" i="1"/>
  <c r="J48" i="1"/>
  <c r="AV48" i="1" s="1"/>
  <c r="I48" i="1"/>
  <c r="AH48" i="1"/>
  <c r="K48" i="1"/>
  <c r="N22" i="1"/>
  <c r="AH22" i="1"/>
  <c r="J26" i="1"/>
  <c r="AV26" i="1" s="1"/>
  <c r="J20" i="1"/>
  <c r="AV20" i="1" s="1"/>
  <c r="N26" i="1"/>
  <c r="N27" i="1"/>
  <c r="AU32" i="1"/>
  <c r="AW32" i="1" s="1"/>
  <c r="S32" i="1"/>
  <c r="AU40" i="1"/>
  <c r="AW40" i="1" s="1"/>
  <c r="S40" i="1"/>
  <c r="K29" i="1"/>
  <c r="N40" i="1"/>
  <c r="K40" i="1"/>
  <c r="J40" i="1"/>
  <c r="AV40" i="1" s="1"/>
  <c r="I40" i="1"/>
  <c r="AH40" i="1"/>
  <c r="K17" i="1"/>
  <c r="I18" i="1"/>
  <c r="I22" i="1"/>
  <c r="J23" i="1"/>
  <c r="AV23" i="1" s="1"/>
  <c r="AW36" i="1"/>
  <c r="I44" i="1"/>
  <c r="K54" i="1"/>
  <c r="J54" i="1"/>
  <c r="AV54" i="1" s="1"/>
  <c r="AY54" i="1" s="1"/>
  <c r="I54" i="1"/>
  <c r="T54" i="1" s="1"/>
  <c r="U54" i="1" s="1"/>
  <c r="AB54" i="1" s="1"/>
  <c r="AH54" i="1"/>
  <c r="N54" i="1"/>
  <c r="AH17" i="1"/>
  <c r="J22" i="1"/>
  <c r="AV22" i="1" s="1"/>
  <c r="K23" i="1"/>
  <c r="AU30" i="1"/>
  <c r="AW30" i="1" s="1"/>
  <c r="K35" i="1"/>
  <c r="J35" i="1"/>
  <c r="AV35" i="1" s="1"/>
  <c r="AY35" i="1" s="1"/>
  <c r="I35" i="1"/>
  <c r="AH35" i="1"/>
  <c r="AU37" i="1"/>
  <c r="AW37" i="1" s="1"/>
  <c r="S37" i="1"/>
  <c r="AA39" i="1"/>
  <c r="I34" i="1"/>
  <c r="BI23" i="1"/>
  <c r="I29" i="1"/>
  <c r="AH29" i="1"/>
  <c r="N32" i="1"/>
  <c r="K32" i="1"/>
  <c r="I32" i="1"/>
  <c r="K38" i="1"/>
  <c r="J38" i="1"/>
  <c r="AV38" i="1" s="1"/>
  <c r="I38" i="1"/>
  <c r="AH38" i="1"/>
  <c r="N38" i="1"/>
  <c r="N56" i="1"/>
  <c r="K56" i="1"/>
  <c r="J56" i="1"/>
  <c r="AV56" i="1" s="1"/>
  <c r="I56" i="1"/>
  <c r="AU63" i="1"/>
  <c r="AY63" i="1" s="1"/>
  <c r="S63" i="1"/>
  <c r="N33" i="1"/>
  <c r="N41" i="1"/>
  <c r="AH41" i="1"/>
  <c r="BI42" i="1"/>
  <c r="AH45" i="1"/>
  <c r="K45" i="1"/>
  <c r="AA46" i="1"/>
  <c r="AA66" i="1"/>
  <c r="AH53" i="1"/>
  <c r="N53" i="1"/>
  <c r="K53" i="1"/>
  <c r="J53" i="1"/>
  <c r="AV53" i="1" s="1"/>
  <c r="S60" i="1"/>
  <c r="AU83" i="1"/>
  <c r="AW83" i="1" s="1"/>
  <c r="S83" i="1"/>
  <c r="AH33" i="1"/>
  <c r="J46" i="1"/>
  <c r="AV46" i="1" s="1"/>
  <c r="AY46" i="1" s="1"/>
  <c r="AH46" i="1"/>
  <c r="AU50" i="1"/>
  <c r="AW50" i="1" s="1"/>
  <c r="S50" i="1"/>
  <c r="N51" i="1"/>
  <c r="K51" i="1"/>
  <c r="J51" i="1"/>
  <c r="AV51" i="1" s="1"/>
  <c r="I51" i="1"/>
  <c r="AH51" i="1"/>
  <c r="AU56" i="1"/>
  <c r="AW56" i="1" s="1"/>
  <c r="S56" i="1"/>
  <c r="J57" i="1"/>
  <c r="AV57" i="1" s="1"/>
  <c r="AH57" i="1"/>
  <c r="K57" i="1"/>
  <c r="I57" i="1"/>
  <c r="N57" i="1"/>
  <c r="AH28" i="1"/>
  <c r="I33" i="1"/>
  <c r="S35" i="1"/>
  <c r="AH36" i="1"/>
  <c r="I41" i="1"/>
  <c r="AU44" i="1"/>
  <c r="AW44" i="1" s="1"/>
  <c r="K49" i="1"/>
  <c r="J49" i="1"/>
  <c r="AV49" i="1" s="1"/>
  <c r="I49" i="1"/>
  <c r="AH49" i="1"/>
  <c r="N49" i="1"/>
  <c r="S62" i="1"/>
  <c r="AU62" i="1"/>
  <c r="AW62" i="1" s="1"/>
  <c r="I28" i="1"/>
  <c r="AH31" i="1"/>
  <c r="J33" i="1"/>
  <c r="AV33" i="1" s="1"/>
  <c r="AY33" i="1" s="1"/>
  <c r="I36" i="1"/>
  <c r="AH39" i="1"/>
  <c r="J41" i="1"/>
  <c r="AV41" i="1" s="1"/>
  <c r="AY41" i="1" s="1"/>
  <c r="J43" i="1"/>
  <c r="AV43" i="1" s="1"/>
  <c r="AY43" i="1" s="1"/>
  <c r="T43" i="1"/>
  <c r="U43" i="1" s="1"/>
  <c r="AH43" i="1"/>
  <c r="AU45" i="1"/>
  <c r="AY45" i="1" s="1"/>
  <c r="S45" i="1"/>
  <c r="S46" i="1"/>
  <c r="I53" i="1"/>
  <c r="AU53" i="1"/>
  <c r="AW53" i="1" s="1"/>
  <c r="S53" i="1"/>
  <c r="AY55" i="1"/>
  <c r="AU57" i="1"/>
  <c r="AW57" i="1" s="1"/>
  <c r="AH66" i="1"/>
  <c r="N66" i="1"/>
  <c r="K66" i="1"/>
  <c r="J66" i="1"/>
  <c r="AV66" i="1" s="1"/>
  <c r="S41" i="1"/>
  <c r="K42" i="1"/>
  <c r="K43" i="1"/>
  <c r="T44" i="1"/>
  <c r="U44" i="1" s="1"/>
  <c r="AB44" i="1" s="1"/>
  <c r="N45" i="1"/>
  <c r="S47" i="1"/>
  <c r="AU51" i="1"/>
  <c r="AW51" i="1" s="1"/>
  <c r="S51" i="1"/>
  <c r="AU59" i="1"/>
  <c r="AW59" i="1" s="1"/>
  <c r="S59" i="1"/>
  <c r="S72" i="1"/>
  <c r="AU72" i="1"/>
  <c r="AY72" i="1" s="1"/>
  <c r="K50" i="1"/>
  <c r="AU52" i="1"/>
  <c r="AW52" i="1" s="1"/>
  <c r="K65" i="1"/>
  <c r="J65" i="1"/>
  <c r="AV65" i="1" s="1"/>
  <c r="AY65" i="1" s="1"/>
  <c r="I65" i="1"/>
  <c r="T65" i="1" s="1"/>
  <c r="U65" i="1" s="1"/>
  <c r="AH65" i="1"/>
  <c r="N65" i="1"/>
  <c r="K60" i="1"/>
  <c r="J60" i="1"/>
  <c r="AV60" i="1" s="1"/>
  <c r="I60" i="1"/>
  <c r="AH60" i="1"/>
  <c r="AW61" i="1"/>
  <c r="AU85" i="1"/>
  <c r="AW85" i="1" s="1"/>
  <c r="S85" i="1"/>
  <c r="J58" i="1"/>
  <c r="AV58" i="1" s="1"/>
  <c r="AH58" i="1"/>
  <c r="AY61" i="1"/>
  <c r="N67" i="1"/>
  <c r="AH67" i="1"/>
  <c r="K67" i="1"/>
  <c r="J67" i="1"/>
  <c r="AV67" i="1" s="1"/>
  <c r="AY67" i="1" s="1"/>
  <c r="I67" i="1"/>
  <c r="T67" i="1" s="1"/>
  <c r="U67" i="1" s="1"/>
  <c r="AB67" i="1" s="1"/>
  <c r="AU80" i="1"/>
  <c r="S80" i="1"/>
  <c r="N50" i="1"/>
  <c r="AW65" i="1"/>
  <c r="AU77" i="1"/>
  <c r="AW77" i="1" s="1"/>
  <c r="S77" i="1"/>
  <c r="AU64" i="1"/>
  <c r="AW64" i="1" s="1"/>
  <c r="S64" i="1"/>
  <c r="T75" i="1"/>
  <c r="U75" i="1" s="1"/>
  <c r="AU82" i="1"/>
  <c r="AY82" i="1" s="1"/>
  <c r="S82" i="1"/>
  <c r="AA88" i="1"/>
  <c r="I47" i="1"/>
  <c r="AH50" i="1"/>
  <c r="I55" i="1"/>
  <c r="N58" i="1"/>
  <c r="K59" i="1"/>
  <c r="T69" i="1"/>
  <c r="U69" i="1" s="1"/>
  <c r="AU70" i="1"/>
  <c r="AW70" i="1" s="1"/>
  <c r="S70" i="1"/>
  <c r="N59" i="1"/>
  <c r="S61" i="1"/>
  <c r="N64" i="1"/>
  <c r="K64" i="1"/>
  <c r="J64" i="1"/>
  <c r="AV64" i="1" s="1"/>
  <c r="I64" i="1"/>
  <c r="J71" i="1"/>
  <c r="AV71" i="1" s="1"/>
  <c r="AY71" i="1" s="1"/>
  <c r="N71" i="1"/>
  <c r="AH71" i="1"/>
  <c r="K71" i="1"/>
  <c r="I71" i="1"/>
  <c r="AH77" i="1"/>
  <c r="N77" i="1"/>
  <c r="AH85" i="1"/>
  <c r="N85" i="1"/>
  <c r="K85" i="1"/>
  <c r="J87" i="1"/>
  <c r="AV87" i="1" s="1"/>
  <c r="AY87" i="1" s="1"/>
  <c r="I87" i="1"/>
  <c r="AH87" i="1"/>
  <c r="N87" i="1"/>
  <c r="AU88" i="1"/>
  <c r="AW88" i="1" s="1"/>
  <c r="S88" i="1"/>
  <c r="AU89" i="1"/>
  <c r="AW89" i="1" s="1"/>
  <c r="S89" i="1"/>
  <c r="AH70" i="1"/>
  <c r="N75" i="1"/>
  <c r="K75" i="1"/>
  <c r="J75" i="1"/>
  <c r="AV75" i="1" s="1"/>
  <c r="AY75" i="1" s="1"/>
  <c r="N83" i="1"/>
  <c r="K83" i="1"/>
  <c r="J83" i="1"/>
  <c r="AV83" i="1" s="1"/>
  <c r="AY83" i="1" s="1"/>
  <c r="J85" i="1"/>
  <c r="AV85" i="1" s="1"/>
  <c r="N61" i="1"/>
  <c r="AH62" i="1"/>
  <c r="N68" i="1"/>
  <c r="J69" i="1"/>
  <c r="AV69" i="1" s="1"/>
  <c r="AY69" i="1" s="1"/>
  <c r="N70" i="1"/>
  <c r="T71" i="1"/>
  <c r="U71" i="1" s="1"/>
  <c r="AB71" i="1" s="1"/>
  <c r="N72" i="1"/>
  <c r="J73" i="1"/>
  <c r="AV73" i="1" s="1"/>
  <c r="AH75" i="1"/>
  <c r="AW80" i="1"/>
  <c r="I83" i="1"/>
  <c r="AH83" i="1"/>
  <c r="W88" i="1"/>
  <c r="I62" i="1"/>
  <c r="N63" i="1"/>
  <c r="K69" i="1"/>
  <c r="K73" i="1"/>
  <c r="S74" i="1"/>
  <c r="I74" i="1"/>
  <c r="N74" i="1"/>
  <c r="I77" i="1"/>
  <c r="AU78" i="1"/>
  <c r="AW78" i="1" s="1"/>
  <c r="S78" i="1"/>
  <c r="W80" i="1"/>
  <c r="K84" i="1"/>
  <c r="J84" i="1"/>
  <c r="AV84" i="1" s="1"/>
  <c r="AY84" i="1" s="1"/>
  <c r="I84" i="1"/>
  <c r="AH84" i="1"/>
  <c r="N84" i="1"/>
  <c r="J62" i="1"/>
  <c r="AV62" i="1" s="1"/>
  <c r="AY62" i="1" s="1"/>
  <c r="K76" i="1"/>
  <c r="I76" i="1"/>
  <c r="AH76" i="1"/>
  <c r="J77" i="1"/>
  <c r="AV77" i="1" s="1"/>
  <c r="AY77" i="1" s="1"/>
  <c r="K78" i="1"/>
  <c r="J78" i="1"/>
  <c r="AV78" i="1" s="1"/>
  <c r="I78" i="1"/>
  <c r="J79" i="1"/>
  <c r="AV79" i="1" s="1"/>
  <c r="AY79" i="1" s="1"/>
  <c r="AH79" i="1"/>
  <c r="N79" i="1"/>
  <c r="I80" i="1"/>
  <c r="S86" i="1"/>
  <c r="AH88" i="1"/>
  <c r="N88" i="1"/>
  <c r="K88" i="1"/>
  <c r="J88" i="1"/>
  <c r="AV88" i="1" s="1"/>
  <c r="AH63" i="1"/>
  <c r="N69" i="1"/>
  <c r="AA70" i="1"/>
  <c r="N73" i="1"/>
  <c r="J74" i="1"/>
  <c r="AV74" i="1" s="1"/>
  <c r="AY74" i="1" s="1"/>
  <c r="J76" i="1"/>
  <c r="AV76" i="1" s="1"/>
  <c r="AY76" i="1" s="1"/>
  <c r="K77" i="1"/>
  <c r="AH78" i="1"/>
  <c r="J80" i="1"/>
  <c r="AV80" i="1" s="1"/>
  <c r="AY80" i="1" s="1"/>
  <c r="AW84" i="1"/>
  <c r="S90" i="1"/>
  <c r="AW90" i="1"/>
  <c r="BI66" i="1"/>
  <c r="I68" i="1"/>
  <c r="I72" i="1"/>
  <c r="AW76" i="1"/>
  <c r="I79" i="1"/>
  <c r="N80" i="1"/>
  <c r="J81" i="1"/>
  <c r="AV81" i="1" s="1"/>
  <c r="AY81" i="1" s="1"/>
  <c r="I81" i="1"/>
  <c r="AH81" i="1"/>
  <c r="K86" i="1"/>
  <c r="J86" i="1"/>
  <c r="AV86" i="1" s="1"/>
  <c r="I86" i="1"/>
  <c r="AH86" i="1"/>
  <c r="AH89" i="1"/>
  <c r="N82" i="1"/>
  <c r="I89" i="1"/>
  <c r="N90" i="1"/>
  <c r="AY78" i="1" l="1"/>
  <c r="AW47" i="1"/>
  <c r="S55" i="1"/>
  <c r="AU58" i="1"/>
  <c r="AW58" i="1" s="1"/>
  <c r="AU31" i="1"/>
  <c r="S31" i="1"/>
  <c r="T31" i="1" s="1"/>
  <c r="U31" i="1" s="1"/>
  <c r="AW63" i="1"/>
  <c r="AY20" i="1"/>
  <c r="S22" i="1"/>
  <c r="AY18" i="1"/>
  <c r="AY60" i="1"/>
  <c r="AU18" i="1"/>
  <c r="AW18" i="1" s="1"/>
  <c r="AU68" i="1"/>
  <c r="AY58" i="1"/>
  <c r="AW45" i="1"/>
  <c r="S17" i="1"/>
  <c r="S36" i="1"/>
  <c r="AW39" i="1"/>
  <c r="AY39" i="1"/>
  <c r="S48" i="1"/>
  <c r="T48" i="1" s="1"/>
  <c r="U48" i="1" s="1"/>
  <c r="AB48" i="1" s="1"/>
  <c r="AU48" i="1"/>
  <c r="AW48" i="1" s="1"/>
  <c r="AU24" i="1"/>
  <c r="S24" i="1"/>
  <c r="T24" i="1" s="1"/>
  <c r="U24" i="1" s="1"/>
  <c r="Q24" i="1" s="1"/>
  <c r="O24" i="1" s="1"/>
  <c r="R24" i="1" s="1"/>
  <c r="L24" i="1" s="1"/>
  <c r="M24" i="1" s="1"/>
  <c r="AY51" i="1"/>
  <c r="AY32" i="1"/>
  <c r="AY21" i="1"/>
  <c r="S81" i="1"/>
  <c r="T81" i="1" s="1"/>
  <c r="U81" i="1" s="1"/>
  <c r="S73" i="1"/>
  <c r="T73" i="1" s="1"/>
  <c r="U73" i="1" s="1"/>
  <c r="Q73" i="1" s="1"/>
  <c r="O73" i="1" s="1"/>
  <c r="R73" i="1" s="1"/>
  <c r="L73" i="1" s="1"/>
  <c r="M73" i="1" s="1"/>
  <c r="AU73" i="1"/>
  <c r="AW73" i="1" s="1"/>
  <c r="AY57" i="1"/>
  <c r="AY17" i="1"/>
  <c r="AY73" i="1"/>
  <c r="T87" i="1"/>
  <c r="U87" i="1" s="1"/>
  <c r="V87" i="1" s="1"/>
  <c r="Z87" i="1" s="1"/>
  <c r="AY88" i="1"/>
  <c r="AY85" i="1"/>
  <c r="AY56" i="1"/>
  <c r="AY29" i="1"/>
  <c r="S39" i="1"/>
  <c r="S38" i="1"/>
  <c r="T38" i="1" s="1"/>
  <c r="U38" i="1" s="1"/>
  <c r="AB38" i="1" s="1"/>
  <c r="AU38" i="1"/>
  <c r="AW38" i="1" s="1"/>
  <c r="AY86" i="1"/>
  <c r="AY40" i="1"/>
  <c r="AY48" i="1"/>
  <c r="AY59" i="1"/>
  <c r="AY70" i="1"/>
  <c r="V65" i="1"/>
  <c r="Z65" i="1" s="1"/>
  <c r="AB65" i="1"/>
  <c r="AC65" i="1"/>
  <c r="T90" i="1"/>
  <c r="U90" i="1" s="1"/>
  <c r="AA76" i="1"/>
  <c r="AA74" i="1"/>
  <c r="AA83" i="1"/>
  <c r="AW82" i="1"/>
  <c r="T61" i="1"/>
  <c r="U61" i="1" s="1"/>
  <c r="T82" i="1"/>
  <c r="U82" i="1" s="1"/>
  <c r="T53" i="1"/>
  <c r="U53" i="1" s="1"/>
  <c r="V43" i="1"/>
  <c r="Z43" i="1" s="1"/>
  <c r="AC43" i="1"/>
  <c r="AB43" i="1"/>
  <c r="Q43" i="1"/>
  <c r="O43" i="1" s="1"/>
  <c r="R43" i="1" s="1"/>
  <c r="L43" i="1" s="1"/>
  <c r="M43" i="1" s="1"/>
  <c r="AA41" i="1"/>
  <c r="AA51" i="1"/>
  <c r="AC54" i="1"/>
  <c r="V54" i="1"/>
  <c r="Z54" i="1" s="1"/>
  <c r="AA56" i="1"/>
  <c r="AA29" i="1"/>
  <c r="AA35" i="1"/>
  <c r="AW21" i="1"/>
  <c r="AA22" i="1"/>
  <c r="Q48" i="1"/>
  <c r="O48" i="1" s="1"/>
  <c r="R48" i="1" s="1"/>
  <c r="L48" i="1" s="1"/>
  <c r="M48" i="1" s="1"/>
  <c r="AA48" i="1"/>
  <c r="T22" i="1"/>
  <c r="U22" i="1" s="1"/>
  <c r="V73" i="1"/>
  <c r="Z73" i="1" s="1"/>
  <c r="AC73" i="1"/>
  <c r="T47" i="1"/>
  <c r="U47" i="1" s="1"/>
  <c r="AA86" i="1"/>
  <c r="T86" i="1"/>
  <c r="U86" i="1" s="1"/>
  <c r="Q86" i="1" s="1"/>
  <c r="O86" i="1" s="1"/>
  <c r="R86" i="1" s="1"/>
  <c r="L86" i="1" s="1"/>
  <c r="M86" i="1" s="1"/>
  <c r="T78" i="1"/>
  <c r="U78" i="1" s="1"/>
  <c r="Q78" i="1" s="1"/>
  <c r="O78" i="1" s="1"/>
  <c r="R78" i="1" s="1"/>
  <c r="L78" i="1" s="1"/>
  <c r="M78" i="1" s="1"/>
  <c r="V67" i="1"/>
  <c r="Z67" i="1" s="1"/>
  <c r="AC67" i="1"/>
  <c r="AA64" i="1"/>
  <c r="AA55" i="1"/>
  <c r="V75" i="1"/>
  <c r="Z75" i="1" s="1"/>
  <c r="AC75" i="1"/>
  <c r="AB75" i="1"/>
  <c r="AA60" i="1"/>
  <c r="T72" i="1"/>
  <c r="U72" i="1" s="1"/>
  <c r="AC44" i="1"/>
  <c r="V44" i="1"/>
  <c r="Z44" i="1" s="1"/>
  <c r="T57" i="1"/>
  <c r="U57" i="1" s="1"/>
  <c r="AA49" i="1"/>
  <c r="AA33" i="1"/>
  <c r="T33" i="1"/>
  <c r="U33" i="1" s="1"/>
  <c r="T56" i="1"/>
  <c r="U56" i="1" s="1"/>
  <c r="V31" i="1"/>
  <c r="Z31" i="1" s="1"/>
  <c r="AC31" i="1"/>
  <c r="AA44" i="1"/>
  <c r="Q44" i="1"/>
  <c r="O44" i="1" s="1"/>
  <c r="R44" i="1" s="1"/>
  <c r="L44" i="1" s="1"/>
  <c r="M44" i="1" s="1"/>
  <c r="T40" i="1"/>
  <c r="U40" i="1" s="1"/>
  <c r="Q40" i="1" s="1"/>
  <c r="O40" i="1" s="1"/>
  <c r="R40" i="1" s="1"/>
  <c r="L40" i="1" s="1"/>
  <c r="M40" i="1" s="1"/>
  <c r="AY26" i="1"/>
  <c r="AA37" i="1"/>
  <c r="AA24" i="1"/>
  <c r="T19" i="1"/>
  <c r="U19" i="1" s="1"/>
  <c r="T39" i="1"/>
  <c r="U39" i="1" s="1"/>
  <c r="T17" i="1"/>
  <c r="U17" i="1" s="1"/>
  <c r="T74" i="1"/>
  <c r="U74" i="1" s="1"/>
  <c r="Q74" i="1" s="1"/>
  <c r="O74" i="1" s="1"/>
  <c r="R74" i="1" s="1"/>
  <c r="L74" i="1" s="1"/>
  <c r="M74" i="1" s="1"/>
  <c r="T21" i="1"/>
  <c r="U21" i="1" s="1"/>
  <c r="AA79" i="1"/>
  <c r="AA87" i="1"/>
  <c r="AA32" i="1"/>
  <c r="T20" i="1"/>
  <c r="U20" i="1" s="1"/>
  <c r="AA78" i="1"/>
  <c r="AA72" i="1"/>
  <c r="Q72" i="1"/>
  <c r="O72" i="1" s="1"/>
  <c r="R72" i="1" s="1"/>
  <c r="L72" i="1" s="1"/>
  <c r="M72" i="1" s="1"/>
  <c r="T79" i="1"/>
  <c r="U79" i="1" s="1"/>
  <c r="Q79" i="1" s="1"/>
  <c r="O79" i="1" s="1"/>
  <c r="R79" i="1" s="1"/>
  <c r="L79" i="1" s="1"/>
  <c r="M79" i="1" s="1"/>
  <c r="AW72" i="1"/>
  <c r="AY89" i="1"/>
  <c r="AY64" i="1"/>
  <c r="T70" i="1"/>
  <c r="U70" i="1" s="1"/>
  <c r="T46" i="1"/>
  <c r="U46" i="1" s="1"/>
  <c r="AA36" i="1"/>
  <c r="AY49" i="1"/>
  <c r="T50" i="1"/>
  <c r="U50" i="1" s="1"/>
  <c r="T83" i="1"/>
  <c r="U83" i="1" s="1"/>
  <c r="AA34" i="1"/>
  <c r="T37" i="1"/>
  <c r="U37" i="1" s="1"/>
  <c r="Q37" i="1" s="1"/>
  <c r="O37" i="1" s="1"/>
  <c r="R37" i="1" s="1"/>
  <c r="L37" i="1" s="1"/>
  <c r="M37" i="1" s="1"/>
  <c r="AA40" i="1"/>
  <c r="AY37" i="1"/>
  <c r="AY44" i="1"/>
  <c r="AA30" i="1"/>
  <c r="Q30" i="1"/>
  <c r="O30" i="1" s="1"/>
  <c r="R30" i="1" s="1"/>
  <c r="L30" i="1" s="1"/>
  <c r="M30" i="1" s="1"/>
  <c r="AA17" i="1"/>
  <c r="AY34" i="1"/>
  <c r="T18" i="1"/>
  <c r="U18" i="1" s="1"/>
  <c r="AA25" i="1"/>
  <c r="AC81" i="1"/>
  <c r="V81" i="1"/>
  <c r="Z81" i="1" s="1"/>
  <c r="AA68" i="1"/>
  <c r="AA62" i="1"/>
  <c r="T88" i="1"/>
  <c r="U88" i="1" s="1"/>
  <c r="Q47" i="1"/>
  <c r="O47" i="1" s="1"/>
  <c r="R47" i="1" s="1"/>
  <c r="L47" i="1" s="1"/>
  <c r="M47" i="1" s="1"/>
  <c r="AA47" i="1"/>
  <c r="T77" i="1"/>
  <c r="U77" i="1" s="1"/>
  <c r="T68" i="1"/>
  <c r="U68" i="1" s="1"/>
  <c r="AA65" i="1"/>
  <c r="Q65" i="1"/>
  <c r="O65" i="1" s="1"/>
  <c r="R65" i="1" s="1"/>
  <c r="L65" i="1" s="1"/>
  <c r="M65" i="1" s="1"/>
  <c r="T59" i="1"/>
  <c r="U59" i="1" s="1"/>
  <c r="T45" i="1"/>
  <c r="U45" i="1" s="1"/>
  <c r="S42" i="1"/>
  <c r="AU42" i="1"/>
  <c r="V48" i="1"/>
  <c r="Z48" i="1" s="1"/>
  <c r="AC48" i="1"/>
  <c r="AA52" i="1"/>
  <c r="Q52" i="1"/>
  <c r="O52" i="1" s="1"/>
  <c r="R52" i="1" s="1"/>
  <c r="L52" i="1" s="1"/>
  <c r="M52" i="1" s="1"/>
  <c r="AY30" i="1"/>
  <c r="T27" i="1"/>
  <c r="U27" i="1" s="1"/>
  <c r="Q27" i="1" s="1"/>
  <c r="O27" i="1" s="1"/>
  <c r="R27" i="1" s="1"/>
  <c r="L27" i="1" s="1"/>
  <c r="M27" i="1" s="1"/>
  <c r="AY25" i="1"/>
  <c r="T62" i="1"/>
  <c r="U62" i="1" s="1"/>
  <c r="Q62" i="1" s="1"/>
  <c r="O62" i="1" s="1"/>
  <c r="R62" i="1" s="1"/>
  <c r="L62" i="1" s="1"/>
  <c r="M62" i="1" s="1"/>
  <c r="AY53" i="1"/>
  <c r="AU23" i="1"/>
  <c r="AW23" i="1" s="1"/>
  <c r="S23" i="1"/>
  <c r="AA18" i="1"/>
  <c r="AB73" i="1"/>
  <c r="T63" i="1"/>
  <c r="U63" i="1" s="1"/>
  <c r="AB81" i="1"/>
  <c r="Q77" i="1"/>
  <c r="O77" i="1" s="1"/>
  <c r="R77" i="1" s="1"/>
  <c r="L77" i="1" s="1"/>
  <c r="M77" i="1" s="1"/>
  <c r="AA77" i="1"/>
  <c r="AU66" i="1"/>
  <c r="AW66" i="1" s="1"/>
  <c r="S66" i="1"/>
  <c r="AA80" i="1"/>
  <c r="AA84" i="1"/>
  <c r="T76" i="1"/>
  <c r="U76" i="1" s="1"/>
  <c r="Q76" i="1" s="1"/>
  <c r="O76" i="1" s="1"/>
  <c r="R76" i="1" s="1"/>
  <c r="L76" i="1" s="1"/>
  <c r="M76" i="1" s="1"/>
  <c r="V71" i="1"/>
  <c r="Z71" i="1" s="1"/>
  <c r="AC71" i="1"/>
  <c r="Q75" i="1"/>
  <c r="O75" i="1" s="1"/>
  <c r="R75" i="1" s="1"/>
  <c r="L75" i="1" s="1"/>
  <c r="M75" i="1" s="1"/>
  <c r="Q71" i="1"/>
  <c r="O71" i="1" s="1"/>
  <c r="R71" i="1" s="1"/>
  <c r="L71" i="1" s="1"/>
  <c r="M71" i="1" s="1"/>
  <c r="AA71" i="1"/>
  <c r="T80" i="1"/>
  <c r="U80" i="1" s="1"/>
  <c r="Q80" i="1" s="1"/>
  <c r="O80" i="1" s="1"/>
  <c r="R80" i="1" s="1"/>
  <c r="L80" i="1" s="1"/>
  <c r="M80" i="1" s="1"/>
  <c r="Q67" i="1"/>
  <c r="O67" i="1" s="1"/>
  <c r="R67" i="1" s="1"/>
  <c r="L67" i="1" s="1"/>
  <c r="M67" i="1" s="1"/>
  <c r="AA67" i="1"/>
  <c r="V58" i="1"/>
  <c r="Z58" i="1" s="1"/>
  <c r="AC58" i="1"/>
  <c r="AB58" i="1"/>
  <c r="T41" i="1"/>
  <c r="U41" i="1" s="1"/>
  <c r="V52" i="1"/>
  <c r="Z52" i="1" s="1"/>
  <c r="AC52" i="1"/>
  <c r="AB52" i="1"/>
  <c r="T60" i="1"/>
  <c r="U60" i="1" s="1"/>
  <c r="Q60" i="1" s="1"/>
  <c r="O60" i="1" s="1"/>
  <c r="R60" i="1" s="1"/>
  <c r="L60" i="1" s="1"/>
  <c r="M60" i="1" s="1"/>
  <c r="AY50" i="1"/>
  <c r="AA38" i="1"/>
  <c r="AC30" i="1"/>
  <c r="AD30" i="1" s="1"/>
  <c r="V30" i="1"/>
  <c r="Z30" i="1" s="1"/>
  <c r="T55" i="1"/>
  <c r="U55" i="1" s="1"/>
  <c r="T32" i="1"/>
  <c r="U32" i="1" s="1"/>
  <c r="AY52" i="1"/>
  <c r="Q19" i="1"/>
  <c r="O19" i="1" s="1"/>
  <c r="R19" i="1" s="1"/>
  <c r="L19" i="1" s="1"/>
  <c r="M19" i="1" s="1"/>
  <c r="AA19" i="1"/>
  <c r="T26" i="1"/>
  <c r="U26" i="1" s="1"/>
  <c r="T34" i="1"/>
  <c r="U34" i="1" s="1"/>
  <c r="Q34" i="1" s="1"/>
  <c r="O34" i="1" s="1"/>
  <c r="R34" i="1" s="1"/>
  <c r="L34" i="1" s="1"/>
  <c r="M34" i="1" s="1"/>
  <c r="T89" i="1"/>
  <c r="U89" i="1" s="1"/>
  <c r="Q89" i="1" s="1"/>
  <c r="O89" i="1" s="1"/>
  <c r="R89" i="1" s="1"/>
  <c r="L89" i="1" s="1"/>
  <c r="M89" i="1" s="1"/>
  <c r="AA53" i="1"/>
  <c r="T35" i="1"/>
  <c r="U35" i="1" s="1"/>
  <c r="Q35" i="1" s="1"/>
  <c r="O35" i="1" s="1"/>
  <c r="R35" i="1" s="1"/>
  <c r="L35" i="1" s="1"/>
  <c r="M35" i="1" s="1"/>
  <c r="T25" i="1"/>
  <c r="U25" i="1" s="1"/>
  <c r="AA89" i="1"/>
  <c r="Q81" i="1"/>
  <c r="O81" i="1" s="1"/>
  <c r="R81" i="1" s="1"/>
  <c r="L81" i="1" s="1"/>
  <c r="M81" i="1" s="1"/>
  <c r="AA81" i="1"/>
  <c r="AB69" i="1"/>
  <c r="V69" i="1"/>
  <c r="Z69" i="1" s="1"/>
  <c r="AC69" i="1"/>
  <c r="Q69" i="1"/>
  <c r="O69" i="1" s="1"/>
  <c r="R69" i="1" s="1"/>
  <c r="L69" i="1" s="1"/>
  <c r="M69" i="1" s="1"/>
  <c r="T64" i="1"/>
  <c r="U64" i="1" s="1"/>
  <c r="Q64" i="1" s="1"/>
  <c r="O64" i="1" s="1"/>
  <c r="R64" i="1" s="1"/>
  <c r="L64" i="1" s="1"/>
  <c r="M64" i="1" s="1"/>
  <c r="T85" i="1"/>
  <c r="U85" i="1" s="1"/>
  <c r="T84" i="1"/>
  <c r="U84" i="1" s="1"/>
  <c r="Q84" i="1" s="1"/>
  <c r="O84" i="1" s="1"/>
  <c r="R84" i="1" s="1"/>
  <c r="L84" i="1" s="1"/>
  <c r="M84" i="1" s="1"/>
  <c r="T51" i="1"/>
  <c r="U51" i="1" s="1"/>
  <c r="Q51" i="1" s="1"/>
  <c r="O51" i="1" s="1"/>
  <c r="R51" i="1" s="1"/>
  <c r="L51" i="1" s="1"/>
  <c r="M51" i="1" s="1"/>
  <c r="AA28" i="1"/>
  <c r="T28" i="1"/>
  <c r="U28" i="1" s="1"/>
  <c r="Q57" i="1"/>
  <c r="O57" i="1" s="1"/>
  <c r="R57" i="1" s="1"/>
  <c r="L57" i="1" s="1"/>
  <c r="M57" i="1" s="1"/>
  <c r="AA57" i="1"/>
  <c r="AY22" i="1"/>
  <c r="AA54" i="1"/>
  <c r="Q54" i="1"/>
  <c r="O54" i="1" s="1"/>
  <c r="R54" i="1" s="1"/>
  <c r="L54" i="1" s="1"/>
  <c r="M54" i="1" s="1"/>
  <c r="AY23" i="1"/>
  <c r="T36" i="1"/>
  <c r="U36" i="1" s="1"/>
  <c r="AA20" i="1"/>
  <c r="Q20" i="1"/>
  <c r="O20" i="1" s="1"/>
  <c r="R20" i="1" s="1"/>
  <c r="L20" i="1" s="1"/>
  <c r="M20" i="1" s="1"/>
  <c r="V38" i="1"/>
  <c r="Z38" i="1" s="1"/>
  <c r="T49" i="1"/>
  <c r="U49" i="1" s="1"/>
  <c r="Q49" i="1" s="1"/>
  <c r="O49" i="1" s="1"/>
  <c r="R49" i="1" s="1"/>
  <c r="L49" i="1" s="1"/>
  <c r="M49" i="1" s="1"/>
  <c r="AA27" i="1"/>
  <c r="T29" i="1"/>
  <c r="U29" i="1" s="1"/>
  <c r="Q29" i="1" s="1"/>
  <c r="O29" i="1" s="1"/>
  <c r="R29" i="1" s="1"/>
  <c r="L29" i="1" s="1"/>
  <c r="M29" i="1" s="1"/>
  <c r="AC38" i="1" l="1"/>
  <c r="AD38" i="1" s="1"/>
  <c r="AB31" i="1"/>
  <c r="Q31" i="1"/>
  <c r="O31" i="1" s="1"/>
  <c r="R31" i="1" s="1"/>
  <c r="L31" i="1" s="1"/>
  <c r="M31" i="1" s="1"/>
  <c r="AD75" i="1"/>
  <c r="AY68" i="1"/>
  <c r="AW68" i="1"/>
  <c r="AW31" i="1"/>
  <c r="AY31" i="1"/>
  <c r="Q38" i="1"/>
  <c r="O38" i="1" s="1"/>
  <c r="R38" i="1" s="1"/>
  <c r="L38" i="1" s="1"/>
  <c r="M38" i="1" s="1"/>
  <c r="AD58" i="1"/>
  <c r="AD31" i="1"/>
  <c r="AC24" i="1"/>
  <c r="AB24" i="1"/>
  <c r="AD24" i="1" s="1"/>
  <c r="AD44" i="1"/>
  <c r="V24" i="1"/>
  <c r="Z24" i="1" s="1"/>
  <c r="AY24" i="1"/>
  <c r="AW24" i="1"/>
  <c r="AD48" i="1"/>
  <c r="Q87" i="1"/>
  <c r="O87" i="1" s="1"/>
  <c r="R87" i="1" s="1"/>
  <c r="L87" i="1" s="1"/>
  <c r="M87" i="1" s="1"/>
  <c r="AB87" i="1"/>
  <c r="AY38" i="1"/>
  <c r="AD71" i="1"/>
  <c r="AC87" i="1"/>
  <c r="AD87" i="1" s="1"/>
  <c r="AD69" i="1"/>
  <c r="AC68" i="1"/>
  <c r="AB68" i="1"/>
  <c r="V68" i="1"/>
  <c r="Z68" i="1" s="1"/>
  <c r="AC41" i="1"/>
  <c r="AD41" i="1" s="1"/>
  <c r="V41" i="1"/>
  <c r="Z41" i="1" s="1"/>
  <c r="AB41" i="1"/>
  <c r="V77" i="1"/>
  <c r="Z77" i="1" s="1"/>
  <c r="AC77" i="1"/>
  <c r="AB77" i="1"/>
  <c r="Q68" i="1"/>
  <c r="O68" i="1" s="1"/>
  <c r="R68" i="1" s="1"/>
  <c r="L68" i="1" s="1"/>
  <c r="M68" i="1" s="1"/>
  <c r="V39" i="1"/>
  <c r="Z39" i="1" s="1"/>
  <c r="AC39" i="1"/>
  <c r="AD39" i="1" s="1"/>
  <c r="Q39" i="1"/>
  <c r="O39" i="1" s="1"/>
  <c r="R39" i="1" s="1"/>
  <c r="L39" i="1" s="1"/>
  <c r="M39" i="1" s="1"/>
  <c r="AB39" i="1"/>
  <c r="AD67" i="1"/>
  <c r="AC22" i="1"/>
  <c r="V22" i="1"/>
  <c r="Z22" i="1" s="1"/>
  <c r="AB22" i="1"/>
  <c r="Q41" i="1"/>
  <c r="O41" i="1" s="1"/>
  <c r="R41" i="1" s="1"/>
  <c r="L41" i="1" s="1"/>
  <c r="M41" i="1" s="1"/>
  <c r="V82" i="1"/>
  <c r="Z82" i="1" s="1"/>
  <c r="AC82" i="1"/>
  <c r="AB82" i="1"/>
  <c r="Q82" i="1"/>
  <c r="O82" i="1" s="1"/>
  <c r="R82" i="1" s="1"/>
  <c r="L82" i="1" s="1"/>
  <c r="M82" i="1" s="1"/>
  <c r="AC28" i="1"/>
  <c r="AB28" i="1"/>
  <c r="V28" i="1"/>
  <c r="Z28" i="1" s="1"/>
  <c r="V17" i="1"/>
  <c r="Z17" i="1" s="1"/>
  <c r="AC17" i="1"/>
  <c r="AB17" i="1"/>
  <c r="AB18" i="1"/>
  <c r="AC18" i="1"/>
  <c r="AD18" i="1" s="1"/>
  <c r="V18" i="1"/>
  <c r="Z18" i="1" s="1"/>
  <c r="Q28" i="1"/>
  <c r="O28" i="1" s="1"/>
  <c r="R28" i="1" s="1"/>
  <c r="L28" i="1" s="1"/>
  <c r="M28" i="1" s="1"/>
  <c r="AY66" i="1"/>
  <c r="V25" i="1"/>
  <c r="Z25" i="1" s="1"/>
  <c r="AC25" i="1"/>
  <c r="AB25" i="1"/>
  <c r="AC45" i="1"/>
  <c r="V45" i="1"/>
  <c r="Z45" i="1" s="1"/>
  <c r="Q45" i="1"/>
  <c r="O45" i="1" s="1"/>
  <c r="R45" i="1" s="1"/>
  <c r="L45" i="1" s="1"/>
  <c r="M45" i="1" s="1"/>
  <c r="AB45" i="1"/>
  <c r="Q17" i="1"/>
  <c r="O17" i="1" s="1"/>
  <c r="R17" i="1" s="1"/>
  <c r="L17" i="1" s="1"/>
  <c r="M17" i="1" s="1"/>
  <c r="V37" i="1"/>
  <c r="Z37" i="1" s="1"/>
  <c r="AC37" i="1"/>
  <c r="AB37" i="1"/>
  <c r="AC70" i="1"/>
  <c r="V70" i="1"/>
  <c r="Z70" i="1" s="1"/>
  <c r="AB70" i="1"/>
  <c r="Q70" i="1"/>
  <c r="O70" i="1" s="1"/>
  <c r="R70" i="1" s="1"/>
  <c r="L70" i="1" s="1"/>
  <c r="M70" i="1" s="1"/>
  <c r="V50" i="1"/>
  <c r="Z50" i="1" s="1"/>
  <c r="AC50" i="1"/>
  <c r="AB50" i="1"/>
  <c r="Q50" i="1"/>
  <c r="O50" i="1" s="1"/>
  <c r="R50" i="1" s="1"/>
  <c r="L50" i="1" s="1"/>
  <c r="M50" i="1" s="1"/>
  <c r="V51" i="1"/>
  <c r="Z51" i="1" s="1"/>
  <c r="AC51" i="1"/>
  <c r="AB51" i="1"/>
  <c r="T66" i="1"/>
  <c r="U66" i="1" s="1"/>
  <c r="V63" i="1"/>
  <c r="Z63" i="1" s="1"/>
  <c r="AC63" i="1"/>
  <c r="AB63" i="1"/>
  <c r="Q63" i="1"/>
  <c r="O63" i="1" s="1"/>
  <c r="R63" i="1" s="1"/>
  <c r="L63" i="1" s="1"/>
  <c r="M63" i="1" s="1"/>
  <c r="AB21" i="1"/>
  <c r="AC21" i="1"/>
  <c r="V21" i="1"/>
  <c r="Z21" i="1" s="1"/>
  <c r="Q21" i="1"/>
  <c r="O21" i="1" s="1"/>
  <c r="R21" i="1" s="1"/>
  <c r="L21" i="1" s="1"/>
  <c r="M21" i="1" s="1"/>
  <c r="V40" i="1"/>
  <c r="Z40" i="1" s="1"/>
  <c r="AC40" i="1"/>
  <c r="AB40" i="1"/>
  <c r="V56" i="1"/>
  <c r="Z56" i="1" s="1"/>
  <c r="AC56" i="1"/>
  <c r="AB56" i="1"/>
  <c r="AC57" i="1"/>
  <c r="V57" i="1"/>
  <c r="Z57" i="1" s="1"/>
  <c r="AB57" i="1"/>
  <c r="Q56" i="1"/>
  <c r="O56" i="1" s="1"/>
  <c r="R56" i="1" s="1"/>
  <c r="L56" i="1" s="1"/>
  <c r="M56" i="1" s="1"/>
  <c r="V61" i="1"/>
  <c r="Z61" i="1" s="1"/>
  <c r="AC61" i="1"/>
  <c r="AB61" i="1"/>
  <c r="Q61" i="1"/>
  <c r="O61" i="1" s="1"/>
  <c r="R61" i="1" s="1"/>
  <c r="L61" i="1" s="1"/>
  <c r="M61" i="1" s="1"/>
  <c r="V53" i="1"/>
  <c r="Z53" i="1" s="1"/>
  <c r="AC53" i="1"/>
  <c r="AD53" i="1" s="1"/>
  <c r="AB53" i="1"/>
  <c r="V49" i="1"/>
  <c r="Z49" i="1" s="1"/>
  <c r="AC49" i="1"/>
  <c r="AB49" i="1"/>
  <c r="V32" i="1"/>
  <c r="Z32" i="1" s="1"/>
  <c r="AC32" i="1"/>
  <c r="AB32" i="1"/>
  <c r="AC60" i="1"/>
  <c r="V60" i="1"/>
  <c r="Z60" i="1" s="1"/>
  <c r="AB60" i="1"/>
  <c r="AB62" i="1"/>
  <c r="V62" i="1"/>
  <c r="Z62" i="1" s="1"/>
  <c r="AC62" i="1"/>
  <c r="AC59" i="1"/>
  <c r="AD59" i="1" s="1"/>
  <c r="V59" i="1"/>
  <c r="Z59" i="1" s="1"/>
  <c r="Q59" i="1"/>
  <c r="O59" i="1" s="1"/>
  <c r="R59" i="1" s="1"/>
  <c r="L59" i="1" s="1"/>
  <c r="M59" i="1" s="1"/>
  <c r="AB59" i="1"/>
  <c r="AD81" i="1"/>
  <c r="AC20" i="1"/>
  <c r="V20" i="1"/>
  <c r="Z20" i="1" s="1"/>
  <c r="AB20" i="1"/>
  <c r="V19" i="1"/>
  <c r="Z19" i="1" s="1"/>
  <c r="AC19" i="1"/>
  <c r="AB19" i="1"/>
  <c r="AC78" i="1"/>
  <c r="V78" i="1"/>
  <c r="Z78" i="1" s="1"/>
  <c r="AB78" i="1"/>
  <c r="AC47" i="1"/>
  <c r="V47" i="1"/>
  <c r="Z47" i="1" s="1"/>
  <c r="AB47" i="1"/>
  <c r="Q22" i="1"/>
  <c r="O22" i="1" s="1"/>
  <c r="R22" i="1" s="1"/>
  <c r="L22" i="1" s="1"/>
  <c r="M22" i="1" s="1"/>
  <c r="V90" i="1"/>
  <c r="Z90" i="1" s="1"/>
  <c r="AC90" i="1"/>
  <c r="Q90" i="1"/>
  <c r="O90" i="1" s="1"/>
  <c r="R90" i="1" s="1"/>
  <c r="L90" i="1" s="1"/>
  <c r="M90" i="1" s="1"/>
  <c r="AB90" i="1"/>
  <c r="AD65" i="1"/>
  <c r="V29" i="1"/>
  <c r="Z29" i="1" s="1"/>
  <c r="AC29" i="1"/>
  <c r="AB29" i="1"/>
  <c r="AC27" i="1"/>
  <c r="AD27" i="1" s="1"/>
  <c r="AB27" i="1"/>
  <c r="V27" i="1"/>
  <c r="Z27" i="1" s="1"/>
  <c r="AW42" i="1"/>
  <c r="AY42" i="1"/>
  <c r="V64" i="1"/>
  <c r="Z64" i="1" s="1"/>
  <c r="AC64" i="1"/>
  <c r="AB64" i="1"/>
  <c r="AC89" i="1"/>
  <c r="V89" i="1"/>
  <c r="Z89" i="1" s="1"/>
  <c r="AB89" i="1"/>
  <c r="V84" i="1"/>
  <c r="Z84" i="1" s="1"/>
  <c r="AC84" i="1"/>
  <c r="AB84" i="1"/>
  <c r="AC35" i="1"/>
  <c r="AB35" i="1"/>
  <c r="V35" i="1"/>
  <c r="Z35" i="1" s="1"/>
  <c r="V55" i="1"/>
  <c r="Z55" i="1" s="1"/>
  <c r="AC55" i="1"/>
  <c r="AB55" i="1"/>
  <c r="V88" i="1"/>
  <c r="Z88" i="1" s="1"/>
  <c r="AC88" i="1"/>
  <c r="AD88" i="1" s="1"/>
  <c r="AB88" i="1"/>
  <c r="Q88" i="1"/>
  <c r="O88" i="1" s="1"/>
  <c r="R88" i="1" s="1"/>
  <c r="L88" i="1" s="1"/>
  <c r="M88" i="1" s="1"/>
  <c r="Q25" i="1"/>
  <c r="O25" i="1" s="1"/>
  <c r="R25" i="1" s="1"/>
  <c r="L25" i="1" s="1"/>
  <c r="M25" i="1" s="1"/>
  <c r="Q32" i="1"/>
  <c r="O32" i="1" s="1"/>
  <c r="R32" i="1" s="1"/>
  <c r="L32" i="1" s="1"/>
  <c r="M32" i="1" s="1"/>
  <c r="V74" i="1"/>
  <c r="Z74" i="1" s="1"/>
  <c r="AC74" i="1"/>
  <c r="AB74" i="1"/>
  <c r="V33" i="1"/>
  <c r="Z33" i="1" s="1"/>
  <c r="AB33" i="1"/>
  <c r="AC33" i="1"/>
  <c r="AD43" i="1"/>
  <c r="V36" i="1"/>
  <c r="Z36" i="1" s="1"/>
  <c r="AC36" i="1"/>
  <c r="AB36" i="1"/>
  <c r="AC80" i="1"/>
  <c r="V80" i="1"/>
  <c r="Z80" i="1" s="1"/>
  <c r="AB80" i="1"/>
  <c r="T23" i="1"/>
  <c r="U23" i="1" s="1"/>
  <c r="T42" i="1"/>
  <c r="U42" i="1" s="1"/>
  <c r="AC46" i="1"/>
  <c r="V46" i="1"/>
  <c r="Z46" i="1" s="1"/>
  <c r="Q46" i="1"/>
  <c r="O46" i="1" s="1"/>
  <c r="R46" i="1" s="1"/>
  <c r="L46" i="1" s="1"/>
  <c r="M46" i="1" s="1"/>
  <c r="AB46" i="1"/>
  <c r="V34" i="1"/>
  <c r="Z34" i="1" s="1"/>
  <c r="AC34" i="1"/>
  <c r="AB34" i="1"/>
  <c r="V85" i="1"/>
  <c r="Z85" i="1" s="1"/>
  <c r="AC85" i="1"/>
  <c r="AB85" i="1"/>
  <c r="Q85" i="1"/>
  <c r="O85" i="1" s="1"/>
  <c r="R85" i="1" s="1"/>
  <c r="L85" i="1" s="1"/>
  <c r="M85" i="1" s="1"/>
  <c r="Q53" i="1"/>
  <c r="O53" i="1" s="1"/>
  <c r="R53" i="1" s="1"/>
  <c r="L53" i="1" s="1"/>
  <c r="M53" i="1" s="1"/>
  <c r="AC26" i="1"/>
  <c r="AB26" i="1"/>
  <c r="V26" i="1"/>
  <c r="Z26" i="1" s="1"/>
  <c r="Q26" i="1"/>
  <c r="O26" i="1" s="1"/>
  <c r="R26" i="1" s="1"/>
  <c r="L26" i="1" s="1"/>
  <c r="M26" i="1" s="1"/>
  <c r="AD52" i="1"/>
  <c r="V76" i="1"/>
  <c r="Z76" i="1" s="1"/>
  <c r="AC76" i="1"/>
  <c r="AB76" i="1"/>
  <c r="Q18" i="1"/>
  <c r="O18" i="1" s="1"/>
  <c r="R18" i="1" s="1"/>
  <c r="L18" i="1" s="1"/>
  <c r="M18" i="1" s="1"/>
  <c r="V83" i="1"/>
  <c r="Z83" i="1" s="1"/>
  <c r="AC83" i="1"/>
  <c r="AB83" i="1"/>
  <c r="Q36" i="1"/>
  <c r="O36" i="1" s="1"/>
  <c r="R36" i="1" s="1"/>
  <c r="L36" i="1" s="1"/>
  <c r="M36" i="1" s="1"/>
  <c r="V79" i="1"/>
  <c r="Z79" i="1" s="1"/>
  <c r="AC79" i="1"/>
  <c r="AB79" i="1"/>
  <c r="Q33" i="1"/>
  <c r="O33" i="1" s="1"/>
  <c r="R33" i="1" s="1"/>
  <c r="L33" i="1" s="1"/>
  <c r="M33" i="1" s="1"/>
  <c r="AC72" i="1"/>
  <c r="AB72" i="1"/>
  <c r="V72" i="1"/>
  <c r="Z72" i="1" s="1"/>
  <c r="Q55" i="1"/>
  <c r="O55" i="1" s="1"/>
  <c r="R55" i="1" s="1"/>
  <c r="L55" i="1" s="1"/>
  <c r="M55" i="1" s="1"/>
  <c r="AC86" i="1"/>
  <c r="V86" i="1"/>
  <c r="Z86" i="1" s="1"/>
  <c r="AB86" i="1"/>
  <c r="AD73" i="1"/>
  <c r="AD54" i="1"/>
  <c r="Q83" i="1"/>
  <c r="O83" i="1" s="1"/>
  <c r="R83" i="1" s="1"/>
  <c r="L83" i="1" s="1"/>
  <c r="M83" i="1" s="1"/>
  <c r="AD80" i="1" l="1"/>
  <c r="AD61" i="1"/>
  <c r="AD20" i="1"/>
  <c r="AD85" i="1"/>
  <c r="AD89" i="1"/>
  <c r="AD60" i="1"/>
  <c r="AD33" i="1"/>
  <c r="AD21" i="1"/>
  <c r="AD68" i="1"/>
  <c r="AD76" i="1"/>
  <c r="AD64" i="1"/>
  <c r="AD77" i="1"/>
  <c r="AD79" i="1"/>
  <c r="AD74" i="1"/>
  <c r="AD35" i="1"/>
  <c r="AD29" i="1"/>
  <c r="AD32" i="1"/>
  <c r="AD46" i="1"/>
  <c r="AD84" i="1"/>
  <c r="AD47" i="1"/>
  <c r="AD70" i="1"/>
  <c r="AD45" i="1"/>
  <c r="AD83" i="1"/>
  <c r="AD50" i="1"/>
  <c r="AD37" i="1"/>
  <c r="AD25" i="1"/>
  <c r="AD17" i="1"/>
  <c r="AD49" i="1"/>
  <c r="V23" i="1"/>
  <c r="Z23" i="1" s="1"/>
  <c r="AC23" i="1"/>
  <c r="AB23" i="1"/>
  <c r="Q23" i="1"/>
  <c r="O23" i="1" s="1"/>
  <c r="R23" i="1" s="1"/>
  <c r="L23" i="1" s="1"/>
  <c r="M23" i="1" s="1"/>
  <c r="AD55" i="1"/>
  <c r="AD40" i="1"/>
  <c r="AD63" i="1"/>
  <c r="AD82" i="1"/>
  <c r="AD26" i="1"/>
  <c r="AD90" i="1"/>
  <c r="AD78" i="1"/>
  <c r="AD72" i="1"/>
  <c r="V66" i="1"/>
  <c r="Z66" i="1" s="1"/>
  <c r="AC66" i="1"/>
  <c r="AD66" i="1" s="1"/>
  <c r="Q66" i="1"/>
  <c r="O66" i="1" s="1"/>
  <c r="R66" i="1" s="1"/>
  <c r="L66" i="1" s="1"/>
  <c r="M66" i="1" s="1"/>
  <c r="AB66" i="1"/>
  <c r="V42" i="1"/>
  <c r="Z42" i="1" s="1"/>
  <c r="AC42" i="1"/>
  <c r="Q42" i="1"/>
  <c r="O42" i="1" s="1"/>
  <c r="R42" i="1" s="1"/>
  <c r="L42" i="1" s="1"/>
  <c r="M42" i="1" s="1"/>
  <c r="AB42" i="1"/>
  <c r="AD34" i="1"/>
  <c r="AD86" i="1"/>
  <c r="AD19" i="1"/>
  <c r="AD57" i="1"/>
  <c r="AD36" i="1"/>
  <c r="AD62" i="1"/>
  <c r="AD56" i="1"/>
  <c r="AD51" i="1"/>
  <c r="AD28" i="1"/>
  <c r="AD22" i="1"/>
  <c r="AD42" i="1" l="1"/>
  <c r="AD23" i="1"/>
</calcChain>
</file>

<file path=xl/sharedStrings.xml><?xml version="1.0" encoding="utf-8"?>
<sst xmlns="http://schemas.openxmlformats.org/spreadsheetml/2006/main" count="1294" uniqueCount="656">
  <si>
    <t>File opened</t>
  </si>
  <si>
    <t>2020-12-09 10:40:12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</si>
  <si>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</si>
  <si>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</si>
  <si>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</si>
  <si>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</si>
  <si>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</si>
  <si>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</si>
  <si>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</si>
  <si>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</si>
  <si>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</si>
  <si>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</si>
  <si>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</si>
  <si>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{"co2bspan1": "1.00108", "co2aspan2": "-0.0279682", "co2aspan1": "1.00054", "flowazero": "0.29042", "h2obzero": "1.1444", "tbzero": "0.134552", "oxygen": "21", "co2aspan2b": "0.306383", "co2bzero": "0.964262", "tazero": "0.0863571", "co2aspan2a": "0.308883", "co2bspan2b": "0.308367", "h2obspan2b": "0.0705964", "flowmeterzero": "1.00299", "chamberpressurezero": "2.68126", "h2oaspanconc1": "12.28", "h2oaspan2": "0", "h2oaspan1": "1.00771", "ssa_ref": "35809.5", "h2oaspanconc2": "0", "co2azero": "0.965182", "h2obspan2": "0", "flowbzero": "0.29097", "h2oazero": "1.13424", "co2aspanconc1": "2500", "h2obspan2a": "0.0708892", "h2obspanconc2": "0", "co2bspan2a": "0.310949", "h2oaspan2a": "0.0696095", "co2aspanconc2": "299.2", "co2bspanconc1": "2500", "h2obspan1": "0.99587", "h2oaspan2b": "0.070146", "h2obspanconc1": "12.28", "co2bspanconc2": "299.2", "ssb_ref": "37377.7",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</si>
  <si>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</si>
  <si>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</si>
  <si>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</si>
  <si>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</si>
  <si>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</si>
  <si>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</si>
  <si>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</si>
  <si>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</si>
  <si>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</si>
  <si>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10:40:12</t>
  </si>
  <si>
    <t>Stability Definition:	ΔCO2 (Meas2): Slp&lt;0.2 Per=15	ΔH2O (Meas2): Slp&lt;0.2 Per=15	A (GasEx): Slp&lt;0.5 Per=15</t>
  </si>
  <si>
    <t>10:41:09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</si>
  <si>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</si>
  <si>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</si>
  <si>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</si>
  <si>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</si>
  <si>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</si>
  <si>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</si>
  <si>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</si>
  <si>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</si>
  <si>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</si>
  <si>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</si>
  <si>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</si>
  <si>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</si>
  <si>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</si>
  <si>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</si>
  <si>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</si>
  <si>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</si>
  <si>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</si>
  <si>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</si>
  <si>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</si>
  <si>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</si>
  <si>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</si>
  <si>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</si>
  <si>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</si>
  <si>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</si>
  <si>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</si>
  <si>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</si>
  <si>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</si>
  <si>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</si>
  <si>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</si>
  <si>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</si>
  <si>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</si>
  <si>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</si>
  <si>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</si>
  <si>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</si>
  <si>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</si>
  <si>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</si>
  <si>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</si>
  <si>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</si>
  <si>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</si>
  <si>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</si>
  <si>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</si>
  <si>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</si>
  <si>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</si>
  <si>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</si>
  <si>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</si>
  <si>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</si>
  <si>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</si>
  <si>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</si>
  <si>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</si>
  <si>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</si>
  <si>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</si>
  <si>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0.588616 66.9343 364.958 620.32 877.63 1095.95 1283.72 1466.34</t>
  </si>
  <si>
    <t>Fs_true</t>
  </si>
  <si>
    <t>-0.189069 100.778 403.727 601.344 800.7 1000.07 1201.42 1400.98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</si>
  <si>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</si>
  <si>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</si>
  <si>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</si>
  <si>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</si>
  <si>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</si>
  <si>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</si>
  <si>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</si>
  <si>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</si>
  <si>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</si>
  <si>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</si>
  <si>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</si>
  <si>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</si>
  <si>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</si>
  <si>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</si>
  <si>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</si>
  <si>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</si>
  <si>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</si>
  <si>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</si>
  <si>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</si>
  <si>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</si>
  <si>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</si>
  <si>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</si>
  <si>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</si>
  <si>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</si>
  <si>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</si>
  <si>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</si>
  <si>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</si>
  <si>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</si>
  <si>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</si>
  <si>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</si>
  <si>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</si>
  <si>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</si>
  <si>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</si>
  <si>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</si>
  <si>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</si>
  <si>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</si>
  <si>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</si>
  <si>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</si>
  <si>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</si>
  <si>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</si>
  <si>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</si>
  <si>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</si>
  <si>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</si>
  <si>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</si>
  <si>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</si>
  <si>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</si>
  <si>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</si>
  <si>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</si>
  <si>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</si>
  <si>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</si>
  <si>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</si>
  <si>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</si>
  <si>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</si>
  <si>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</si>
  <si>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</si>
  <si>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</si>
  <si>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</si>
  <si>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</si>
  <si>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</si>
  <si>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</si>
  <si>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</si>
  <si>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</si>
  <si>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</si>
  <si>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</si>
  <si>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</si>
  <si>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</si>
  <si>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</si>
  <si>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</si>
  <si>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</si>
  <si>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</si>
  <si>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</si>
  <si>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</si>
  <si>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</si>
  <si>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</si>
  <si>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</si>
  <si>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</si>
  <si>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</si>
  <si>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</si>
  <si>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</si>
  <si>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</si>
  <si>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</si>
  <si>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</si>
  <si>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</si>
  <si>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</si>
  <si>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</si>
  <si>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</si>
  <si>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</si>
  <si>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</si>
  <si>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</si>
  <si>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</si>
  <si>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</si>
  <si>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</si>
  <si>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</si>
  <si>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</si>
  <si>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</si>
  <si>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</si>
  <si>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</si>
  <si>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</si>
  <si>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</si>
  <si>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</si>
  <si>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</si>
  <si>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</si>
  <si>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</si>
  <si>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</si>
  <si>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</si>
  <si>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</si>
  <si>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</si>
  <si>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</si>
  <si>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</si>
  <si>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</si>
  <si>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</si>
  <si>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</si>
  <si>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</si>
  <si>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</si>
  <si>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</si>
  <si>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</si>
  <si>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</si>
  <si>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</si>
  <si>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</si>
  <si>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</si>
  <si>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</si>
  <si>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</si>
  <si>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</si>
  <si>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</si>
  <si>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</si>
  <si>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</si>
  <si>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</si>
  <si>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</si>
  <si>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</si>
  <si>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</si>
  <si>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</si>
  <si>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</si>
  <si>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</si>
  <si>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</si>
  <si>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</si>
  <si>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</si>
  <si>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</si>
  <si>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</si>
  <si>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</si>
  <si>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</si>
  <si>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</si>
  <si>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</si>
  <si>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</si>
  <si>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</si>
  <si>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</si>
  <si>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</si>
  <si>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</si>
  <si>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</si>
  <si>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</si>
  <si>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</si>
  <si>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</si>
  <si>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</si>
  <si>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</si>
  <si>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</si>
  <si>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</si>
  <si>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</si>
  <si>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</si>
  <si>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</si>
  <si>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</si>
  <si>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</si>
  <si>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</si>
  <si>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</si>
  <si>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</si>
  <si>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</si>
  <si>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</si>
  <si>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</si>
  <si>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</si>
  <si>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</si>
  <si>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</si>
  <si>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</si>
  <si>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</si>
  <si>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</si>
  <si>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</si>
  <si>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</si>
  <si>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</si>
  <si>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</si>
  <si>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</si>
  <si>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</si>
  <si>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</si>
  <si>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</si>
  <si>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</si>
  <si>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</si>
  <si>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</si>
  <si>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</si>
  <si>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</si>
  <si>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</si>
  <si>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</si>
  <si>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</si>
  <si>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</si>
  <si>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</si>
  <si>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</si>
  <si>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</si>
  <si>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</si>
  <si>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</si>
  <si>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</si>
  <si>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</si>
  <si>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</si>
  <si>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</si>
  <si>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</si>
  <si>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</si>
  <si>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</si>
  <si>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</si>
  <si>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</si>
  <si>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20201209 11:08:52</t>
  </si>
  <si>
    <t>11:08:52</t>
  </si>
  <si>
    <t>588155.01</t>
  </si>
  <si>
    <t>_6</t>
  </si>
  <si>
    <t>RECT-4143-20200907-06_33_50</t>
  </si>
  <si>
    <t>RECT-6350-20201209-11_08_53</t>
  </si>
  <si>
    <t>DARK-6351-20201209-11_08_55</t>
  </si>
  <si>
    <t>0: Broadleaf</t>
  </si>
  <si>
    <t>11:02:26</t>
  </si>
  <si>
    <t>3/3</t>
  </si>
  <si>
    <t>20201209 11:11:18</t>
  </si>
  <si>
    <t>11:11:18</t>
  </si>
  <si>
    <t>RECT-6352-20201209-11_11_19</t>
  </si>
  <si>
    <t>DARK-6353-20201209-11_11_21</t>
  </si>
  <si>
    <t>0/3</t>
  </si>
  <si>
    <t>20201209 11:15:51</t>
  </si>
  <si>
    <t>11:15:51</t>
  </si>
  <si>
    <t>V60-96</t>
  </si>
  <si>
    <t>_4</t>
  </si>
  <si>
    <t>RECT-6354-20201209-11_15_53</t>
  </si>
  <si>
    <t>DARK-6355-20201209-11_15_55</t>
  </si>
  <si>
    <t>11:12:22</t>
  </si>
  <si>
    <t>2/3</t>
  </si>
  <si>
    <t>20201209 11:18:07</t>
  </si>
  <si>
    <t>11:18:07</t>
  </si>
  <si>
    <t>RECT-6356-20201209-11_18_09</t>
  </si>
  <si>
    <t>DARK-6357-20201209-11_18_11</t>
  </si>
  <si>
    <t>20201209 11:29:36</t>
  </si>
  <si>
    <t>11:29:36</t>
  </si>
  <si>
    <t>Haines</t>
  </si>
  <si>
    <t>_3</t>
  </si>
  <si>
    <t>RECT-6358-20201209-11_29_37</t>
  </si>
  <si>
    <t>DARK-6359-20201209-11_29_39</t>
  </si>
  <si>
    <t>11:19:30</t>
  </si>
  <si>
    <t>20201209 11:32:00</t>
  </si>
  <si>
    <t>11:32:00</t>
  </si>
  <si>
    <t>RECT-6360-20201209-11_32_01</t>
  </si>
  <si>
    <t>DARK-6361-20201209-11_32_03</t>
  </si>
  <si>
    <t>1/3</t>
  </si>
  <si>
    <t>20201209 11:34:55</t>
  </si>
  <si>
    <t>11:34:55</t>
  </si>
  <si>
    <t>T48</t>
  </si>
  <si>
    <t>_10</t>
  </si>
  <si>
    <t>RECT-6362-20201209-11_34_57</t>
  </si>
  <si>
    <t>DARK-6363-20201209-11_34_59</t>
  </si>
  <si>
    <t>20201209 11:37:27</t>
  </si>
  <si>
    <t>11:37:27</t>
  </si>
  <si>
    <t>RECT-6364-20201209-11_37_29</t>
  </si>
  <si>
    <t>DARK-6365-20201209-11_37_31</t>
  </si>
  <si>
    <t>20201209 11:42:58</t>
  </si>
  <si>
    <t>11:42:58</t>
  </si>
  <si>
    <t>SC2</t>
  </si>
  <si>
    <t>_1</t>
  </si>
  <si>
    <t>RECT-6366-20201209-11_42_59</t>
  </si>
  <si>
    <t>DARK-6367-20201209-11_43_01</t>
  </si>
  <si>
    <t>11:39:03</t>
  </si>
  <si>
    <t>20201209 11:46:09</t>
  </si>
  <si>
    <t>11:46:09</t>
  </si>
  <si>
    <t>RECT-6368-20201209-11_46_10</t>
  </si>
  <si>
    <t>DARK-6369-20201209-11_46_12</t>
  </si>
  <si>
    <t>20201209 11:49:39</t>
  </si>
  <si>
    <t>11:49:39</t>
  </si>
  <si>
    <t>9025</t>
  </si>
  <si>
    <t>RECT-6370-20201209-11_49_41</t>
  </si>
  <si>
    <t>DARK-6371-20201209-11_49_43</t>
  </si>
  <si>
    <t>11:46:53</t>
  </si>
  <si>
    <t>20201209 11:52:04</t>
  </si>
  <si>
    <t>11:52:04</t>
  </si>
  <si>
    <t>RECT-6372-20201209-11_52_06</t>
  </si>
  <si>
    <t>DARK-6373-20201209-11_52_08</t>
  </si>
  <si>
    <t>20201209 11:59:02</t>
  </si>
  <si>
    <t>11:59:02</t>
  </si>
  <si>
    <t>TX6704</t>
  </si>
  <si>
    <t>_2</t>
  </si>
  <si>
    <t>RECT-6374-20201209-11_59_03</t>
  </si>
  <si>
    <t>DARK-6375-20201209-11_59_05</t>
  </si>
  <si>
    <t>11:53:35</t>
  </si>
  <si>
    <t>20201209 12:06:09</t>
  </si>
  <si>
    <t>12:06:09</t>
  </si>
  <si>
    <t>RECT-6376-20201209-12_06_10</t>
  </si>
  <si>
    <t>DARK-6377-20201209-12_06_12</t>
  </si>
  <si>
    <t>20201209 12:09:48</t>
  </si>
  <si>
    <t>12:09:48</t>
  </si>
  <si>
    <t>ANU65</t>
  </si>
  <si>
    <t>RECT-6378-20201209-12_09_50</t>
  </si>
  <si>
    <t>DARK-6379-20201209-12_09_52</t>
  </si>
  <si>
    <t>12:08:06</t>
  </si>
  <si>
    <t>20201209 12:12:52</t>
  </si>
  <si>
    <t>12:12:52</t>
  </si>
  <si>
    <t>RECT-6380-20201209-12_12_53</t>
  </si>
  <si>
    <t>DARK-6381-20201209-12_12_55</t>
  </si>
  <si>
    <t>20201209 12:16:56</t>
  </si>
  <si>
    <t>12:16:56</t>
  </si>
  <si>
    <t>Vru42</t>
  </si>
  <si>
    <t>RECT-6382-20201209-12_16_58</t>
  </si>
  <si>
    <t>DARK-6383-20201209-12_17_00</t>
  </si>
  <si>
    <t>20201209 12:20:53</t>
  </si>
  <si>
    <t>12:20:53</t>
  </si>
  <si>
    <t>RECT-6384-20201209-12_20_54</t>
  </si>
  <si>
    <t>DARK-6385-20201209-12_20_56</t>
  </si>
  <si>
    <t>20201209 12:24:33</t>
  </si>
  <si>
    <t>12:24:33</t>
  </si>
  <si>
    <t>Haines2</t>
  </si>
  <si>
    <t>RECT-6386-20201209-12_24_34</t>
  </si>
  <si>
    <t>DARK-6387-20201209-12_24_36</t>
  </si>
  <si>
    <t>12:22:13</t>
  </si>
  <si>
    <t>20201209 12:27:01</t>
  </si>
  <si>
    <t>12:27:01</t>
  </si>
  <si>
    <t>RECT-6388-20201209-12_27_03</t>
  </si>
  <si>
    <t>DARK-6389-20201209-12_27_05</t>
  </si>
  <si>
    <t>20201209 12:38:43</t>
  </si>
  <si>
    <t>12:38:43</t>
  </si>
  <si>
    <t>b40-14</t>
  </si>
  <si>
    <t>_5</t>
  </si>
  <si>
    <t>RECT-6390-20201209-12_38_44</t>
  </si>
  <si>
    <t>DARK-6391-20201209-12_38_46</t>
  </si>
  <si>
    <t>12:35:49</t>
  </si>
  <si>
    <t>20201209 12:43:02</t>
  </si>
  <si>
    <t>12:43:02</t>
  </si>
  <si>
    <t>RECT-6392-20201209-12_43_04</t>
  </si>
  <si>
    <t>DARK-6393-20201209-12_43_06</t>
  </si>
  <si>
    <t>20201209 12:46:08</t>
  </si>
  <si>
    <t>12:46:08</t>
  </si>
  <si>
    <t>T52</t>
  </si>
  <si>
    <t>_8</t>
  </si>
  <si>
    <t>RECT-6394-20201209-12_46_09</t>
  </si>
  <si>
    <t>DARK-6395-20201209-12_46_11</t>
  </si>
  <si>
    <t>20201209 12:48:48</t>
  </si>
  <si>
    <t>12:48:48</t>
  </si>
  <si>
    <t>RECT-6396-20201209-12_48_50</t>
  </si>
  <si>
    <t>DARK-6397-20201209-12_48_52</t>
  </si>
  <si>
    <t>20201209 12:52:10</t>
  </si>
  <si>
    <t>12:52:10</t>
  </si>
  <si>
    <t>UT12-075</t>
  </si>
  <si>
    <t>RECT-6398-20201209-12_52_11</t>
  </si>
  <si>
    <t>DARK-6399-20201209-12_52_13</t>
  </si>
  <si>
    <t>12:49:37</t>
  </si>
  <si>
    <t>20201209 12:56:16</t>
  </si>
  <si>
    <t>12:56:16</t>
  </si>
  <si>
    <t>RECT-6400-20201209-12_56_18</t>
  </si>
  <si>
    <t>DARK-6401-20201209-12_56_20</t>
  </si>
  <si>
    <t>20201209 13:00:19</t>
  </si>
  <si>
    <t>13:00:19</t>
  </si>
  <si>
    <t>9031</t>
  </si>
  <si>
    <t>RECT-6402-20201209-13_00_21</t>
  </si>
  <si>
    <t>DARK-6403-20201209-13_00_23</t>
  </si>
  <si>
    <t>12:57:20</t>
  </si>
  <si>
    <t>20201209 13:03:12</t>
  </si>
  <si>
    <t>13:03:12</t>
  </si>
  <si>
    <t>RECT-6404-20201209-13_03_13</t>
  </si>
  <si>
    <t>DARK-6405-20201209-13_03_16</t>
  </si>
  <si>
    <t>20201209 13:06:03</t>
  </si>
  <si>
    <t>13:06:03</t>
  </si>
  <si>
    <t>CC12</t>
  </si>
  <si>
    <t>RECT-6406-20201209-13_06_04</t>
  </si>
  <si>
    <t>DARK-6407-20201209-13_06_06</t>
  </si>
  <si>
    <t>13:04:24</t>
  </si>
  <si>
    <t>20201209 13:08:33</t>
  </si>
  <si>
    <t>13:08:33</t>
  </si>
  <si>
    <t>RECT-6408-20201209-13_08_35</t>
  </si>
  <si>
    <t>DARK-6409-20201209-13_08_37</t>
  </si>
  <si>
    <t>20201209 13:11:11</t>
  </si>
  <si>
    <t>13:11:11</t>
  </si>
  <si>
    <t>C56-94</t>
  </si>
  <si>
    <t>RECT-6410-20201209-13_11_13</t>
  </si>
  <si>
    <t>DARK-6411-20201209-13_11_15</t>
  </si>
  <si>
    <t>20201209 13:12:55</t>
  </si>
  <si>
    <t>13:12:55</t>
  </si>
  <si>
    <t>RECT-6412-20201209-13_12_57</t>
  </si>
  <si>
    <t>DARK-6413-20201209-13_12_59</t>
  </si>
  <si>
    <t>20201209 13:15:50</t>
  </si>
  <si>
    <t>13:15:50</t>
  </si>
  <si>
    <t>1149</t>
  </si>
  <si>
    <t>RECT-6414-20201209-13_15_52</t>
  </si>
  <si>
    <t>DARK-6415-20201209-13_15_54</t>
  </si>
  <si>
    <t>13:14:04</t>
  </si>
  <si>
    <t>20201209 13:17:51</t>
  </si>
  <si>
    <t>13:17:51</t>
  </si>
  <si>
    <t>RECT-6416-20201209-13_17_53</t>
  </si>
  <si>
    <t>DARK-6417-20201209-13_17_55</t>
  </si>
  <si>
    <t>20201209 13:20:52</t>
  </si>
  <si>
    <t>13:20:52</t>
  </si>
  <si>
    <t>NY1</t>
  </si>
  <si>
    <t>RECT-6418-20201209-13_20_54</t>
  </si>
  <si>
    <t>DARK-6419-20201209-13_20_56</t>
  </si>
  <si>
    <t>13:19:05</t>
  </si>
  <si>
    <t>20201209 13:23:08</t>
  </si>
  <si>
    <t>13:23:08</t>
  </si>
  <si>
    <t>RECT-6420-20201209-13_23_09</t>
  </si>
  <si>
    <t>DARK-6421-20201209-13_23_12</t>
  </si>
  <si>
    <t>20201209 13:27:26</t>
  </si>
  <si>
    <t>13:27:26</t>
  </si>
  <si>
    <t>RECT-6422-20201209-13_27_28</t>
  </si>
  <si>
    <t>DARK-6423-20201209-13_27_30</t>
  </si>
  <si>
    <t>20201209 13:31:42</t>
  </si>
  <si>
    <t>13:31:42</t>
  </si>
  <si>
    <t>RECT-6424-20201209-13_31_43</t>
  </si>
  <si>
    <t>DARK-6425-20201209-13_31_45</t>
  </si>
  <si>
    <t>20201209 13:34:48</t>
  </si>
  <si>
    <t>13:34:48</t>
  </si>
  <si>
    <t>9018</t>
  </si>
  <si>
    <t>_9</t>
  </si>
  <si>
    <t>RECT-6426-20201209-13_34_50</t>
  </si>
  <si>
    <t>DARK-6427-20201209-13_34_52</t>
  </si>
  <si>
    <t>13:32:52</t>
  </si>
  <si>
    <t>20201209 13:39:13</t>
  </si>
  <si>
    <t>13:39:13</t>
  </si>
  <si>
    <t>RECT-6428-20201209-13_39_15</t>
  </si>
  <si>
    <t>DARK-6429-20201209-13_39_17</t>
  </si>
  <si>
    <t>13:44:07</t>
  </si>
  <si>
    <t>only use log 43 and 44 for 588155.01.6</t>
  </si>
  <si>
    <t>20201209 13:44:24</t>
  </si>
  <si>
    <t>13:44:24</t>
  </si>
  <si>
    <t>RECT-6434-20201209-13_44_25</t>
  </si>
  <si>
    <t>DARK-6435-20201209-13_44_27</t>
  </si>
  <si>
    <t>20201209 13:46:16</t>
  </si>
  <si>
    <t>13:46:16</t>
  </si>
  <si>
    <t>RECT-6436-20201209-13_46_17</t>
  </si>
  <si>
    <t>DARK-6437-20201209-13_46_19</t>
  </si>
  <si>
    <t>20201209 13:48:16</t>
  </si>
  <si>
    <t>13:48:16</t>
  </si>
  <si>
    <t>OCK1-SO2</t>
  </si>
  <si>
    <t>RECT-6438-20201209-13_48_18</t>
  </si>
  <si>
    <t>DARK-6439-20201209-13_48_20</t>
  </si>
  <si>
    <t>20201209 13:50:48</t>
  </si>
  <si>
    <t>13:50:48</t>
  </si>
  <si>
    <t>RECT-6440-20201209-13_50_50</t>
  </si>
  <si>
    <t>DARK-6441-20201209-13_50_52</t>
  </si>
  <si>
    <t>20201209 13:53:39</t>
  </si>
  <si>
    <t>13:53:39</t>
  </si>
  <si>
    <t>RECT-6442-20201209-13_53_40</t>
  </si>
  <si>
    <t>DARK-6443-20201209-13_53_42</t>
  </si>
  <si>
    <t>13:51:36</t>
  </si>
  <si>
    <t>14:00:16</t>
  </si>
  <si>
    <t>only use log 43 and 44 for 588155.01.6; ignore log 48 wrong leaf;</t>
  </si>
  <si>
    <t>14:00:17</t>
  </si>
  <si>
    <t>20201209 14:01:32</t>
  </si>
  <si>
    <t>14:01:32</t>
  </si>
  <si>
    <t>RECT-6446-20201209-14_01_33</t>
  </si>
  <si>
    <t>DARK-6447-20201209-14_01_36</t>
  </si>
  <si>
    <t>20201209 14:05:01</t>
  </si>
  <si>
    <t>14:05:01</t>
  </si>
  <si>
    <t>2970</t>
  </si>
  <si>
    <t>RECT-6448-20201209-14_05_03</t>
  </si>
  <si>
    <t>DARK-6449-20201209-14_05_05</t>
  </si>
  <si>
    <t>14:02:57</t>
  </si>
  <si>
    <t>20201209 14:07:38</t>
  </si>
  <si>
    <t>14:07:38</t>
  </si>
  <si>
    <t>RECT-6450-20201209-14_07_40</t>
  </si>
  <si>
    <t>DARK-6451-20201209-14_07_42</t>
  </si>
  <si>
    <t>20201209 14:11:01</t>
  </si>
  <si>
    <t>14:11:01</t>
  </si>
  <si>
    <t>RECT-6452-20201209-14_11_02</t>
  </si>
  <si>
    <t>DARK-6453-20201209-14_11_04</t>
  </si>
  <si>
    <t>14:08:46</t>
  </si>
  <si>
    <t>20201209 14:14:43</t>
  </si>
  <si>
    <t>14:14:43</t>
  </si>
  <si>
    <t>RECT-6454-20201209-14_14_44</t>
  </si>
  <si>
    <t>DARK-6455-20201209-14_14_46</t>
  </si>
  <si>
    <t>20201209 14:19:42</t>
  </si>
  <si>
    <t>14:19:42</t>
  </si>
  <si>
    <t>_7</t>
  </si>
  <si>
    <t>RECT-6456-20201209-14_19_43</t>
  </si>
  <si>
    <t>DARK-6457-20201209-14_19_45</t>
  </si>
  <si>
    <t>14:16:23</t>
  </si>
  <si>
    <t>20201209 14:22:19</t>
  </si>
  <si>
    <t>14:22:19</t>
  </si>
  <si>
    <t>RECT-6458-20201209-14_22_20</t>
  </si>
  <si>
    <t>DARK-6459-20201209-14_22_23</t>
  </si>
  <si>
    <t>20201209 14:26:18</t>
  </si>
  <si>
    <t>14:26:18</t>
  </si>
  <si>
    <t>RECT-6460-20201209-14_26_19</t>
  </si>
  <si>
    <t>DARK-6461-20201209-14_26_22</t>
  </si>
  <si>
    <t>14:23:27</t>
  </si>
  <si>
    <t>20201209 14:29:54</t>
  </si>
  <si>
    <t>14:29:54</t>
  </si>
  <si>
    <t>RECT-6462-20201209-14_29_56</t>
  </si>
  <si>
    <t>DARK-6463-20201209-14_29_58</t>
  </si>
  <si>
    <t>20201209 14:33:27</t>
  </si>
  <si>
    <t>14:33:27</t>
  </si>
  <si>
    <t>TXNM0821</t>
  </si>
  <si>
    <t>RECT-6464-20201209-14_33_29</t>
  </si>
  <si>
    <t>DARK-6465-20201209-14_33_30</t>
  </si>
  <si>
    <t>20201209 14:36:28</t>
  </si>
  <si>
    <t>14:36:28</t>
  </si>
  <si>
    <t>RECT-6466-20201209-14_36_30</t>
  </si>
  <si>
    <t>DARK-6467-20201209-14_36_32</t>
  </si>
  <si>
    <t>20201209 14:38:44</t>
  </si>
  <si>
    <t>14:38:44</t>
  </si>
  <si>
    <t>2214.4</t>
  </si>
  <si>
    <t>RECT-6468-20201209-14_38_46</t>
  </si>
  <si>
    <t>DARK-6469-20201209-14_38_47</t>
  </si>
  <si>
    <t>20201209 14:41:15</t>
  </si>
  <si>
    <t>14:41:15</t>
  </si>
  <si>
    <t>RECT-6470-20201209-14_41_17</t>
  </si>
  <si>
    <t>DARK-6471-20201209-14_41_19</t>
  </si>
  <si>
    <t>20201209 14:46:47</t>
  </si>
  <si>
    <t>14:46:47</t>
  </si>
  <si>
    <t>b42-24</t>
  </si>
  <si>
    <t>RECT-6472-20201209-14_46_49</t>
  </si>
  <si>
    <t>DARK-6473-20201209-14_46_51</t>
  </si>
  <si>
    <t>14:43:56</t>
  </si>
  <si>
    <t>20201209 14:51:07</t>
  </si>
  <si>
    <t>14:51:07</t>
  </si>
  <si>
    <t>RECT-6474-20201209-14_51_09</t>
  </si>
  <si>
    <t>DARK-6475-20201209-14_51_10</t>
  </si>
  <si>
    <t>20201209 14:56:30</t>
  </si>
  <si>
    <t>14:56:30</t>
  </si>
  <si>
    <t>b42-34</t>
  </si>
  <si>
    <t>RECT-6476-20201209-14_56_32</t>
  </si>
  <si>
    <t>DARK-6477-20201209-14_56_34</t>
  </si>
  <si>
    <t>14:51:57</t>
  </si>
  <si>
    <t>20201209 14:58:58</t>
  </si>
  <si>
    <t>14:58:58</t>
  </si>
  <si>
    <t>RECT-6478-20201209-14_59_00</t>
  </si>
  <si>
    <t>DARK-6479-20201209-14_59_02</t>
  </si>
  <si>
    <t>20201209 15:02:17</t>
  </si>
  <si>
    <t>15:02:17</t>
  </si>
  <si>
    <t>25189.01</t>
  </si>
  <si>
    <t>RECT-6480-20201209-15_02_18</t>
  </si>
  <si>
    <t>DARK-6481-20201209-15_02_20</t>
  </si>
  <si>
    <t>14:59:55</t>
  </si>
  <si>
    <t>20201209 15:04:16</t>
  </si>
  <si>
    <t>15:04:16</t>
  </si>
  <si>
    <t>RECT-6482-20201209-15_04_17</t>
  </si>
  <si>
    <t>DARK-6483-20201209-15_04_20</t>
  </si>
  <si>
    <t>20201209 15:08:30</t>
  </si>
  <si>
    <t>15:08:30</t>
  </si>
  <si>
    <t>RECT-6484-20201209-15_08_31</t>
  </si>
  <si>
    <t>DARK-6485-20201209-15_08_33</t>
  </si>
  <si>
    <t>15:05:06</t>
  </si>
  <si>
    <t>15:10:02</t>
  </si>
  <si>
    <t>only use log 43 and 44 for 588155.01.6; ignore log 48 wrong leaf; cc12.5 is very droopy and sad log 68+69;</t>
  </si>
  <si>
    <t>15:10:04</t>
  </si>
  <si>
    <t>20201209 15:11:41</t>
  </si>
  <si>
    <t>15:11:41</t>
  </si>
  <si>
    <t>RECT-6486-20201209-15_11_42</t>
  </si>
  <si>
    <t>DARK-6487-20201209-15_11_44</t>
  </si>
  <si>
    <t>20201209 15:15:09</t>
  </si>
  <si>
    <t>15:15:09</t>
  </si>
  <si>
    <t>RECT-6488-20201209-15_15_11</t>
  </si>
  <si>
    <t>DARK-6489-20201209-15_15_13</t>
  </si>
  <si>
    <t>15:13:05</t>
  </si>
  <si>
    <t>20201209 15:17:44</t>
  </si>
  <si>
    <t>15:17:44</t>
  </si>
  <si>
    <t>RECT-6490-20201209-15_17_46</t>
  </si>
  <si>
    <t>DARK-6491-20201209-15_17_48</t>
  </si>
  <si>
    <t>20201209 15:22:45</t>
  </si>
  <si>
    <t>15:22:45</t>
  </si>
  <si>
    <t>RECT-6492-20201209-15_22_47</t>
  </si>
  <si>
    <t>DARK-6493-20201209-15_22_48</t>
  </si>
  <si>
    <t>20201209 15:27:09</t>
  </si>
  <si>
    <t>15:27:09</t>
  </si>
  <si>
    <t>RECT-6494-20201209-15_27_11</t>
  </si>
  <si>
    <t>DARK-6495-20201209-15_27_13</t>
  </si>
  <si>
    <t>20201209 15:31:20</t>
  </si>
  <si>
    <t>15:31:20</t>
  </si>
  <si>
    <t>RECT-6496-20201209-15_31_22</t>
  </si>
  <si>
    <t>DARK-6497-20201209-15_31_24</t>
  </si>
  <si>
    <t>15:29:09</t>
  </si>
  <si>
    <t>20201209 15:33:58</t>
  </si>
  <si>
    <t>15:33:58</t>
  </si>
  <si>
    <t>RECT-6498-20201209-15_34_00</t>
  </si>
  <si>
    <t>DARK-6499-20201209-15_34_02</t>
  </si>
  <si>
    <t>20201209 15:38:34</t>
  </si>
  <si>
    <t>15:38:34</t>
  </si>
  <si>
    <t>RECT-6500-20201209-15_38_36</t>
  </si>
  <si>
    <t>DARK-6501-20201209-15_38_38</t>
  </si>
  <si>
    <t>15:35:11</t>
  </si>
  <si>
    <t>20201209 15:41:17</t>
  </si>
  <si>
    <t>15:41:17</t>
  </si>
  <si>
    <t>RECT-6502-20201209-15_41_19</t>
  </si>
  <si>
    <t>DARK-6503-20201209-15_41_21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</si>
</sst>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90"/>
  <sheetViews>
    <sheetView topLeftCell="A66" workbookViewId="0">
      <selection activeCell="A62" sqref="A62:XFD62"/>
    </sheetView>
  </sheetViews>
  <sheetFormatPr defaultRowHeight="15" x14ac:dyDescent="0.25"/>
  <sheetData>
    <row r="2" spans="1:170" x14ac:dyDescent="0.25">
      <c r="A2" t="s">
        <v>26</v>
      </c>
      <c r="B2" t="s">
        <v>27</v>
      </c>
      <c r="C2" t="s">
        <v>28</v>
      </c>
    </row>
    <row r="3" spans="1:170" x14ac:dyDescent="0.25">
      <c r="B3">
        <v>4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1607540932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1607540924</v>
      </c>
      <c r="I17">
        <f t="shared" ref="I17:I48" si="0">BW17*AG17*(BS17-BT17)/(100*BL17*(1000-AG17*BS17))</f>
        <v>2.0548936462991027E-3</v>
      </c>
      <c r="J17">
        <f t="shared" ref="J17:J48" si="1">BW17*AG17*(BR17-BQ17*(1000-AG17*BT17)/(1000-AG17*BS17))/(100*BL17)</f>
        <v>11.325708511216371</v>
      </c>
      <c r="K17">
        <f t="shared" ref="K17:K48" si="2">BQ17 - IF(AG17&gt;1, J17*BL17*100/(AI17*CE17), 0)</f>
        <v>383.736516129032</v>
      </c>
      <c r="L17">
        <f t="shared" ref="L17:L48" si="3">((R17-I17/2)*K17-J17)/(R17+I17/2)</f>
        <v>193.28156691711644</v>
      </c>
      <c r="M17">
        <f t="shared" ref="M17:M48" si="4">L17*(BX17+BY17)/1000</f>
        <v>19.719504019425539</v>
      </c>
      <c r="N17">
        <f t="shared" ref="N17:N48" si="5">(BQ17 - IF(AG17&gt;1, J17*BL17*100/(AI17*CE17), 0))*(BX17+BY17)/1000</f>
        <v>39.150623067184377</v>
      </c>
      <c r="O17">
        <f t="shared" ref="O17:O48" si="6">2/((1/Q17-1/P17)+SIGN(Q17)*SQRT((1/Q17-1/P17)*(1/Q17-1/P17) + 4*BM17/((BM17+1)*(BM17+1))*(2*1/Q17*1/P17-1/P17*1/P17)))</f>
        <v>0.10176049534266056</v>
      </c>
      <c r="P17">
        <f t="shared" ref="P17:P4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2.9635194638501625</v>
      </c>
      <c r="Q17">
        <f t="shared" ref="Q17:Q48" si="8">I17*(1000-(1000*0.61365*EXP(17.502*U17/(240.97+U17))/(BX17+BY17)+BS17)/2)/(1000*0.61365*EXP(17.502*U17/(240.97+U17))/(BX17+BY17)-BS17)</f>
        <v>9.9858408895776213E-2</v>
      </c>
      <c r="R17">
        <f t="shared" ref="R17:R48" si="9">1/((BM17+1)/(O17/1.6)+1/(P17/1.37)) + BM17/((BM17+1)/(O17/1.6) + BM17/(P17/1.37))</f>
        <v>6.2579439163223963E-2</v>
      </c>
      <c r="S17">
        <f t="shared" ref="S17:S48" si="10">(BI17*BK17)</f>
        <v>231.28512942699152</v>
      </c>
      <c r="T17">
        <f t="shared" ref="T17:T48" si="11">(BZ17+(S17+2*0.95*0.0000000567*(((BZ17+$B$7)+273)^4-(BZ17+273)^4)-44100*I17)/(1.84*29.3*P17+8*0.95*0.0000000567*(BZ17+273)^3))</f>
        <v>33.770151843651774</v>
      </c>
      <c r="U17">
        <f t="shared" ref="U17:U48" si="12">($C$7*CA17+$D$7*CB17+$E$7*T17)</f>
        <v>33.110480645161303</v>
      </c>
      <c r="V17">
        <f t="shared" ref="V17:V48" si="13">0.61365*EXP(17.502*U17/(240.97+U17))</f>
        <v>5.0835537838184219</v>
      </c>
      <c r="W17">
        <f t="shared" ref="W17:W48" si="14">(X17/Y17*100)</f>
        <v>60.887272850929605</v>
      </c>
      <c r="X17">
        <f t="shared" ref="X17:X48" si="15">BS17*(BX17+BY17)/1000</f>
        <v>3.0679521035075501</v>
      </c>
      <c r="Y17">
        <f t="shared" ref="Y17:Y48" si="16">0.61365*EXP(17.502*BZ17/(240.97+BZ17))</f>
        <v>5.0387412013325372</v>
      </c>
      <c r="Z17">
        <f t="shared" ref="Z17:Z48" si="17">(V17-BS17*(BX17+BY17)/1000)</f>
        <v>2.0156016803108718</v>
      </c>
      <c r="AA17">
        <f t="shared" ref="AA17:AA48" si="18">(-I17*44100)</f>
        <v>-90.620809801790429</v>
      </c>
      <c r="AB17">
        <f t="shared" ref="AB17:AB48" si="19">2*29.3*P17*0.92*(BZ17-U17)</f>
        <v>-25.182727894692704</v>
      </c>
      <c r="AC17">
        <f t="shared" ref="AC17:AC48" si="20">2*0.95*0.0000000567*(((BZ17+$B$7)+273)^4-(U17+273)^4)</f>
        <v>-1.9467283175828234</v>
      </c>
      <c r="AD17">
        <f t="shared" ref="AD17:AD48" si="21">S17+AC17+AA17+AB17</f>
        <v>113.53486341292555</v>
      </c>
      <c r="AE17">
        <v>0</v>
      </c>
      <c r="AF17">
        <v>0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MAX(0,($B$13+$C$13*CE17)/(1+$D$13*CE17)*BX17/(BZ17+273)*$E$13)</f>
        <v>52859.724352982281</v>
      </c>
      <c r="AJ17" t="s">
        <v>287</v>
      </c>
      <c r="AK17">
        <v>715.47692307692296</v>
      </c>
      <c r="AL17">
        <v>3262.08</v>
      </c>
      <c r="AM17">
        <f t="shared" ref="AM17:AM48" si="25">AL17-AK17</f>
        <v>2546.603076923077</v>
      </c>
      <c r="AN17">
        <f t="shared" ref="AN17:AN48" si="26">AM17/AL17</f>
        <v>0.78066849277855754</v>
      </c>
      <c r="AO17">
        <v>-0.57774747981622299</v>
      </c>
      <c r="AP17" t="s">
        <v>288</v>
      </c>
      <c r="AQ17">
        <v>1186.1753846153799</v>
      </c>
      <c r="AR17">
        <v>1494.35</v>
      </c>
      <c r="AS17">
        <f t="shared" ref="AS17:AS48" si="27">1-AQ17/AR17</f>
        <v>0.20622653018678361</v>
      </c>
      <c r="AT17">
        <v>0.5</v>
      </c>
      <c r="AU17">
        <f t="shared" ref="AU17:AU48" si="28">BI17</f>
        <v>1180.1563168763321</v>
      </c>
      <c r="AV17">
        <f t="shared" ref="AV17:AV48" si="29">J17</f>
        <v>11.325708511216371</v>
      </c>
      <c r="AW17">
        <f t="shared" ref="AW17:AW48" si="30">AS17*AT17*AU17</f>
        <v>121.68977115371013</v>
      </c>
      <c r="AX17">
        <f t="shared" ref="AX17:AX48" si="31">BC17/AR17</f>
        <v>0.49276273965269179</v>
      </c>
      <c r="AY17">
        <f t="shared" ref="AY17:AY48" si="32">(AV17-AO17)/AU17</f>
        <v>1.0086338411964752E-2</v>
      </c>
      <c r="AZ17">
        <f t="shared" ref="AZ17:AZ48" si="33">(AL17-AR17)/AR17</f>
        <v>1.1829424164352396</v>
      </c>
      <c r="BA17" t="s">
        <v>289</v>
      </c>
      <c r="BB17">
        <v>757.99</v>
      </c>
      <c r="BC17">
        <f t="shared" ref="BC17:BC48" si="34">AR17-BB17</f>
        <v>736.3599999999999</v>
      </c>
      <c r="BD17">
        <f t="shared" ref="BD17:BD48" si="35">(AR17-AQ17)/(AR17-BB17)</f>
        <v>0.41851080366209464</v>
      </c>
      <c r="BE17">
        <f t="shared" ref="BE17:BE48" si="36">(AL17-AR17)/(AL17-BB17)</f>
        <v>0.70593708692578938</v>
      </c>
      <c r="BF17">
        <f t="shared" ref="BF17:BF48" si="37">(AR17-AQ17)/(AR17-AK17)</f>
        <v>0.39566731026582386</v>
      </c>
      <c r="BG17">
        <f t="shared" ref="BG17:BG48" si="38">(AL17-AR17)/(AL17-AK17)</f>
        <v>0.6941521495905254</v>
      </c>
      <c r="BH17">
        <f t="shared" ref="BH17:BH48" si="39">$B$11*CF17+$C$11*CG17+$F$11*CH17*(1-CK17)</f>
        <v>1399.9661290322599</v>
      </c>
      <c r="BI17">
        <f t="shared" ref="BI17:BI48" si="40">BH17*BJ17</f>
        <v>1180.1563168763321</v>
      </c>
      <c r="BJ17">
        <f t="shared" ref="BJ17:BJ48" si="41">($B$11*$D$9+$C$11*$D$9+$F$11*((CU17+CM17)/MAX(CU17+CM17+CV17, 0.1)*$I$9+CV17/MAX(CU17+CM17+CV17, 0.1)*$J$9))/($B$11+$C$11+$F$11)</f>
        <v>0.84298919266863015</v>
      </c>
      <c r="BK17">
        <f t="shared" ref="BK17:BK48" si="42">($B$11*$K$9+$C$11*$K$9+$F$11*((CU17+CM17)/MAX(CU17+CM17+CV17, 0.1)*$P$9+CV17/MAX(CU17+CM17+CV17, 0.1)*$Q$9))/($B$11+$C$11+$F$11)</f>
        <v>0.19597838533726017</v>
      </c>
      <c r="BL17">
        <v>6</v>
      </c>
      <c r="BM17">
        <v>0.5</v>
      </c>
      <c r="BN17" t="s">
        <v>290</v>
      </c>
      <c r="BO17">
        <v>2</v>
      </c>
      <c r="BP17">
        <v>1607540924</v>
      </c>
      <c r="BQ17">
        <v>383.736516129032</v>
      </c>
      <c r="BR17">
        <v>398.27341935483901</v>
      </c>
      <c r="BS17">
        <v>30.070664516129</v>
      </c>
      <c r="BT17">
        <v>27.678974193548399</v>
      </c>
      <c r="BU17">
        <v>381.632612903226</v>
      </c>
      <c r="BV17">
        <v>29.5178516129032</v>
      </c>
      <c r="BW17">
        <v>500.00661290322603</v>
      </c>
      <c r="BX17">
        <v>101.980032258064</v>
      </c>
      <c r="BY17">
        <v>4.4720200000000002E-2</v>
      </c>
      <c r="BZ17">
        <v>32.952861290322602</v>
      </c>
      <c r="CA17">
        <v>33.110480645161303</v>
      </c>
      <c r="CB17">
        <v>999.9</v>
      </c>
      <c r="CC17">
        <v>0</v>
      </c>
      <c r="CD17">
        <v>0</v>
      </c>
      <c r="CE17">
        <v>9996.9948387096792</v>
      </c>
      <c r="CF17">
        <v>0</v>
      </c>
      <c r="CG17">
        <v>635.13164516128995</v>
      </c>
      <c r="CH17">
        <v>1399.9661290322599</v>
      </c>
      <c r="CI17">
        <v>0.90000306451612899</v>
      </c>
      <c r="CJ17">
        <v>9.9996887096774206E-2</v>
      </c>
      <c r="CK17">
        <v>0</v>
      </c>
      <c r="CL17">
        <v>1186.9941935483901</v>
      </c>
      <c r="CM17">
        <v>4.9997499999999997</v>
      </c>
      <c r="CN17">
        <v>16487.635483870999</v>
      </c>
      <c r="CO17">
        <v>12177.7677419355</v>
      </c>
      <c r="CP17">
        <v>46.52</v>
      </c>
      <c r="CQ17">
        <v>48.352645161290297</v>
      </c>
      <c r="CR17">
        <v>47.356709677419403</v>
      </c>
      <c r="CS17">
        <v>48.094580645161301</v>
      </c>
      <c r="CT17">
        <v>48.185193548387097</v>
      </c>
      <c r="CU17">
        <v>1255.4738709677399</v>
      </c>
      <c r="CV17">
        <v>139.49225806451599</v>
      </c>
      <c r="CW17">
        <v>0</v>
      </c>
      <c r="CX17">
        <v>492.90000009536698</v>
      </c>
      <c r="CY17">
        <v>0</v>
      </c>
      <c r="CZ17">
        <v>1186.1753846153799</v>
      </c>
      <c r="DA17">
        <v>-203.09675186434799</v>
      </c>
      <c r="DB17">
        <v>-2771.4187996355399</v>
      </c>
      <c r="DC17">
        <v>16476.8384615385</v>
      </c>
      <c r="DD17">
        <v>15</v>
      </c>
      <c r="DE17">
        <v>1607540546.5</v>
      </c>
      <c r="DF17" t="s">
        <v>291</v>
      </c>
      <c r="DG17">
        <v>1607540536.5</v>
      </c>
      <c r="DH17">
        <v>1607540546.5</v>
      </c>
      <c r="DI17">
        <v>2</v>
      </c>
      <c r="DJ17">
        <v>-0.47399999999999998</v>
      </c>
      <c r="DK17">
        <v>0.54600000000000004</v>
      </c>
      <c r="DL17">
        <v>2.1040000000000001</v>
      </c>
      <c r="DM17">
        <v>0.55300000000000005</v>
      </c>
      <c r="DN17">
        <v>395</v>
      </c>
      <c r="DO17">
        <v>27</v>
      </c>
      <c r="DP17">
        <v>0.26</v>
      </c>
      <c r="DQ17">
        <v>0.16</v>
      </c>
      <c r="DR17">
        <v>11.3234710923085</v>
      </c>
      <c r="DS17">
        <v>-1.28880276417287E-2</v>
      </c>
      <c r="DT17">
        <v>9.1952198848998003E-3</v>
      </c>
      <c r="DU17">
        <v>1</v>
      </c>
      <c r="DV17">
        <v>-14.53464</v>
      </c>
      <c r="DW17">
        <v>-7.3649833147954993E-2</v>
      </c>
      <c r="DX17">
        <v>1.31641330895733E-2</v>
      </c>
      <c r="DY17">
        <v>1</v>
      </c>
      <c r="DZ17">
        <v>2.3912580000000001</v>
      </c>
      <c r="EA17">
        <v>0.116610634037826</v>
      </c>
      <c r="EB17">
        <v>8.4979795245693403E-3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2.1030000000000002</v>
      </c>
      <c r="EJ17">
        <v>0.55279999999999996</v>
      </c>
      <c r="EK17">
        <v>2.1037499999999301</v>
      </c>
      <c r="EL17">
        <v>0</v>
      </c>
      <c r="EM17">
        <v>0</v>
      </c>
      <c r="EN17">
        <v>0</v>
      </c>
      <c r="EO17">
        <v>0.55283000000000004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6.6</v>
      </c>
      <c r="EX17">
        <v>6.4</v>
      </c>
      <c r="EY17">
        <v>2</v>
      </c>
      <c r="EZ17">
        <v>512.69899999999996</v>
      </c>
      <c r="FA17">
        <v>567.63</v>
      </c>
      <c r="FB17">
        <v>31.403600000000001</v>
      </c>
      <c r="FC17">
        <v>30.9282</v>
      </c>
      <c r="FD17">
        <v>30.001300000000001</v>
      </c>
      <c r="FE17">
        <v>30.662700000000001</v>
      </c>
      <c r="FF17">
        <v>30.607600000000001</v>
      </c>
      <c r="FG17">
        <v>16.2212</v>
      </c>
      <c r="FH17">
        <v>0</v>
      </c>
      <c r="FI17">
        <v>100</v>
      </c>
      <c r="FJ17">
        <v>-999.9</v>
      </c>
      <c r="FK17">
        <v>400</v>
      </c>
      <c r="FL17">
        <v>27.778700000000001</v>
      </c>
      <c r="FM17">
        <v>101.598</v>
      </c>
      <c r="FN17">
        <v>100.988</v>
      </c>
    </row>
    <row r="18" spans="1:170" x14ac:dyDescent="0.25">
      <c r="A18">
        <v>2</v>
      </c>
      <c r="B18">
        <v>1607541078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1607541070</v>
      </c>
      <c r="I18">
        <f t="shared" si="0"/>
        <v>8.9873216086221023E-4</v>
      </c>
      <c r="J18">
        <f t="shared" si="1"/>
        <v>6.1635689711709372</v>
      </c>
      <c r="K18">
        <f t="shared" si="2"/>
        <v>391.82954838709702</v>
      </c>
      <c r="L18">
        <f t="shared" si="3"/>
        <v>136.29263502483707</v>
      </c>
      <c r="M18">
        <f t="shared" si="4"/>
        <v>13.904010926809143</v>
      </c>
      <c r="N18">
        <f t="shared" si="5"/>
        <v>39.972829942190785</v>
      </c>
      <c r="O18">
        <f t="shared" si="6"/>
        <v>4.0337512788903115E-2</v>
      </c>
      <c r="P18">
        <f t="shared" si="7"/>
        <v>2.9624736220006676</v>
      </c>
      <c r="Q18">
        <f t="shared" si="8"/>
        <v>4.0034850014847571E-2</v>
      </c>
      <c r="R18">
        <f t="shared" si="9"/>
        <v>2.504878486046869E-2</v>
      </c>
      <c r="S18">
        <f t="shared" si="10"/>
        <v>231.28324369328865</v>
      </c>
      <c r="T18">
        <f t="shared" si="11"/>
        <v>34.513495934386341</v>
      </c>
      <c r="U18">
        <f t="shared" si="12"/>
        <v>33.246935483870999</v>
      </c>
      <c r="V18">
        <f t="shared" si="13"/>
        <v>5.1226287337534053</v>
      </c>
      <c r="W18">
        <f t="shared" si="14"/>
        <v>56.569423168883304</v>
      </c>
      <c r="X18">
        <f t="shared" si="15"/>
        <v>2.9228055131955695</v>
      </c>
      <c r="Y18">
        <f t="shared" si="16"/>
        <v>5.1667585587178024</v>
      </c>
      <c r="Z18">
        <f t="shared" si="17"/>
        <v>2.1998232205578359</v>
      </c>
      <c r="AA18">
        <f t="shared" si="18"/>
        <v>-39.634088294023471</v>
      </c>
      <c r="AB18">
        <f t="shared" si="19"/>
        <v>24.439676739936868</v>
      </c>
      <c r="AC18">
        <f t="shared" si="20"/>
        <v>1.8953652780471955</v>
      </c>
      <c r="AD18">
        <f t="shared" si="21"/>
        <v>217.98419741724925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52752.39128925102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1658.0075999999999</v>
      </c>
      <c r="AR18">
        <v>1828.37</v>
      </c>
      <c r="AS18">
        <f t="shared" si="27"/>
        <v>9.3177201551108313E-2</v>
      </c>
      <c r="AT18">
        <v>0.5</v>
      </c>
      <c r="AU18">
        <f t="shared" si="28"/>
        <v>1180.1448394570173</v>
      </c>
      <c r="AV18">
        <f t="shared" si="29"/>
        <v>6.1635689711709372</v>
      </c>
      <c r="AW18">
        <f t="shared" si="30"/>
        <v>54.981296782793429</v>
      </c>
      <c r="AX18">
        <f t="shared" si="31"/>
        <v>0.55477283044460368</v>
      </c>
      <c r="AY18">
        <f t="shared" si="32"/>
        <v>5.7122788878090835E-3</v>
      </c>
      <c r="AZ18">
        <f t="shared" si="33"/>
        <v>0.78414653489173425</v>
      </c>
      <c r="BA18" t="s">
        <v>296</v>
      </c>
      <c r="BB18">
        <v>814.04</v>
      </c>
      <c r="BC18">
        <f t="shared" si="34"/>
        <v>1014.3299999999999</v>
      </c>
      <c r="BD18">
        <f t="shared" si="35"/>
        <v>0.16795559630495005</v>
      </c>
      <c r="BE18">
        <f t="shared" si="36"/>
        <v>0.58565628012614179</v>
      </c>
      <c r="BF18">
        <f t="shared" si="37"/>
        <v>0.15308065395735715</v>
      </c>
      <c r="BG18">
        <f t="shared" si="38"/>
        <v>0.5629891886144559</v>
      </c>
      <c r="BH18">
        <f t="shared" si="39"/>
        <v>1399.95225806452</v>
      </c>
      <c r="BI18">
        <f t="shared" si="40"/>
        <v>1180.1448394570173</v>
      </c>
      <c r="BJ18">
        <f t="shared" si="41"/>
        <v>0.84298934671429893</v>
      </c>
      <c r="BK18">
        <f t="shared" si="42"/>
        <v>0.19597869342859789</v>
      </c>
      <c r="BL18">
        <v>6</v>
      </c>
      <c r="BM18">
        <v>0.5</v>
      </c>
      <c r="BN18" t="s">
        <v>290</v>
      </c>
      <c r="BO18">
        <v>2</v>
      </c>
      <c r="BP18">
        <v>1607541070</v>
      </c>
      <c r="BQ18">
        <v>391.82954838709702</v>
      </c>
      <c r="BR18">
        <v>399.64822580645199</v>
      </c>
      <c r="BS18">
        <v>28.650500000000001</v>
      </c>
      <c r="BT18">
        <v>27.6029451612903</v>
      </c>
      <c r="BU18">
        <v>389.72590322580697</v>
      </c>
      <c r="BV18">
        <v>28.097680645161301</v>
      </c>
      <c r="BW18">
        <v>500.01183870967702</v>
      </c>
      <c r="BX18">
        <v>101.97058064516099</v>
      </c>
      <c r="BY18">
        <v>4.5283412903225802E-2</v>
      </c>
      <c r="BZ18">
        <v>33.399958064516099</v>
      </c>
      <c r="CA18">
        <v>33.246935483870999</v>
      </c>
      <c r="CB18">
        <v>999.9</v>
      </c>
      <c r="CC18">
        <v>0</v>
      </c>
      <c r="CD18">
        <v>0</v>
      </c>
      <c r="CE18">
        <v>9991.9974193548405</v>
      </c>
      <c r="CF18">
        <v>0</v>
      </c>
      <c r="CG18">
        <v>629.03190322580599</v>
      </c>
      <c r="CH18">
        <v>1399.95225806452</v>
      </c>
      <c r="CI18">
        <v>0.89999793548387097</v>
      </c>
      <c r="CJ18">
        <v>0.100002032258065</v>
      </c>
      <c r="CK18">
        <v>0</v>
      </c>
      <c r="CL18">
        <v>1667.59709677419</v>
      </c>
      <c r="CM18">
        <v>4.9997499999999997</v>
      </c>
      <c r="CN18">
        <v>23511.867741935501</v>
      </c>
      <c r="CO18">
        <v>12177.6225806452</v>
      </c>
      <c r="CP18">
        <v>47.2093548387097</v>
      </c>
      <c r="CQ18">
        <v>49.045999999999999</v>
      </c>
      <c r="CR18">
        <v>48.048032258064502</v>
      </c>
      <c r="CS18">
        <v>48.768000000000001</v>
      </c>
      <c r="CT18">
        <v>48.875</v>
      </c>
      <c r="CU18">
        <v>1255.4541935483901</v>
      </c>
      <c r="CV18">
        <v>139.49806451612901</v>
      </c>
      <c r="CW18">
        <v>0</v>
      </c>
      <c r="CX18">
        <v>145.30000019073501</v>
      </c>
      <c r="CY18">
        <v>0</v>
      </c>
      <c r="CZ18">
        <v>1658.0075999999999</v>
      </c>
      <c r="DA18">
        <v>-592.88230677578701</v>
      </c>
      <c r="DB18">
        <v>-8291.4461412336295</v>
      </c>
      <c r="DC18">
        <v>23378.531999999999</v>
      </c>
      <c r="DD18">
        <v>15</v>
      </c>
      <c r="DE18">
        <v>1607540546.5</v>
      </c>
      <c r="DF18" t="s">
        <v>291</v>
      </c>
      <c r="DG18">
        <v>1607540536.5</v>
      </c>
      <c r="DH18">
        <v>1607540546.5</v>
      </c>
      <c r="DI18">
        <v>2</v>
      </c>
      <c r="DJ18">
        <v>-0.47399999999999998</v>
      </c>
      <c r="DK18">
        <v>0.54600000000000004</v>
      </c>
      <c r="DL18">
        <v>2.1040000000000001</v>
      </c>
      <c r="DM18">
        <v>0.55300000000000005</v>
      </c>
      <c r="DN18">
        <v>395</v>
      </c>
      <c r="DO18">
        <v>27</v>
      </c>
      <c r="DP18">
        <v>0.26</v>
      </c>
      <c r="DQ18">
        <v>0.16</v>
      </c>
      <c r="DR18">
        <v>6.1625486134764902</v>
      </c>
      <c r="DS18">
        <v>0.64679438356718599</v>
      </c>
      <c r="DT18">
        <v>6.4519267929535107E-2</v>
      </c>
      <c r="DU18">
        <v>0</v>
      </c>
      <c r="DV18">
        <v>-7.8187193333333296</v>
      </c>
      <c r="DW18">
        <v>-1.10268814238043</v>
      </c>
      <c r="DX18">
        <v>9.7532546052871705E-2</v>
      </c>
      <c r="DY18">
        <v>0</v>
      </c>
      <c r="DZ18">
        <v>1.0444358333333299</v>
      </c>
      <c r="EA18">
        <v>0.84091309454950103</v>
      </c>
      <c r="EB18">
        <v>6.0879704069081102E-2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2.1040000000000001</v>
      </c>
      <c r="EJ18">
        <v>0.55289999999999995</v>
      </c>
      <c r="EK18">
        <v>2.1037499999999301</v>
      </c>
      <c r="EL18">
        <v>0</v>
      </c>
      <c r="EM18">
        <v>0</v>
      </c>
      <c r="EN18">
        <v>0</v>
      </c>
      <c r="EO18">
        <v>0.55283000000000004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</v>
      </c>
      <c r="EX18">
        <v>8.9</v>
      </c>
      <c r="EY18">
        <v>2</v>
      </c>
      <c r="EZ18">
        <v>511.71499999999997</v>
      </c>
      <c r="FA18">
        <v>565.03300000000002</v>
      </c>
      <c r="FB18">
        <v>31.892199999999999</v>
      </c>
      <c r="FC18">
        <v>31.315300000000001</v>
      </c>
      <c r="FD18">
        <v>30.000499999999999</v>
      </c>
      <c r="FE18">
        <v>31.0608</v>
      </c>
      <c r="FF18">
        <v>30.996099999999998</v>
      </c>
      <c r="FG18">
        <v>17.149000000000001</v>
      </c>
      <c r="FH18">
        <v>0</v>
      </c>
      <c r="FI18">
        <v>100</v>
      </c>
      <c r="FJ18">
        <v>-999.9</v>
      </c>
      <c r="FK18">
        <v>400</v>
      </c>
      <c r="FL18">
        <v>29.976500000000001</v>
      </c>
      <c r="FM18">
        <v>101.572</v>
      </c>
      <c r="FN18">
        <v>100.946</v>
      </c>
    </row>
    <row r="19" spans="1:170" x14ac:dyDescent="0.25">
      <c r="A19">
        <v>3</v>
      </c>
      <c r="B19">
        <v>1607541351.5</v>
      </c>
      <c r="C19">
        <v>419.5</v>
      </c>
      <c r="D19" t="s">
        <v>298</v>
      </c>
      <c r="E19" t="s">
        <v>299</v>
      </c>
      <c r="F19" t="s">
        <v>300</v>
      </c>
      <c r="G19" t="s">
        <v>301</v>
      </c>
      <c r="H19">
        <v>1607541343.5</v>
      </c>
      <c r="I19">
        <f t="shared" si="0"/>
        <v>9.7339441456312055E-5</v>
      </c>
      <c r="J19">
        <f t="shared" si="1"/>
        <v>-0.29804638568771102</v>
      </c>
      <c r="K19">
        <f t="shared" si="2"/>
        <v>400.21516129032301</v>
      </c>
      <c r="L19">
        <f t="shared" si="3"/>
        <v>514.4669615862997</v>
      </c>
      <c r="M19">
        <f t="shared" si="4"/>
        <v>52.48116935255667</v>
      </c>
      <c r="N19">
        <f t="shared" si="5"/>
        <v>40.8262555721276</v>
      </c>
      <c r="O19">
        <f t="shared" si="6"/>
        <v>3.5524854744080903E-3</v>
      </c>
      <c r="P19">
        <f t="shared" si="7"/>
        <v>2.9627659295807209</v>
      </c>
      <c r="Q19">
        <f t="shared" si="8"/>
        <v>3.5501207395385987E-3</v>
      </c>
      <c r="R19">
        <f t="shared" si="9"/>
        <v>2.2190377880741117E-3</v>
      </c>
      <c r="S19">
        <f t="shared" si="10"/>
        <v>231.29473910767314</v>
      </c>
      <c r="T19">
        <f t="shared" si="11"/>
        <v>35.713577056325839</v>
      </c>
      <c r="U19">
        <f t="shared" si="12"/>
        <v>34.5365580645161</v>
      </c>
      <c r="V19">
        <f t="shared" si="13"/>
        <v>5.505018889337661</v>
      </c>
      <c r="W19">
        <f t="shared" si="14"/>
        <v>51.66872914688301</v>
      </c>
      <c r="X19">
        <f t="shared" si="15"/>
        <v>2.8221838107110875</v>
      </c>
      <c r="Y19">
        <f t="shared" si="16"/>
        <v>5.4620732061905954</v>
      </c>
      <c r="Z19">
        <f t="shared" si="17"/>
        <v>2.6828350786265736</v>
      </c>
      <c r="AA19">
        <f t="shared" si="18"/>
        <v>-4.2926693682233612</v>
      </c>
      <c r="AB19">
        <f t="shared" si="19"/>
        <v>-22.502673402493375</v>
      </c>
      <c r="AC19">
        <f t="shared" si="20"/>
        <v>-1.7645736853809366</v>
      </c>
      <c r="AD19">
        <f t="shared" si="21"/>
        <v>202.73482265157548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52589.756509800245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987.52887999999996</v>
      </c>
      <c r="AR19">
        <v>1051.83</v>
      </c>
      <c r="AS19">
        <f t="shared" si="27"/>
        <v>6.113261648745516E-2</v>
      </c>
      <c r="AT19">
        <v>0.5</v>
      </c>
      <c r="AU19">
        <f t="shared" si="28"/>
        <v>1180.2040555860335</v>
      </c>
      <c r="AV19">
        <f t="shared" si="29"/>
        <v>-0.29804638568771102</v>
      </c>
      <c r="AW19">
        <f t="shared" si="30"/>
        <v>36.074480953540096</v>
      </c>
      <c r="AX19">
        <f t="shared" si="31"/>
        <v>0.38650732532823745</v>
      </c>
      <c r="AY19">
        <f t="shared" si="32"/>
        <v>2.3699384255176586E-4</v>
      </c>
      <c r="AZ19">
        <f t="shared" si="33"/>
        <v>2.1013376686346654</v>
      </c>
      <c r="BA19" t="s">
        <v>303</v>
      </c>
      <c r="BB19">
        <v>645.29</v>
      </c>
      <c r="BC19">
        <f t="shared" si="34"/>
        <v>406.53999999999996</v>
      </c>
      <c r="BD19">
        <f t="shared" si="35"/>
        <v>0.15816677325724399</v>
      </c>
      <c r="BE19">
        <f t="shared" si="36"/>
        <v>0.84464171752414219</v>
      </c>
      <c r="BF19">
        <f t="shared" si="37"/>
        <v>0.19117149332546601</v>
      </c>
      <c r="BG19">
        <f t="shared" si="38"/>
        <v>0.86792088646595278</v>
      </c>
      <c r="BH19">
        <f t="shared" si="39"/>
        <v>1400.0225806451599</v>
      </c>
      <c r="BI19">
        <f t="shared" si="40"/>
        <v>1180.2040555860335</v>
      </c>
      <c r="BJ19">
        <f t="shared" si="41"/>
        <v>0.84298930024555074</v>
      </c>
      <c r="BK19">
        <f t="shared" si="42"/>
        <v>0.19597860049110161</v>
      </c>
      <c r="BL19">
        <v>6</v>
      </c>
      <c r="BM19">
        <v>0.5</v>
      </c>
      <c r="BN19" t="s">
        <v>290</v>
      </c>
      <c r="BO19">
        <v>2</v>
      </c>
      <c r="BP19">
        <v>1607541343.5</v>
      </c>
      <c r="BQ19">
        <v>400.21516129032301</v>
      </c>
      <c r="BR19">
        <v>399.904258064516</v>
      </c>
      <c r="BS19">
        <v>27.665548387096798</v>
      </c>
      <c r="BT19">
        <v>27.5519741935484</v>
      </c>
      <c r="BU19">
        <v>398.099290322581</v>
      </c>
      <c r="BV19">
        <v>27.171729032258099</v>
      </c>
      <c r="BW19">
        <v>500.00703225806399</v>
      </c>
      <c r="BX19">
        <v>101.965064516129</v>
      </c>
      <c r="BY19">
        <v>4.5702493548387103E-2</v>
      </c>
      <c r="BZ19">
        <v>34.395677419354797</v>
      </c>
      <c r="CA19">
        <v>34.5365580645161</v>
      </c>
      <c r="CB19">
        <v>999.9</v>
      </c>
      <c r="CC19">
        <v>0</v>
      </c>
      <c r="CD19">
        <v>0</v>
      </c>
      <c r="CE19">
        <v>9994.1935483870893</v>
      </c>
      <c r="CF19">
        <v>0</v>
      </c>
      <c r="CG19">
        <v>281.33254838709701</v>
      </c>
      <c r="CH19">
        <v>1400.0225806451599</v>
      </c>
      <c r="CI19">
        <v>0.89999806451612896</v>
      </c>
      <c r="CJ19">
        <v>0.100001935483871</v>
      </c>
      <c r="CK19">
        <v>0</v>
      </c>
      <c r="CL19">
        <v>987.742387096774</v>
      </c>
      <c r="CM19">
        <v>4.9997499999999997</v>
      </c>
      <c r="CN19">
        <v>13752.990322580599</v>
      </c>
      <c r="CO19">
        <v>12178.2387096774</v>
      </c>
      <c r="CP19">
        <v>48.310161290322597</v>
      </c>
      <c r="CQ19">
        <v>50.127000000000002</v>
      </c>
      <c r="CR19">
        <v>49.1650322580645</v>
      </c>
      <c r="CS19">
        <v>49.896999999999998</v>
      </c>
      <c r="CT19">
        <v>49.951354838709698</v>
      </c>
      <c r="CU19">
        <v>1255.5196774193601</v>
      </c>
      <c r="CV19">
        <v>139.50290322580599</v>
      </c>
      <c r="CW19">
        <v>0</v>
      </c>
      <c r="CX19">
        <v>272.700000047684</v>
      </c>
      <c r="CY19">
        <v>0</v>
      </c>
      <c r="CZ19">
        <v>987.52887999999996</v>
      </c>
      <c r="DA19">
        <v>-13.984076954192</v>
      </c>
      <c r="DB19">
        <v>-202.630769567084</v>
      </c>
      <c r="DC19">
        <v>13750.092000000001</v>
      </c>
      <c r="DD19">
        <v>15</v>
      </c>
      <c r="DE19">
        <v>1607541142</v>
      </c>
      <c r="DF19" t="s">
        <v>304</v>
      </c>
      <c r="DG19">
        <v>1607541134</v>
      </c>
      <c r="DH19">
        <v>1607541142</v>
      </c>
      <c r="DI19">
        <v>3</v>
      </c>
      <c r="DJ19">
        <v>1.2E-2</v>
      </c>
      <c r="DK19">
        <v>-5.8999999999999997E-2</v>
      </c>
      <c r="DL19">
        <v>2.1160000000000001</v>
      </c>
      <c r="DM19">
        <v>0.49399999999999999</v>
      </c>
      <c r="DN19">
        <v>398</v>
      </c>
      <c r="DO19">
        <v>28</v>
      </c>
      <c r="DP19">
        <v>0.09</v>
      </c>
      <c r="DQ19">
        <v>0.03</v>
      </c>
      <c r="DR19">
        <v>-0.29866040578533698</v>
      </c>
      <c r="DS19">
        <v>-0.27194468661819099</v>
      </c>
      <c r="DT19">
        <v>4.4239984392776502E-2</v>
      </c>
      <c r="DU19">
        <v>1</v>
      </c>
      <c r="DV19">
        <v>0.31171769999999999</v>
      </c>
      <c r="DW19">
        <v>0.27629432703003298</v>
      </c>
      <c r="DX19">
        <v>5.2978256131580401E-2</v>
      </c>
      <c r="DY19">
        <v>0</v>
      </c>
      <c r="DZ19">
        <v>0.11377420000000001</v>
      </c>
      <c r="EA19">
        <v>2.32458286985542E-2</v>
      </c>
      <c r="EB19">
        <v>1.9815947180658999E-3</v>
      </c>
      <c r="EC19">
        <v>1</v>
      </c>
      <c r="ED19">
        <v>2</v>
      </c>
      <c r="EE19">
        <v>3</v>
      </c>
      <c r="EF19" t="s">
        <v>305</v>
      </c>
      <c r="EG19">
        <v>100</v>
      </c>
      <c r="EH19">
        <v>100</v>
      </c>
      <c r="EI19">
        <v>2.1160000000000001</v>
      </c>
      <c r="EJ19">
        <v>0.49380000000000002</v>
      </c>
      <c r="EK19">
        <v>2.1158000000000401</v>
      </c>
      <c r="EL19">
        <v>0</v>
      </c>
      <c r="EM19">
        <v>0</v>
      </c>
      <c r="EN19">
        <v>0</v>
      </c>
      <c r="EO19">
        <v>0.49383000000000299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3.5</v>
      </c>
      <c r="EY19">
        <v>2</v>
      </c>
      <c r="EZ19">
        <v>509.21600000000001</v>
      </c>
      <c r="FA19">
        <v>560.74800000000005</v>
      </c>
      <c r="FB19">
        <v>32.792099999999998</v>
      </c>
      <c r="FC19">
        <v>31.836600000000001</v>
      </c>
      <c r="FD19">
        <v>30.000599999999999</v>
      </c>
      <c r="FE19">
        <v>31.599699999999999</v>
      </c>
      <c r="FF19">
        <v>31.546900000000001</v>
      </c>
      <c r="FG19">
        <v>17.193300000000001</v>
      </c>
      <c r="FH19">
        <v>0</v>
      </c>
      <c r="FI19">
        <v>100</v>
      </c>
      <c r="FJ19">
        <v>-999.9</v>
      </c>
      <c r="FK19">
        <v>400</v>
      </c>
      <c r="FL19">
        <v>28.622</v>
      </c>
      <c r="FM19">
        <v>101.51600000000001</v>
      </c>
      <c r="FN19">
        <v>100.871</v>
      </c>
    </row>
    <row r="20" spans="1:170" x14ac:dyDescent="0.25">
      <c r="A20">
        <v>4</v>
      </c>
      <c r="B20">
        <v>1607541487.5</v>
      </c>
      <c r="C20">
        <v>555.5</v>
      </c>
      <c r="D20" t="s">
        <v>306</v>
      </c>
      <c r="E20" t="s">
        <v>307</v>
      </c>
      <c r="F20" t="s">
        <v>300</v>
      </c>
      <c r="G20" t="s">
        <v>301</v>
      </c>
      <c r="H20">
        <v>1607541479.5</v>
      </c>
      <c r="I20">
        <f t="shared" si="0"/>
        <v>-1.4000379499787245E-4</v>
      </c>
      <c r="J20">
        <f t="shared" si="1"/>
        <v>-0.181974807754683</v>
      </c>
      <c r="K20">
        <f t="shared" si="2"/>
        <v>400.50690322580601</v>
      </c>
      <c r="L20">
        <f t="shared" si="3"/>
        <v>326.1392637839453</v>
      </c>
      <c r="M20">
        <f t="shared" si="4"/>
        <v>33.267560019863758</v>
      </c>
      <c r="N20">
        <f t="shared" si="5"/>
        <v>40.853368241674907</v>
      </c>
      <c r="O20">
        <f t="shared" si="6"/>
        <v>-5.0054970564957467E-3</v>
      </c>
      <c r="P20">
        <f t="shared" si="7"/>
        <v>2.9642980525004665</v>
      </c>
      <c r="Q20">
        <f t="shared" si="8"/>
        <v>-5.0101975158356824E-3</v>
      </c>
      <c r="R20">
        <f t="shared" si="9"/>
        <v>-3.1309507737935626E-3</v>
      </c>
      <c r="S20">
        <f t="shared" si="10"/>
        <v>231.29096299348137</v>
      </c>
      <c r="T20">
        <f t="shared" si="11"/>
        <v>36.092433288775588</v>
      </c>
      <c r="U20">
        <f t="shared" si="12"/>
        <v>34.591983870967702</v>
      </c>
      <c r="V20">
        <f t="shared" si="13"/>
        <v>5.521995032079225</v>
      </c>
      <c r="W20">
        <f t="shared" si="14"/>
        <v>50.140939066215417</v>
      </c>
      <c r="X20">
        <f t="shared" si="15"/>
        <v>2.7877169607370536</v>
      </c>
      <c r="Y20">
        <f t="shared" si="16"/>
        <v>5.5597621677081754</v>
      </c>
      <c r="Z20">
        <f t="shared" si="17"/>
        <v>2.7342780713421715</v>
      </c>
      <c r="AA20">
        <f t="shared" si="18"/>
        <v>6.1741673594061748</v>
      </c>
      <c r="AB20">
        <f t="shared" si="19"/>
        <v>19.621211214449225</v>
      </c>
      <c r="AC20">
        <f t="shared" si="20"/>
        <v>1.5406365971856399</v>
      </c>
      <c r="AD20">
        <f t="shared" si="21"/>
        <v>258.62697816452243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52578.862880153451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308</v>
      </c>
      <c r="AQ20">
        <v>1184.08</v>
      </c>
      <c r="AR20">
        <v>1279.25</v>
      </c>
      <c r="AS20">
        <f t="shared" si="27"/>
        <v>7.4395153410201309E-2</v>
      </c>
      <c r="AT20">
        <v>0.5</v>
      </c>
      <c r="AU20">
        <f t="shared" si="28"/>
        <v>1180.1842652634609</v>
      </c>
      <c r="AV20">
        <f t="shared" si="29"/>
        <v>-0.181974807754683</v>
      </c>
      <c r="AW20">
        <f t="shared" si="30"/>
        <v>43.899994733290448</v>
      </c>
      <c r="AX20">
        <f t="shared" si="31"/>
        <v>0.4495446550713309</v>
      </c>
      <c r="AY20">
        <f t="shared" si="32"/>
        <v>3.3534820257342512E-4</v>
      </c>
      <c r="AZ20">
        <f t="shared" si="33"/>
        <v>1.5499941371897596</v>
      </c>
      <c r="BA20" t="s">
        <v>309</v>
      </c>
      <c r="BB20">
        <v>704.17</v>
      </c>
      <c r="BC20">
        <f t="shared" si="34"/>
        <v>575.08000000000004</v>
      </c>
      <c r="BD20">
        <f t="shared" si="35"/>
        <v>0.16549001877999595</v>
      </c>
      <c r="BE20">
        <f t="shared" si="36"/>
        <v>0.77517582714012612</v>
      </c>
      <c r="BF20">
        <f t="shared" si="37"/>
        <v>0.16880905437948993</v>
      </c>
      <c r="BG20">
        <f t="shared" si="38"/>
        <v>0.77861760946104974</v>
      </c>
      <c r="BH20">
        <f t="shared" si="39"/>
        <v>1399.99903225806</v>
      </c>
      <c r="BI20">
        <f t="shared" si="40"/>
        <v>1180.1842652634609</v>
      </c>
      <c r="BJ20">
        <f t="shared" si="41"/>
        <v>0.84298934361400268</v>
      </c>
      <c r="BK20">
        <f t="shared" si="42"/>
        <v>0.19597868722800557</v>
      </c>
      <c r="BL20">
        <v>6</v>
      </c>
      <c r="BM20">
        <v>0.5</v>
      </c>
      <c r="BN20" t="s">
        <v>290</v>
      </c>
      <c r="BO20">
        <v>2</v>
      </c>
      <c r="BP20">
        <v>1607541479.5</v>
      </c>
      <c r="BQ20">
        <v>400.50690322580601</v>
      </c>
      <c r="BR20">
        <v>400.22125806451601</v>
      </c>
      <c r="BS20">
        <v>27.329445161290302</v>
      </c>
      <c r="BT20">
        <v>27.492851612903198</v>
      </c>
      <c r="BU20">
        <v>398.39109677419401</v>
      </c>
      <c r="BV20">
        <v>26.8356064516129</v>
      </c>
      <c r="BW20">
        <v>500.02029032258099</v>
      </c>
      <c r="BX20">
        <v>101.959</v>
      </c>
      <c r="BY20">
        <v>4.5155016129032201E-2</v>
      </c>
      <c r="BZ20">
        <v>34.714761290322599</v>
      </c>
      <c r="CA20">
        <v>34.591983870967702</v>
      </c>
      <c r="CB20">
        <v>999.9</v>
      </c>
      <c r="CC20">
        <v>0</v>
      </c>
      <c r="CD20">
        <v>0</v>
      </c>
      <c r="CE20">
        <v>10003.4693548387</v>
      </c>
      <c r="CF20">
        <v>0</v>
      </c>
      <c r="CG20">
        <v>245.60609677419399</v>
      </c>
      <c r="CH20">
        <v>1399.99903225806</v>
      </c>
      <c r="CI20">
        <v>0.89999712903225804</v>
      </c>
      <c r="CJ20">
        <v>0.100002848387097</v>
      </c>
      <c r="CK20">
        <v>0</v>
      </c>
      <c r="CL20">
        <v>1184.3932258064499</v>
      </c>
      <c r="CM20">
        <v>4.9997499999999997</v>
      </c>
      <c r="CN20">
        <v>16611.7096774194</v>
      </c>
      <c r="CO20">
        <v>12178.0290322581</v>
      </c>
      <c r="CP20">
        <v>48.725612903225802</v>
      </c>
      <c r="CQ20">
        <v>50.451225806451603</v>
      </c>
      <c r="CR20">
        <v>49.592483870967698</v>
      </c>
      <c r="CS20">
        <v>50.2134838709677</v>
      </c>
      <c r="CT20">
        <v>50.370935483871001</v>
      </c>
      <c r="CU20">
        <v>1255.4964516129</v>
      </c>
      <c r="CV20">
        <v>139.502580645161</v>
      </c>
      <c r="CW20">
        <v>0</v>
      </c>
      <c r="CX20">
        <v>134.90000009536701</v>
      </c>
      <c r="CY20">
        <v>0</v>
      </c>
      <c r="CZ20">
        <v>1184.08</v>
      </c>
      <c r="DA20">
        <v>-35.718461481676201</v>
      </c>
      <c r="DB20">
        <v>-491.47692213165499</v>
      </c>
      <c r="DC20">
        <v>16607.419999999998</v>
      </c>
      <c r="DD20">
        <v>15</v>
      </c>
      <c r="DE20">
        <v>1607541142</v>
      </c>
      <c r="DF20" t="s">
        <v>304</v>
      </c>
      <c r="DG20">
        <v>1607541134</v>
      </c>
      <c r="DH20">
        <v>1607541142</v>
      </c>
      <c r="DI20">
        <v>3</v>
      </c>
      <c r="DJ20">
        <v>1.2E-2</v>
      </c>
      <c r="DK20">
        <v>-5.8999999999999997E-2</v>
      </c>
      <c r="DL20">
        <v>2.1160000000000001</v>
      </c>
      <c r="DM20">
        <v>0.49399999999999999</v>
      </c>
      <c r="DN20">
        <v>398</v>
      </c>
      <c r="DO20">
        <v>28</v>
      </c>
      <c r="DP20">
        <v>0.09</v>
      </c>
      <c r="DQ20">
        <v>0.03</v>
      </c>
      <c r="DR20">
        <v>-0.18984980821294101</v>
      </c>
      <c r="DS20">
        <v>1.06289766412313</v>
      </c>
      <c r="DT20">
        <v>8.4470039180266396E-2</v>
      </c>
      <c r="DU20">
        <v>0</v>
      </c>
      <c r="DV20">
        <v>0.281231753333333</v>
      </c>
      <c r="DW20">
        <v>-1.68722064694105</v>
      </c>
      <c r="DX20">
        <v>0.129456739228969</v>
      </c>
      <c r="DY20">
        <v>0</v>
      </c>
      <c r="DZ20">
        <v>-0.16048931333333299</v>
      </c>
      <c r="EA20">
        <v>0.62273379310344801</v>
      </c>
      <c r="EB20">
        <v>4.5116756638731097E-2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2.1160000000000001</v>
      </c>
      <c r="EJ20">
        <v>0.49380000000000002</v>
      </c>
      <c r="EK20">
        <v>2.1158000000000401</v>
      </c>
      <c r="EL20">
        <v>0</v>
      </c>
      <c r="EM20">
        <v>0</v>
      </c>
      <c r="EN20">
        <v>0</v>
      </c>
      <c r="EO20">
        <v>0.49383000000000299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5.9</v>
      </c>
      <c r="EX20">
        <v>5.8</v>
      </c>
      <c r="EY20">
        <v>2</v>
      </c>
      <c r="EZ20">
        <v>508.56200000000001</v>
      </c>
      <c r="FA20">
        <v>559.23599999999999</v>
      </c>
      <c r="FB20">
        <v>33.133200000000002</v>
      </c>
      <c r="FC20">
        <v>31.989599999999999</v>
      </c>
      <c r="FD20">
        <v>30.000299999999999</v>
      </c>
      <c r="FE20">
        <v>31.766500000000001</v>
      </c>
      <c r="FF20">
        <v>31.709800000000001</v>
      </c>
      <c r="FG20">
        <v>17.1508</v>
      </c>
      <c r="FH20">
        <v>0</v>
      </c>
      <c r="FI20">
        <v>100</v>
      </c>
      <c r="FJ20">
        <v>-999.9</v>
      </c>
      <c r="FK20">
        <v>400</v>
      </c>
      <c r="FL20">
        <v>27.6675</v>
      </c>
      <c r="FM20">
        <v>101.512</v>
      </c>
      <c r="FN20">
        <v>100.866</v>
      </c>
    </row>
    <row r="21" spans="1:170" x14ac:dyDescent="0.25">
      <c r="A21">
        <v>5</v>
      </c>
      <c r="B21">
        <v>1607542176</v>
      </c>
      <c r="C21">
        <v>1244</v>
      </c>
      <c r="D21" t="s">
        <v>310</v>
      </c>
      <c r="E21" t="s">
        <v>311</v>
      </c>
      <c r="F21" t="s">
        <v>312</v>
      </c>
      <c r="G21" t="s">
        <v>313</v>
      </c>
      <c r="H21">
        <v>1607542168.25</v>
      </c>
      <c r="I21">
        <f t="shared" si="0"/>
        <v>1.2813805921977658E-3</v>
      </c>
      <c r="J21">
        <f t="shared" si="1"/>
        <v>4.5930825676837177</v>
      </c>
      <c r="K21">
        <f t="shared" si="2"/>
        <v>393.79759999999999</v>
      </c>
      <c r="L21">
        <f t="shared" si="3"/>
        <v>191.16083854009057</v>
      </c>
      <c r="M21">
        <f t="shared" si="4"/>
        <v>19.495355008092709</v>
      </c>
      <c r="N21">
        <f t="shared" si="5"/>
        <v>40.16107102252959</v>
      </c>
      <c r="O21">
        <f t="shared" si="6"/>
        <v>3.9474073366546202E-2</v>
      </c>
      <c r="P21">
        <f t="shared" si="7"/>
        <v>2.9644613504008843</v>
      </c>
      <c r="Q21">
        <f t="shared" si="8"/>
        <v>3.918437172874549E-2</v>
      </c>
      <c r="R21">
        <f t="shared" si="9"/>
        <v>2.4516083493864825E-2</v>
      </c>
      <c r="S21">
        <f t="shared" si="10"/>
        <v>231.29061991691265</v>
      </c>
      <c r="T21">
        <f t="shared" si="11"/>
        <v>37.23147410223914</v>
      </c>
      <c r="U21">
        <f t="shared" si="12"/>
        <v>36.699766666666697</v>
      </c>
      <c r="V21">
        <f t="shared" si="13"/>
        <v>6.2022893638688235</v>
      </c>
      <c r="W21">
        <f t="shared" si="14"/>
        <v>49.960036694235534</v>
      </c>
      <c r="X21">
        <f t="shared" si="15"/>
        <v>3.0180351749087171</v>
      </c>
      <c r="Y21">
        <f t="shared" si="16"/>
        <v>6.0408986354026091</v>
      </c>
      <c r="Z21">
        <f t="shared" si="17"/>
        <v>3.1842541889601064</v>
      </c>
      <c r="AA21">
        <f t="shared" si="18"/>
        <v>-56.508884115921475</v>
      </c>
      <c r="AB21">
        <f t="shared" si="19"/>
        <v>-76.899543335202637</v>
      </c>
      <c r="AC21">
        <f t="shared" si="20"/>
        <v>-6.1446842447664913</v>
      </c>
      <c r="AD21">
        <f t="shared" si="21"/>
        <v>91.737508221022026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52327.362271258826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314</v>
      </c>
      <c r="AQ21">
        <v>995.04340000000002</v>
      </c>
      <c r="AR21">
        <v>1203.2</v>
      </c>
      <c r="AS21">
        <f t="shared" si="27"/>
        <v>0.17300249335106388</v>
      </c>
      <c r="AT21">
        <v>0.5</v>
      </c>
      <c r="AU21">
        <f t="shared" si="28"/>
        <v>1180.1858207472644</v>
      </c>
      <c r="AV21">
        <f t="shared" si="29"/>
        <v>4.5930825676837177</v>
      </c>
      <c r="AW21">
        <f t="shared" si="30"/>
        <v>102.08754480342424</v>
      </c>
      <c r="AX21">
        <f t="shared" si="31"/>
        <v>0.32969581117021279</v>
      </c>
      <c r="AY21">
        <f t="shared" si="32"/>
        <v>4.381369405222899E-3</v>
      </c>
      <c r="AZ21">
        <f t="shared" si="33"/>
        <v>1.7111702127659574</v>
      </c>
      <c r="BA21" t="s">
        <v>315</v>
      </c>
      <c r="BB21">
        <v>806.51</v>
      </c>
      <c r="BC21">
        <f t="shared" si="34"/>
        <v>396.69000000000005</v>
      </c>
      <c r="BD21">
        <f t="shared" si="35"/>
        <v>0.52473367112858904</v>
      </c>
      <c r="BE21">
        <f t="shared" si="36"/>
        <v>0.83845298647564526</v>
      </c>
      <c r="BF21">
        <f t="shared" si="37"/>
        <v>0.4267925998359724</v>
      </c>
      <c r="BG21">
        <f t="shared" si="38"/>
        <v>0.80848092058682097</v>
      </c>
      <c r="BH21">
        <f t="shared" si="39"/>
        <v>1400.00133333333</v>
      </c>
      <c r="BI21">
        <f t="shared" si="40"/>
        <v>1180.1858207472644</v>
      </c>
      <c r="BJ21">
        <f t="shared" si="41"/>
        <v>0.84298906911560134</v>
      </c>
      <c r="BK21">
        <f t="shared" si="42"/>
        <v>0.19597813823120258</v>
      </c>
      <c r="BL21">
        <v>6</v>
      </c>
      <c r="BM21">
        <v>0.5</v>
      </c>
      <c r="BN21" t="s">
        <v>290</v>
      </c>
      <c r="BO21">
        <v>2</v>
      </c>
      <c r="BP21">
        <v>1607542168.25</v>
      </c>
      <c r="BQ21">
        <v>393.79759999999999</v>
      </c>
      <c r="BR21">
        <v>399.91449999999998</v>
      </c>
      <c r="BS21">
        <v>29.593209999999999</v>
      </c>
      <c r="BT21">
        <v>28.101136666666701</v>
      </c>
      <c r="BU21">
        <v>391.56040000000002</v>
      </c>
      <c r="BV21">
        <v>29.116036666666702</v>
      </c>
      <c r="BW21">
        <v>500.02653333333302</v>
      </c>
      <c r="BX21">
        <v>101.9384</v>
      </c>
      <c r="BY21">
        <v>4.5642113333333303E-2</v>
      </c>
      <c r="BZ21">
        <v>36.218603333333299</v>
      </c>
      <c r="CA21">
        <v>36.699766666666697</v>
      </c>
      <c r="CB21">
        <v>999.9</v>
      </c>
      <c r="CC21">
        <v>0</v>
      </c>
      <c r="CD21">
        <v>0</v>
      </c>
      <c r="CE21">
        <v>10006.416666666701</v>
      </c>
      <c r="CF21">
        <v>0</v>
      </c>
      <c r="CG21">
        <v>248.89136666666701</v>
      </c>
      <c r="CH21">
        <v>1400.00133333333</v>
      </c>
      <c r="CI21">
        <v>0.90000570000000002</v>
      </c>
      <c r="CJ21">
        <v>9.9994659999999999E-2</v>
      </c>
      <c r="CK21">
        <v>0</v>
      </c>
      <c r="CL21">
        <v>995.07716666666704</v>
      </c>
      <c r="CM21">
        <v>4.9997499999999997</v>
      </c>
      <c r="CN21">
        <v>13781.33</v>
      </c>
      <c r="CO21">
        <v>12178.073333333299</v>
      </c>
      <c r="CP21">
        <v>49.981099999999998</v>
      </c>
      <c r="CQ21">
        <v>51.561999999999998</v>
      </c>
      <c r="CR21">
        <v>50.866599999999998</v>
      </c>
      <c r="CS21">
        <v>51.389466666666699</v>
      </c>
      <c r="CT21">
        <v>51.6332666666667</v>
      </c>
      <c r="CU21">
        <v>1255.51133333333</v>
      </c>
      <c r="CV21">
        <v>139.49</v>
      </c>
      <c r="CW21">
        <v>0</v>
      </c>
      <c r="CX21">
        <v>687.80000019073498</v>
      </c>
      <c r="CY21">
        <v>0</v>
      </c>
      <c r="CZ21">
        <v>995.04340000000002</v>
      </c>
      <c r="DA21">
        <v>-2.3069230721032299</v>
      </c>
      <c r="DB21">
        <v>-9.4384614655408097</v>
      </c>
      <c r="DC21">
        <v>13781.031999999999</v>
      </c>
      <c r="DD21">
        <v>15</v>
      </c>
      <c r="DE21">
        <v>1607541570</v>
      </c>
      <c r="DF21" t="s">
        <v>316</v>
      </c>
      <c r="DG21">
        <v>1607541570</v>
      </c>
      <c r="DH21">
        <v>1607541566.5</v>
      </c>
      <c r="DI21">
        <v>4</v>
      </c>
      <c r="DJ21">
        <v>0.121</v>
      </c>
      <c r="DK21">
        <v>-1.7000000000000001E-2</v>
      </c>
      <c r="DL21">
        <v>2.2370000000000001</v>
      </c>
      <c r="DM21">
        <v>0.47699999999999998</v>
      </c>
      <c r="DN21">
        <v>402</v>
      </c>
      <c r="DO21">
        <v>28</v>
      </c>
      <c r="DP21">
        <v>0.18</v>
      </c>
      <c r="DQ21">
        <v>7.0000000000000007E-2</v>
      </c>
      <c r="DR21">
        <v>4.5953411659222798</v>
      </c>
      <c r="DS21">
        <v>-0.21599312066265899</v>
      </c>
      <c r="DT21">
        <v>2.3793861777099901E-2</v>
      </c>
      <c r="DU21">
        <v>1</v>
      </c>
      <c r="DV21">
        <v>-6.1180380000000003</v>
      </c>
      <c r="DW21">
        <v>0.26688160177976</v>
      </c>
      <c r="DX21">
        <v>2.80635955643606E-2</v>
      </c>
      <c r="DY21">
        <v>0</v>
      </c>
      <c r="DZ21">
        <v>1.49156</v>
      </c>
      <c r="EA21">
        <v>6.67018464961045E-2</v>
      </c>
      <c r="EB21">
        <v>4.8451989983212497E-3</v>
      </c>
      <c r="EC21">
        <v>1</v>
      </c>
      <c r="ED21">
        <v>2</v>
      </c>
      <c r="EE21">
        <v>3</v>
      </c>
      <c r="EF21" t="s">
        <v>305</v>
      </c>
      <c r="EG21">
        <v>100</v>
      </c>
      <c r="EH21">
        <v>100</v>
      </c>
      <c r="EI21">
        <v>2.2370000000000001</v>
      </c>
      <c r="EJ21">
        <v>0.47710000000000002</v>
      </c>
      <c r="EK21">
        <v>2.2373499999999402</v>
      </c>
      <c r="EL21">
        <v>0</v>
      </c>
      <c r="EM21">
        <v>0</v>
      </c>
      <c r="EN21">
        <v>0</v>
      </c>
      <c r="EO21">
        <v>0.47718095238095198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10.1</v>
      </c>
      <c r="EX21">
        <v>10.199999999999999</v>
      </c>
      <c r="EY21">
        <v>2</v>
      </c>
      <c r="EZ21">
        <v>512.83600000000001</v>
      </c>
      <c r="FA21">
        <v>548.41899999999998</v>
      </c>
      <c r="FB21">
        <v>34.605899999999998</v>
      </c>
      <c r="FC21">
        <v>32.909100000000002</v>
      </c>
      <c r="FD21">
        <v>30.000599999999999</v>
      </c>
      <c r="FE21">
        <v>32.696300000000001</v>
      </c>
      <c r="FF21">
        <v>32.6479</v>
      </c>
      <c r="FG21">
        <v>16.616399999999999</v>
      </c>
      <c r="FH21">
        <v>0</v>
      </c>
      <c r="FI21">
        <v>100</v>
      </c>
      <c r="FJ21">
        <v>-999.9</v>
      </c>
      <c r="FK21">
        <v>400</v>
      </c>
      <c r="FL21">
        <v>34.118600000000001</v>
      </c>
      <c r="FM21">
        <v>101.402</v>
      </c>
      <c r="FN21">
        <v>100.738</v>
      </c>
    </row>
    <row r="22" spans="1:170" x14ac:dyDescent="0.25">
      <c r="A22">
        <v>6</v>
      </c>
      <c r="B22">
        <v>1607542320.0999999</v>
      </c>
      <c r="C22">
        <v>1388.0999999046301</v>
      </c>
      <c r="D22" t="s">
        <v>317</v>
      </c>
      <c r="E22" t="s">
        <v>318</v>
      </c>
      <c r="F22" t="s">
        <v>312</v>
      </c>
      <c r="G22" t="s">
        <v>313</v>
      </c>
      <c r="H22">
        <v>1607542312.0999999</v>
      </c>
      <c r="I22">
        <f t="shared" si="0"/>
        <v>1.3317789598711464E-3</v>
      </c>
      <c r="J22">
        <f t="shared" si="1"/>
        <v>5.6659145733382612</v>
      </c>
      <c r="K22">
        <f t="shared" si="2"/>
        <v>392.68687096774198</v>
      </c>
      <c r="L22">
        <f t="shared" si="3"/>
        <v>159.39438239051503</v>
      </c>
      <c r="M22">
        <f t="shared" si="4"/>
        <v>16.256672334784433</v>
      </c>
      <c r="N22">
        <f t="shared" si="5"/>
        <v>40.050230728044973</v>
      </c>
      <c r="O22">
        <f t="shared" si="6"/>
        <v>4.1656674802085451E-2</v>
      </c>
      <c r="P22">
        <f t="shared" si="7"/>
        <v>2.9630561949600764</v>
      </c>
      <c r="Q22">
        <f t="shared" si="8"/>
        <v>4.1334040670201182E-2</v>
      </c>
      <c r="R22">
        <f t="shared" si="9"/>
        <v>2.5862554378907419E-2</v>
      </c>
      <c r="S22">
        <f t="shared" si="10"/>
        <v>231.28680906390426</v>
      </c>
      <c r="T22">
        <f t="shared" si="11"/>
        <v>37.451096184612233</v>
      </c>
      <c r="U22">
        <f t="shared" si="12"/>
        <v>36.6341161290323</v>
      </c>
      <c r="V22">
        <f t="shared" si="13"/>
        <v>6.1800508011314941</v>
      </c>
      <c r="W22">
        <f t="shared" si="14"/>
        <v>49.72770761836049</v>
      </c>
      <c r="X22">
        <f t="shared" si="15"/>
        <v>3.0425095334513896</v>
      </c>
      <c r="Y22">
        <f t="shared" si="16"/>
        <v>6.1183386067207985</v>
      </c>
      <c r="Z22">
        <f t="shared" si="17"/>
        <v>3.1375412676801044</v>
      </c>
      <c r="AA22">
        <f t="shared" si="18"/>
        <v>-58.731452130317557</v>
      </c>
      <c r="AB22">
        <f t="shared" si="19"/>
        <v>-29.274943897544901</v>
      </c>
      <c r="AC22">
        <f t="shared" si="20"/>
        <v>-2.342222915547441</v>
      </c>
      <c r="AD22">
        <f t="shared" si="21"/>
        <v>140.93819012049437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52248.296278795067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319</v>
      </c>
      <c r="AQ22">
        <v>1142.0408</v>
      </c>
      <c r="AR22">
        <v>1393.15</v>
      </c>
      <c r="AS22">
        <f t="shared" si="27"/>
        <v>0.18024563040591468</v>
      </c>
      <c r="AT22">
        <v>0.5</v>
      </c>
      <c r="AU22">
        <f t="shared" si="28"/>
        <v>1180.1611071989889</v>
      </c>
      <c r="AV22">
        <f t="shared" si="29"/>
        <v>5.6659145733382612</v>
      </c>
      <c r="AW22">
        <f t="shared" si="30"/>
        <v>106.359441373812</v>
      </c>
      <c r="AX22">
        <f t="shared" si="31"/>
        <v>0.34960341671751072</v>
      </c>
      <c r="AY22">
        <f t="shared" si="32"/>
        <v>5.290516705785433E-3</v>
      </c>
      <c r="AZ22">
        <f t="shared" si="33"/>
        <v>1.3415138355525247</v>
      </c>
      <c r="BA22" t="s">
        <v>320</v>
      </c>
      <c r="BB22">
        <v>906.1</v>
      </c>
      <c r="BC22">
        <f t="shared" si="34"/>
        <v>487.05000000000007</v>
      </c>
      <c r="BD22">
        <f t="shared" si="35"/>
        <v>0.51557170721691836</v>
      </c>
      <c r="BE22">
        <f t="shared" si="36"/>
        <v>0.79327074083820737</v>
      </c>
      <c r="BF22">
        <f t="shared" si="37"/>
        <v>0.37054622435369905</v>
      </c>
      <c r="BG22">
        <f t="shared" si="38"/>
        <v>0.73389136176577896</v>
      </c>
      <c r="BH22">
        <f t="shared" si="39"/>
        <v>1399.97129032258</v>
      </c>
      <c r="BI22">
        <f t="shared" si="40"/>
        <v>1180.1611071989889</v>
      </c>
      <c r="BJ22">
        <f t="shared" si="41"/>
        <v>0.84298950653985016</v>
      </c>
      <c r="BK22">
        <f t="shared" si="42"/>
        <v>0.19597901307970031</v>
      </c>
      <c r="BL22">
        <v>6</v>
      </c>
      <c r="BM22">
        <v>0.5</v>
      </c>
      <c r="BN22" t="s">
        <v>290</v>
      </c>
      <c r="BO22">
        <v>2</v>
      </c>
      <c r="BP22">
        <v>1607542312.0999999</v>
      </c>
      <c r="BQ22">
        <v>392.68687096774198</v>
      </c>
      <c r="BR22">
        <v>400.11335483870999</v>
      </c>
      <c r="BS22">
        <v>29.831377419354801</v>
      </c>
      <c r="BT22">
        <v>28.2809548387097</v>
      </c>
      <c r="BU22">
        <v>390.44938709677399</v>
      </c>
      <c r="BV22">
        <v>29.3541967741935</v>
      </c>
      <c r="BW22">
        <v>500.01212903225797</v>
      </c>
      <c r="BX22">
        <v>101.94419354838701</v>
      </c>
      <c r="BY22">
        <v>4.6052851612903199E-2</v>
      </c>
      <c r="BZ22">
        <v>36.450854838709702</v>
      </c>
      <c r="CA22">
        <v>36.6341161290323</v>
      </c>
      <c r="CB22">
        <v>999.9</v>
      </c>
      <c r="CC22">
        <v>0</v>
      </c>
      <c r="CD22">
        <v>0</v>
      </c>
      <c r="CE22">
        <v>9997.8841935483906</v>
      </c>
      <c r="CF22">
        <v>0</v>
      </c>
      <c r="CG22">
        <v>249.45490322580599</v>
      </c>
      <c r="CH22">
        <v>1399.97129032258</v>
      </c>
      <c r="CI22">
        <v>0.89999238709677398</v>
      </c>
      <c r="CJ22">
        <v>0.10000774193548401</v>
      </c>
      <c r="CK22">
        <v>0</v>
      </c>
      <c r="CL22">
        <v>1145.2861290322601</v>
      </c>
      <c r="CM22">
        <v>4.9997499999999997</v>
      </c>
      <c r="CN22">
        <v>15814.1129032258</v>
      </c>
      <c r="CO22">
        <v>12177.770967741901</v>
      </c>
      <c r="CP22">
        <v>50.346548387096803</v>
      </c>
      <c r="CQ22">
        <v>51.830290322580602</v>
      </c>
      <c r="CR22">
        <v>51.179000000000002</v>
      </c>
      <c r="CS22">
        <v>51.687064516128999</v>
      </c>
      <c r="CT22">
        <v>51.987806451612897</v>
      </c>
      <c r="CU22">
        <v>1255.4638709677399</v>
      </c>
      <c r="CV22">
        <v>139.50741935483899</v>
      </c>
      <c r="CW22">
        <v>0</v>
      </c>
      <c r="CX22">
        <v>143</v>
      </c>
      <c r="CY22">
        <v>0</v>
      </c>
      <c r="CZ22">
        <v>1142.0408</v>
      </c>
      <c r="DA22">
        <v>-339.26846205145102</v>
      </c>
      <c r="DB22">
        <v>-4608.7769301915096</v>
      </c>
      <c r="DC22">
        <v>15770.248</v>
      </c>
      <c r="DD22">
        <v>15</v>
      </c>
      <c r="DE22">
        <v>1607541570</v>
      </c>
      <c r="DF22" t="s">
        <v>316</v>
      </c>
      <c r="DG22">
        <v>1607541570</v>
      </c>
      <c r="DH22">
        <v>1607541566.5</v>
      </c>
      <c r="DI22">
        <v>4</v>
      </c>
      <c r="DJ22">
        <v>0.121</v>
      </c>
      <c r="DK22">
        <v>-1.7000000000000001E-2</v>
      </c>
      <c r="DL22">
        <v>2.2370000000000001</v>
      </c>
      <c r="DM22">
        <v>0.47699999999999998</v>
      </c>
      <c r="DN22">
        <v>402</v>
      </c>
      <c r="DO22">
        <v>28</v>
      </c>
      <c r="DP22">
        <v>0.18</v>
      </c>
      <c r="DQ22">
        <v>7.0000000000000007E-2</v>
      </c>
      <c r="DR22">
        <v>5.6550674892053099</v>
      </c>
      <c r="DS22">
        <v>0.116117607107989</v>
      </c>
      <c r="DT22">
        <v>6.8177086895990294E-2</v>
      </c>
      <c r="DU22">
        <v>1</v>
      </c>
      <c r="DV22">
        <v>-7.4200493333333304</v>
      </c>
      <c r="DW22">
        <v>-0.34068253615127397</v>
      </c>
      <c r="DX22">
        <v>8.7039401075349507E-2</v>
      </c>
      <c r="DY22">
        <v>0</v>
      </c>
      <c r="DZ22">
        <v>1.54886066666667</v>
      </c>
      <c r="EA22">
        <v>0.40285561735261299</v>
      </c>
      <c r="EB22">
        <v>2.91858473617304E-2</v>
      </c>
      <c r="EC22">
        <v>0</v>
      </c>
      <c r="ED22">
        <v>1</v>
      </c>
      <c r="EE22">
        <v>3</v>
      </c>
      <c r="EF22" t="s">
        <v>321</v>
      </c>
      <c r="EG22">
        <v>100</v>
      </c>
      <c r="EH22">
        <v>100</v>
      </c>
      <c r="EI22">
        <v>2.2370000000000001</v>
      </c>
      <c r="EJ22">
        <v>0.47720000000000001</v>
      </c>
      <c r="EK22">
        <v>2.2373499999999402</v>
      </c>
      <c r="EL22">
        <v>0</v>
      </c>
      <c r="EM22">
        <v>0</v>
      </c>
      <c r="EN22">
        <v>0</v>
      </c>
      <c r="EO22">
        <v>0.47718095238095198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12.5</v>
      </c>
      <c r="EX22">
        <v>12.6</v>
      </c>
      <c r="EY22">
        <v>2</v>
      </c>
      <c r="EZ22">
        <v>514.22400000000005</v>
      </c>
      <c r="FA22">
        <v>545.46100000000001</v>
      </c>
      <c r="FB22">
        <v>34.853200000000001</v>
      </c>
      <c r="FC22">
        <v>33.138599999999997</v>
      </c>
      <c r="FD22">
        <v>30.000900000000001</v>
      </c>
      <c r="FE22">
        <v>32.906399999999998</v>
      </c>
      <c r="FF22">
        <v>32.8538</v>
      </c>
      <c r="FG22">
        <v>16.5228</v>
      </c>
      <c r="FH22">
        <v>0</v>
      </c>
      <c r="FI22">
        <v>100</v>
      </c>
      <c r="FJ22">
        <v>-999.9</v>
      </c>
      <c r="FK22">
        <v>400</v>
      </c>
      <c r="FL22">
        <v>29.503499999999999</v>
      </c>
      <c r="FM22">
        <v>101.369</v>
      </c>
      <c r="FN22">
        <v>100.691</v>
      </c>
    </row>
    <row r="23" spans="1:170" x14ac:dyDescent="0.25">
      <c r="A23">
        <v>7</v>
      </c>
      <c r="B23">
        <v>1607542495.5999999</v>
      </c>
      <c r="C23">
        <v>1563.5999999046301</v>
      </c>
      <c r="D23" t="s">
        <v>322</v>
      </c>
      <c r="E23" t="s">
        <v>323</v>
      </c>
      <c r="F23" t="s">
        <v>324</v>
      </c>
      <c r="G23" t="s">
        <v>325</v>
      </c>
      <c r="H23">
        <v>1607542487.8499999</v>
      </c>
      <c r="I23">
        <f t="shared" si="0"/>
        <v>7.7162116267906799E-3</v>
      </c>
      <c r="J23">
        <f t="shared" si="1"/>
        <v>15.044223854131648</v>
      </c>
      <c r="K23">
        <f t="shared" si="2"/>
        <v>378.206166666667</v>
      </c>
      <c r="L23">
        <f t="shared" si="3"/>
        <v>302.30189930546908</v>
      </c>
      <c r="M23">
        <f t="shared" si="4"/>
        <v>30.828210911827252</v>
      </c>
      <c r="N23">
        <f t="shared" si="5"/>
        <v>38.568793318668916</v>
      </c>
      <c r="O23">
        <f t="shared" si="6"/>
        <v>0.39603278148903648</v>
      </c>
      <c r="P23">
        <f t="shared" si="7"/>
        <v>2.9626120630908126</v>
      </c>
      <c r="Q23">
        <f t="shared" si="8"/>
        <v>0.36879764246469038</v>
      </c>
      <c r="R23">
        <f t="shared" si="9"/>
        <v>0.23278923035299423</v>
      </c>
      <c r="S23">
        <f t="shared" si="10"/>
        <v>231.29224041047149</v>
      </c>
      <c r="T23">
        <f t="shared" si="11"/>
        <v>35.763655786899655</v>
      </c>
      <c r="U23">
        <f t="shared" si="12"/>
        <v>35.624226666666701</v>
      </c>
      <c r="V23">
        <f t="shared" si="13"/>
        <v>5.8465797609330297</v>
      </c>
      <c r="W23">
        <f t="shared" si="14"/>
        <v>62.526243624493816</v>
      </c>
      <c r="X23">
        <f t="shared" si="15"/>
        <v>3.8139906899752183</v>
      </c>
      <c r="Y23">
        <f t="shared" si="16"/>
        <v>6.099823800195697</v>
      </c>
      <c r="Z23">
        <f t="shared" si="17"/>
        <v>2.0325890709578114</v>
      </c>
      <c r="AA23">
        <f t="shared" si="18"/>
        <v>-340.28493274146899</v>
      </c>
      <c r="AB23">
        <f t="shared" si="19"/>
        <v>123.19762344530986</v>
      </c>
      <c r="AC23">
        <f t="shared" si="20"/>
        <v>9.8074607769435413</v>
      </c>
      <c r="AD23">
        <f t="shared" si="21"/>
        <v>24.012391891255902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52244.76370398749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326</v>
      </c>
      <c r="AQ23">
        <v>1127.1404</v>
      </c>
      <c r="AR23">
        <v>1440.79</v>
      </c>
      <c r="AS23">
        <f t="shared" si="27"/>
        <v>0.21769279353687909</v>
      </c>
      <c r="AT23">
        <v>0.5</v>
      </c>
      <c r="AU23">
        <f t="shared" si="28"/>
        <v>1180.1876887543358</v>
      </c>
      <c r="AV23">
        <f t="shared" si="29"/>
        <v>15.044223854131648</v>
      </c>
      <c r="AW23">
        <f t="shared" si="30"/>
        <v>128.45917743138207</v>
      </c>
      <c r="AX23">
        <f t="shared" si="31"/>
        <v>0.45359837311474954</v>
      </c>
      <c r="AY23">
        <f t="shared" si="32"/>
        <v>1.3236853326640397E-2</v>
      </c>
      <c r="AZ23">
        <f t="shared" si="33"/>
        <v>1.264091227729232</v>
      </c>
      <c r="BA23" t="s">
        <v>327</v>
      </c>
      <c r="BB23">
        <v>787.25</v>
      </c>
      <c r="BC23">
        <f t="shared" si="34"/>
        <v>653.54</v>
      </c>
      <c r="BD23">
        <f t="shared" si="35"/>
        <v>0.47992410564005261</v>
      </c>
      <c r="BE23">
        <f t="shared" si="36"/>
        <v>0.73592529587890887</v>
      </c>
      <c r="BF23">
        <f t="shared" si="37"/>
        <v>0.43243340011263032</v>
      </c>
      <c r="BG23">
        <f t="shared" si="38"/>
        <v>0.71518408836628222</v>
      </c>
      <c r="BH23">
        <f t="shared" si="39"/>
        <v>1400.0026666666699</v>
      </c>
      <c r="BI23">
        <f t="shared" si="40"/>
        <v>1180.1876887543358</v>
      </c>
      <c r="BJ23">
        <f t="shared" si="41"/>
        <v>0.84298960055861782</v>
      </c>
      <c r="BK23">
        <f t="shared" si="42"/>
        <v>0.19597920111723566</v>
      </c>
      <c r="BL23">
        <v>6</v>
      </c>
      <c r="BM23">
        <v>0.5</v>
      </c>
      <c r="BN23" t="s">
        <v>290</v>
      </c>
      <c r="BO23">
        <v>2</v>
      </c>
      <c r="BP23">
        <v>1607542487.8499999</v>
      </c>
      <c r="BQ23">
        <v>378.206166666667</v>
      </c>
      <c r="BR23">
        <v>399.760766666667</v>
      </c>
      <c r="BS23">
        <v>37.40005</v>
      </c>
      <c r="BT23">
        <v>28.487086666666698</v>
      </c>
      <c r="BU23">
        <v>375.96890000000002</v>
      </c>
      <c r="BV23">
        <v>36.922856666666704</v>
      </c>
      <c r="BW23">
        <v>500.01046666666701</v>
      </c>
      <c r="BX23">
        <v>101.932</v>
      </c>
      <c r="BY23">
        <v>4.6224359999999999E-2</v>
      </c>
      <c r="BZ23">
        <v>36.395560000000003</v>
      </c>
      <c r="CA23">
        <v>35.624226666666701</v>
      </c>
      <c r="CB23">
        <v>999.9</v>
      </c>
      <c r="CC23">
        <v>0</v>
      </c>
      <c r="CD23">
        <v>0</v>
      </c>
      <c r="CE23">
        <v>9996.5636666666705</v>
      </c>
      <c r="CF23">
        <v>0</v>
      </c>
      <c r="CG23">
        <v>507.483366666667</v>
      </c>
      <c r="CH23">
        <v>1400.0026666666699</v>
      </c>
      <c r="CI23">
        <v>0.89999143333333398</v>
      </c>
      <c r="CJ23">
        <v>0.100008526666667</v>
      </c>
      <c r="CK23">
        <v>0</v>
      </c>
      <c r="CL23">
        <v>1129.1463333333299</v>
      </c>
      <c r="CM23">
        <v>4.9997499999999997</v>
      </c>
      <c r="CN23">
        <v>15591.996666666701</v>
      </c>
      <c r="CO23">
        <v>12178.0433333333</v>
      </c>
      <c r="CP23">
        <v>49.170566666666701</v>
      </c>
      <c r="CQ23">
        <v>50.643599999999999</v>
      </c>
      <c r="CR23">
        <v>49.912300000000002</v>
      </c>
      <c r="CS23">
        <v>50.303833333333301</v>
      </c>
      <c r="CT23">
        <v>50.9414333333333</v>
      </c>
      <c r="CU23">
        <v>1255.48833333333</v>
      </c>
      <c r="CV23">
        <v>139.51499999999999</v>
      </c>
      <c r="CW23">
        <v>0</v>
      </c>
      <c r="CX23">
        <v>174.700000047684</v>
      </c>
      <c r="CY23">
        <v>0</v>
      </c>
      <c r="CZ23">
        <v>1127.1404</v>
      </c>
      <c r="DA23">
        <v>-169.37999975235499</v>
      </c>
      <c r="DB23">
        <v>-2360.97691948798</v>
      </c>
      <c r="DC23">
        <v>15564.212</v>
      </c>
      <c r="DD23">
        <v>15</v>
      </c>
      <c r="DE23">
        <v>1607541570</v>
      </c>
      <c r="DF23" t="s">
        <v>316</v>
      </c>
      <c r="DG23">
        <v>1607541570</v>
      </c>
      <c r="DH23">
        <v>1607541566.5</v>
      </c>
      <c r="DI23">
        <v>4</v>
      </c>
      <c r="DJ23">
        <v>0.121</v>
      </c>
      <c r="DK23">
        <v>-1.7000000000000001E-2</v>
      </c>
      <c r="DL23">
        <v>2.2370000000000001</v>
      </c>
      <c r="DM23">
        <v>0.47699999999999998</v>
      </c>
      <c r="DN23">
        <v>402</v>
      </c>
      <c r="DO23">
        <v>28</v>
      </c>
      <c r="DP23">
        <v>0.18</v>
      </c>
      <c r="DQ23">
        <v>7.0000000000000007E-2</v>
      </c>
      <c r="DR23">
        <v>15.0364100811644</v>
      </c>
      <c r="DS23">
        <v>0.477477806409353</v>
      </c>
      <c r="DT23">
        <v>4.9371733881016802E-2</v>
      </c>
      <c r="DU23">
        <v>1</v>
      </c>
      <c r="DV23">
        <v>-21.554543333333299</v>
      </c>
      <c r="DW23">
        <v>-0.98523604004450505</v>
      </c>
      <c r="DX23">
        <v>8.2846322321646806E-2</v>
      </c>
      <c r="DY23">
        <v>0</v>
      </c>
      <c r="DZ23">
        <v>8.9129559999999994</v>
      </c>
      <c r="EA23">
        <v>0.82850295884316705</v>
      </c>
      <c r="EB23">
        <v>5.9901201802078703E-2</v>
      </c>
      <c r="EC23">
        <v>0</v>
      </c>
      <c r="ED23">
        <v>1</v>
      </c>
      <c r="EE23">
        <v>3</v>
      </c>
      <c r="EF23" t="s">
        <v>321</v>
      </c>
      <c r="EG23">
        <v>100</v>
      </c>
      <c r="EH23">
        <v>100</v>
      </c>
      <c r="EI23">
        <v>2.2370000000000001</v>
      </c>
      <c r="EJ23">
        <v>0.47720000000000001</v>
      </c>
      <c r="EK23">
        <v>2.2373499999999402</v>
      </c>
      <c r="EL23">
        <v>0</v>
      </c>
      <c r="EM23">
        <v>0</v>
      </c>
      <c r="EN23">
        <v>0</v>
      </c>
      <c r="EO23">
        <v>0.47718095238095198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15.4</v>
      </c>
      <c r="EX23">
        <v>15.5</v>
      </c>
      <c r="EY23">
        <v>2</v>
      </c>
      <c r="EZ23">
        <v>520.62199999999996</v>
      </c>
      <c r="FA23">
        <v>543.40599999999995</v>
      </c>
      <c r="FB23">
        <v>35.099200000000003</v>
      </c>
      <c r="FC23">
        <v>33.406999999999996</v>
      </c>
      <c r="FD23">
        <v>30.0001</v>
      </c>
      <c r="FE23">
        <v>33.160600000000002</v>
      </c>
      <c r="FF23">
        <v>33.085999999999999</v>
      </c>
      <c r="FG23">
        <v>16.729099999999999</v>
      </c>
      <c r="FH23">
        <v>0</v>
      </c>
      <c r="FI23">
        <v>100</v>
      </c>
      <c r="FJ23">
        <v>-999.9</v>
      </c>
      <c r="FK23">
        <v>400</v>
      </c>
      <c r="FL23">
        <v>29.739699999999999</v>
      </c>
      <c r="FM23">
        <v>101.313</v>
      </c>
      <c r="FN23">
        <v>100.663</v>
      </c>
    </row>
    <row r="24" spans="1:170" x14ac:dyDescent="0.25">
      <c r="A24">
        <v>8</v>
      </c>
      <c r="B24">
        <v>1607542647.5999999</v>
      </c>
      <c r="C24">
        <v>1715.5999999046301</v>
      </c>
      <c r="D24" t="s">
        <v>328</v>
      </c>
      <c r="E24" t="s">
        <v>329</v>
      </c>
      <c r="F24" t="s">
        <v>324</v>
      </c>
      <c r="G24" t="s">
        <v>325</v>
      </c>
      <c r="H24">
        <v>1607542639.8499999</v>
      </c>
      <c r="I24">
        <f t="shared" si="0"/>
        <v>7.7888838347021823E-3</v>
      </c>
      <c r="J24">
        <f t="shared" si="1"/>
        <v>19.789325797416549</v>
      </c>
      <c r="K24">
        <f t="shared" si="2"/>
        <v>372.70333333333298</v>
      </c>
      <c r="L24">
        <f t="shared" si="3"/>
        <v>284.09561341656081</v>
      </c>
      <c r="M24">
        <f t="shared" si="4"/>
        <v>28.972422816408336</v>
      </c>
      <c r="N24">
        <f t="shared" si="5"/>
        <v>38.00874793017357</v>
      </c>
      <c r="O24">
        <f t="shared" si="6"/>
        <v>0.43131640314935882</v>
      </c>
      <c r="P24">
        <f t="shared" si="7"/>
        <v>2.9635559555802002</v>
      </c>
      <c r="Q24">
        <f t="shared" si="8"/>
        <v>0.39923233302470995</v>
      </c>
      <c r="R24">
        <f t="shared" si="9"/>
        <v>0.25220365864172722</v>
      </c>
      <c r="S24">
        <f t="shared" si="10"/>
        <v>231.28615467875505</v>
      </c>
      <c r="T24">
        <f t="shared" si="11"/>
        <v>35.646909225579989</v>
      </c>
      <c r="U24">
        <f t="shared" si="12"/>
        <v>35.250390000000003</v>
      </c>
      <c r="V24">
        <f t="shared" si="13"/>
        <v>5.7271638604550734</v>
      </c>
      <c r="W24">
        <f t="shared" si="14"/>
        <v>63.140893882536616</v>
      </c>
      <c r="X24">
        <f t="shared" si="15"/>
        <v>3.8307814714001038</v>
      </c>
      <c r="Y24">
        <f t="shared" si="16"/>
        <v>6.0670371226081317</v>
      </c>
      <c r="Z24">
        <f t="shared" si="17"/>
        <v>1.8963823890549696</v>
      </c>
      <c r="AA24">
        <f t="shared" si="18"/>
        <v>-343.48977711036622</v>
      </c>
      <c r="AB24">
        <f t="shared" si="19"/>
        <v>167.26343416067155</v>
      </c>
      <c r="AC24">
        <f t="shared" si="20"/>
        <v>13.280725976540477</v>
      </c>
      <c r="AD24">
        <f t="shared" si="21"/>
        <v>68.340537705600866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52288.272489915813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330</v>
      </c>
      <c r="AQ24">
        <v>1416.4161538461501</v>
      </c>
      <c r="AR24">
        <v>1916.91</v>
      </c>
      <c r="AS24">
        <f t="shared" si="27"/>
        <v>0.26109407648447236</v>
      </c>
      <c r="AT24">
        <v>0.5</v>
      </c>
      <c r="AU24">
        <f t="shared" si="28"/>
        <v>1180.1600367615692</v>
      </c>
      <c r="AV24">
        <f t="shared" si="29"/>
        <v>19.789325797416549</v>
      </c>
      <c r="AW24">
        <f t="shared" si="30"/>
        <v>154.06639745107142</v>
      </c>
      <c r="AX24">
        <f t="shared" si="31"/>
        <v>0.52479250460376337</v>
      </c>
      <c r="AY24">
        <f t="shared" si="32"/>
        <v>1.7257891000208123E-2</v>
      </c>
      <c r="AZ24">
        <f t="shared" si="33"/>
        <v>0.70173873577789248</v>
      </c>
      <c r="BA24" t="s">
        <v>331</v>
      </c>
      <c r="BB24">
        <v>910.93</v>
      </c>
      <c r="BC24">
        <f t="shared" si="34"/>
        <v>1005.9800000000001</v>
      </c>
      <c r="BD24">
        <f t="shared" si="35"/>
        <v>0.49751868442101227</v>
      </c>
      <c r="BE24">
        <f t="shared" si="36"/>
        <v>0.5721327860834059</v>
      </c>
      <c r="BF24">
        <f t="shared" si="37"/>
        <v>0.41658071162451821</v>
      </c>
      <c r="BG24">
        <f t="shared" si="38"/>
        <v>0.52822130476073093</v>
      </c>
      <c r="BH24">
        <f t="shared" si="39"/>
        <v>1399.97033333333</v>
      </c>
      <c r="BI24">
        <f t="shared" si="40"/>
        <v>1180.1600367615692</v>
      </c>
      <c r="BJ24">
        <f t="shared" si="41"/>
        <v>0.84298931817476985</v>
      </c>
      <c r="BK24">
        <f t="shared" si="42"/>
        <v>0.19597863634953977</v>
      </c>
      <c r="BL24">
        <v>6</v>
      </c>
      <c r="BM24">
        <v>0.5</v>
      </c>
      <c r="BN24" t="s">
        <v>290</v>
      </c>
      <c r="BO24">
        <v>2</v>
      </c>
      <c r="BP24">
        <v>1607542639.8499999</v>
      </c>
      <c r="BQ24">
        <v>372.70333333333298</v>
      </c>
      <c r="BR24">
        <v>399.93296666666703</v>
      </c>
      <c r="BS24">
        <v>37.563589999999998</v>
      </c>
      <c r="BT24">
        <v>28.568383333333301</v>
      </c>
      <c r="BU24">
        <v>370.46600000000001</v>
      </c>
      <c r="BV24">
        <v>37.086406666666697</v>
      </c>
      <c r="BW24">
        <v>500.02</v>
      </c>
      <c r="BX24">
        <v>101.9362</v>
      </c>
      <c r="BY24">
        <v>4.50395833333333E-2</v>
      </c>
      <c r="BZ24">
        <v>36.297283333333297</v>
      </c>
      <c r="CA24">
        <v>35.250390000000003</v>
      </c>
      <c r="CB24">
        <v>999.9</v>
      </c>
      <c r="CC24">
        <v>0</v>
      </c>
      <c r="CD24">
        <v>0</v>
      </c>
      <c r="CE24">
        <v>10001.500333333301</v>
      </c>
      <c r="CF24">
        <v>0</v>
      </c>
      <c r="CG24">
        <v>367.11516666666699</v>
      </c>
      <c r="CH24">
        <v>1399.97033333333</v>
      </c>
      <c r="CI24">
        <v>0.90000033333333296</v>
      </c>
      <c r="CJ24">
        <v>9.9999660000000004E-2</v>
      </c>
      <c r="CK24">
        <v>0</v>
      </c>
      <c r="CL24">
        <v>1418.3683333333299</v>
      </c>
      <c r="CM24">
        <v>4.9997499999999997</v>
      </c>
      <c r="CN24">
        <v>19447.939999999999</v>
      </c>
      <c r="CO24">
        <v>12177.7833333333</v>
      </c>
      <c r="CP24">
        <v>48.1039666666667</v>
      </c>
      <c r="CQ24">
        <v>49.668399999999998</v>
      </c>
      <c r="CR24">
        <v>48.8267666666666</v>
      </c>
      <c r="CS24">
        <v>49.401866666666699</v>
      </c>
      <c r="CT24">
        <v>49.9559</v>
      </c>
      <c r="CU24">
        <v>1255.473</v>
      </c>
      <c r="CV24">
        <v>139.49866666666699</v>
      </c>
      <c r="CW24">
        <v>0</v>
      </c>
      <c r="CX24">
        <v>151.30000019073501</v>
      </c>
      <c r="CY24">
        <v>0</v>
      </c>
      <c r="CZ24">
        <v>1416.4161538461501</v>
      </c>
      <c r="DA24">
        <v>-408.289914501449</v>
      </c>
      <c r="DB24">
        <v>-5606.72820468602</v>
      </c>
      <c r="DC24">
        <v>19421.3615384615</v>
      </c>
      <c r="DD24">
        <v>15</v>
      </c>
      <c r="DE24">
        <v>1607541570</v>
      </c>
      <c r="DF24" t="s">
        <v>316</v>
      </c>
      <c r="DG24">
        <v>1607541570</v>
      </c>
      <c r="DH24">
        <v>1607541566.5</v>
      </c>
      <c r="DI24">
        <v>4</v>
      </c>
      <c r="DJ24">
        <v>0.121</v>
      </c>
      <c r="DK24">
        <v>-1.7000000000000001E-2</v>
      </c>
      <c r="DL24">
        <v>2.2370000000000001</v>
      </c>
      <c r="DM24">
        <v>0.47699999999999998</v>
      </c>
      <c r="DN24">
        <v>402</v>
      </c>
      <c r="DO24">
        <v>28</v>
      </c>
      <c r="DP24">
        <v>0.18</v>
      </c>
      <c r="DQ24">
        <v>7.0000000000000007E-2</v>
      </c>
      <c r="DR24">
        <v>19.782187515707999</v>
      </c>
      <c r="DS24">
        <v>0.58227169563996195</v>
      </c>
      <c r="DT24">
        <v>4.7226531077039099E-2</v>
      </c>
      <c r="DU24">
        <v>0</v>
      </c>
      <c r="DV24">
        <v>-27.229690000000002</v>
      </c>
      <c r="DW24">
        <v>-1.25061357063403</v>
      </c>
      <c r="DX24">
        <v>9.29664719132655E-2</v>
      </c>
      <c r="DY24">
        <v>0</v>
      </c>
      <c r="DZ24">
        <v>8.9952026666666693</v>
      </c>
      <c r="EA24">
        <v>1.1793338375973299</v>
      </c>
      <c r="EB24">
        <v>8.5354285693351295E-2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2.238</v>
      </c>
      <c r="EJ24">
        <v>0.47710000000000002</v>
      </c>
      <c r="EK24">
        <v>2.2373499999999402</v>
      </c>
      <c r="EL24">
        <v>0</v>
      </c>
      <c r="EM24">
        <v>0</v>
      </c>
      <c r="EN24">
        <v>0</v>
      </c>
      <c r="EO24">
        <v>0.47718095238095198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18</v>
      </c>
      <c r="EX24">
        <v>18</v>
      </c>
      <c r="EY24">
        <v>2</v>
      </c>
      <c r="EZ24">
        <v>518.32399999999996</v>
      </c>
      <c r="FA24">
        <v>543.10400000000004</v>
      </c>
      <c r="FB24">
        <v>35.164499999999997</v>
      </c>
      <c r="FC24">
        <v>33.341299999999997</v>
      </c>
      <c r="FD24">
        <v>29.9998</v>
      </c>
      <c r="FE24">
        <v>33.134099999999997</v>
      </c>
      <c r="FF24">
        <v>33.067700000000002</v>
      </c>
      <c r="FG24">
        <v>16.933399999999999</v>
      </c>
      <c r="FH24">
        <v>0</v>
      </c>
      <c r="FI24">
        <v>100</v>
      </c>
      <c r="FJ24">
        <v>-999.9</v>
      </c>
      <c r="FK24">
        <v>400</v>
      </c>
      <c r="FL24">
        <v>36.919499999999999</v>
      </c>
      <c r="FM24">
        <v>101.345</v>
      </c>
      <c r="FN24">
        <v>100.697</v>
      </c>
    </row>
    <row r="25" spans="1:170" x14ac:dyDescent="0.25">
      <c r="A25">
        <v>9</v>
      </c>
      <c r="B25">
        <v>1607542978.0999999</v>
      </c>
      <c r="C25">
        <v>2046.0999999046301</v>
      </c>
      <c r="D25" t="s">
        <v>332</v>
      </c>
      <c r="E25" t="s">
        <v>333</v>
      </c>
      <c r="F25" t="s">
        <v>334</v>
      </c>
      <c r="G25" t="s">
        <v>335</v>
      </c>
      <c r="H25">
        <v>1607542970.3499999</v>
      </c>
      <c r="I25">
        <f t="shared" si="0"/>
        <v>7.2018809255852134E-3</v>
      </c>
      <c r="J25">
        <f t="shared" si="1"/>
        <v>18.679205204063976</v>
      </c>
      <c r="K25">
        <f t="shared" si="2"/>
        <v>374.28593333333299</v>
      </c>
      <c r="L25">
        <f t="shared" si="3"/>
        <v>279.51787587353289</v>
      </c>
      <c r="M25">
        <f t="shared" si="4"/>
        <v>28.500421557461742</v>
      </c>
      <c r="N25">
        <f t="shared" si="5"/>
        <v>38.16323678652455</v>
      </c>
      <c r="O25">
        <f t="shared" si="6"/>
        <v>0.37648339791064361</v>
      </c>
      <c r="P25">
        <f t="shared" si="7"/>
        <v>2.9626296564894479</v>
      </c>
      <c r="Q25">
        <f t="shared" si="8"/>
        <v>0.3517809320480908</v>
      </c>
      <c r="R25">
        <f t="shared" si="9"/>
        <v>0.22194729278150696</v>
      </c>
      <c r="S25">
        <f t="shared" si="10"/>
        <v>231.29244887083473</v>
      </c>
      <c r="T25">
        <f t="shared" si="11"/>
        <v>36.022758326566667</v>
      </c>
      <c r="U25">
        <f t="shared" si="12"/>
        <v>35.725806666666699</v>
      </c>
      <c r="V25">
        <f t="shared" si="13"/>
        <v>5.8793992003199449</v>
      </c>
      <c r="W25">
        <f t="shared" si="14"/>
        <v>63.360334401808693</v>
      </c>
      <c r="X25">
        <f t="shared" si="15"/>
        <v>3.8919756479989074</v>
      </c>
      <c r="Y25">
        <f t="shared" si="16"/>
        <v>6.1426059138472704</v>
      </c>
      <c r="Z25">
        <f t="shared" si="17"/>
        <v>1.9874235523210375</v>
      </c>
      <c r="AA25">
        <f t="shared" si="18"/>
        <v>-317.60294881830794</v>
      </c>
      <c r="AB25">
        <f t="shared" si="19"/>
        <v>127.3463169537129</v>
      </c>
      <c r="AC25">
        <f t="shared" si="20"/>
        <v>10.14894872495317</v>
      </c>
      <c r="AD25">
        <f t="shared" si="21"/>
        <v>51.184765731192854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52223.387453683281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336</v>
      </c>
      <c r="AQ25">
        <v>1159.0111538461499</v>
      </c>
      <c r="AR25">
        <v>1564.73</v>
      </c>
      <c r="AS25">
        <f t="shared" si="27"/>
        <v>0.25929000284640169</v>
      </c>
      <c r="AT25">
        <v>0.5</v>
      </c>
      <c r="AU25">
        <f t="shared" si="28"/>
        <v>1180.1923307473287</v>
      </c>
      <c r="AV25">
        <f t="shared" si="29"/>
        <v>18.679205204063976</v>
      </c>
      <c r="AW25">
        <f t="shared" si="30"/>
        <v>153.00603639938817</v>
      </c>
      <c r="AX25">
        <f t="shared" si="31"/>
        <v>0.50276405514050349</v>
      </c>
      <c r="AY25">
        <f t="shared" si="32"/>
        <v>1.63167919178785E-2</v>
      </c>
      <c r="AZ25">
        <f t="shared" si="33"/>
        <v>1.0847558364701897</v>
      </c>
      <c r="BA25" t="s">
        <v>337</v>
      </c>
      <c r="BB25">
        <v>778.04</v>
      </c>
      <c r="BC25">
        <f t="shared" si="34"/>
        <v>786.69</v>
      </c>
      <c r="BD25">
        <f t="shared" si="35"/>
        <v>0.51572899891170609</v>
      </c>
      <c r="BE25">
        <f t="shared" si="36"/>
        <v>0.68330220125279784</v>
      </c>
      <c r="BF25">
        <f t="shared" si="37"/>
        <v>0.477736092077296</v>
      </c>
      <c r="BG25">
        <f t="shared" si="38"/>
        <v>0.66651533385046258</v>
      </c>
      <c r="BH25">
        <f t="shared" si="39"/>
        <v>1400.00866666667</v>
      </c>
      <c r="BI25">
        <f t="shared" si="40"/>
        <v>1180.1923307473287</v>
      </c>
      <c r="BJ25">
        <f t="shared" si="41"/>
        <v>0.84298930345716372</v>
      </c>
      <c r="BK25">
        <f t="shared" si="42"/>
        <v>0.1959786069143275</v>
      </c>
      <c r="BL25">
        <v>6</v>
      </c>
      <c r="BM25">
        <v>0.5</v>
      </c>
      <c r="BN25" t="s">
        <v>290</v>
      </c>
      <c r="BO25">
        <v>2</v>
      </c>
      <c r="BP25">
        <v>1607542970.3499999</v>
      </c>
      <c r="BQ25">
        <v>374.28593333333299</v>
      </c>
      <c r="BR25">
        <v>399.93520000000001</v>
      </c>
      <c r="BS25">
        <v>38.170549999999999</v>
      </c>
      <c r="BT25">
        <v>29.858319999999999</v>
      </c>
      <c r="BU25">
        <v>371.93816666666697</v>
      </c>
      <c r="BV25">
        <v>37.70205</v>
      </c>
      <c r="BW25">
        <v>500.00886666666702</v>
      </c>
      <c r="BX25">
        <v>101.915433333333</v>
      </c>
      <c r="BY25">
        <v>4.7353369999999999E-2</v>
      </c>
      <c r="BZ25">
        <v>36.523110000000003</v>
      </c>
      <c r="CA25">
        <v>35.725806666666699</v>
      </c>
      <c r="CB25">
        <v>999.9</v>
      </c>
      <c r="CC25">
        <v>0</v>
      </c>
      <c r="CD25">
        <v>0</v>
      </c>
      <c r="CE25">
        <v>9998.2883333333302</v>
      </c>
      <c r="CF25">
        <v>0</v>
      </c>
      <c r="CG25">
        <v>498.53813333333301</v>
      </c>
      <c r="CH25">
        <v>1400.00866666667</v>
      </c>
      <c r="CI25">
        <v>0.90000186666666704</v>
      </c>
      <c r="CJ25">
        <v>9.9998080000000003E-2</v>
      </c>
      <c r="CK25">
        <v>0</v>
      </c>
      <c r="CL25">
        <v>1159.8230000000001</v>
      </c>
      <c r="CM25">
        <v>4.9997499999999997</v>
      </c>
      <c r="CN25">
        <v>15986.553333333301</v>
      </c>
      <c r="CO25">
        <v>12178.1133333333</v>
      </c>
      <c r="CP25">
        <v>47.139466666666699</v>
      </c>
      <c r="CQ25">
        <v>48.6353333333333</v>
      </c>
      <c r="CR25">
        <v>47.776866666666699</v>
      </c>
      <c r="CS25">
        <v>48.468499999999999</v>
      </c>
      <c r="CT25">
        <v>49.0103333333333</v>
      </c>
      <c r="CU25">
        <v>1255.5070000000001</v>
      </c>
      <c r="CV25">
        <v>139.50166666666701</v>
      </c>
      <c r="CW25">
        <v>0</v>
      </c>
      <c r="CX25">
        <v>329.799999952316</v>
      </c>
      <c r="CY25">
        <v>0</v>
      </c>
      <c r="CZ25">
        <v>1159.0111538461499</v>
      </c>
      <c r="DA25">
        <v>-127.372649409704</v>
      </c>
      <c r="DB25">
        <v>-1779.61709152767</v>
      </c>
      <c r="DC25">
        <v>15975.615384615399</v>
      </c>
      <c r="DD25">
        <v>15</v>
      </c>
      <c r="DE25">
        <v>1607542743.0999999</v>
      </c>
      <c r="DF25" t="s">
        <v>338</v>
      </c>
      <c r="DG25">
        <v>1607542743.0999999</v>
      </c>
      <c r="DH25">
        <v>1607542736.5999999</v>
      </c>
      <c r="DI25">
        <v>5</v>
      </c>
      <c r="DJ25">
        <v>0.11</v>
      </c>
      <c r="DK25">
        <v>-8.9999999999999993E-3</v>
      </c>
      <c r="DL25">
        <v>2.3479999999999999</v>
      </c>
      <c r="DM25">
        <v>0.46899999999999997</v>
      </c>
      <c r="DN25">
        <v>401</v>
      </c>
      <c r="DO25">
        <v>29</v>
      </c>
      <c r="DP25">
        <v>0.45</v>
      </c>
      <c r="DQ25">
        <v>0.15</v>
      </c>
      <c r="DR25">
        <v>18.6761688069891</v>
      </c>
      <c r="DS25">
        <v>0.38064522158750702</v>
      </c>
      <c r="DT25">
        <v>4.2151430025031703E-2</v>
      </c>
      <c r="DU25">
        <v>1</v>
      </c>
      <c r="DV25">
        <v>-25.647649999999999</v>
      </c>
      <c r="DW25">
        <v>-0.39170723025586801</v>
      </c>
      <c r="DX25">
        <v>4.8092873692471602E-2</v>
      </c>
      <c r="DY25">
        <v>0</v>
      </c>
      <c r="DZ25">
        <v>8.3121489999999998</v>
      </c>
      <c r="EA25">
        <v>2.1149632925485599E-2</v>
      </c>
      <c r="EB25">
        <v>1.8638210751034401E-3</v>
      </c>
      <c r="EC25">
        <v>1</v>
      </c>
      <c r="ED25">
        <v>2</v>
      </c>
      <c r="EE25">
        <v>3</v>
      </c>
      <c r="EF25" t="s">
        <v>305</v>
      </c>
      <c r="EG25">
        <v>100</v>
      </c>
      <c r="EH25">
        <v>100</v>
      </c>
      <c r="EI25">
        <v>2.3479999999999999</v>
      </c>
      <c r="EJ25">
        <v>0.46850000000000003</v>
      </c>
      <c r="EK25">
        <v>2.3478095238095298</v>
      </c>
      <c r="EL25">
        <v>0</v>
      </c>
      <c r="EM25">
        <v>0</v>
      </c>
      <c r="EN25">
        <v>0</v>
      </c>
      <c r="EO25">
        <v>0.46850499999999701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3.9</v>
      </c>
      <c r="EX25">
        <v>4</v>
      </c>
      <c r="EY25">
        <v>2</v>
      </c>
      <c r="EZ25">
        <v>524.84199999999998</v>
      </c>
      <c r="FA25">
        <v>539.33199999999999</v>
      </c>
      <c r="FB25">
        <v>35.387099999999997</v>
      </c>
      <c r="FC25">
        <v>33.543199999999999</v>
      </c>
      <c r="FD25">
        <v>30.000399999999999</v>
      </c>
      <c r="FE25">
        <v>33.3187</v>
      </c>
      <c r="FF25">
        <v>33.263800000000003</v>
      </c>
      <c r="FG25">
        <v>16.2562</v>
      </c>
      <c r="FH25">
        <v>0</v>
      </c>
      <c r="FI25">
        <v>100</v>
      </c>
      <c r="FJ25">
        <v>-999.9</v>
      </c>
      <c r="FK25">
        <v>400</v>
      </c>
      <c r="FL25">
        <v>38.142200000000003</v>
      </c>
      <c r="FM25">
        <v>101.304</v>
      </c>
      <c r="FN25">
        <v>100.65300000000001</v>
      </c>
    </row>
    <row r="26" spans="1:170" x14ac:dyDescent="0.25">
      <c r="A26">
        <v>10</v>
      </c>
      <c r="B26">
        <v>1607543169.0999999</v>
      </c>
      <c r="C26">
        <v>2237.0999999046298</v>
      </c>
      <c r="D26" t="s">
        <v>339</v>
      </c>
      <c r="E26" t="s">
        <v>340</v>
      </c>
      <c r="F26" t="s">
        <v>334</v>
      </c>
      <c r="G26" t="s">
        <v>335</v>
      </c>
      <c r="H26">
        <v>1607543161.0999999</v>
      </c>
      <c r="I26">
        <f t="shared" si="0"/>
        <v>5.6176895002630102E-3</v>
      </c>
      <c r="J26">
        <f t="shared" si="1"/>
        <v>15.722645739889112</v>
      </c>
      <c r="K26">
        <f t="shared" si="2"/>
        <v>378.19554838709701</v>
      </c>
      <c r="L26">
        <f t="shared" si="3"/>
        <v>269.00394914991369</v>
      </c>
      <c r="M26">
        <f t="shared" si="4"/>
        <v>27.429614096757607</v>
      </c>
      <c r="N26">
        <f t="shared" si="5"/>
        <v>38.56358978428409</v>
      </c>
      <c r="O26">
        <f t="shared" si="6"/>
        <v>0.26804528973042091</v>
      </c>
      <c r="P26">
        <f t="shared" si="7"/>
        <v>2.9636308278277839</v>
      </c>
      <c r="Q26">
        <f t="shared" si="8"/>
        <v>0.25526834598045034</v>
      </c>
      <c r="R26">
        <f t="shared" si="9"/>
        <v>0.16063990978584894</v>
      </c>
      <c r="S26">
        <f t="shared" si="10"/>
        <v>231.28825305120492</v>
      </c>
      <c r="T26">
        <f t="shared" si="11"/>
        <v>36.301996369370123</v>
      </c>
      <c r="U26">
        <f t="shared" si="12"/>
        <v>35.911732258064497</v>
      </c>
      <c r="V26">
        <f t="shared" si="13"/>
        <v>5.9398845673977014</v>
      </c>
      <c r="W26">
        <f t="shared" si="14"/>
        <v>62.341538445069666</v>
      </c>
      <c r="X26">
        <f t="shared" si="15"/>
        <v>3.8030968376874315</v>
      </c>
      <c r="Y26">
        <f t="shared" si="16"/>
        <v>6.1004218576325533</v>
      </c>
      <c r="Z26">
        <f t="shared" si="17"/>
        <v>2.13678772971027</v>
      </c>
      <c r="AA26">
        <f t="shared" si="18"/>
        <v>-247.74010696159874</v>
      </c>
      <c r="AB26">
        <f t="shared" si="19"/>
        <v>77.589445796605119</v>
      </c>
      <c r="AC26">
        <f t="shared" si="20"/>
        <v>6.1832514634467488</v>
      </c>
      <c r="AD26">
        <f t="shared" si="21"/>
        <v>67.320843349658034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52273.15991074565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341</v>
      </c>
      <c r="AQ26">
        <v>1229.9564</v>
      </c>
      <c r="AR26">
        <v>1594.76</v>
      </c>
      <c r="AS26">
        <f t="shared" si="27"/>
        <v>0.22875141087060125</v>
      </c>
      <c r="AT26">
        <v>0.5</v>
      </c>
      <c r="AU26">
        <f t="shared" si="28"/>
        <v>1180.1755168762629</v>
      </c>
      <c r="AV26">
        <f t="shared" si="29"/>
        <v>15.722645739889112</v>
      </c>
      <c r="AW26">
        <f t="shared" si="30"/>
        <v>134.98340728019312</v>
      </c>
      <c r="AX26">
        <f t="shared" si="31"/>
        <v>0.50960019062429451</v>
      </c>
      <c r="AY26">
        <f t="shared" si="32"/>
        <v>1.3811838143236428E-2</v>
      </c>
      <c r="AZ26">
        <f t="shared" si="33"/>
        <v>1.0454990092553111</v>
      </c>
      <c r="BA26" t="s">
        <v>342</v>
      </c>
      <c r="BB26">
        <v>782.07</v>
      </c>
      <c r="BC26">
        <f t="shared" si="34"/>
        <v>812.68999999999994</v>
      </c>
      <c r="BD26">
        <f t="shared" si="35"/>
        <v>0.44888407633907146</v>
      </c>
      <c r="BE26">
        <f t="shared" si="36"/>
        <v>0.67230374071072296</v>
      </c>
      <c r="BF26">
        <f t="shared" si="37"/>
        <v>0.41488754824734825</v>
      </c>
      <c r="BG26">
        <f t="shared" si="38"/>
        <v>0.65472315458541452</v>
      </c>
      <c r="BH26">
        <f t="shared" si="39"/>
        <v>1399.9893548387099</v>
      </c>
      <c r="BI26">
        <f t="shared" si="40"/>
        <v>1180.1755168762629</v>
      </c>
      <c r="BJ26">
        <f t="shared" si="41"/>
        <v>0.84298892187807295</v>
      </c>
      <c r="BK26">
        <f t="shared" si="42"/>
        <v>0.19597784375614585</v>
      </c>
      <c r="BL26">
        <v>6</v>
      </c>
      <c r="BM26">
        <v>0.5</v>
      </c>
      <c r="BN26" t="s">
        <v>290</v>
      </c>
      <c r="BO26">
        <v>2</v>
      </c>
      <c r="BP26">
        <v>1607543161.0999999</v>
      </c>
      <c r="BQ26">
        <v>378.19554838709701</v>
      </c>
      <c r="BR26">
        <v>399.61164516129003</v>
      </c>
      <c r="BS26">
        <v>37.297209677419403</v>
      </c>
      <c r="BT26">
        <v>30.807587096774199</v>
      </c>
      <c r="BU26">
        <v>375.84790322580699</v>
      </c>
      <c r="BV26">
        <v>36.828706451612902</v>
      </c>
      <c r="BW26">
        <v>500.01354838709699</v>
      </c>
      <c r="BX26">
        <v>101.920548387097</v>
      </c>
      <c r="BY26">
        <v>4.67802838709677E-2</v>
      </c>
      <c r="BZ26">
        <v>36.397348387096798</v>
      </c>
      <c r="CA26">
        <v>35.911732258064497</v>
      </c>
      <c r="CB26">
        <v>999.9</v>
      </c>
      <c r="CC26">
        <v>0</v>
      </c>
      <c r="CD26">
        <v>0</v>
      </c>
      <c r="CE26">
        <v>10003.4606451613</v>
      </c>
      <c r="CF26">
        <v>0</v>
      </c>
      <c r="CG26">
        <v>170.326258064516</v>
      </c>
      <c r="CH26">
        <v>1399.9893548387099</v>
      </c>
      <c r="CI26">
        <v>0.90001222580645202</v>
      </c>
      <c r="CJ26">
        <v>9.9987625806451597E-2</v>
      </c>
      <c r="CK26">
        <v>0</v>
      </c>
      <c r="CL26">
        <v>1233.2906451612901</v>
      </c>
      <c r="CM26">
        <v>4.9997499999999997</v>
      </c>
      <c r="CN26">
        <v>16981.445161290299</v>
      </c>
      <c r="CO26">
        <v>12177.9967741935</v>
      </c>
      <c r="CP26">
        <v>46.350612903225802</v>
      </c>
      <c r="CQ26">
        <v>47.826290322580597</v>
      </c>
      <c r="CR26">
        <v>47.03</v>
      </c>
      <c r="CS26">
        <v>47.655000000000001</v>
      </c>
      <c r="CT26">
        <v>48.330290322580602</v>
      </c>
      <c r="CU26">
        <v>1255.5074193548401</v>
      </c>
      <c r="CV26">
        <v>139.48193548387101</v>
      </c>
      <c r="CW26">
        <v>0</v>
      </c>
      <c r="CX26">
        <v>190.200000047684</v>
      </c>
      <c r="CY26">
        <v>0</v>
      </c>
      <c r="CZ26">
        <v>1229.9564</v>
      </c>
      <c r="DA26">
        <v>-205.619999696664</v>
      </c>
      <c r="DB26">
        <v>-2856.5999956584201</v>
      </c>
      <c r="DC26">
        <v>16935.027999999998</v>
      </c>
      <c r="DD26">
        <v>15</v>
      </c>
      <c r="DE26">
        <v>1607542743.0999999</v>
      </c>
      <c r="DF26" t="s">
        <v>338</v>
      </c>
      <c r="DG26">
        <v>1607542743.0999999</v>
      </c>
      <c r="DH26">
        <v>1607542736.5999999</v>
      </c>
      <c r="DI26">
        <v>5</v>
      </c>
      <c r="DJ26">
        <v>0.11</v>
      </c>
      <c r="DK26">
        <v>-8.9999999999999993E-3</v>
      </c>
      <c r="DL26">
        <v>2.3479999999999999</v>
      </c>
      <c r="DM26">
        <v>0.46899999999999997</v>
      </c>
      <c r="DN26">
        <v>401</v>
      </c>
      <c r="DO26">
        <v>29</v>
      </c>
      <c r="DP26">
        <v>0.45</v>
      </c>
      <c r="DQ26">
        <v>0.15</v>
      </c>
      <c r="DR26">
        <v>15.7127077547475</v>
      </c>
      <c r="DS26">
        <v>0.61689264906438501</v>
      </c>
      <c r="DT26">
        <v>5.86598163883379E-2</v>
      </c>
      <c r="DU26">
        <v>0</v>
      </c>
      <c r="DV26">
        <v>-21.414733333333299</v>
      </c>
      <c r="DW26">
        <v>-0.53078175750833301</v>
      </c>
      <c r="DX26">
        <v>5.7567023739483303E-2</v>
      </c>
      <c r="DY26">
        <v>0</v>
      </c>
      <c r="DZ26">
        <v>6.4903446666666698</v>
      </c>
      <c r="EA26">
        <v>-0.177682224694103</v>
      </c>
      <c r="EB26">
        <v>1.29573862419171E-2</v>
      </c>
      <c r="EC26">
        <v>1</v>
      </c>
      <c r="ED26">
        <v>1</v>
      </c>
      <c r="EE26">
        <v>3</v>
      </c>
      <c r="EF26" t="s">
        <v>321</v>
      </c>
      <c r="EG26">
        <v>100</v>
      </c>
      <c r="EH26">
        <v>100</v>
      </c>
      <c r="EI26">
        <v>2.3479999999999999</v>
      </c>
      <c r="EJ26">
        <v>0.46850000000000003</v>
      </c>
      <c r="EK26">
        <v>2.3478095238095298</v>
      </c>
      <c r="EL26">
        <v>0</v>
      </c>
      <c r="EM26">
        <v>0</v>
      </c>
      <c r="EN26">
        <v>0</v>
      </c>
      <c r="EO26">
        <v>0.46850499999999701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7.1</v>
      </c>
      <c r="EX26">
        <v>7.2</v>
      </c>
      <c r="EY26">
        <v>2</v>
      </c>
      <c r="EZ26">
        <v>523.178</v>
      </c>
      <c r="FA26">
        <v>540.44799999999998</v>
      </c>
      <c r="FB26">
        <v>35.372199999999999</v>
      </c>
      <c r="FC26">
        <v>33.473799999999997</v>
      </c>
      <c r="FD26">
        <v>29.998999999999999</v>
      </c>
      <c r="FE26">
        <v>33.267699999999998</v>
      </c>
      <c r="FF26">
        <v>33.204999999999998</v>
      </c>
      <c r="FG26">
        <v>16.661300000000001</v>
      </c>
      <c r="FH26">
        <v>0</v>
      </c>
      <c r="FI26">
        <v>100</v>
      </c>
      <c r="FJ26">
        <v>-999.9</v>
      </c>
      <c r="FK26">
        <v>400</v>
      </c>
      <c r="FL26">
        <v>37.677300000000002</v>
      </c>
      <c r="FM26">
        <v>101.355</v>
      </c>
      <c r="FN26">
        <v>100.696</v>
      </c>
    </row>
    <row r="27" spans="1:170" x14ac:dyDescent="0.25">
      <c r="A27">
        <v>11</v>
      </c>
      <c r="B27">
        <v>1607543379.5999999</v>
      </c>
      <c r="C27">
        <v>2447.5999999046298</v>
      </c>
      <c r="D27" t="s">
        <v>343</v>
      </c>
      <c r="E27" t="s">
        <v>344</v>
      </c>
      <c r="F27" t="s">
        <v>345</v>
      </c>
      <c r="G27" t="s">
        <v>335</v>
      </c>
      <c r="H27">
        <v>1607543371.5999999</v>
      </c>
      <c r="I27">
        <f t="shared" si="0"/>
        <v>5.0067758029491763E-4</v>
      </c>
      <c r="J27">
        <f t="shared" si="1"/>
        <v>3.9646117472732803</v>
      </c>
      <c r="K27">
        <f t="shared" si="2"/>
        <v>395.09687096774201</v>
      </c>
      <c r="L27">
        <f t="shared" si="3"/>
        <v>7.4354631668343574</v>
      </c>
      <c r="M27">
        <f t="shared" si="4"/>
        <v>0.75809931935387309</v>
      </c>
      <c r="N27">
        <f t="shared" si="5"/>
        <v>40.28298738611219</v>
      </c>
      <c r="O27">
        <f t="shared" si="6"/>
        <v>1.6824417969021586E-2</v>
      </c>
      <c r="P27">
        <f t="shared" si="7"/>
        <v>2.9626653994006609</v>
      </c>
      <c r="Q27">
        <f t="shared" si="8"/>
        <v>1.6771518905416019E-2</v>
      </c>
      <c r="R27">
        <f t="shared" si="9"/>
        <v>1.0486938144958787E-2</v>
      </c>
      <c r="S27">
        <f t="shared" si="10"/>
        <v>231.2842368304093</v>
      </c>
      <c r="T27">
        <f t="shared" si="11"/>
        <v>37.807717908677802</v>
      </c>
      <c r="U27">
        <f t="shared" si="12"/>
        <v>37.095796774193602</v>
      </c>
      <c r="V27">
        <f t="shared" si="13"/>
        <v>6.3379208684936286</v>
      </c>
      <c r="W27">
        <f t="shared" si="14"/>
        <v>55.784809037938054</v>
      </c>
      <c r="X27">
        <f t="shared" si="15"/>
        <v>3.4401587155771161</v>
      </c>
      <c r="Y27">
        <f t="shared" si="16"/>
        <v>6.1668378451157508</v>
      </c>
      <c r="Z27">
        <f t="shared" si="17"/>
        <v>2.8977621529165125</v>
      </c>
      <c r="AA27">
        <f t="shared" si="18"/>
        <v>-22.079881291005869</v>
      </c>
      <c r="AB27">
        <f t="shared" si="19"/>
        <v>-79.986810898944128</v>
      </c>
      <c r="AC27">
        <f t="shared" si="20"/>
        <v>-6.4192227599891867</v>
      </c>
      <c r="AD27">
        <f t="shared" si="21"/>
        <v>122.7983218804701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52212.172965165482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346</v>
      </c>
      <c r="AQ27">
        <v>1228.0673076923099</v>
      </c>
      <c r="AR27">
        <v>1470.7</v>
      </c>
      <c r="AS27">
        <f t="shared" si="27"/>
        <v>0.16497769246460203</v>
      </c>
      <c r="AT27">
        <v>0.5</v>
      </c>
      <c r="AU27">
        <f t="shared" si="28"/>
        <v>1180.150239457008</v>
      </c>
      <c r="AV27">
        <f t="shared" si="29"/>
        <v>3.9646117472732803</v>
      </c>
      <c r="AW27">
        <f t="shared" si="30"/>
        <v>97.349231633582349</v>
      </c>
      <c r="AX27">
        <f t="shared" si="31"/>
        <v>0.48359964642687153</v>
      </c>
      <c r="AY27">
        <f t="shared" si="32"/>
        <v>3.8489669155847999E-3</v>
      </c>
      <c r="AZ27">
        <f t="shared" si="33"/>
        <v>1.2180458285170326</v>
      </c>
      <c r="BA27" t="s">
        <v>347</v>
      </c>
      <c r="BB27">
        <v>759.47</v>
      </c>
      <c r="BC27">
        <f t="shared" si="34"/>
        <v>711.23</v>
      </c>
      <c r="BD27">
        <f t="shared" si="35"/>
        <v>0.34114518834651258</v>
      </c>
      <c r="BE27">
        <f t="shared" si="36"/>
        <v>0.71580469989331141</v>
      </c>
      <c r="BF27">
        <f t="shared" si="37"/>
        <v>0.32127287912893504</v>
      </c>
      <c r="BG27">
        <f t="shared" si="38"/>
        <v>0.70343903069669877</v>
      </c>
      <c r="BH27">
        <f t="shared" si="39"/>
        <v>1399.9587096774201</v>
      </c>
      <c r="BI27">
        <f t="shared" si="40"/>
        <v>1180.150239457008</v>
      </c>
      <c r="BJ27">
        <f t="shared" si="41"/>
        <v>0.84298931911280395</v>
      </c>
      <c r="BK27">
        <f t="shared" si="42"/>
        <v>0.19597863822560774</v>
      </c>
      <c r="BL27">
        <v>6</v>
      </c>
      <c r="BM27">
        <v>0.5</v>
      </c>
      <c r="BN27" t="s">
        <v>290</v>
      </c>
      <c r="BO27">
        <v>2</v>
      </c>
      <c r="BP27">
        <v>1607543371.5999999</v>
      </c>
      <c r="BQ27">
        <v>395.09687096774201</v>
      </c>
      <c r="BR27">
        <v>400.09170967741898</v>
      </c>
      <c r="BS27">
        <v>33.7411903225806</v>
      </c>
      <c r="BT27">
        <v>33.160658064516099</v>
      </c>
      <c r="BU27">
        <v>392.84619354838702</v>
      </c>
      <c r="BV27">
        <v>33.187325806451597</v>
      </c>
      <c r="BW27">
        <v>500.00748387096797</v>
      </c>
      <c r="BX27">
        <v>101.91064516129001</v>
      </c>
      <c r="BY27">
        <v>4.6597090322580602E-2</v>
      </c>
      <c r="BZ27">
        <v>36.5950129032258</v>
      </c>
      <c r="CA27">
        <v>37.095796774193602</v>
      </c>
      <c r="CB27">
        <v>999.9</v>
      </c>
      <c r="CC27">
        <v>0</v>
      </c>
      <c r="CD27">
        <v>0</v>
      </c>
      <c r="CE27">
        <v>9998.9606451612908</v>
      </c>
      <c r="CF27">
        <v>0</v>
      </c>
      <c r="CG27">
        <v>459.09338709677399</v>
      </c>
      <c r="CH27">
        <v>1399.9587096774201</v>
      </c>
      <c r="CI27">
        <v>0.899998903225807</v>
      </c>
      <c r="CJ27">
        <v>0.100001070967742</v>
      </c>
      <c r="CK27">
        <v>0</v>
      </c>
      <c r="CL27">
        <v>1230.75774193548</v>
      </c>
      <c r="CM27">
        <v>4.9997499999999997</v>
      </c>
      <c r="CN27">
        <v>17097.4967741935</v>
      </c>
      <c r="CO27">
        <v>12177.7</v>
      </c>
      <c r="CP27">
        <v>46.576354838709698</v>
      </c>
      <c r="CQ27">
        <v>48.159064516129</v>
      </c>
      <c r="CR27">
        <v>47.300129032258099</v>
      </c>
      <c r="CS27">
        <v>48.086419354838696</v>
      </c>
      <c r="CT27">
        <v>48.529935483871</v>
      </c>
      <c r="CU27">
        <v>1255.46129032258</v>
      </c>
      <c r="CV27">
        <v>139.497419354839</v>
      </c>
      <c r="CW27">
        <v>0</v>
      </c>
      <c r="CX27">
        <v>209.799999952316</v>
      </c>
      <c r="CY27">
        <v>0</v>
      </c>
      <c r="CZ27">
        <v>1228.0673076923099</v>
      </c>
      <c r="DA27">
        <v>-246.24376035960501</v>
      </c>
      <c r="DB27">
        <v>-3357.1452946835102</v>
      </c>
      <c r="DC27">
        <v>17061.065384615398</v>
      </c>
      <c r="DD27">
        <v>15</v>
      </c>
      <c r="DE27">
        <v>1607543213.0999999</v>
      </c>
      <c r="DF27" t="s">
        <v>348</v>
      </c>
      <c r="DG27">
        <v>1607543211.0999999</v>
      </c>
      <c r="DH27">
        <v>1607543213.0999999</v>
      </c>
      <c r="DI27">
        <v>6</v>
      </c>
      <c r="DJ27">
        <v>-9.7000000000000003E-2</v>
      </c>
      <c r="DK27">
        <v>8.5000000000000006E-2</v>
      </c>
      <c r="DL27">
        <v>2.2509999999999999</v>
      </c>
      <c r="DM27">
        <v>0.55400000000000005</v>
      </c>
      <c r="DN27">
        <v>399</v>
      </c>
      <c r="DO27">
        <v>31</v>
      </c>
      <c r="DP27">
        <v>0.39</v>
      </c>
      <c r="DQ27">
        <v>0.09</v>
      </c>
      <c r="DR27">
        <v>3.95562681105126</v>
      </c>
      <c r="DS27">
        <v>0.76479355440512398</v>
      </c>
      <c r="DT27">
        <v>6.71619674719965E-2</v>
      </c>
      <c r="DU27">
        <v>0</v>
      </c>
      <c r="DV27">
        <v>-4.9992429999999999</v>
      </c>
      <c r="DW27">
        <v>-1.1520472525027701</v>
      </c>
      <c r="DX27">
        <v>9.5192599087323901E-2</v>
      </c>
      <c r="DY27">
        <v>0</v>
      </c>
      <c r="DZ27">
        <v>0.58213426666666701</v>
      </c>
      <c r="EA27">
        <v>0.33172511679643901</v>
      </c>
      <c r="EB27">
        <v>2.4059628013103001E-2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2.2509999999999999</v>
      </c>
      <c r="EJ27">
        <v>0.55379999999999996</v>
      </c>
      <c r="EK27">
        <v>2.2507500000000999</v>
      </c>
      <c r="EL27">
        <v>0</v>
      </c>
      <c r="EM27">
        <v>0</v>
      </c>
      <c r="EN27">
        <v>0</v>
      </c>
      <c r="EO27">
        <v>0.55385499999999199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2.8</v>
      </c>
      <c r="EX27">
        <v>2.8</v>
      </c>
      <c r="EY27">
        <v>2</v>
      </c>
      <c r="EZ27">
        <v>516.36500000000001</v>
      </c>
      <c r="FA27">
        <v>542.03300000000002</v>
      </c>
      <c r="FB27">
        <v>35.331200000000003</v>
      </c>
      <c r="FC27">
        <v>33.183700000000002</v>
      </c>
      <c r="FD27">
        <v>30.0001</v>
      </c>
      <c r="FE27">
        <v>33.022399999999998</v>
      </c>
      <c r="FF27">
        <v>32.985700000000001</v>
      </c>
      <c r="FG27">
        <v>16.7485</v>
      </c>
      <c r="FH27">
        <v>0</v>
      </c>
      <c r="FI27">
        <v>100</v>
      </c>
      <c r="FJ27">
        <v>-999.9</v>
      </c>
      <c r="FK27">
        <v>400</v>
      </c>
      <c r="FL27">
        <v>36.899099999999997</v>
      </c>
      <c r="FM27">
        <v>101.41</v>
      </c>
      <c r="FN27">
        <v>100.736</v>
      </c>
    </row>
    <row r="28" spans="1:170" x14ac:dyDescent="0.25">
      <c r="A28">
        <v>12</v>
      </c>
      <c r="B28">
        <v>1607543524.5999999</v>
      </c>
      <c r="C28">
        <v>2592.5999999046298</v>
      </c>
      <c r="D28" t="s">
        <v>349</v>
      </c>
      <c r="E28" t="s">
        <v>350</v>
      </c>
      <c r="F28" t="s">
        <v>345</v>
      </c>
      <c r="G28" t="s">
        <v>335</v>
      </c>
      <c r="H28">
        <v>1607543516.5999999</v>
      </c>
      <c r="I28">
        <f t="shared" si="0"/>
        <v>9.3250546593250149E-4</v>
      </c>
      <c r="J28">
        <f t="shared" si="1"/>
        <v>5.2534513015387541</v>
      </c>
      <c r="K28">
        <f t="shared" si="2"/>
        <v>393.280709677419</v>
      </c>
      <c r="L28">
        <f t="shared" si="3"/>
        <v>116.58029318898737</v>
      </c>
      <c r="M28">
        <f t="shared" si="4"/>
        <v>11.885906594696266</v>
      </c>
      <c r="N28">
        <f t="shared" si="5"/>
        <v>40.096809270704711</v>
      </c>
      <c r="O28">
        <f t="shared" si="6"/>
        <v>3.1914907147012082E-2</v>
      </c>
      <c r="P28">
        <f t="shared" si="7"/>
        <v>2.9637257583289096</v>
      </c>
      <c r="Q28">
        <f t="shared" si="8"/>
        <v>3.1725201377109664E-2</v>
      </c>
      <c r="R28">
        <f t="shared" si="9"/>
        <v>1.9845201020099318E-2</v>
      </c>
      <c r="S28">
        <f t="shared" si="10"/>
        <v>231.28957085367733</v>
      </c>
      <c r="T28">
        <f t="shared" si="11"/>
        <v>37.870629276607552</v>
      </c>
      <c r="U28">
        <f t="shared" si="12"/>
        <v>37.150599999999997</v>
      </c>
      <c r="V28">
        <f t="shared" si="13"/>
        <v>6.3568910725570387</v>
      </c>
      <c r="W28">
        <f t="shared" si="14"/>
        <v>56.299339490283629</v>
      </c>
      <c r="X28">
        <f t="shared" si="15"/>
        <v>3.5050529449515513</v>
      </c>
      <c r="Y28">
        <f t="shared" si="16"/>
        <v>6.2257443456445305</v>
      </c>
      <c r="Z28">
        <f t="shared" si="17"/>
        <v>2.8518381276054874</v>
      </c>
      <c r="AA28">
        <f t="shared" si="18"/>
        <v>-41.123491047623318</v>
      </c>
      <c r="AB28">
        <f t="shared" si="19"/>
        <v>-61.00621194346148</v>
      </c>
      <c r="AC28">
        <f t="shared" si="20"/>
        <v>-4.8996277486834261</v>
      </c>
      <c r="AD28">
        <f t="shared" si="21"/>
        <v>124.26024011390912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52212.921645159535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351</v>
      </c>
      <c r="AQ28">
        <v>850.17219230769194</v>
      </c>
      <c r="AR28">
        <v>1061.7</v>
      </c>
      <c r="AS28">
        <f t="shared" si="27"/>
        <v>0.19923500771621749</v>
      </c>
      <c r="AT28">
        <v>0.5</v>
      </c>
      <c r="AU28">
        <f t="shared" si="28"/>
        <v>1180.1813330053151</v>
      </c>
      <c r="AV28">
        <f t="shared" si="29"/>
        <v>5.2534513015387541</v>
      </c>
      <c r="AW28">
        <f t="shared" si="30"/>
        <v>117.5667184939249</v>
      </c>
      <c r="AX28">
        <f t="shared" si="31"/>
        <v>0.4004991993971932</v>
      </c>
      <c r="AY28">
        <f t="shared" si="32"/>
        <v>4.9409345990127735E-3</v>
      </c>
      <c r="AZ28">
        <f t="shared" si="33"/>
        <v>2.0725063577281717</v>
      </c>
      <c r="BA28" t="s">
        <v>352</v>
      </c>
      <c r="BB28">
        <v>636.49</v>
      </c>
      <c r="BC28">
        <f t="shared" si="34"/>
        <v>425.21000000000004</v>
      </c>
      <c r="BD28">
        <f t="shared" si="35"/>
        <v>0.49746668162157071</v>
      </c>
      <c r="BE28">
        <f t="shared" si="36"/>
        <v>0.83805163791757276</v>
      </c>
      <c r="BF28">
        <f t="shared" si="37"/>
        <v>0.61095814170499319</v>
      </c>
      <c r="BG28">
        <f t="shared" si="38"/>
        <v>0.86404513523897897</v>
      </c>
      <c r="BH28">
        <f t="shared" si="39"/>
        <v>1399.9961290322599</v>
      </c>
      <c r="BI28">
        <f t="shared" si="40"/>
        <v>1180.1813330053151</v>
      </c>
      <c r="BJ28">
        <f t="shared" si="41"/>
        <v>0.84298899727752064</v>
      </c>
      <c r="BK28">
        <f t="shared" si="42"/>
        <v>0.19597799455504156</v>
      </c>
      <c r="BL28">
        <v>6</v>
      </c>
      <c r="BM28">
        <v>0.5</v>
      </c>
      <c r="BN28" t="s">
        <v>290</v>
      </c>
      <c r="BO28">
        <v>2</v>
      </c>
      <c r="BP28">
        <v>1607543516.5999999</v>
      </c>
      <c r="BQ28">
        <v>393.280709677419</v>
      </c>
      <c r="BR28">
        <v>400.02464516128998</v>
      </c>
      <c r="BS28">
        <v>34.3785387096774</v>
      </c>
      <c r="BT28">
        <v>33.298048387096799</v>
      </c>
      <c r="BU28">
        <v>391.02996774193599</v>
      </c>
      <c r="BV28">
        <v>33.824674193548397</v>
      </c>
      <c r="BW28">
        <v>500.02148387096798</v>
      </c>
      <c r="BX28">
        <v>101.908548387097</v>
      </c>
      <c r="BY28">
        <v>4.6132541935483898E-2</v>
      </c>
      <c r="BZ28">
        <v>36.768787096774197</v>
      </c>
      <c r="CA28">
        <v>37.150599999999997</v>
      </c>
      <c r="CB28">
        <v>999.9</v>
      </c>
      <c r="CC28">
        <v>0</v>
      </c>
      <c r="CD28">
        <v>0</v>
      </c>
      <c r="CE28">
        <v>10005.1767741935</v>
      </c>
      <c r="CF28">
        <v>0</v>
      </c>
      <c r="CG28">
        <v>271.032193548387</v>
      </c>
      <c r="CH28">
        <v>1399.9961290322599</v>
      </c>
      <c r="CI28">
        <v>0.90000919354838704</v>
      </c>
      <c r="CJ28">
        <v>9.9990645161290304E-2</v>
      </c>
      <c r="CK28">
        <v>0</v>
      </c>
      <c r="CL28">
        <v>850.434387096774</v>
      </c>
      <c r="CM28">
        <v>4.9997499999999997</v>
      </c>
      <c r="CN28">
        <v>11714.8580645161</v>
      </c>
      <c r="CO28">
        <v>12178.035483871001</v>
      </c>
      <c r="CP28">
        <v>47.6148387096774</v>
      </c>
      <c r="CQ28">
        <v>49.173064516129003</v>
      </c>
      <c r="CR28">
        <v>48.3283870967742</v>
      </c>
      <c r="CS28">
        <v>49.076322580645197</v>
      </c>
      <c r="CT28">
        <v>49.4695161290323</v>
      </c>
      <c r="CU28">
        <v>1255.51</v>
      </c>
      <c r="CV28">
        <v>139.48612903225799</v>
      </c>
      <c r="CW28">
        <v>0</v>
      </c>
      <c r="CX28">
        <v>143.89999985694899</v>
      </c>
      <c r="CY28">
        <v>0</v>
      </c>
      <c r="CZ28">
        <v>850.17219230769194</v>
      </c>
      <c r="DA28">
        <v>-62.183829067233297</v>
      </c>
      <c r="DB28">
        <v>-827.87692315086099</v>
      </c>
      <c r="DC28">
        <v>11711.5</v>
      </c>
      <c r="DD28">
        <v>15</v>
      </c>
      <c r="DE28">
        <v>1607543213.0999999</v>
      </c>
      <c r="DF28" t="s">
        <v>348</v>
      </c>
      <c r="DG28">
        <v>1607543211.0999999</v>
      </c>
      <c r="DH28">
        <v>1607543213.0999999</v>
      </c>
      <c r="DI28">
        <v>6</v>
      </c>
      <c r="DJ28">
        <v>-9.7000000000000003E-2</v>
      </c>
      <c r="DK28">
        <v>8.5000000000000006E-2</v>
      </c>
      <c r="DL28">
        <v>2.2509999999999999</v>
      </c>
      <c r="DM28">
        <v>0.55400000000000005</v>
      </c>
      <c r="DN28">
        <v>399</v>
      </c>
      <c r="DO28">
        <v>31</v>
      </c>
      <c r="DP28">
        <v>0.39</v>
      </c>
      <c r="DQ28">
        <v>0.09</v>
      </c>
      <c r="DR28">
        <v>5.2534934021913298</v>
      </c>
      <c r="DS28">
        <v>-0.46903273811003499</v>
      </c>
      <c r="DT28">
        <v>4.3336745087414599E-2</v>
      </c>
      <c r="DU28">
        <v>1</v>
      </c>
      <c r="DV28">
        <v>-6.7411756666666696</v>
      </c>
      <c r="DW28">
        <v>0.20203274749722799</v>
      </c>
      <c r="DX28">
        <v>3.4965574086838903E-2</v>
      </c>
      <c r="DY28">
        <v>0</v>
      </c>
      <c r="DZ28">
        <v>1.0835002333333299</v>
      </c>
      <c r="EA28">
        <v>0.65198301223582</v>
      </c>
      <c r="EB28">
        <v>4.7151535615632102E-2</v>
      </c>
      <c r="EC28">
        <v>0</v>
      </c>
      <c r="ED28">
        <v>1</v>
      </c>
      <c r="EE28">
        <v>3</v>
      </c>
      <c r="EF28" t="s">
        <v>321</v>
      </c>
      <c r="EG28">
        <v>100</v>
      </c>
      <c r="EH28">
        <v>100</v>
      </c>
      <c r="EI28">
        <v>2.2509999999999999</v>
      </c>
      <c r="EJ28">
        <v>0.55389999999999995</v>
      </c>
      <c r="EK28">
        <v>2.2507500000000999</v>
      </c>
      <c r="EL28">
        <v>0</v>
      </c>
      <c r="EM28">
        <v>0</v>
      </c>
      <c r="EN28">
        <v>0</v>
      </c>
      <c r="EO28">
        <v>0.55385499999999199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5.2</v>
      </c>
      <c r="EX28">
        <v>5.2</v>
      </c>
      <c r="EY28">
        <v>2</v>
      </c>
      <c r="EZ28">
        <v>512.76099999999997</v>
      </c>
      <c r="FA28">
        <v>539.38699999999994</v>
      </c>
      <c r="FB28">
        <v>35.411099999999998</v>
      </c>
      <c r="FC28">
        <v>33.2483</v>
      </c>
      <c r="FD28">
        <v>30.000499999999999</v>
      </c>
      <c r="FE28">
        <v>33.051699999999997</v>
      </c>
      <c r="FF28">
        <v>33.006100000000004</v>
      </c>
      <c r="FG28">
        <v>16.549399999999999</v>
      </c>
      <c r="FH28">
        <v>0</v>
      </c>
      <c r="FI28">
        <v>100</v>
      </c>
      <c r="FJ28">
        <v>-999.9</v>
      </c>
      <c r="FK28">
        <v>400</v>
      </c>
      <c r="FL28">
        <v>33.725499999999997</v>
      </c>
      <c r="FM28">
        <v>101.396</v>
      </c>
      <c r="FN28">
        <v>100.715</v>
      </c>
    </row>
    <row r="29" spans="1:170" x14ac:dyDescent="0.25">
      <c r="A29">
        <v>13</v>
      </c>
      <c r="B29">
        <v>1607543942.0999999</v>
      </c>
      <c r="C29">
        <v>3010.0999999046298</v>
      </c>
      <c r="D29" t="s">
        <v>353</v>
      </c>
      <c r="E29" t="s">
        <v>354</v>
      </c>
      <c r="F29" t="s">
        <v>355</v>
      </c>
      <c r="G29" t="s">
        <v>356</v>
      </c>
      <c r="H29">
        <v>1607543934.0999999</v>
      </c>
      <c r="I29">
        <f t="shared" si="0"/>
        <v>1.5852040980249911E-4</v>
      </c>
      <c r="J29">
        <f t="shared" si="1"/>
        <v>1.7995863830045637</v>
      </c>
      <c r="K29">
        <f t="shared" si="2"/>
        <v>397.972225806452</v>
      </c>
      <c r="L29">
        <f t="shared" si="3"/>
        <v>-183.52995750802478</v>
      </c>
      <c r="M29">
        <f t="shared" si="4"/>
        <v>-18.706399258515436</v>
      </c>
      <c r="N29">
        <f t="shared" si="5"/>
        <v>40.563554042178851</v>
      </c>
      <c r="O29">
        <f t="shared" si="6"/>
        <v>5.0023316463621908E-3</v>
      </c>
      <c r="P29">
        <f t="shared" si="7"/>
        <v>2.9633843452610438</v>
      </c>
      <c r="Q29">
        <f t="shared" si="8"/>
        <v>4.9976451870134327E-3</v>
      </c>
      <c r="R29">
        <f t="shared" si="9"/>
        <v>3.1239489261676192E-3</v>
      </c>
      <c r="S29">
        <f t="shared" si="10"/>
        <v>231.29440645155714</v>
      </c>
      <c r="T29">
        <f t="shared" si="11"/>
        <v>38.208569095114875</v>
      </c>
      <c r="U29">
        <f t="shared" si="12"/>
        <v>37.202025806451601</v>
      </c>
      <c r="V29">
        <f t="shared" si="13"/>
        <v>6.37473698754465</v>
      </c>
      <c r="W29">
        <f t="shared" si="14"/>
        <v>52.523504633971562</v>
      </c>
      <c r="X29">
        <f t="shared" si="15"/>
        <v>3.29511624197661</v>
      </c>
      <c r="Y29">
        <f t="shared" si="16"/>
        <v>6.2736031514648189</v>
      </c>
      <c r="Z29">
        <f t="shared" si="17"/>
        <v>3.07962074556804</v>
      </c>
      <c r="AA29">
        <f t="shared" si="18"/>
        <v>-6.9907500722902105</v>
      </c>
      <c r="AB29">
        <f t="shared" si="19"/>
        <v>-46.826750767651177</v>
      </c>
      <c r="AC29">
        <f t="shared" si="20"/>
        <v>-3.7647449267931741</v>
      </c>
      <c r="AD29">
        <f t="shared" si="21"/>
        <v>173.71216068482255</v>
      </c>
      <c r="AE29">
        <v>4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52179.051326713568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357</v>
      </c>
      <c r="AQ29">
        <v>813.08496153846102</v>
      </c>
      <c r="AR29">
        <v>935.46</v>
      </c>
      <c r="AS29">
        <f t="shared" si="27"/>
        <v>0.13081803440183337</v>
      </c>
      <c r="AT29">
        <v>0.5</v>
      </c>
      <c r="AU29">
        <f t="shared" si="28"/>
        <v>1180.201442682828</v>
      </c>
      <c r="AV29">
        <f t="shared" si="29"/>
        <v>1.7995863830045637</v>
      </c>
      <c r="AW29">
        <f t="shared" si="30"/>
        <v>77.195816464987786</v>
      </c>
      <c r="AX29">
        <f t="shared" si="31"/>
        <v>0.35144207128043953</v>
      </c>
      <c r="AY29">
        <f t="shared" si="32"/>
        <v>2.0143458369417371E-3</v>
      </c>
      <c r="AZ29">
        <f t="shared" si="33"/>
        <v>2.4871400166762876</v>
      </c>
      <c r="BA29" t="s">
        <v>358</v>
      </c>
      <c r="BB29">
        <v>606.70000000000005</v>
      </c>
      <c r="BC29">
        <f t="shared" si="34"/>
        <v>328.76</v>
      </c>
      <c r="BD29">
        <f t="shared" si="35"/>
        <v>0.37223214035022212</v>
      </c>
      <c r="BE29">
        <f t="shared" si="36"/>
        <v>0.87619097831572124</v>
      </c>
      <c r="BF29">
        <f t="shared" si="37"/>
        <v>0.55629296659183791</v>
      </c>
      <c r="BG29">
        <f t="shared" si="38"/>
        <v>0.91361705366787249</v>
      </c>
      <c r="BH29">
        <f t="shared" si="39"/>
        <v>1400.0193548387099</v>
      </c>
      <c r="BI29">
        <f t="shared" si="40"/>
        <v>1180.201442682828</v>
      </c>
      <c r="BJ29">
        <f t="shared" si="41"/>
        <v>0.84298937625672599</v>
      </c>
      <c r="BK29">
        <f t="shared" si="42"/>
        <v>0.19597875251345215</v>
      </c>
      <c r="BL29">
        <v>6</v>
      </c>
      <c r="BM29">
        <v>0.5</v>
      </c>
      <c r="BN29" t="s">
        <v>290</v>
      </c>
      <c r="BO29">
        <v>2</v>
      </c>
      <c r="BP29">
        <v>1607543934.0999999</v>
      </c>
      <c r="BQ29">
        <v>397.972225806452</v>
      </c>
      <c r="BR29">
        <v>400.20738709677403</v>
      </c>
      <c r="BS29">
        <v>32.328645161290297</v>
      </c>
      <c r="BT29">
        <v>32.144574193548401</v>
      </c>
      <c r="BU29">
        <v>395.77480645161302</v>
      </c>
      <c r="BV29">
        <v>31.699283870967701</v>
      </c>
      <c r="BW29">
        <v>500.01038709677402</v>
      </c>
      <c r="BX29">
        <v>101.881</v>
      </c>
      <c r="BY29">
        <v>4.45903096774194E-2</v>
      </c>
      <c r="BZ29">
        <v>36.908922580645203</v>
      </c>
      <c r="CA29">
        <v>37.202025806451601</v>
      </c>
      <c r="CB29">
        <v>999.9</v>
      </c>
      <c r="CC29">
        <v>0</v>
      </c>
      <c r="CD29">
        <v>0</v>
      </c>
      <c r="CE29">
        <v>10005.9461290323</v>
      </c>
      <c r="CF29">
        <v>0</v>
      </c>
      <c r="CG29">
        <v>577.76287096774195</v>
      </c>
      <c r="CH29">
        <v>1400.0193548387099</v>
      </c>
      <c r="CI29">
        <v>0.89999574193548404</v>
      </c>
      <c r="CJ29">
        <v>0.100004083870968</v>
      </c>
      <c r="CK29">
        <v>0</v>
      </c>
      <c r="CL29">
        <v>813.37874193548396</v>
      </c>
      <c r="CM29">
        <v>4.9997499999999997</v>
      </c>
      <c r="CN29">
        <v>11398.1967741935</v>
      </c>
      <c r="CO29">
        <v>12178.203225806499</v>
      </c>
      <c r="CP29">
        <v>49.346548387096803</v>
      </c>
      <c r="CQ29">
        <v>50.947290322580599</v>
      </c>
      <c r="CR29">
        <v>50.162935483871003</v>
      </c>
      <c r="CS29">
        <v>50.741741935483901</v>
      </c>
      <c r="CT29">
        <v>51.054000000000002</v>
      </c>
      <c r="CU29">
        <v>1255.51322580645</v>
      </c>
      <c r="CV29">
        <v>139.506129032258</v>
      </c>
      <c r="CW29">
        <v>0</v>
      </c>
      <c r="CX29">
        <v>416.5</v>
      </c>
      <c r="CY29">
        <v>0</v>
      </c>
      <c r="CZ29">
        <v>813.08496153846102</v>
      </c>
      <c r="DA29">
        <v>-37.3901196933911</v>
      </c>
      <c r="DB29">
        <v>-496.85812011113501</v>
      </c>
      <c r="DC29">
        <v>11394.25</v>
      </c>
      <c r="DD29">
        <v>15</v>
      </c>
      <c r="DE29">
        <v>1607543615.5999999</v>
      </c>
      <c r="DF29" t="s">
        <v>359</v>
      </c>
      <c r="DG29">
        <v>1607543609.5999999</v>
      </c>
      <c r="DH29">
        <v>1607543615.5999999</v>
      </c>
      <c r="DI29">
        <v>7</v>
      </c>
      <c r="DJ29">
        <v>-5.2999999999999999E-2</v>
      </c>
      <c r="DK29">
        <v>7.5999999999999998E-2</v>
      </c>
      <c r="DL29">
        <v>2.1970000000000001</v>
      </c>
      <c r="DM29">
        <v>0.629</v>
      </c>
      <c r="DN29">
        <v>400</v>
      </c>
      <c r="DO29">
        <v>33</v>
      </c>
      <c r="DP29">
        <v>0.43</v>
      </c>
      <c r="DQ29">
        <v>7.0000000000000007E-2</v>
      </c>
      <c r="DR29">
        <v>1.80945500973268</v>
      </c>
      <c r="DS29">
        <v>-0.81429268862491599</v>
      </c>
      <c r="DT29">
        <v>6.6132880891883405E-2</v>
      </c>
      <c r="DU29">
        <v>0</v>
      </c>
      <c r="DV29">
        <v>-2.237771</v>
      </c>
      <c r="DW29">
        <v>0.55453214682980601</v>
      </c>
      <c r="DX29">
        <v>5.4716100881428503E-2</v>
      </c>
      <c r="DY29">
        <v>0</v>
      </c>
      <c r="DZ29">
        <v>0.17974514666666699</v>
      </c>
      <c r="EA29">
        <v>1.1442747497219099</v>
      </c>
      <c r="EB29">
        <v>8.2741531824832806E-2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2.1970000000000001</v>
      </c>
      <c r="EJ29">
        <v>0.62939999999999996</v>
      </c>
      <c r="EK29">
        <v>2.1974499999999502</v>
      </c>
      <c r="EL29">
        <v>0</v>
      </c>
      <c r="EM29">
        <v>0</v>
      </c>
      <c r="EN29">
        <v>0</v>
      </c>
      <c r="EO29">
        <v>0.62935999999999104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5.5</v>
      </c>
      <c r="EX29">
        <v>5.4</v>
      </c>
      <c r="EY29">
        <v>2</v>
      </c>
      <c r="EZ29">
        <v>484.39499999999998</v>
      </c>
      <c r="FA29">
        <v>533.274</v>
      </c>
      <c r="FB29">
        <v>35.518099999999997</v>
      </c>
      <c r="FC29">
        <v>33.560200000000002</v>
      </c>
      <c r="FD29">
        <v>30.000499999999999</v>
      </c>
      <c r="FE29">
        <v>33.3324</v>
      </c>
      <c r="FF29">
        <v>33.261499999999998</v>
      </c>
      <c r="FG29">
        <v>16.195499999999999</v>
      </c>
      <c r="FH29">
        <v>0</v>
      </c>
      <c r="FI29">
        <v>100</v>
      </c>
      <c r="FJ29">
        <v>-999.9</v>
      </c>
      <c r="FK29">
        <v>400</v>
      </c>
      <c r="FL29">
        <v>34.334800000000001</v>
      </c>
      <c r="FM29">
        <v>101.351</v>
      </c>
      <c r="FN29">
        <v>100.66500000000001</v>
      </c>
    </row>
    <row r="30" spans="1:170" x14ac:dyDescent="0.25">
      <c r="A30">
        <v>14</v>
      </c>
      <c r="B30">
        <v>1607544369</v>
      </c>
      <c r="C30">
        <v>3437</v>
      </c>
      <c r="D30" t="s">
        <v>360</v>
      </c>
      <c r="E30" t="s">
        <v>361</v>
      </c>
      <c r="F30" t="s">
        <v>355</v>
      </c>
      <c r="G30" t="s">
        <v>356</v>
      </c>
      <c r="H30">
        <v>1607544361</v>
      </c>
      <c r="I30">
        <f t="shared" si="0"/>
        <v>6.8200574532727447E-4</v>
      </c>
      <c r="J30">
        <f t="shared" si="1"/>
        <v>4.8220778547699661</v>
      </c>
      <c r="K30">
        <f t="shared" si="2"/>
        <v>393.70558064516098</v>
      </c>
      <c r="L30">
        <f t="shared" si="3"/>
        <v>43.87630260252039</v>
      </c>
      <c r="M30">
        <f t="shared" si="4"/>
        <v>4.4716875302190742</v>
      </c>
      <c r="N30">
        <f t="shared" si="5"/>
        <v>40.124810686475115</v>
      </c>
      <c r="O30">
        <f t="shared" si="6"/>
        <v>2.2820303716116382E-2</v>
      </c>
      <c r="P30">
        <f t="shared" si="7"/>
        <v>2.9623446908798612</v>
      </c>
      <c r="Q30">
        <f t="shared" si="8"/>
        <v>2.2723088894844364E-2</v>
      </c>
      <c r="R30">
        <f t="shared" si="9"/>
        <v>1.4210630287431346E-2</v>
      </c>
      <c r="S30">
        <f t="shared" si="10"/>
        <v>231.28972677521875</v>
      </c>
      <c r="T30">
        <f t="shared" si="11"/>
        <v>38.141329175021127</v>
      </c>
      <c r="U30">
        <f t="shared" si="12"/>
        <v>36.656722580645202</v>
      </c>
      <c r="V30">
        <f t="shared" si="13"/>
        <v>6.1877007157702</v>
      </c>
      <c r="W30">
        <f t="shared" si="14"/>
        <v>51.947159688386805</v>
      </c>
      <c r="X30">
        <f t="shared" si="15"/>
        <v>3.2707653210496113</v>
      </c>
      <c r="Y30">
        <f t="shared" si="16"/>
        <v>6.2963313887993317</v>
      </c>
      <c r="Z30">
        <f t="shared" si="17"/>
        <v>2.9169353947205887</v>
      </c>
      <c r="AA30">
        <f t="shared" si="18"/>
        <v>-30.076453368932803</v>
      </c>
      <c r="AB30">
        <f t="shared" si="19"/>
        <v>50.854488592024012</v>
      </c>
      <c r="AC30">
        <f t="shared" si="20"/>
        <v>4.0805272221454736</v>
      </c>
      <c r="AD30">
        <f t="shared" si="21"/>
        <v>256.14828922045547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52138.189415815046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362</v>
      </c>
      <c r="AQ30">
        <v>782.34460000000001</v>
      </c>
      <c r="AR30">
        <v>938.99</v>
      </c>
      <c r="AS30">
        <f t="shared" si="27"/>
        <v>0.16682328885291642</v>
      </c>
      <c r="AT30">
        <v>0.5</v>
      </c>
      <c r="AU30">
        <f t="shared" si="28"/>
        <v>1180.1792233279537</v>
      </c>
      <c r="AV30">
        <f t="shared" si="29"/>
        <v>4.8220778547699661</v>
      </c>
      <c r="AW30">
        <f t="shared" si="30"/>
        <v>98.440689735724888</v>
      </c>
      <c r="AX30">
        <f t="shared" si="31"/>
        <v>0.38671338352911105</v>
      </c>
      <c r="AY30">
        <f t="shared" si="32"/>
        <v>4.5754282297559654E-3</v>
      </c>
      <c r="AZ30">
        <f t="shared" si="33"/>
        <v>2.4740306073547109</v>
      </c>
      <c r="BA30" t="s">
        <v>363</v>
      </c>
      <c r="BB30">
        <v>575.87</v>
      </c>
      <c r="BC30">
        <f t="shared" si="34"/>
        <v>363.12</v>
      </c>
      <c r="BD30">
        <f t="shared" si="35"/>
        <v>0.43138742013659392</v>
      </c>
      <c r="BE30">
        <f t="shared" si="36"/>
        <v>0.86482069532910688</v>
      </c>
      <c r="BF30">
        <f t="shared" si="37"/>
        <v>0.7008332673703479</v>
      </c>
      <c r="BG30">
        <f t="shared" si="38"/>
        <v>0.91223089340128516</v>
      </c>
      <c r="BH30">
        <f t="shared" si="39"/>
        <v>1399.99322580645</v>
      </c>
      <c r="BI30">
        <f t="shared" si="40"/>
        <v>1180.1792233279537</v>
      </c>
      <c r="BJ30">
        <f t="shared" si="41"/>
        <v>0.84298923850015406</v>
      </c>
      <c r="BK30">
        <f t="shared" si="42"/>
        <v>0.19597847700030802</v>
      </c>
      <c r="BL30">
        <v>6</v>
      </c>
      <c r="BM30">
        <v>0.5</v>
      </c>
      <c r="BN30" t="s">
        <v>290</v>
      </c>
      <c r="BO30">
        <v>2</v>
      </c>
      <c r="BP30">
        <v>1607544361</v>
      </c>
      <c r="BQ30">
        <v>393.70558064516098</v>
      </c>
      <c r="BR30">
        <v>399.814161290323</v>
      </c>
      <c r="BS30">
        <v>32.0928258064516</v>
      </c>
      <c r="BT30">
        <v>31.300699999999999</v>
      </c>
      <c r="BU30">
        <v>391.508193548387</v>
      </c>
      <c r="BV30">
        <v>31.463454838709701</v>
      </c>
      <c r="BW30">
        <v>500.01016129032303</v>
      </c>
      <c r="BX30">
        <v>101.86938709677401</v>
      </c>
      <c r="BY30">
        <v>4.6391238709677401E-2</v>
      </c>
      <c r="BZ30">
        <v>36.975148387096802</v>
      </c>
      <c r="CA30">
        <v>36.656722580645202</v>
      </c>
      <c r="CB30">
        <v>999.9</v>
      </c>
      <c r="CC30">
        <v>0</v>
      </c>
      <c r="CD30">
        <v>0</v>
      </c>
      <c r="CE30">
        <v>10001.1922580645</v>
      </c>
      <c r="CF30">
        <v>0</v>
      </c>
      <c r="CG30">
        <v>378.79325806451601</v>
      </c>
      <c r="CH30">
        <v>1399.99322580645</v>
      </c>
      <c r="CI30">
        <v>0.90000074193548396</v>
      </c>
      <c r="CJ30">
        <v>9.9999199999999996E-2</v>
      </c>
      <c r="CK30">
        <v>0</v>
      </c>
      <c r="CL30">
        <v>783.48454838709699</v>
      </c>
      <c r="CM30">
        <v>4.9997499999999997</v>
      </c>
      <c r="CN30">
        <v>11104.3322580645</v>
      </c>
      <c r="CO30">
        <v>12177.990322580599</v>
      </c>
      <c r="CP30">
        <v>50.2458064516129</v>
      </c>
      <c r="CQ30">
        <v>51.953258064516099</v>
      </c>
      <c r="CR30">
        <v>51.153064516129</v>
      </c>
      <c r="CS30">
        <v>51.636806451612898</v>
      </c>
      <c r="CT30">
        <v>51.906999999999996</v>
      </c>
      <c r="CU30">
        <v>1255.4961290322599</v>
      </c>
      <c r="CV30">
        <v>139.49709677419401</v>
      </c>
      <c r="CW30">
        <v>0</v>
      </c>
      <c r="CX30">
        <v>426.200000047684</v>
      </c>
      <c r="CY30">
        <v>0</v>
      </c>
      <c r="CZ30">
        <v>782.34460000000001</v>
      </c>
      <c r="DA30">
        <v>-75.354384508421504</v>
      </c>
      <c r="DB30">
        <v>-1047.8384598161699</v>
      </c>
      <c r="DC30">
        <v>11088.8</v>
      </c>
      <c r="DD30">
        <v>15</v>
      </c>
      <c r="DE30">
        <v>1607543615.5999999</v>
      </c>
      <c r="DF30" t="s">
        <v>359</v>
      </c>
      <c r="DG30">
        <v>1607543609.5999999</v>
      </c>
      <c r="DH30">
        <v>1607543615.5999999</v>
      </c>
      <c r="DI30">
        <v>7</v>
      </c>
      <c r="DJ30">
        <v>-5.2999999999999999E-2</v>
      </c>
      <c r="DK30">
        <v>7.5999999999999998E-2</v>
      </c>
      <c r="DL30">
        <v>2.1970000000000001</v>
      </c>
      <c r="DM30">
        <v>0.629</v>
      </c>
      <c r="DN30">
        <v>400</v>
      </c>
      <c r="DO30">
        <v>33</v>
      </c>
      <c r="DP30">
        <v>0.43</v>
      </c>
      <c r="DQ30">
        <v>7.0000000000000007E-2</v>
      </c>
      <c r="DR30">
        <v>4.8257513792416402</v>
      </c>
      <c r="DS30">
        <v>-8.8904916517985794E-2</v>
      </c>
      <c r="DT30">
        <v>4.4572158835442799E-2</v>
      </c>
      <c r="DU30">
        <v>1</v>
      </c>
      <c r="DV30">
        <v>-6.1085416129032302</v>
      </c>
      <c r="DW30">
        <v>-0.19823903225805001</v>
      </c>
      <c r="DX30">
        <v>6.0054507826655001E-2</v>
      </c>
      <c r="DY30">
        <v>1</v>
      </c>
      <c r="DZ30">
        <v>0.79210774193548406</v>
      </c>
      <c r="EA30">
        <v>0.97323822580644903</v>
      </c>
      <c r="EB30">
        <v>7.2882396127516597E-2</v>
      </c>
      <c r="EC30">
        <v>0</v>
      </c>
      <c r="ED30">
        <v>2</v>
      </c>
      <c r="EE30">
        <v>3</v>
      </c>
      <c r="EF30" t="s">
        <v>305</v>
      </c>
      <c r="EG30">
        <v>100</v>
      </c>
      <c r="EH30">
        <v>100</v>
      </c>
      <c r="EI30">
        <v>2.1970000000000001</v>
      </c>
      <c r="EJ30">
        <v>0.62939999999999996</v>
      </c>
      <c r="EK30">
        <v>2.1974499999999502</v>
      </c>
      <c r="EL30">
        <v>0</v>
      </c>
      <c r="EM30">
        <v>0</v>
      </c>
      <c r="EN30">
        <v>0</v>
      </c>
      <c r="EO30">
        <v>0.62935999999999104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12.7</v>
      </c>
      <c r="EX30">
        <v>12.6</v>
      </c>
      <c r="EY30">
        <v>2</v>
      </c>
      <c r="EZ30">
        <v>517.50599999999997</v>
      </c>
      <c r="FA30">
        <v>530.51199999999994</v>
      </c>
      <c r="FB30">
        <v>35.540900000000001</v>
      </c>
      <c r="FC30">
        <v>33.582900000000002</v>
      </c>
      <c r="FD30">
        <v>30</v>
      </c>
      <c r="FE30">
        <v>33.374000000000002</v>
      </c>
      <c r="FF30">
        <v>33.3093</v>
      </c>
      <c r="FG30">
        <v>16.339500000000001</v>
      </c>
      <c r="FH30">
        <v>0</v>
      </c>
      <c r="FI30">
        <v>100</v>
      </c>
      <c r="FJ30">
        <v>-999.9</v>
      </c>
      <c r="FK30">
        <v>400</v>
      </c>
      <c r="FL30">
        <v>32.371899999999997</v>
      </c>
      <c r="FM30">
        <v>101.372</v>
      </c>
      <c r="FN30">
        <v>100.682</v>
      </c>
    </row>
    <row r="31" spans="1:170" x14ac:dyDescent="0.25">
      <c r="A31">
        <v>15</v>
      </c>
      <c r="B31">
        <v>1607544588.5</v>
      </c>
      <c r="C31">
        <v>3656.5</v>
      </c>
      <c r="D31" t="s">
        <v>364</v>
      </c>
      <c r="E31" t="s">
        <v>365</v>
      </c>
      <c r="F31" t="s">
        <v>366</v>
      </c>
      <c r="G31" t="s">
        <v>286</v>
      </c>
      <c r="H31">
        <v>1607544580.75</v>
      </c>
      <c r="I31">
        <f t="shared" si="0"/>
        <v>5.227921761842582E-3</v>
      </c>
      <c r="J31">
        <f t="shared" si="1"/>
        <v>12.059301746675208</v>
      </c>
      <c r="K31">
        <f t="shared" si="2"/>
        <v>383.13796666666701</v>
      </c>
      <c r="L31">
        <f t="shared" si="3"/>
        <v>241.02072873037153</v>
      </c>
      <c r="M31">
        <f t="shared" si="4"/>
        <v>24.562107504647596</v>
      </c>
      <c r="N31">
        <f t="shared" si="5"/>
        <v>39.04508950724496</v>
      </c>
      <c r="O31">
        <f t="shared" si="6"/>
        <v>0.15803914922570728</v>
      </c>
      <c r="P31">
        <f t="shared" si="7"/>
        <v>2.9625831007410293</v>
      </c>
      <c r="Q31">
        <f t="shared" si="8"/>
        <v>0.15350052205235101</v>
      </c>
      <c r="R31">
        <f t="shared" si="9"/>
        <v>9.6334746992950249E-2</v>
      </c>
      <c r="S31">
        <f t="shared" si="10"/>
        <v>231.29458642658557</v>
      </c>
      <c r="T31">
        <f t="shared" si="11"/>
        <v>36.920290806317936</v>
      </c>
      <c r="U31">
        <f t="shared" si="12"/>
        <v>36.267366666666703</v>
      </c>
      <c r="V31">
        <f t="shared" si="13"/>
        <v>6.0570868783077518</v>
      </c>
      <c r="W31">
        <f t="shared" si="14"/>
        <v>43.594769794606776</v>
      </c>
      <c r="X31">
        <f t="shared" si="15"/>
        <v>2.7360177597041662</v>
      </c>
      <c r="Y31">
        <f t="shared" si="16"/>
        <v>6.2760229554937261</v>
      </c>
      <c r="Z31">
        <f t="shared" si="17"/>
        <v>3.3210691186035857</v>
      </c>
      <c r="AA31">
        <f t="shared" si="18"/>
        <v>-230.55134969725788</v>
      </c>
      <c r="AB31">
        <f t="shared" si="19"/>
        <v>103.59626277012755</v>
      </c>
      <c r="AC31">
        <f t="shared" si="20"/>
        <v>8.29379035501122</v>
      </c>
      <c r="AD31">
        <f t="shared" si="21"/>
        <v>112.63328985446647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52154.741104387474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367</v>
      </c>
      <c r="AQ31">
        <v>899.51664000000005</v>
      </c>
      <c r="AR31">
        <v>1177.68</v>
      </c>
      <c r="AS31">
        <f t="shared" si="27"/>
        <v>0.23619604646423475</v>
      </c>
      <c r="AT31">
        <v>0.5</v>
      </c>
      <c r="AU31">
        <f t="shared" si="28"/>
        <v>1180.2027807473353</v>
      </c>
      <c r="AV31">
        <f t="shared" si="29"/>
        <v>12.059301746675208</v>
      </c>
      <c r="AW31">
        <f t="shared" si="30"/>
        <v>139.37961541930832</v>
      </c>
      <c r="AX31">
        <f t="shared" si="31"/>
        <v>0.39672067115005777</v>
      </c>
      <c r="AY31">
        <f t="shared" si="32"/>
        <v>1.0707523683759939E-2</v>
      </c>
      <c r="AZ31">
        <f t="shared" si="33"/>
        <v>1.7699205217036882</v>
      </c>
      <c r="BA31" t="s">
        <v>368</v>
      </c>
      <c r="BB31">
        <v>710.47</v>
      </c>
      <c r="BC31">
        <f t="shared" si="34"/>
        <v>467.21000000000004</v>
      </c>
      <c r="BD31">
        <f t="shared" si="35"/>
        <v>0.59537116072001883</v>
      </c>
      <c r="BE31">
        <f t="shared" si="36"/>
        <v>0.81689599899671184</v>
      </c>
      <c r="BF31">
        <f t="shared" si="37"/>
        <v>0.60182065825211672</v>
      </c>
      <c r="BG31">
        <f t="shared" si="38"/>
        <v>0.81850211322231958</v>
      </c>
      <c r="BH31">
        <f t="shared" si="39"/>
        <v>1400.021</v>
      </c>
      <c r="BI31">
        <f t="shared" si="40"/>
        <v>1180.2027807473353</v>
      </c>
      <c r="BJ31">
        <f t="shared" si="41"/>
        <v>0.84298934140797555</v>
      </c>
      <c r="BK31">
        <f t="shared" si="42"/>
        <v>0.19597868281595116</v>
      </c>
      <c r="BL31">
        <v>6</v>
      </c>
      <c r="BM31">
        <v>0.5</v>
      </c>
      <c r="BN31" t="s">
        <v>290</v>
      </c>
      <c r="BO31">
        <v>2</v>
      </c>
      <c r="BP31">
        <v>1607544580.75</v>
      </c>
      <c r="BQ31">
        <v>383.13796666666701</v>
      </c>
      <c r="BR31">
        <v>400.01216666666699</v>
      </c>
      <c r="BS31">
        <v>26.847736666666702</v>
      </c>
      <c r="BT31">
        <v>20.74287</v>
      </c>
      <c r="BU31">
        <v>380.78429999999997</v>
      </c>
      <c r="BV31">
        <v>26.296959999999999</v>
      </c>
      <c r="BW31">
        <v>500.0172</v>
      </c>
      <c r="BX31">
        <v>101.86173333333301</v>
      </c>
      <c r="BY31">
        <v>4.6959889999999997E-2</v>
      </c>
      <c r="BZ31">
        <v>36.915983333333301</v>
      </c>
      <c r="CA31">
        <v>36.267366666666703</v>
      </c>
      <c r="CB31">
        <v>999.9</v>
      </c>
      <c r="CC31">
        <v>0</v>
      </c>
      <c r="CD31">
        <v>0</v>
      </c>
      <c r="CE31">
        <v>10003.295333333301</v>
      </c>
      <c r="CF31">
        <v>0</v>
      </c>
      <c r="CG31">
        <v>144.91996666666699</v>
      </c>
      <c r="CH31">
        <v>1400.021</v>
      </c>
      <c r="CI31">
        <v>0.89999830000000003</v>
      </c>
      <c r="CJ31">
        <v>0.10000174000000001</v>
      </c>
      <c r="CK31">
        <v>0</v>
      </c>
      <c r="CL31">
        <v>900.57226666666702</v>
      </c>
      <c r="CM31">
        <v>4.9997499999999997</v>
      </c>
      <c r="CN31">
        <v>12594.1466666667</v>
      </c>
      <c r="CO31">
        <v>12178.2266666667</v>
      </c>
      <c r="CP31">
        <v>48.7539333333333</v>
      </c>
      <c r="CQ31">
        <v>50.237266666666599</v>
      </c>
      <c r="CR31">
        <v>49.541400000000003</v>
      </c>
      <c r="CS31">
        <v>49.899733333333302</v>
      </c>
      <c r="CT31">
        <v>50.578933333333303</v>
      </c>
      <c r="CU31">
        <v>1255.5163333333301</v>
      </c>
      <c r="CV31">
        <v>139.50466666666699</v>
      </c>
      <c r="CW31">
        <v>0</v>
      </c>
      <c r="CX31">
        <v>218.700000047684</v>
      </c>
      <c r="CY31">
        <v>0</v>
      </c>
      <c r="CZ31">
        <v>899.51664000000005</v>
      </c>
      <c r="DA31">
        <v>-104.769384449225</v>
      </c>
      <c r="DB31">
        <v>-1505.7153823164099</v>
      </c>
      <c r="DC31">
        <v>12578.964</v>
      </c>
      <c r="DD31">
        <v>15</v>
      </c>
      <c r="DE31">
        <v>1607544486.5</v>
      </c>
      <c r="DF31" t="s">
        <v>369</v>
      </c>
      <c r="DG31">
        <v>1607544485.5</v>
      </c>
      <c r="DH31">
        <v>1607544486.5</v>
      </c>
      <c r="DI31">
        <v>8</v>
      </c>
      <c r="DJ31">
        <v>0.156</v>
      </c>
      <c r="DK31">
        <v>-7.9000000000000001E-2</v>
      </c>
      <c r="DL31">
        <v>2.3540000000000001</v>
      </c>
      <c r="DM31">
        <v>0.55100000000000005</v>
      </c>
      <c r="DN31">
        <v>401</v>
      </c>
      <c r="DO31">
        <v>31</v>
      </c>
      <c r="DP31">
        <v>0.1</v>
      </c>
      <c r="DQ31">
        <v>0.01</v>
      </c>
      <c r="DR31">
        <v>12.071050870774</v>
      </c>
      <c r="DS31">
        <v>-0.49669174343713901</v>
      </c>
      <c r="DT31">
        <v>4.1206908585267099E-2</v>
      </c>
      <c r="DU31">
        <v>1</v>
      </c>
      <c r="DV31">
        <v>-16.8872483870968</v>
      </c>
      <c r="DW31">
        <v>0.831827419354913</v>
      </c>
      <c r="DX31">
        <v>6.63009213723149E-2</v>
      </c>
      <c r="DY31">
        <v>0</v>
      </c>
      <c r="DZ31">
        <v>6.1115348387096802</v>
      </c>
      <c r="EA31">
        <v>-0.541591451612908</v>
      </c>
      <c r="EB31">
        <v>4.1358376135758601E-2</v>
      </c>
      <c r="EC31">
        <v>0</v>
      </c>
      <c r="ED31">
        <v>1</v>
      </c>
      <c r="EE31">
        <v>3</v>
      </c>
      <c r="EF31" t="s">
        <v>321</v>
      </c>
      <c r="EG31">
        <v>100</v>
      </c>
      <c r="EH31">
        <v>100</v>
      </c>
      <c r="EI31">
        <v>2.3530000000000002</v>
      </c>
      <c r="EJ31">
        <v>0.55079999999999996</v>
      </c>
      <c r="EK31">
        <v>2.3536999999999502</v>
      </c>
      <c r="EL31">
        <v>0</v>
      </c>
      <c r="EM31">
        <v>0</v>
      </c>
      <c r="EN31">
        <v>0</v>
      </c>
      <c r="EO31">
        <v>0.55078499999999397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1.7</v>
      </c>
      <c r="EX31">
        <v>1.7</v>
      </c>
      <c r="EY31">
        <v>2</v>
      </c>
      <c r="EZ31">
        <v>518.35500000000002</v>
      </c>
      <c r="FA31">
        <v>514.255</v>
      </c>
      <c r="FB31">
        <v>35.647599999999997</v>
      </c>
      <c r="FC31">
        <v>33.535899999999998</v>
      </c>
      <c r="FD31">
        <v>29.999700000000001</v>
      </c>
      <c r="FE31">
        <v>33.321800000000003</v>
      </c>
      <c r="FF31">
        <v>33.261400000000002</v>
      </c>
      <c r="FG31">
        <v>16.034500000000001</v>
      </c>
      <c r="FH31">
        <v>35.380600000000001</v>
      </c>
      <c r="FI31">
        <v>92.997500000000002</v>
      </c>
      <c r="FJ31">
        <v>-999.9</v>
      </c>
      <c r="FK31">
        <v>400</v>
      </c>
      <c r="FL31">
        <v>20.944800000000001</v>
      </c>
      <c r="FM31">
        <v>101.39400000000001</v>
      </c>
      <c r="FN31">
        <v>100.717</v>
      </c>
    </row>
    <row r="32" spans="1:170" x14ac:dyDescent="0.25">
      <c r="A32">
        <v>16</v>
      </c>
      <c r="B32">
        <v>1607544772</v>
      </c>
      <c r="C32">
        <v>3840</v>
      </c>
      <c r="D32" t="s">
        <v>370</v>
      </c>
      <c r="E32" t="s">
        <v>371</v>
      </c>
      <c r="F32" t="s">
        <v>366</v>
      </c>
      <c r="G32" t="s">
        <v>286</v>
      </c>
      <c r="H32">
        <v>1607544764.25</v>
      </c>
      <c r="I32">
        <f t="shared" si="0"/>
        <v>2.6330582521007419E-3</v>
      </c>
      <c r="J32">
        <f t="shared" si="1"/>
        <v>9.1130204078884631</v>
      </c>
      <c r="K32">
        <f t="shared" si="2"/>
        <v>387.75979999999998</v>
      </c>
      <c r="L32">
        <f t="shared" si="3"/>
        <v>220.71110664621466</v>
      </c>
      <c r="M32">
        <f t="shared" si="4"/>
        <v>22.48999927668952</v>
      </c>
      <c r="N32">
        <f t="shared" si="5"/>
        <v>39.511911086142149</v>
      </c>
      <c r="O32">
        <f t="shared" si="6"/>
        <v>9.6426760916523871E-2</v>
      </c>
      <c r="P32">
        <f t="shared" si="7"/>
        <v>2.961120627481161</v>
      </c>
      <c r="Q32">
        <f t="shared" si="8"/>
        <v>9.4715678925558891E-2</v>
      </c>
      <c r="R32">
        <f t="shared" si="9"/>
        <v>5.9348504198388725E-2</v>
      </c>
      <c r="S32">
        <f t="shared" si="10"/>
        <v>231.2901018036024</v>
      </c>
      <c r="T32">
        <f t="shared" si="11"/>
        <v>37.539550659424656</v>
      </c>
      <c r="U32">
        <f t="shared" si="12"/>
        <v>36.5762133333333</v>
      </c>
      <c r="V32">
        <f t="shared" si="13"/>
        <v>6.1604942186478837</v>
      </c>
      <c r="W32">
        <f t="shared" si="14"/>
        <v>55.288093075355739</v>
      </c>
      <c r="X32">
        <f t="shared" si="15"/>
        <v>3.461516992074722</v>
      </c>
      <c r="Y32">
        <f t="shared" si="16"/>
        <v>6.2608724583009137</v>
      </c>
      <c r="Z32">
        <f t="shared" si="17"/>
        <v>2.6989772265731617</v>
      </c>
      <c r="AA32">
        <f t="shared" si="18"/>
        <v>-116.11786891764272</v>
      </c>
      <c r="AB32">
        <f t="shared" si="19"/>
        <v>47.177325803753341</v>
      </c>
      <c r="AC32">
        <f t="shared" si="20"/>
        <v>3.7836678069137299</v>
      </c>
      <c r="AD32">
        <f t="shared" si="21"/>
        <v>166.13322649662675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52120.540917853032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372</v>
      </c>
      <c r="AQ32">
        <v>1400.1104</v>
      </c>
      <c r="AR32">
        <v>1657.67</v>
      </c>
      <c r="AS32">
        <f t="shared" si="27"/>
        <v>0.15537447139659888</v>
      </c>
      <c r="AT32">
        <v>0.5</v>
      </c>
      <c r="AU32">
        <f t="shared" si="28"/>
        <v>1180.1805107473253</v>
      </c>
      <c r="AV32">
        <f t="shared" si="29"/>
        <v>9.1130204078884631</v>
      </c>
      <c r="AW32">
        <f t="shared" si="30"/>
        <v>91.684961504966878</v>
      </c>
      <c r="AX32">
        <f t="shared" si="31"/>
        <v>0.46684804575096372</v>
      </c>
      <c r="AY32">
        <f t="shared" si="32"/>
        <v>8.2112590399990616E-3</v>
      </c>
      <c r="AZ32">
        <f t="shared" si="33"/>
        <v>0.96787056531155158</v>
      </c>
      <c r="BA32" t="s">
        <v>373</v>
      </c>
      <c r="BB32">
        <v>883.79</v>
      </c>
      <c r="BC32">
        <f t="shared" si="34"/>
        <v>773.88000000000011</v>
      </c>
      <c r="BD32">
        <f t="shared" si="35"/>
        <v>0.33281594045588464</v>
      </c>
      <c r="BE32">
        <f t="shared" si="36"/>
        <v>0.67460654503866213</v>
      </c>
      <c r="BF32">
        <f t="shared" si="37"/>
        <v>0.27336180482360711</v>
      </c>
      <c r="BG32">
        <f t="shared" si="38"/>
        <v>0.63001965816303096</v>
      </c>
      <c r="BH32">
        <f t="shared" si="39"/>
        <v>1399.9946666666699</v>
      </c>
      <c r="BI32">
        <f t="shared" si="40"/>
        <v>1180.1805107473253</v>
      </c>
      <c r="BJ32">
        <f t="shared" si="41"/>
        <v>0.84298929049300375</v>
      </c>
      <c r="BK32">
        <f t="shared" si="42"/>
        <v>0.19597858098600751</v>
      </c>
      <c r="BL32">
        <v>6</v>
      </c>
      <c r="BM32">
        <v>0.5</v>
      </c>
      <c r="BN32" t="s">
        <v>290</v>
      </c>
      <c r="BO32">
        <v>2</v>
      </c>
      <c r="BP32">
        <v>1607544764.25</v>
      </c>
      <c r="BQ32">
        <v>387.75979999999998</v>
      </c>
      <c r="BR32">
        <v>399.92046666666698</v>
      </c>
      <c r="BS32">
        <v>33.9704433333333</v>
      </c>
      <c r="BT32">
        <v>30.918146666666701</v>
      </c>
      <c r="BU32">
        <v>385.40606666666702</v>
      </c>
      <c r="BV32">
        <v>33.4196666666667</v>
      </c>
      <c r="BW32">
        <v>500.00619999999998</v>
      </c>
      <c r="BX32">
        <v>101.85266666666701</v>
      </c>
      <c r="BY32">
        <v>4.5237876666666697E-2</v>
      </c>
      <c r="BZ32">
        <v>36.871736666666699</v>
      </c>
      <c r="CA32">
        <v>36.5762133333333</v>
      </c>
      <c r="CB32">
        <v>999.9</v>
      </c>
      <c r="CC32">
        <v>0</v>
      </c>
      <c r="CD32">
        <v>0</v>
      </c>
      <c r="CE32">
        <v>9995.8960000000006</v>
      </c>
      <c r="CF32">
        <v>0</v>
      </c>
      <c r="CG32">
        <v>168.76986666666701</v>
      </c>
      <c r="CH32">
        <v>1399.9946666666699</v>
      </c>
      <c r="CI32">
        <v>0.899999833333333</v>
      </c>
      <c r="CJ32">
        <v>9.9999896666666699E-2</v>
      </c>
      <c r="CK32">
        <v>0</v>
      </c>
      <c r="CL32">
        <v>1405.54666666667</v>
      </c>
      <c r="CM32">
        <v>4.9997499999999997</v>
      </c>
      <c r="CN32">
        <v>19660.996666666699</v>
      </c>
      <c r="CO32">
        <v>12178.003333333299</v>
      </c>
      <c r="CP32">
        <v>47.7541333333333</v>
      </c>
      <c r="CQ32">
        <v>49.1312</v>
      </c>
      <c r="CR32">
        <v>48.447499999999998</v>
      </c>
      <c r="CS32">
        <v>48.889466666666699</v>
      </c>
      <c r="CT32">
        <v>49.595599999999997</v>
      </c>
      <c r="CU32">
        <v>1255.4949999999999</v>
      </c>
      <c r="CV32">
        <v>139.499666666667</v>
      </c>
      <c r="CW32">
        <v>0</v>
      </c>
      <c r="CX32">
        <v>182.59999990463299</v>
      </c>
      <c r="CY32">
        <v>0</v>
      </c>
      <c r="CZ32">
        <v>1400.1104</v>
      </c>
      <c r="DA32">
        <v>-563.42000087456597</v>
      </c>
      <c r="DB32">
        <v>-7798.0923197125403</v>
      </c>
      <c r="DC32">
        <v>19585.592000000001</v>
      </c>
      <c r="DD32">
        <v>15</v>
      </c>
      <c r="DE32">
        <v>1607544486.5</v>
      </c>
      <c r="DF32" t="s">
        <v>369</v>
      </c>
      <c r="DG32">
        <v>1607544485.5</v>
      </c>
      <c r="DH32">
        <v>1607544486.5</v>
      </c>
      <c r="DI32">
        <v>8</v>
      </c>
      <c r="DJ32">
        <v>0.156</v>
      </c>
      <c r="DK32">
        <v>-7.9000000000000001E-2</v>
      </c>
      <c r="DL32">
        <v>2.3540000000000001</v>
      </c>
      <c r="DM32">
        <v>0.55100000000000005</v>
      </c>
      <c r="DN32">
        <v>401</v>
      </c>
      <c r="DO32">
        <v>31</v>
      </c>
      <c r="DP32">
        <v>0.1</v>
      </c>
      <c r="DQ32">
        <v>0.01</v>
      </c>
      <c r="DR32">
        <v>9.1112604361265692</v>
      </c>
      <c r="DS32">
        <v>-0.20636231425604101</v>
      </c>
      <c r="DT32">
        <v>3.6222844017638603E-2</v>
      </c>
      <c r="DU32">
        <v>1</v>
      </c>
      <c r="DV32">
        <v>-12.1578</v>
      </c>
      <c r="DW32">
        <v>8.4029032258065295E-2</v>
      </c>
      <c r="DX32">
        <v>3.6573055479365901E-2</v>
      </c>
      <c r="DY32">
        <v>1</v>
      </c>
      <c r="DZ32">
        <v>3.0495000000000001</v>
      </c>
      <c r="EA32">
        <v>0.60052790322579996</v>
      </c>
      <c r="EB32">
        <v>4.5057011412424498E-2</v>
      </c>
      <c r="EC32">
        <v>0</v>
      </c>
      <c r="ED32">
        <v>2</v>
      </c>
      <c r="EE32">
        <v>3</v>
      </c>
      <c r="EF32" t="s">
        <v>305</v>
      </c>
      <c r="EG32">
        <v>100</v>
      </c>
      <c r="EH32">
        <v>100</v>
      </c>
      <c r="EI32">
        <v>2.3530000000000002</v>
      </c>
      <c r="EJ32">
        <v>0.55079999999999996</v>
      </c>
      <c r="EK32">
        <v>2.3536999999999502</v>
      </c>
      <c r="EL32">
        <v>0</v>
      </c>
      <c r="EM32">
        <v>0</v>
      </c>
      <c r="EN32">
        <v>0</v>
      </c>
      <c r="EO32">
        <v>0.55078499999999397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4.8</v>
      </c>
      <c r="EX32">
        <v>4.8</v>
      </c>
      <c r="EY32">
        <v>2</v>
      </c>
      <c r="EZ32">
        <v>519.79999999999995</v>
      </c>
      <c r="FA32">
        <v>528.48800000000006</v>
      </c>
      <c r="FB32">
        <v>35.619300000000003</v>
      </c>
      <c r="FC32">
        <v>33.398000000000003</v>
      </c>
      <c r="FD32">
        <v>30.0002</v>
      </c>
      <c r="FE32">
        <v>33.213799999999999</v>
      </c>
      <c r="FF32">
        <v>33.161700000000003</v>
      </c>
      <c r="FG32">
        <v>16.564</v>
      </c>
      <c r="FH32">
        <v>0</v>
      </c>
      <c r="FI32">
        <v>100</v>
      </c>
      <c r="FJ32">
        <v>-999.9</v>
      </c>
      <c r="FK32">
        <v>400</v>
      </c>
      <c r="FL32">
        <v>34.148099999999999</v>
      </c>
      <c r="FM32">
        <v>101.40300000000001</v>
      </c>
      <c r="FN32">
        <v>100.727</v>
      </c>
    </row>
    <row r="33" spans="1:170" x14ac:dyDescent="0.25">
      <c r="A33">
        <v>17</v>
      </c>
      <c r="B33">
        <v>1607545016.5</v>
      </c>
      <c r="C33">
        <v>4084.5</v>
      </c>
      <c r="D33" t="s">
        <v>374</v>
      </c>
      <c r="E33" t="s">
        <v>375</v>
      </c>
      <c r="F33" t="s">
        <v>376</v>
      </c>
      <c r="G33" t="s">
        <v>313</v>
      </c>
      <c r="H33">
        <v>1607545008.75</v>
      </c>
      <c r="I33">
        <f t="shared" si="0"/>
        <v>1.596861568129195E-4</v>
      </c>
      <c r="J33">
        <f t="shared" si="1"/>
        <v>0.19210789290763092</v>
      </c>
      <c r="K33">
        <f t="shared" si="2"/>
        <v>399.96080000000001</v>
      </c>
      <c r="L33">
        <f t="shared" si="3"/>
        <v>318.93068167598767</v>
      </c>
      <c r="M33">
        <f t="shared" si="4"/>
        <v>32.497874038054896</v>
      </c>
      <c r="N33">
        <f t="shared" si="5"/>
        <v>40.754547760207792</v>
      </c>
      <c r="O33">
        <f t="shared" si="6"/>
        <v>4.9305909935624444E-3</v>
      </c>
      <c r="P33">
        <f t="shared" si="7"/>
        <v>2.9616747270380839</v>
      </c>
      <c r="Q33">
        <f t="shared" si="8"/>
        <v>4.9260352998087399E-3</v>
      </c>
      <c r="R33">
        <f t="shared" si="9"/>
        <v>3.07918101325152E-3</v>
      </c>
      <c r="S33">
        <f t="shared" si="10"/>
        <v>231.29075895168648</v>
      </c>
      <c r="T33">
        <f t="shared" si="11"/>
        <v>38.400838617762474</v>
      </c>
      <c r="U33">
        <f t="shared" si="12"/>
        <v>37.115266666666699</v>
      </c>
      <c r="V33">
        <f t="shared" si="13"/>
        <v>6.3446547594947891</v>
      </c>
      <c r="W33">
        <f t="shared" si="14"/>
        <v>50.414617468291731</v>
      </c>
      <c r="X33">
        <f t="shared" si="15"/>
        <v>3.1961449336116825</v>
      </c>
      <c r="Y33">
        <f t="shared" si="16"/>
        <v>6.3397187048417001</v>
      </c>
      <c r="Z33">
        <f t="shared" si="17"/>
        <v>3.1485098258831066</v>
      </c>
      <c r="AA33">
        <f t="shared" si="18"/>
        <v>-7.0421595154497503</v>
      </c>
      <c r="AB33">
        <f t="shared" si="19"/>
        <v>-2.2784881585051795</v>
      </c>
      <c r="AC33">
        <f t="shared" si="20"/>
        <v>-0.18338342849246542</v>
      </c>
      <c r="AD33">
        <f t="shared" si="21"/>
        <v>221.78672784923907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52097.66067399858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377</v>
      </c>
      <c r="AQ33">
        <v>674.95888000000002</v>
      </c>
      <c r="AR33">
        <v>750.91</v>
      </c>
      <c r="AS33">
        <f t="shared" si="27"/>
        <v>0.10114543686993105</v>
      </c>
      <c r="AT33">
        <v>0.5</v>
      </c>
      <c r="AU33">
        <f t="shared" si="28"/>
        <v>1180.183880747325</v>
      </c>
      <c r="AV33">
        <f t="shared" si="29"/>
        <v>0.19210789290763092</v>
      </c>
      <c r="AW33">
        <f t="shared" si="30"/>
        <v>59.685107102519396</v>
      </c>
      <c r="AX33">
        <f t="shared" si="31"/>
        <v>0.32439306974204629</v>
      </c>
      <c r="AY33">
        <f t="shared" si="32"/>
        <v>6.523181559100437E-4</v>
      </c>
      <c r="AZ33">
        <f t="shared" si="33"/>
        <v>3.3441690748558419</v>
      </c>
      <c r="BA33" t="s">
        <v>378</v>
      </c>
      <c r="BB33">
        <v>507.32</v>
      </c>
      <c r="BC33">
        <f t="shared" si="34"/>
        <v>243.58999999999997</v>
      </c>
      <c r="BD33">
        <f t="shared" si="35"/>
        <v>0.31179900652736137</v>
      </c>
      <c r="BE33">
        <f t="shared" si="36"/>
        <v>0.91157487403621373</v>
      </c>
      <c r="BF33">
        <f t="shared" si="37"/>
        <v>2.1435090202548617</v>
      </c>
      <c r="BG33">
        <f t="shared" si="38"/>
        <v>0.9860861406930016</v>
      </c>
      <c r="BH33">
        <f t="shared" si="39"/>
        <v>1399.99866666667</v>
      </c>
      <c r="BI33">
        <f t="shared" si="40"/>
        <v>1180.183880747325</v>
      </c>
      <c r="BJ33">
        <f t="shared" si="41"/>
        <v>0.84298928909502924</v>
      </c>
      <c r="BK33">
        <f t="shared" si="42"/>
        <v>0.19597857819005865</v>
      </c>
      <c r="BL33">
        <v>6</v>
      </c>
      <c r="BM33">
        <v>0.5</v>
      </c>
      <c r="BN33" t="s">
        <v>290</v>
      </c>
      <c r="BO33">
        <v>2</v>
      </c>
      <c r="BP33">
        <v>1607545008.75</v>
      </c>
      <c r="BQ33">
        <v>399.96080000000001</v>
      </c>
      <c r="BR33">
        <v>400.26796666666701</v>
      </c>
      <c r="BS33">
        <v>31.366626666666701</v>
      </c>
      <c r="BT33">
        <v>31.1810166666667</v>
      </c>
      <c r="BU33">
        <v>397.60703333333299</v>
      </c>
      <c r="BV33">
        <v>30.815850000000001</v>
      </c>
      <c r="BW33">
        <v>500.007566666667</v>
      </c>
      <c r="BX33">
        <v>101.8507</v>
      </c>
      <c r="BY33">
        <v>4.5655243333333297E-2</v>
      </c>
      <c r="BZ33">
        <v>37.100996666666703</v>
      </c>
      <c r="CA33">
        <v>37.115266666666699</v>
      </c>
      <c r="CB33">
        <v>999.9</v>
      </c>
      <c r="CC33">
        <v>0</v>
      </c>
      <c r="CD33">
        <v>0</v>
      </c>
      <c r="CE33">
        <v>9999.2293333333291</v>
      </c>
      <c r="CF33">
        <v>0</v>
      </c>
      <c r="CG33">
        <v>206.415333333333</v>
      </c>
      <c r="CH33">
        <v>1399.99866666667</v>
      </c>
      <c r="CI33">
        <v>0.90000056666666595</v>
      </c>
      <c r="CJ33">
        <v>9.9999686666666601E-2</v>
      </c>
      <c r="CK33">
        <v>0</v>
      </c>
      <c r="CL33">
        <v>675.02909999999997</v>
      </c>
      <c r="CM33">
        <v>4.9997499999999997</v>
      </c>
      <c r="CN33">
        <v>9286.2626666666692</v>
      </c>
      <c r="CO33">
        <v>12178.0333333333</v>
      </c>
      <c r="CP33">
        <v>47.324599999999997</v>
      </c>
      <c r="CQ33">
        <v>48.75</v>
      </c>
      <c r="CR33">
        <v>47.972700000000003</v>
      </c>
      <c r="CS33">
        <v>48.551666666666698</v>
      </c>
      <c r="CT33">
        <v>49.212200000000003</v>
      </c>
      <c r="CU33">
        <v>1255.49866666667</v>
      </c>
      <c r="CV33">
        <v>139.5</v>
      </c>
      <c r="CW33">
        <v>0</v>
      </c>
      <c r="CX33">
        <v>243.89999985694899</v>
      </c>
      <c r="CY33">
        <v>0</v>
      </c>
      <c r="CZ33">
        <v>674.95888000000002</v>
      </c>
      <c r="DA33">
        <v>-2.9866923186675698</v>
      </c>
      <c r="DB33">
        <v>-54.7753847046354</v>
      </c>
      <c r="DC33">
        <v>9285.6056000000008</v>
      </c>
      <c r="DD33">
        <v>15</v>
      </c>
      <c r="DE33">
        <v>1607544486.5</v>
      </c>
      <c r="DF33" t="s">
        <v>369</v>
      </c>
      <c r="DG33">
        <v>1607544485.5</v>
      </c>
      <c r="DH33">
        <v>1607544486.5</v>
      </c>
      <c r="DI33">
        <v>8</v>
      </c>
      <c r="DJ33">
        <v>0.156</v>
      </c>
      <c r="DK33">
        <v>-7.9000000000000001E-2</v>
      </c>
      <c r="DL33">
        <v>2.3540000000000001</v>
      </c>
      <c r="DM33">
        <v>0.55100000000000005</v>
      </c>
      <c r="DN33">
        <v>401</v>
      </c>
      <c r="DO33">
        <v>31</v>
      </c>
      <c r="DP33">
        <v>0.1</v>
      </c>
      <c r="DQ33">
        <v>0.01</v>
      </c>
      <c r="DR33">
        <v>0.20149268684580299</v>
      </c>
      <c r="DS33">
        <v>0.429590439195075</v>
      </c>
      <c r="DT33">
        <v>0.119321565310195</v>
      </c>
      <c r="DU33">
        <v>1</v>
      </c>
      <c r="DV33">
        <v>-0.320902193548387</v>
      </c>
      <c r="DW33">
        <v>-0.61904835483870901</v>
      </c>
      <c r="DX33">
        <v>0.143282397093972</v>
      </c>
      <c r="DY33">
        <v>0</v>
      </c>
      <c r="DZ33">
        <v>0.18326570967741901</v>
      </c>
      <c r="EA33">
        <v>0.18718877419354801</v>
      </c>
      <c r="EB33">
        <v>1.4075285881915501E-2</v>
      </c>
      <c r="EC33">
        <v>1</v>
      </c>
      <c r="ED33">
        <v>2</v>
      </c>
      <c r="EE33">
        <v>3</v>
      </c>
      <c r="EF33" t="s">
        <v>305</v>
      </c>
      <c r="EG33">
        <v>100</v>
      </c>
      <c r="EH33">
        <v>100</v>
      </c>
      <c r="EI33">
        <v>2.3540000000000001</v>
      </c>
      <c r="EJ33">
        <v>0.55079999999999996</v>
      </c>
      <c r="EK33">
        <v>2.3536999999999502</v>
      </c>
      <c r="EL33">
        <v>0</v>
      </c>
      <c r="EM33">
        <v>0</v>
      </c>
      <c r="EN33">
        <v>0</v>
      </c>
      <c r="EO33">
        <v>0.55078499999999397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8.8000000000000007</v>
      </c>
      <c r="EX33">
        <v>8.8000000000000007</v>
      </c>
      <c r="EY33">
        <v>2</v>
      </c>
      <c r="EZ33">
        <v>514.77800000000002</v>
      </c>
      <c r="FA33">
        <v>526.01900000000001</v>
      </c>
      <c r="FB33">
        <v>35.713200000000001</v>
      </c>
      <c r="FC33">
        <v>33.605200000000004</v>
      </c>
      <c r="FD33">
        <v>30.000599999999999</v>
      </c>
      <c r="FE33">
        <v>33.366500000000002</v>
      </c>
      <c r="FF33">
        <v>33.311399999999999</v>
      </c>
      <c r="FG33">
        <v>16.078199999999999</v>
      </c>
      <c r="FH33">
        <v>0</v>
      </c>
      <c r="FI33">
        <v>100</v>
      </c>
      <c r="FJ33">
        <v>-999.9</v>
      </c>
      <c r="FK33">
        <v>400</v>
      </c>
      <c r="FL33">
        <v>33.844299999999997</v>
      </c>
      <c r="FM33">
        <v>101.363</v>
      </c>
      <c r="FN33">
        <v>100.67700000000001</v>
      </c>
    </row>
    <row r="34" spans="1:170" x14ac:dyDescent="0.25">
      <c r="A34">
        <v>18</v>
      </c>
      <c r="B34">
        <v>1607545253</v>
      </c>
      <c r="C34">
        <v>4321</v>
      </c>
      <c r="D34" t="s">
        <v>379</v>
      </c>
      <c r="E34" t="s">
        <v>380</v>
      </c>
      <c r="F34" t="s">
        <v>376</v>
      </c>
      <c r="G34" t="s">
        <v>313</v>
      </c>
      <c r="H34">
        <v>1607545245.25</v>
      </c>
      <c r="I34">
        <f t="shared" si="0"/>
        <v>1.6420492049223331E-4</v>
      </c>
      <c r="J34">
        <f t="shared" si="1"/>
        <v>-7.4725982297580542E-3</v>
      </c>
      <c r="K34">
        <f t="shared" si="2"/>
        <v>399.74700000000001</v>
      </c>
      <c r="L34">
        <f t="shared" si="3"/>
        <v>381.8618585139738</v>
      </c>
      <c r="M34">
        <f t="shared" si="4"/>
        <v>38.906659530288522</v>
      </c>
      <c r="N34">
        <f t="shared" si="5"/>
        <v>40.728918273687995</v>
      </c>
      <c r="O34">
        <f t="shared" si="6"/>
        <v>5.076449511449338E-3</v>
      </c>
      <c r="P34">
        <f t="shared" si="7"/>
        <v>2.9618971938905081</v>
      </c>
      <c r="Q34">
        <f t="shared" si="8"/>
        <v>5.0716207994652898E-3</v>
      </c>
      <c r="R34">
        <f t="shared" si="9"/>
        <v>3.1701964476321064E-3</v>
      </c>
      <c r="S34">
        <f t="shared" si="10"/>
        <v>231.2864296872491</v>
      </c>
      <c r="T34">
        <f t="shared" si="11"/>
        <v>38.377282351634847</v>
      </c>
      <c r="U34">
        <f t="shared" si="12"/>
        <v>37.306363333333302</v>
      </c>
      <c r="V34">
        <f t="shared" si="13"/>
        <v>6.4110781385702929</v>
      </c>
      <c r="W34">
        <f t="shared" si="14"/>
        <v>51.626211776796694</v>
      </c>
      <c r="X34">
        <f t="shared" si="15"/>
        <v>3.2689765883812032</v>
      </c>
      <c r="Y34">
        <f t="shared" si="16"/>
        <v>6.3320094112549992</v>
      </c>
      <c r="Z34">
        <f t="shared" si="17"/>
        <v>3.1421015501890897</v>
      </c>
      <c r="AA34">
        <f t="shared" si="18"/>
        <v>-7.2414369937074889</v>
      </c>
      <c r="AB34">
        <f t="shared" si="19"/>
        <v>-36.355288024047482</v>
      </c>
      <c r="AC34">
        <f t="shared" si="20"/>
        <v>-2.9282143641916081</v>
      </c>
      <c r="AD34">
        <f t="shared" si="21"/>
        <v>184.76149030530252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52107.513130061372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381</v>
      </c>
      <c r="AQ34">
        <v>677.98803999999996</v>
      </c>
      <c r="AR34">
        <v>748.51</v>
      </c>
      <c r="AS34">
        <f t="shared" si="27"/>
        <v>9.4216456693965389E-2</v>
      </c>
      <c r="AT34">
        <v>0.5</v>
      </c>
      <c r="AU34">
        <f t="shared" si="28"/>
        <v>1180.1584207473923</v>
      </c>
      <c r="AV34">
        <f t="shared" si="29"/>
        <v>-7.4725982297580542E-3</v>
      </c>
      <c r="AW34">
        <f t="shared" si="30"/>
        <v>55.595172370182631</v>
      </c>
      <c r="AX34">
        <f t="shared" si="31"/>
        <v>0.32464496132316201</v>
      </c>
      <c r="AY34">
        <f t="shared" si="32"/>
        <v>4.8321892346055606E-4</v>
      </c>
      <c r="AZ34">
        <f t="shared" si="33"/>
        <v>3.3580980882018943</v>
      </c>
      <c r="BA34" t="s">
        <v>382</v>
      </c>
      <c r="BB34">
        <v>505.51</v>
      </c>
      <c r="BC34">
        <f t="shared" si="34"/>
        <v>243</v>
      </c>
      <c r="BD34">
        <f t="shared" si="35"/>
        <v>0.29021382716049399</v>
      </c>
      <c r="BE34">
        <f t="shared" si="36"/>
        <v>0.91184696924075936</v>
      </c>
      <c r="BF34">
        <f t="shared" si="37"/>
        <v>2.1348892252520724</v>
      </c>
      <c r="BG34">
        <f t="shared" si="38"/>
        <v>0.98702857260229604</v>
      </c>
      <c r="BH34">
        <f t="shared" si="39"/>
        <v>1399.9680000000001</v>
      </c>
      <c r="BI34">
        <f t="shared" si="40"/>
        <v>1180.1584207473923</v>
      </c>
      <c r="BJ34">
        <f t="shared" si="41"/>
        <v>0.84298956886685428</v>
      </c>
      <c r="BK34">
        <f t="shared" si="42"/>
        <v>0.19597913773370851</v>
      </c>
      <c r="BL34">
        <v>6</v>
      </c>
      <c r="BM34">
        <v>0.5</v>
      </c>
      <c r="BN34" t="s">
        <v>290</v>
      </c>
      <c r="BO34">
        <v>2</v>
      </c>
      <c r="BP34">
        <v>1607545245.25</v>
      </c>
      <c r="BQ34">
        <v>399.74700000000001</v>
      </c>
      <c r="BR34">
        <v>399.8168</v>
      </c>
      <c r="BS34">
        <v>32.084416666666698</v>
      </c>
      <c r="BT34">
        <v>31.893696666666699</v>
      </c>
      <c r="BU34">
        <v>397.393233333333</v>
      </c>
      <c r="BV34">
        <v>31.533633333333299</v>
      </c>
      <c r="BW34">
        <v>500.00996666666703</v>
      </c>
      <c r="BX34">
        <v>101.841266666667</v>
      </c>
      <c r="BY34">
        <v>4.547238E-2</v>
      </c>
      <c r="BZ34">
        <v>37.078690000000002</v>
      </c>
      <c r="CA34">
        <v>37.306363333333302</v>
      </c>
      <c r="CB34">
        <v>999.9</v>
      </c>
      <c r="CC34">
        <v>0</v>
      </c>
      <c r="CD34">
        <v>0</v>
      </c>
      <c r="CE34">
        <v>10001.416666666701</v>
      </c>
      <c r="CF34">
        <v>0</v>
      </c>
      <c r="CG34">
        <v>255.94059999999999</v>
      </c>
      <c r="CH34">
        <v>1399.9680000000001</v>
      </c>
      <c r="CI34">
        <v>0.89999136666666602</v>
      </c>
      <c r="CJ34">
        <v>0.10000872666666701</v>
      </c>
      <c r="CK34">
        <v>0</v>
      </c>
      <c r="CL34">
        <v>677.97953333333305</v>
      </c>
      <c r="CM34">
        <v>4.9997499999999997</v>
      </c>
      <c r="CN34">
        <v>9288.11733333333</v>
      </c>
      <c r="CO34">
        <v>12177.7366666667</v>
      </c>
      <c r="CP34">
        <v>46.941200000000002</v>
      </c>
      <c r="CQ34">
        <v>48.497900000000001</v>
      </c>
      <c r="CR34">
        <v>47.622833333333297</v>
      </c>
      <c r="CS34">
        <v>48.184933333333298</v>
      </c>
      <c r="CT34">
        <v>48.868699999999997</v>
      </c>
      <c r="CU34">
        <v>1255.4580000000001</v>
      </c>
      <c r="CV34">
        <v>139.51</v>
      </c>
      <c r="CW34">
        <v>0</v>
      </c>
      <c r="CX34">
        <v>235.700000047684</v>
      </c>
      <c r="CY34">
        <v>0</v>
      </c>
      <c r="CZ34">
        <v>677.98803999999996</v>
      </c>
      <c r="DA34">
        <v>0.79715384412914403</v>
      </c>
      <c r="DB34">
        <v>15.549999984807</v>
      </c>
      <c r="DC34">
        <v>9288.3880000000008</v>
      </c>
      <c r="DD34">
        <v>15</v>
      </c>
      <c r="DE34">
        <v>1607544486.5</v>
      </c>
      <c r="DF34" t="s">
        <v>369</v>
      </c>
      <c r="DG34">
        <v>1607544485.5</v>
      </c>
      <c r="DH34">
        <v>1607544486.5</v>
      </c>
      <c r="DI34">
        <v>8</v>
      </c>
      <c r="DJ34">
        <v>0.156</v>
      </c>
      <c r="DK34">
        <v>-7.9000000000000001E-2</v>
      </c>
      <c r="DL34">
        <v>2.3540000000000001</v>
      </c>
      <c r="DM34">
        <v>0.55100000000000005</v>
      </c>
      <c r="DN34">
        <v>401</v>
      </c>
      <c r="DO34">
        <v>31</v>
      </c>
      <c r="DP34">
        <v>0.1</v>
      </c>
      <c r="DQ34">
        <v>0.01</v>
      </c>
      <c r="DR34">
        <v>-8.2009500102159794E-3</v>
      </c>
      <c r="DS34">
        <v>8.7061713057327003E-2</v>
      </c>
      <c r="DT34">
        <v>1.6983964306774599E-2</v>
      </c>
      <c r="DU34">
        <v>1</v>
      </c>
      <c r="DV34">
        <v>-6.8836819354838694E-2</v>
      </c>
      <c r="DW34">
        <v>-0.11074041774193601</v>
      </c>
      <c r="DX34">
        <v>2.0932933020473402E-2</v>
      </c>
      <c r="DY34">
        <v>1</v>
      </c>
      <c r="DZ34">
        <v>0.190385290322581</v>
      </c>
      <c r="EA34">
        <v>7.2672629032257893E-2</v>
      </c>
      <c r="EB34">
        <v>5.5228716186158803E-3</v>
      </c>
      <c r="EC34">
        <v>1</v>
      </c>
      <c r="ED34">
        <v>3</v>
      </c>
      <c r="EE34">
        <v>3</v>
      </c>
      <c r="EF34" t="s">
        <v>292</v>
      </c>
      <c r="EG34">
        <v>100</v>
      </c>
      <c r="EH34">
        <v>100</v>
      </c>
      <c r="EI34">
        <v>2.3540000000000001</v>
      </c>
      <c r="EJ34">
        <v>0.55079999999999996</v>
      </c>
      <c r="EK34">
        <v>2.3536999999999502</v>
      </c>
      <c r="EL34">
        <v>0</v>
      </c>
      <c r="EM34">
        <v>0</v>
      </c>
      <c r="EN34">
        <v>0</v>
      </c>
      <c r="EO34">
        <v>0.55078499999999397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12.8</v>
      </c>
      <c r="EX34">
        <v>12.8</v>
      </c>
      <c r="EY34">
        <v>2</v>
      </c>
      <c r="EZ34">
        <v>516.69000000000005</v>
      </c>
      <c r="FA34">
        <v>526.92700000000002</v>
      </c>
      <c r="FB34">
        <v>35.803899999999999</v>
      </c>
      <c r="FC34">
        <v>33.613199999999999</v>
      </c>
      <c r="FD34">
        <v>29.999600000000001</v>
      </c>
      <c r="FE34">
        <v>33.384</v>
      </c>
      <c r="FF34">
        <v>33.3232</v>
      </c>
      <c r="FG34">
        <v>16.485099999999999</v>
      </c>
      <c r="FH34">
        <v>0</v>
      </c>
      <c r="FI34">
        <v>100</v>
      </c>
      <c r="FJ34">
        <v>-999.9</v>
      </c>
      <c r="FK34">
        <v>400</v>
      </c>
      <c r="FL34">
        <v>41.3842</v>
      </c>
      <c r="FM34">
        <v>101.38200000000001</v>
      </c>
      <c r="FN34">
        <v>100.7</v>
      </c>
    </row>
    <row r="35" spans="1:170" x14ac:dyDescent="0.25">
      <c r="A35">
        <v>19</v>
      </c>
      <c r="B35">
        <v>1607545473</v>
      </c>
      <c r="C35">
        <v>4541</v>
      </c>
      <c r="D35" t="s">
        <v>383</v>
      </c>
      <c r="E35" t="s">
        <v>384</v>
      </c>
      <c r="F35" t="s">
        <v>385</v>
      </c>
      <c r="G35" t="s">
        <v>301</v>
      </c>
      <c r="H35">
        <v>1607545465.25</v>
      </c>
      <c r="I35">
        <f t="shared" si="0"/>
        <v>5.0811316042978583E-3</v>
      </c>
      <c r="J35">
        <f t="shared" si="1"/>
        <v>16.263396532955301</v>
      </c>
      <c r="K35">
        <f t="shared" si="2"/>
        <v>378.63163333333301</v>
      </c>
      <c r="L35">
        <f t="shared" si="3"/>
        <v>246.73398629430295</v>
      </c>
      <c r="M35">
        <f t="shared" si="4"/>
        <v>25.13672228682173</v>
      </c>
      <c r="N35">
        <f t="shared" si="5"/>
        <v>38.574167908725855</v>
      </c>
      <c r="O35">
        <f t="shared" si="6"/>
        <v>0.22434131632174861</v>
      </c>
      <c r="P35">
        <f t="shared" si="7"/>
        <v>2.9609168592480919</v>
      </c>
      <c r="Q35">
        <f t="shared" si="8"/>
        <v>0.21530787293451334</v>
      </c>
      <c r="R35">
        <f t="shared" si="9"/>
        <v>0.13534873017665192</v>
      </c>
      <c r="S35">
        <f t="shared" si="10"/>
        <v>231.28547641807754</v>
      </c>
      <c r="T35">
        <f t="shared" si="11"/>
        <v>36.966280088441351</v>
      </c>
      <c r="U35">
        <f t="shared" si="12"/>
        <v>36.431519999999999</v>
      </c>
      <c r="V35">
        <f t="shared" si="13"/>
        <v>6.1118590289398123</v>
      </c>
      <c r="W35">
        <f t="shared" si="14"/>
        <v>60.915648815630618</v>
      </c>
      <c r="X35">
        <f t="shared" si="15"/>
        <v>3.8248559582865456</v>
      </c>
      <c r="Y35">
        <f t="shared" si="16"/>
        <v>6.2789382246637233</v>
      </c>
      <c r="Z35">
        <f t="shared" si="17"/>
        <v>2.2870030706532667</v>
      </c>
      <c r="AA35">
        <f t="shared" si="18"/>
        <v>-224.07790374953555</v>
      </c>
      <c r="AB35">
        <f t="shared" si="19"/>
        <v>78.691751244896409</v>
      </c>
      <c r="AC35">
        <f t="shared" si="20"/>
        <v>6.3087825004907163</v>
      </c>
      <c r="AD35">
        <f t="shared" si="21"/>
        <v>92.208106413929102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52105.486153841564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386</v>
      </c>
      <c r="AQ35">
        <v>1403.8865384615401</v>
      </c>
      <c r="AR35">
        <v>1815.34</v>
      </c>
      <c r="AS35">
        <f t="shared" si="27"/>
        <v>0.22665366352223815</v>
      </c>
      <c r="AT35">
        <v>0.5</v>
      </c>
      <c r="AU35">
        <f t="shared" si="28"/>
        <v>1180.1574107473095</v>
      </c>
      <c r="AV35">
        <f t="shared" si="29"/>
        <v>16.263396532955301</v>
      </c>
      <c r="AW35">
        <f t="shared" si="30"/>
        <v>133.74350033939825</v>
      </c>
      <c r="AX35">
        <f t="shared" si="31"/>
        <v>0.49754315995901593</v>
      </c>
      <c r="AY35">
        <f t="shared" si="32"/>
        <v>1.4270252306518356E-2</v>
      </c>
      <c r="AZ35">
        <f t="shared" si="33"/>
        <v>0.79695263697158658</v>
      </c>
      <c r="BA35" t="s">
        <v>387</v>
      </c>
      <c r="BB35">
        <v>912.13</v>
      </c>
      <c r="BC35">
        <f t="shared" si="34"/>
        <v>903.20999999999992</v>
      </c>
      <c r="BD35">
        <f t="shared" si="35"/>
        <v>0.45554573303933732</v>
      </c>
      <c r="BE35">
        <f t="shared" si="36"/>
        <v>0.61564714142854104</v>
      </c>
      <c r="BF35">
        <f t="shared" si="37"/>
        <v>0.37409516709072721</v>
      </c>
      <c r="BG35">
        <f t="shared" si="38"/>
        <v>0.56810580852200099</v>
      </c>
      <c r="BH35">
        <f t="shared" si="39"/>
        <v>1399.9673333333301</v>
      </c>
      <c r="BI35">
        <f t="shared" si="40"/>
        <v>1180.1574107473095</v>
      </c>
      <c r="BJ35">
        <f t="shared" si="41"/>
        <v>0.84298924885436299</v>
      </c>
      <c r="BK35">
        <f t="shared" si="42"/>
        <v>0.19597849770872594</v>
      </c>
      <c r="BL35">
        <v>6</v>
      </c>
      <c r="BM35">
        <v>0.5</v>
      </c>
      <c r="BN35" t="s">
        <v>290</v>
      </c>
      <c r="BO35">
        <v>2</v>
      </c>
      <c r="BP35">
        <v>1607545465.25</v>
      </c>
      <c r="BQ35">
        <v>378.63163333333301</v>
      </c>
      <c r="BR35">
        <v>400.45613333333301</v>
      </c>
      <c r="BS35">
        <v>37.543556666666703</v>
      </c>
      <c r="BT35">
        <v>31.675176666666701</v>
      </c>
      <c r="BU35">
        <v>376.34676666666701</v>
      </c>
      <c r="BV35">
        <v>36.9667733333333</v>
      </c>
      <c r="BW35">
        <v>500.00523333333302</v>
      </c>
      <c r="BX35">
        <v>101.83303333333301</v>
      </c>
      <c r="BY35">
        <v>4.4793326666666702E-2</v>
      </c>
      <c r="BZ35">
        <v>36.924486666666702</v>
      </c>
      <c r="CA35">
        <v>36.431519999999999</v>
      </c>
      <c r="CB35">
        <v>999.9</v>
      </c>
      <c r="CC35">
        <v>0</v>
      </c>
      <c r="CD35">
        <v>0</v>
      </c>
      <c r="CE35">
        <v>9996.6683333333294</v>
      </c>
      <c r="CF35">
        <v>0</v>
      </c>
      <c r="CG35">
        <v>370.25876666666699</v>
      </c>
      <c r="CH35">
        <v>1399.9673333333301</v>
      </c>
      <c r="CI35">
        <v>0.90000156666666697</v>
      </c>
      <c r="CJ35">
        <v>9.99983333333333E-2</v>
      </c>
      <c r="CK35">
        <v>0</v>
      </c>
      <c r="CL35">
        <v>1409.50766666667</v>
      </c>
      <c r="CM35">
        <v>4.9997499999999997</v>
      </c>
      <c r="CN35">
        <v>19530.62</v>
      </c>
      <c r="CO35">
        <v>12177.76</v>
      </c>
      <c r="CP35">
        <v>46.745800000000003</v>
      </c>
      <c r="CQ35">
        <v>48.25</v>
      </c>
      <c r="CR35">
        <v>47.375</v>
      </c>
      <c r="CS35">
        <v>48</v>
      </c>
      <c r="CT35">
        <v>48.670466666666698</v>
      </c>
      <c r="CU35">
        <v>1255.47233333333</v>
      </c>
      <c r="CV35">
        <v>139.495</v>
      </c>
      <c r="CW35">
        <v>0</v>
      </c>
      <c r="CX35">
        <v>219.39999985694899</v>
      </c>
      <c r="CY35">
        <v>0</v>
      </c>
      <c r="CZ35">
        <v>1403.8865384615401</v>
      </c>
      <c r="DA35">
        <v>-686.01401715389204</v>
      </c>
      <c r="DB35">
        <v>-9575.8051290084895</v>
      </c>
      <c r="DC35">
        <v>19452.842307692299</v>
      </c>
      <c r="DD35">
        <v>15</v>
      </c>
      <c r="DE35">
        <v>1607545333</v>
      </c>
      <c r="DF35" t="s">
        <v>388</v>
      </c>
      <c r="DG35">
        <v>1607545332</v>
      </c>
      <c r="DH35">
        <v>1607545333</v>
      </c>
      <c r="DI35">
        <v>9</v>
      </c>
      <c r="DJ35">
        <v>-6.9000000000000006E-2</v>
      </c>
      <c r="DK35">
        <v>2.5999999999999999E-2</v>
      </c>
      <c r="DL35">
        <v>2.2850000000000001</v>
      </c>
      <c r="DM35">
        <v>0.57699999999999996</v>
      </c>
      <c r="DN35">
        <v>401</v>
      </c>
      <c r="DO35">
        <v>32</v>
      </c>
      <c r="DP35">
        <v>0.03</v>
      </c>
      <c r="DQ35">
        <v>0.01</v>
      </c>
      <c r="DR35">
        <v>16.269442917521602</v>
      </c>
      <c r="DS35">
        <v>-0.393049474509652</v>
      </c>
      <c r="DT35">
        <v>3.7488238640839701E-2</v>
      </c>
      <c r="DU35">
        <v>1</v>
      </c>
      <c r="DV35">
        <v>-21.825664516128999</v>
      </c>
      <c r="DW35">
        <v>0.10683870967749</v>
      </c>
      <c r="DX35">
        <v>2.8837437007351599E-2</v>
      </c>
      <c r="DY35">
        <v>1</v>
      </c>
      <c r="DZ35">
        <v>5.8642312903225804</v>
      </c>
      <c r="EA35">
        <v>0.88665435483868504</v>
      </c>
      <c r="EB35">
        <v>6.6361449640096506E-2</v>
      </c>
      <c r="EC35">
        <v>0</v>
      </c>
      <c r="ED35">
        <v>2</v>
      </c>
      <c r="EE35">
        <v>3</v>
      </c>
      <c r="EF35" t="s">
        <v>305</v>
      </c>
      <c r="EG35">
        <v>100</v>
      </c>
      <c r="EH35">
        <v>100</v>
      </c>
      <c r="EI35">
        <v>2.2850000000000001</v>
      </c>
      <c r="EJ35">
        <v>0.57679999999999998</v>
      </c>
      <c r="EK35">
        <v>2.2848499999999499</v>
      </c>
      <c r="EL35">
        <v>0</v>
      </c>
      <c r="EM35">
        <v>0</v>
      </c>
      <c r="EN35">
        <v>0</v>
      </c>
      <c r="EO35">
        <v>0.576784999999994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2.4</v>
      </c>
      <c r="EX35">
        <v>2.2999999999999998</v>
      </c>
      <c r="EY35">
        <v>2</v>
      </c>
      <c r="EZ35">
        <v>516.96400000000006</v>
      </c>
      <c r="FA35">
        <v>525.505</v>
      </c>
      <c r="FB35">
        <v>35.790300000000002</v>
      </c>
      <c r="FC35">
        <v>33.554000000000002</v>
      </c>
      <c r="FD35">
        <v>30.000399999999999</v>
      </c>
      <c r="FE35">
        <v>33.351300000000002</v>
      </c>
      <c r="FF35">
        <v>33.293999999999997</v>
      </c>
      <c r="FG35">
        <v>15.9739</v>
      </c>
      <c r="FH35">
        <v>0</v>
      </c>
      <c r="FI35">
        <v>100</v>
      </c>
      <c r="FJ35">
        <v>-999.9</v>
      </c>
      <c r="FK35">
        <v>400</v>
      </c>
      <c r="FL35">
        <v>32.078099999999999</v>
      </c>
      <c r="FM35">
        <v>101.37</v>
      </c>
      <c r="FN35">
        <v>100.71</v>
      </c>
    </row>
    <row r="36" spans="1:170" x14ac:dyDescent="0.25">
      <c r="A36">
        <v>20</v>
      </c>
      <c r="B36">
        <v>1607545621.5</v>
      </c>
      <c r="C36">
        <v>4689.5</v>
      </c>
      <c r="D36" t="s">
        <v>389</v>
      </c>
      <c r="E36" t="s">
        <v>390</v>
      </c>
      <c r="F36" t="s">
        <v>385</v>
      </c>
      <c r="G36" t="s">
        <v>301</v>
      </c>
      <c r="H36">
        <v>1607545613.5</v>
      </c>
      <c r="I36">
        <f t="shared" si="0"/>
        <v>3.737372250262651E-3</v>
      </c>
      <c r="J36">
        <f t="shared" si="1"/>
        <v>12.961072519931706</v>
      </c>
      <c r="K36">
        <f t="shared" si="2"/>
        <v>383.35019354838698</v>
      </c>
      <c r="L36">
        <f t="shared" si="3"/>
        <v>227.02155587580148</v>
      </c>
      <c r="M36">
        <f t="shared" si="4"/>
        <v>23.126893932298515</v>
      </c>
      <c r="N36">
        <f t="shared" si="5"/>
        <v>39.052235506525562</v>
      </c>
      <c r="O36">
        <f t="shared" si="6"/>
        <v>0.14774829607298681</v>
      </c>
      <c r="P36">
        <f t="shared" si="7"/>
        <v>2.9606140714107743</v>
      </c>
      <c r="Q36">
        <f t="shared" si="8"/>
        <v>0.14377092720272253</v>
      </c>
      <c r="R36">
        <f t="shared" si="9"/>
        <v>9.0205262127258698E-2</v>
      </c>
      <c r="S36">
        <f t="shared" si="10"/>
        <v>231.28562673925788</v>
      </c>
      <c r="T36">
        <f t="shared" si="11"/>
        <v>37.381576486613277</v>
      </c>
      <c r="U36">
        <f t="shared" si="12"/>
        <v>36.513338709677399</v>
      </c>
      <c r="V36">
        <f t="shared" si="13"/>
        <v>6.1393192907659282</v>
      </c>
      <c r="W36">
        <f t="shared" si="14"/>
        <v>57.395788696058261</v>
      </c>
      <c r="X36">
        <f t="shared" si="15"/>
        <v>3.6179735271484064</v>
      </c>
      <c r="Y36">
        <f t="shared" si="16"/>
        <v>6.3035522454574719</v>
      </c>
      <c r="Z36">
        <f t="shared" si="17"/>
        <v>2.5213457636175218</v>
      </c>
      <c r="AA36">
        <f t="shared" si="18"/>
        <v>-164.81811623658291</v>
      </c>
      <c r="AB36">
        <f t="shared" si="19"/>
        <v>77.062005503757021</v>
      </c>
      <c r="AC36">
        <f t="shared" si="20"/>
        <v>6.1833505788826244</v>
      </c>
      <c r="AD36">
        <f t="shared" si="21"/>
        <v>149.7128665853146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52084.722437868979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391</v>
      </c>
      <c r="AQ36">
        <v>1195.7676923076899</v>
      </c>
      <c r="AR36">
        <v>1544</v>
      </c>
      <c r="AS36">
        <f t="shared" si="27"/>
        <v>0.22553905938621122</v>
      </c>
      <c r="AT36">
        <v>0.5</v>
      </c>
      <c r="AU36">
        <f t="shared" si="28"/>
        <v>1180.1575555860361</v>
      </c>
      <c r="AV36">
        <f t="shared" si="29"/>
        <v>12.961072519931706</v>
      </c>
      <c r="AW36">
        <f t="shared" si="30"/>
        <v>133.08581250720243</v>
      </c>
      <c r="AX36">
        <f t="shared" si="31"/>
        <v>0.43552461139896376</v>
      </c>
      <c r="AY36">
        <f t="shared" si="32"/>
        <v>1.1472044504282224E-2</v>
      </c>
      <c r="AZ36">
        <f t="shared" si="33"/>
        <v>1.1127461139896373</v>
      </c>
      <c r="BA36" t="s">
        <v>392</v>
      </c>
      <c r="BB36">
        <v>871.55</v>
      </c>
      <c r="BC36">
        <f t="shared" si="34"/>
        <v>672.45</v>
      </c>
      <c r="BD36">
        <f t="shared" si="35"/>
        <v>0.51785606021609054</v>
      </c>
      <c r="BE36">
        <f t="shared" si="36"/>
        <v>0.71870254713389925</v>
      </c>
      <c r="BF36">
        <f t="shared" si="37"/>
        <v>0.42030489842908886</v>
      </c>
      <c r="BG36">
        <f t="shared" si="38"/>
        <v>0.67465558946699433</v>
      </c>
      <c r="BH36">
        <f t="shared" si="39"/>
        <v>1399.9674193548401</v>
      </c>
      <c r="BI36">
        <f t="shared" si="40"/>
        <v>1180.1575555860361</v>
      </c>
      <c r="BJ36">
        <f t="shared" si="41"/>
        <v>0.84298930051522125</v>
      </c>
      <c r="BK36">
        <f t="shared" si="42"/>
        <v>0.19597860103044237</v>
      </c>
      <c r="BL36">
        <v>6</v>
      </c>
      <c r="BM36">
        <v>0.5</v>
      </c>
      <c r="BN36" t="s">
        <v>290</v>
      </c>
      <c r="BO36">
        <v>2</v>
      </c>
      <c r="BP36">
        <v>1607545613.5</v>
      </c>
      <c r="BQ36">
        <v>383.35019354838698</v>
      </c>
      <c r="BR36">
        <v>400.62216129032299</v>
      </c>
      <c r="BS36">
        <v>35.5152741935484</v>
      </c>
      <c r="BT36">
        <v>31.189854838709699</v>
      </c>
      <c r="BU36">
        <v>381.06529032258101</v>
      </c>
      <c r="BV36">
        <v>34.938487096774203</v>
      </c>
      <c r="BW36">
        <v>500.01696774193601</v>
      </c>
      <c r="BX36">
        <v>101.826225806452</v>
      </c>
      <c r="BY36">
        <v>4.4690561290322603E-2</v>
      </c>
      <c r="BZ36">
        <v>36.996145161290301</v>
      </c>
      <c r="CA36">
        <v>36.513338709677399</v>
      </c>
      <c r="CB36">
        <v>999.9</v>
      </c>
      <c r="CC36">
        <v>0</v>
      </c>
      <c r="CD36">
        <v>0</v>
      </c>
      <c r="CE36">
        <v>9995.6206451612907</v>
      </c>
      <c r="CF36">
        <v>0</v>
      </c>
      <c r="CG36">
        <v>527.14787096774205</v>
      </c>
      <c r="CH36">
        <v>1399.9674193548401</v>
      </c>
      <c r="CI36">
        <v>0.89999941935483896</v>
      </c>
      <c r="CJ36">
        <v>0.100000567741936</v>
      </c>
      <c r="CK36">
        <v>0</v>
      </c>
      <c r="CL36">
        <v>1199.08838709677</v>
      </c>
      <c r="CM36">
        <v>4.9997499999999997</v>
      </c>
      <c r="CN36">
        <v>16609.319354838699</v>
      </c>
      <c r="CO36">
        <v>12177.751612903199</v>
      </c>
      <c r="CP36">
        <v>46.75</v>
      </c>
      <c r="CQ36">
        <v>48.245935483871001</v>
      </c>
      <c r="CR36">
        <v>47.366870967741903</v>
      </c>
      <c r="CS36">
        <v>48.084419354838701</v>
      </c>
      <c r="CT36">
        <v>48.683</v>
      </c>
      <c r="CU36">
        <v>1255.47</v>
      </c>
      <c r="CV36">
        <v>139.497419354839</v>
      </c>
      <c r="CW36">
        <v>0</v>
      </c>
      <c r="CX36">
        <v>147.5</v>
      </c>
      <c r="CY36">
        <v>0</v>
      </c>
      <c r="CZ36">
        <v>1195.7676923076899</v>
      </c>
      <c r="DA36">
        <v>-440.82803446541601</v>
      </c>
      <c r="DB36">
        <v>-6123.1384654697003</v>
      </c>
      <c r="DC36">
        <v>16562.961538461499</v>
      </c>
      <c r="DD36">
        <v>15</v>
      </c>
      <c r="DE36">
        <v>1607545333</v>
      </c>
      <c r="DF36" t="s">
        <v>388</v>
      </c>
      <c r="DG36">
        <v>1607545332</v>
      </c>
      <c r="DH36">
        <v>1607545333</v>
      </c>
      <c r="DI36">
        <v>9</v>
      </c>
      <c r="DJ36">
        <v>-6.9000000000000006E-2</v>
      </c>
      <c r="DK36">
        <v>2.5999999999999999E-2</v>
      </c>
      <c r="DL36">
        <v>2.2850000000000001</v>
      </c>
      <c r="DM36">
        <v>0.57699999999999996</v>
      </c>
      <c r="DN36">
        <v>401</v>
      </c>
      <c r="DO36">
        <v>32</v>
      </c>
      <c r="DP36">
        <v>0.03</v>
      </c>
      <c r="DQ36">
        <v>0.01</v>
      </c>
      <c r="DR36">
        <v>12.9684809306025</v>
      </c>
      <c r="DS36">
        <v>-0.46357116838950602</v>
      </c>
      <c r="DT36">
        <v>3.8236709500341602E-2</v>
      </c>
      <c r="DU36">
        <v>1</v>
      </c>
      <c r="DV36">
        <v>-17.274258064516101</v>
      </c>
      <c r="DW36">
        <v>0.30983709677417998</v>
      </c>
      <c r="DX36">
        <v>3.06698840852438E-2</v>
      </c>
      <c r="DY36">
        <v>0</v>
      </c>
      <c r="DZ36">
        <v>4.3197590322580703</v>
      </c>
      <c r="EA36">
        <v>0.67826564516128196</v>
      </c>
      <c r="EB36">
        <v>5.0729518120527103E-2</v>
      </c>
      <c r="EC36">
        <v>0</v>
      </c>
      <c r="ED36">
        <v>1</v>
      </c>
      <c r="EE36">
        <v>3</v>
      </c>
      <c r="EF36" t="s">
        <v>321</v>
      </c>
      <c r="EG36">
        <v>100</v>
      </c>
      <c r="EH36">
        <v>100</v>
      </c>
      <c r="EI36">
        <v>2.2850000000000001</v>
      </c>
      <c r="EJ36">
        <v>0.57679999999999998</v>
      </c>
      <c r="EK36">
        <v>2.2848499999999499</v>
      </c>
      <c r="EL36">
        <v>0</v>
      </c>
      <c r="EM36">
        <v>0</v>
      </c>
      <c r="EN36">
        <v>0</v>
      </c>
      <c r="EO36">
        <v>0.576784999999994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4.8</v>
      </c>
      <c r="EX36">
        <v>4.8</v>
      </c>
      <c r="EY36">
        <v>2</v>
      </c>
      <c r="EZ36">
        <v>517.59299999999996</v>
      </c>
      <c r="FA36">
        <v>523.32799999999997</v>
      </c>
      <c r="FB36">
        <v>35.839500000000001</v>
      </c>
      <c r="FC36">
        <v>33.727699999999999</v>
      </c>
      <c r="FD36">
        <v>30.000699999999998</v>
      </c>
      <c r="FE36">
        <v>33.491799999999998</v>
      </c>
      <c r="FF36">
        <v>33.4375</v>
      </c>
      <c r="FG36">
        <v>15.338699999999999</v>
      </c>
      <c r="FH36">
        <v>0</v>
      </c>
      <c r="FI36">
        <v>100</v>
      </c>
      <c r="FJ36">
        <v>-999.9</v>
      </c>
      <c r="FK36">
        <v>400</v>
      </c>
      <c r="FL36">
        <v>37.2273</v>
      </c>
      <c r="FM36">
        <v>101.345</v>
      </c>
      <c r="FN36">
        <v>100.672</v>
      </c>
    </row>
    <row r="37" spans="1:170" x14ac:dyDescent="0.25">
      <c r="A37">
        <v>21</v>
      </c>
      <c r="B37">
        <v>1607546323.0999999</v>
      </c>
      <c r="C37">
        <v>5391.0999999046298</v>
      </c>
      <c r="D37" t="s">
        <v>393</v>
      </c>
      <c r="E37" t="s">
        <v>394</v>
      </c>
      <c r="F37" t="s">
        <v>395</v>
      </c>
      <c r="G37" t="s">
        <v>396</v>
      </c>
      <c r="H37">
        <v>1607546315.0999999</v>
      </c>
      <c r="I37">
        <f t="shared" si="0"/>
        <v>8.0128879215763253E-5</v>
      </c>
      <c r="J37">
        <f t="shared" si="1"/>
        <v>-0.18570472051471743</v>
      </c>
      <c r="K37">
        <f t="shared" si="2"/>
        <v>400.24580645161302</v>
      </c>
      <c r="L37">
        <f t="shared" si="3"/>
        <v>518.51709292498799</v>
      </c>
      <c r="M37">
        <f t="shared" si="4"/>
        <v>52.802466484253344</v>
      </c>
      <c r="N37">
        <f t="shared" si="5"/>
        <v>40.758474636595295</v>
      </c>
      <c r="O37">
        <f t="shared" si="6"/>
        <v>2.0149364891343317E-3</v>
      </c>
      <c r="P37">
        <f t="shared" si="7"/>
        <v>2.9603918792944266</v>
      </c>
      <c r="Q37">
        <f t="shared" si="8"/>
        <v>2.0141748948130376E-3</v>
      </c>
      <c r="R37">
        <f t="shared" si="9"/>
        <v>1.2589277098309097E-3</v>
      </c>
      <c r="S37">
        <f t="shared" si="10"/>
        <v>231.28845701761463</v>
      </c>
      <c r="T37">
        <f t="shared" si="11"/>
        <v>39.048335305554211</v>
      </c>
      <c r="U37">
        <f t="shared" si="12"/>
        <v>38.532419354838702</v>
      </c>
      <c r="V37">
        <f t="shared" si="13"/>
        <v>6.8517814799705405</v>
      </c>
      <c r="W37">
        <f t="shared" si="14"/>
        <v>45.679059825398085</v>
      </c>
      <c r="X37">
        <f t="shared" si="15"/>
        <v>2.996481843308445</v>
      </c>
      <c r="Y37">
        <f t="shared" si="16"/>
        <v>6.5598588385183154</v>
      </c>
      <c r="Z37">
        <f t="shared" si="17"/>
        <v>3.8552996366620955</v>
      </c>
      <c r="AA37">
        <f t="shared" si="18"/>
        <v>-3.5336835734151593</v>
      </c>
      <c r="AB37">
        <f t="shared" si="19"/>
        <v>-128.3477512698237</v>
      </c>
      <c r="AC37">
        <f t="shared" si="20"/>
        <v>-10.437056577452754</v>
      </c>
      <c r="AD37">
        <f t="shared" si="21"/>
        <v>88.969965596923032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51954.910677253698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397</v>
      </c>
      <c r="AQ37">
        <v>654.41430769230794</v>
      </c>
      <c r="AR37">
        <v>673.66</v>
      </c>
      <c r="AS37">
        <f t="shared" si="27"/>
        <v>2.8568851212320778E-2</v>
      </c>
      <c r="AT37">
        <v>0.5</v>
      </c>
      <c r="AU37">
        <f t="shared" si="28"/>
        <v>1180.1756252562816</v>
      </c>
      <c r="AV37">
        <f t="shared" si="29"/>
        <v>-0.18570472051471743</v>
      </c>
      <c r="AW37">
        <f t="shared" si="30"/>
        <v>16.858130921177178</v>
      </c>
      <c r="AX37">
        <f t="shared" si="31"/>
        <v>0.25545527417391561</v>
      </c>
      <c r="AY37">
        <f t="shared" si="32"/>
        <v>3.3219018501282071E-4</v>
      </c>
      <c r="AZ37">
        <f t="shared" si="33"/>
        <v>3.8423240210195058</v>
      </c>
      <c r="BA37" t="s">
        <v>398</v>
      </c>
      <c r="BB37">
        <v>501.57</v>
      </c>
      <c r="BC37">
        <f t="shared" si="34"/>
        <v>172.08999999999997</v>
      </c>
      <c r="BD37">
        <f t="shared" si="35"/>
        <v>0.11183504159272489</v>
      </c>
      <c r="BE37">
        <f t="shared" si="36"/>
        <v>0.93766007005951812</v>
      </c>
      <c r="BF37">
        <f t="shared" si="37"/>
        <v>-0.4602369302085958</v>
      </c>
      <c r="BG37">
        <f t="shared" si="38"/>
        <v>1.01642066777342</v>
      </c>
      <c r="BH37">
        <f t="shared" si="39"/>
        <v>1399.9893548387099</v>
      </c>
      <c r="BI37">
        <f t="shared" si="40"/>
        <v>1180.1756252562816</v>
      </c>
      <c r="BJ37">
        <f t="shared" si="41"/>
        <v>0.84298899929296067</v>
      </c>
      <c r="BK37">
        <f t="shared" si="42"/>
        <v>0.19597799858592155</v>
      </c>
      <c r="BL37">
        <v>6</v>
      </c>
      <c r="BM37">
        <v>0.5</v>
      </c>
      <c r="BN37" t="s">
        <v>290</v>
      </c>
      <c r="BO37">
        <v>2</v>
      </c>
      <c r="BP37">
        <v>1607546315.0999999</v>
      </c>
      <c r="BQ37">
        <v>400.24580645161302</v>
      </c>
      <c r="BR37">
        <v>400.061451612903</v>
      </c>
      <c r="BS37">
        <v>29.4252741935484</v>
      </c>
      <c r="BT37">
        <v>29.3319516129032</v>
      </c>
      <c r="BU37">
        <v>397.872677419355</v>
      </c>
      <c r="BV37">
        <v>28.9314580645161</v>
      </c>
      <c r="BW37">
        <v>500.01445161290297</v>
      </c>
      <c r="BX37">
        <v>101.786903225806</v>
      </c>
      <c r="BY37">
        <v>4.6704970967741899E-2</v>
      </c>
      <c r="BZ37">
        <v>37.728238709677399</v>
      </c>
      <c r="CA37">
        <v>38.532419354838702</v>
      </c>
      <c r="CB37">
        <v>999.9</v>
      </c>
      <c r="CC37">
        <v>0</v>
      </c>
      <c r="CD37">
        <v>0</v>
      </c>
      <c r="CE37">
        <v>9998.2225806451606</v>
      </c>
      <c r="CF37">
        <v>0</v>
      </c>
      <c r="CG37">
        <v>499.26977419354802</v>
      </c>
      <c r="CH37">
        <v>1399.9893548387099</v>
      </c>
      <c r="CI37">
        <v>0.90000761290322595</v>
      </c>
      <c r="CJ37">
        <v>9.99921E-2</v>
      </c>
      <c r="CK37">
        <v>0</v>
      </c>
      <c r="CL37">
        <v>654.44761290322595</v>
      </c>
      <c r="CM37">
        <v>4.9997499999999997</v>
      </c>
      <c r="CN37">
        <v>9081.3687096774192</v>
      </c>
      <c r="CO37">
        <v>12177.9806451613</v>
      </c>
      <c r="CP37">
        <v>46.392935483871</v>
      </c>
      <c r="CQ37">
        <v>48.054000000000002</v>
      </c>
      <c r="CR37">
        <v>47.126935483871002</v>
      </c>
      <c r="CS37">
        <v>47.691064516129003</v>
      </c>
      <c r="CT37">
        <v>48.429000000000002</v>
      </c>
      <c r="CU37">
        <v>1255.50322580645</v>
      </c>
      <c r="CV37">
        <v>139.48548387096801</v>
      </c>
      <c r="CW37">
        <v>0</v>
      </c>
      <c r="CX37">
        <v>700.79999995231606</v>
      </c>
      <c r="CY37">
        <v>0</v>
      </c>
      <c r="CZ37">
        <v>654.41430769230794</v>
      </c>
      <c r="DA37">
        <v>-1.39753846209494</v>
      </c>
      <c r="DB37">
        <v>-17.001025666134598</v>
      </c>
      <c r="DC37">
        <v>9081.2169230769196</v>
      </c>
      <c r="DD37">
        <v>15</v>
      </c>
      <c r="DE37">
        <v>1607546149.5999999</v>
      </c>
      <c r="DF37" t="s">
        <v>399</v>
      </c>
      <c r="DG37">
        <v>1607546144.5999999</v>
      </c>
      <c r="DH37">
        <v>1607546149.5999999</v>
      </c>
      <c r="DI37">
        <v>11</v>
      </c>
      <c r="DJ37">
        <v>-3.5000000000000003E-2</v>
      </c>
      <c r="DK37">
        <v>-0.03</v>
      </c>
      <c r="DL37">
        <v>2.3730000000000002</v>
      </c>
      <c r="DM37">
        <v>0.49399999999999999</v>
      </c>
      <c r="DN37">
        <v>400</v>
      </c>
      <c r="DO37">
        <v>30</v>
      </c>
      <c r="DP37">
        <v>0.42</v>
      </c>
      <c r="DQ37">
        <v>0.08</v>
      </c>
      <c r="DR37">
        <v>-0.18960724783468499</v>
      </c>
      <c r="DS37">
        <v>0.474085912235508</v>
      </c>
      <c r="DT37">
        <v>3.7292061534450902E-2</v>
      </c>
      <c r="DU37">
        <v>1</v>
      </c>
      <c r="DV37">
        <v>0.18424545161290301</v>
      </c>
      <c r="DW37">
        <v>-0.58762988709677599</v>
      </c>
      <c r="DX37">
        <v>4.60622291000665E-2</v>
      </c>
      <c r="DY37">
        <v>0</v>
      </c>
      <c r="DZ37">
        <v>9.3311864516128995E-2</v>
      </c>
      <c r="EA37">
        <v>4.9046269354838398E-2</v>
      </c>
      <c r="EB37">
        <v>3.82189777741359E-3</v>
      </c>
      <c r="EC37">
        <v>1</v>
      </c>
      <c r="ED37">
        <v>2</v>
      </c>
      <c r="EE37">
        <v>3</v>
      </c>
      <c r="EF37" t="s">
        <v>305</v>
      </c>
      <c r="EG37">
        <v>100</v>
      </c>
      <c r="EH37">
        <v>100</v>
      </c>
      <c r="EI37">
        <v>2.3730000000000002</v>
      </c>
      <c r="EJ37">
        <v>0.49390000000000001</v>
      </c>
      <c r="EK37">
        <v>2.3730999999999698</v>
      </c>
      <c r="EL37">
        <v>0</v>
      </c>
      <c r="EM37">
        <v>0</v>
      </c>
      <c r="EN37">
        <v>0</v>
      </c>
      <c r="EO37">
        <v>0.49381999999999898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</v>
      </c>
      <c r="EX37">
        <v>2.9</v>
      </c>
      <c r="EY37">
        <v>2</v>
      </c>
      <c r="EZ37">
        <v>515.64</v>
      </c>
      <c r="FA37">
        <v>521.29200000000003</v>
      </c>
      <c r="FB37">
        <v>36.352699999999999</v>
      </c>
      <c r="FC37">
        <v>33.3765</v>
      </c>
      <c r="FD37">
        <v>29.999400000000001</v>
      </c>
      <c r="FE37">
        <v>33.167400000000001</v>
      </c>
      <c r="FF37">
        <v>33.1128</v>
      </c>
      <c r="FG37">
        <v>15.2996</v>
      </c>
      <c r="FH37">
        <v>0</v>
      </c>
      <c r="FI37">
        <v>100</v>
      </c>
      <c r="FJ37">
        <v>-999.9</v>
      </c>
      <c r="FK37">
        <v>400</v>
      </c>
      <c r="FL37">
        <v>35.324800000000003</v>
      </c>
      <c r="FM37">
        <v>101.46599999999999</v>
      </c>
      <c r="FN37">
        <v>100.795</v>
      </c>
    </row>
    <row r="38" spans="1:170" x14ac:dyDescent="0.25">
      <c r="A38">
        <v>22</v>
      </c>
      <c r="B38">
        <v>1607546582.5999999</v>
      </c>
      <c r="C38">
        <v>5650.5999999046298</v>
      </c>
      <c r="D38" t="s">
        <v>400</v>
      </c>
      <c r="E38" t="s">
        <v>401</v>
      </c>
      <c r="F38" t="s">
        <v>395</v>
      </c>
      <c r="G38" t="s">
        <v>396</v>
      </c>
      <c r="H38">
        <v>1607546574.8499999</v>
      </c>
      <c r="I38">
        <f t="shared" si="0"/>
        <v>5.2331432764099083E-5</v>
      </c>
      <c r="J38">
        <f t="shared" si="1"/>
        <v>-0.25937043978097479</v>
      </c>
      <c r="K38">
        <f t="shared" si="2"/>
        <v>400.16789999999997</v>
      </c>
      <c r="L38">
        <f t="shared" si="3"/>
        <v>681.24828081498208</v>
      </c>
      <c r="M38">
        <f t="shared" si="4"/>
        <v>69.36187372596369</v>
      </c>
      <c r="N38">
        <f t="shared" si="5"/>
        <v>40.743435441450053</v>
      </c>
      <c r="O38">
        <f t="shared" si="6"/>
        <v>1.3156278883684118E-3</v>
      </c>
      <c r="P38">
        <f t="shared" si="7"/>
        <v>2.9614449152272435</v>
      </c>
      <c r="Q38">
        <f t="shared" si="8"/>
        <v>1.3153032691459439E-3</v>
      </c>
      <c r="R38">
        <f t="shared" si="9"/>
        <v>8.2209370156970454E-4</v>
      </c>
      <c r="S38">
        <f t="shared" si="10"/>
        <v>231.28888222628456</v>
      </c>
      <c r="T38">
        <f t="shared" si="11"/>
        <v>39.00181551950967</v>
      </c>
      <c r="U38">
        <f t="shared" si="12"/>
        <v>38.403649999999999</v>
      </c>
      <c r="V38">
        <f t="shared" si="13"/>
        <v>6.8042932151696052</v>
      </c>
      <c r="W38">
        <f t="shared" si="14"/>
        <v>45.060651919602499</v>
      </c>
      <c r="X38">
        <f t="shared" si="15"/>
        <v>2.9473805387049095</v>
      </c>
      <c r="Y38">
        <f t="shared" si="16"/>
        <v>6.5409185467703495</v>
      </c>
      <c r="Z38">
        <f t="shared" si="17"/>
        <v>3.8569126764646957</v>
      </c>
      <c r="AA38">
        <f t="shared" si="18"/>
        <v>-2.3078161848967698</v>
      </c>
      <c r="AB38">
        <f t="shared" si="19"/>
        <v>-116.33491001362826</v>
      </c>
      <c r="AC38">
        <f t="shared" si="20"/>
        <v>-9.4485267798866577</v>
      </c>
      <c r="AD38">
        <f t="shared" si="21"/>
        <v>103.19762924787285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51993.253397079658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402</v>
      </c>
      <c r="AQ38">
        <v>898.03884000000005</v>
      </c>
      <c r="AR38">
        <v>923.01</v>
      </c>
      <c r="AS38">
        <f t="shared" si="27"/>
        <v>2.7054051418727743E-2</v>
      </c>
      <c r="AT38">
        <v>0.5</v>
      </c>
      <c r="AU38">
        <f t="shared" si="28"/>
        <v>1180.1750797508951</v>
      </c>
      <c r="AV38">
        <f t="shared" si="29"/>
        <v>-0.25937043978097479</v>
      </c>
      <c r="AW38">
        <f t="shared" si="30"/>
        <v>15.964258645340914</v>
      </c>
      <c r="AX38">
        <f t="shared" si="31"/>
        <v>0.31858809763707863</v>
      </c>
      <c r="AY38">
        <f t="shared" si="32"/>
        <v>2.6977102423010786E-4</v>
      </c>
      <c r="AZ38">
        <f t="shared" si="33"/>
        <v>2.5341762277765136</v>
      </c>
      <c r="BA38" t="s">
        <v>403</v>
      </c>
      <c r="BB38">
        <v>628.95000000000005</v>
      </c>
      <c r="BC38">
        <f t="shared" si="34"/>
        <v>294.05999999999995</v>
      </c>
      <c r="BD38">
        <f t="shared" si="35"/>
        <v>8.4918588043256291E-2</v>
      </c>
      <c r="BE38">
        <f t="shared" si="36"/>
        <v>0.88832302241059102</v>
      </c>
      <c r="BF38">
        <f t="shared" si="37"/>
        <v>0.12032375932659449</v>
      </c>
      <c r="BG38">
        <f t="shared" si="38"/>
        <v>0.91850591919733782</v>
      </c>
      <c r="BH38">
        <f t="shared" si="39"/>
        <v>1399.98833333333</v>
      </c>
      <c r="BI38">
        <f t="shared" si="40"/>
        <v>1180.1750797508951</v>
      </c>
      <c r="BJ38">
        <f t="shared" si="41"/>
        <v>0.842989224732276</v>
      </c>
      <c r="BK38">
        <f t="shared" si="42"/>
        <v>0.19597844946455212</v>
      </c>
      <c r="BL38">
        <v>6</v>
      </c>
      <c r="BM38">
        <v>0.5</v>
      </c>
      <c r="BN38" t="s">
        <v>290</v>
      </c>
      <c r="BO38">
        <v>2</v>
      </c>
      <c r="BP38">
        <v>1607546574.8499999</v>
      </c>
      <c r="BQ38">
        <v>400.16789999999997</v>
      </c>
      <c r="BR38">
        <v>399.8818</v>
      </c>
      <c r="BS38">
        <v>28.948149999999998</v>
      </c>
      <c r="BT38">
        <v>28.887173333333301</v>
      </c>
      <c r="BU38">
        <v>397.79480000000001</v>
      </c>
      <c r="BV38">
        <v>28.454323333333299</v>
      </c>
      <c r="BW38">
        <v>500.02603333333298</v>
      </c>
      <c r="BX38">
        <v>101.7715</v>
      </c>
      <c r="BY38">
        <v>4.4351399999999999E-2</v>
      </c>
      <c r="BZ38">
        <v>37.674996666666701</v>
      </c>
      <c r="CA38">
        <v>38.403649999999999</v>
      </c>
      <c r="CB38">
        <v>999.9</v>
      </c>
      <c r="CC38">
        <v>0</v>
      </c>
      <c r="CD38">
        <v>0</v>
      </c>
      <c r="CE38">
        <v>10005.707333333299</v>
      </c>
      <c r="CF38">
        <v>0</v>
      </c>
      <c r="CG38">
        <v>207.76283333333299</v>
      </c>
      <c r="CH38">
        <v>1399.98833333333</v>
      </c>
      <c r="CI38">
        <v>0.90000230000000003</v>
      </c>
      <c r="CJ38">
        <v>9.9997299999999997E-2</v>
      </c>
      <c r="CK38">
        <v>0</v>
      </c>
      <c r="CL38">
        <v>898.10996666666699</v>
      </c>
      <c r="CM38">
        <v>4.9997499999999997</v>
      </c>
      <c r="CN38">
        <v>12516.77</v>
      </c>
      <c r="CO38">
        <v>12177.9566666667</v>
      </c>
      <c r="CP38">
        <v>46.5</v>
      </c>
      <c r="CQ38">
        <v>48.231099999999998</v>
      </c>
      <c r="CR38">
        <v>47.231099999999998</v>
      </c>
      <c r="CS38">
        <v>47.826700000000002</v>
      </c>
      <c r="CT38">
        <v>48.555799999999998</v>
      </c>
      <c r="CU38">
        <v>1255.4926666666699</v>
      </c>
      <c r="CV38">
        <v>139.49600000000001</v>
      </c>
      <c r="CW38">
        <v>0</v>
      </c>
      <c r="CX38">
        <v>258.59999990463302</v>
      </c>
      <c r="CY38">
        <v>0</v>
      </c>
      <c r="CZ38">
        <v>898.03884000000005</v>
      </c>
      <c r="DA38">
        <v>-10.560692327249001</v>
      </c>
      <c r="DB38">
        <v>-157.915384827861</v>
      </c>
      <c r="DC38">
        <v>12515.472</v>
      </c>
      <c r="DD38">
        <v>15</v>
      </c>
      <c r="DE38">
        <v>1607546149.5999999</v>
      </c>
      <c r="DF38" t="s">
        <v>399</v>
      </c>
      <c r="DG38">
        <v>1607546144.5999999</v>
      </c>
      <c r="DH38">
        <v>1607546149.5999999</v>
      </c>
      <c r="DI38">
        <v>11</v>
      </c>
      <c r="DJ38">
        <v>-3.5000000000000003E-2</v>
      </c>
      <c r="DK38">
        <v>-0.03</v>
      </c>
      <c r="DL38">
        <v>2.3730000000000002</v>
      </c>
      <c r="DM38">
        <v>0.49399999999999999</v>
      </c>
      <c r="DN38">
        <v>400</v>
      </c>
      <c r="DO38">
        <v>30</v>
      </c>
      <c r="DP38">
        <v>0.42</v>
      </c>
      <c r="DQ38">
        <v>0.08</v>
      </c>
      <c r="DR38">
        <v>-0.26345197353900601</v>
      </c>
      <c r="DS38">
        <v>0.102948256068868</v>
      </c>
      <c r="DT38">
        <v>2.8802221236212001E-2</v>
      </c>
      <c r="DU38">
        <v>1</v>
      </c>
      <c r="DV38">
        <v>0.28906151612903203</v>
      </c>
      <c r="DW38">
        <v>-0.18352025806451699</v>
      </c>
      <c r="DX38">
        <v>3.6736014219915999E-2</v>
      </c>
      <c r="DY38">
        <v>1</v>
      </c>
      <c r="DZ38">
        <v>6.0357061290322603E-2</v>
      </c>
      <c r="EA38">
        <v>5.1459841935483898E-2</v>
      </c>
      <c r="EB38">
        <v>3.8749579843447399E-3</v>
      </c>
      <c r="EC38">
        <v>1</v>
      </c>
      <c r="ED38">
        <v>3</v>
      </c>
      <c r="EE38">
        <v>3</v>
      </c>
      <c r="EF38" t="s">
        <v>292</v>
      </c>
      <c r="EG38">
        <v>100</v>
      </c>
      <c r="EH38">
        <v>100</v>
      </c>
      <c r="EI38">
        <v>2.3730000000000002</v>
      </c>
      <c r="EJ38">
        <v>0.49380000000000002</v>
      </c>
      <c r="EK38">
        <v>2.3730999999999698</v>
      </c>
      <c r="EL38">
        <v>0</v>
      </c>
      <c r="EM38">
        <v>0</v>
      </c>
      <c r="EN38">
        <v>0</v>
      </c>
      <c r="EO38">
        <v>0.49381999999999898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7.3</v>
      </c>
      <c r="EX38">
        <v>7.2</v>
      </c>
      <c r="EY38">
        <v>2</v>
      </c>
      <c r="EZ38">
        <v>514.13900000000001</v>
      </c>
      <c r="FA38">
        <v>520.26099999999997</v>
      </c>
      <c r="FB38">
        <v>36.326799999999999</v>
      </c>
      <c r="FC38">
        <v>33.245399999999997</v>
      </c>
      <c r="FD38">
        <v>29.999700000000001</v>
      </c>
      <c r="FE38">
        <v>33.000599999999999</v>
      </c>
      <c r="FF38">
        <v>32.9407</v>
      </c>
      <c r="FG38">
        <v>14.487399999999999</v>
      </c>
      <c r="FH38">
        <v>0</v>
      </c>
      <c r="FI38">
        <v>100</v>
      </c>
      <c r="FJ38">
        <v>-999.9</v>
      </c>
      <c r="FK38">
        <v>400</v>
      </c>
      <c r="FL38">
        <v>29.401700000000002</v>
      </c>
      <c r="FM38">
        <v>101.491</v>
      </c>
      <c r="FN38">
        <v>100.807</v>
      </c>
    </row>
    <row r="39" spans="1:170" x14ac:dyDescent="0.25">
      <c r="A39">
        <v>23</v>
      </c>
      <c r="B39">
        <v>1607546768.0999999</v>
      </c>
      <c r="C39">
        <v>5836.0999999046298</v>
      </c>
      <c r="D39" t="s">
        <v>404</v>
      </c>
      <c r="E39" t="s">
        <v>405</v>
      </c>
      <c r="F39" t="s">
        <v>406</v>
      </c>
      <c r="G39" t="s">
        <v>407</v>
      </c>
      <c r="H39">
        <v>1607546760.3499999</v>
      </c>
      <c r="I39">
        <f t="shared" si="0"/>
        <v>5.7422831668549777E-3</v>
      </c>
      <c r="J39">
        <f t="shared" si="1"/>
        <v>13.61386260040716</v>
      </c>
      <c r="K39">
        <f t="shared" si="2"/>
        <v>381.46993333333302</v>
      </c>
      <c r="L39">
        <f t="shared" si="3"/>
        <v>270.23235731360381</v>
      </c>
      <c r="M39">
        <f t="shared" si="4"/>
        <v>27.512149605474772</v>
      </c>
      <c r="N39">
        <f t="shared" si="5"/>
        <v>38.837162137758597</v>
      </c>
      <c r="O39">
        <f t="shared" si="6"/>
        <v>0.23097703375774678</v>
      </c>
      <c r="P39">
        <f t="shared" si="7"/>
        <v>2.9589920789398909</v>
      </c>
      <c r="Q39">
        <f t="shared" si="8"/>
        <v>0.22140759686289571</v>
      </c>
      <c r="R39">
        <f t="shared" si="9"/>
        <v>0.13920648670330693</v>
      </c>
      <c r="S39">
        <f t="shared" si="10"/>
        <v>231.29239567679122</v>
      </c>
      <c r="T39">
        <f t="shared" si="11"/>
        <v>37.079786005190812</v>
      </c>
      <c r="U39">
        <f t="shared" si="12"/>
        <v>36.380946666666702</v>
      </c>
      <c r="V39">
        <f t="shared" si="13"/>
        <v>6.0949388392775026</v>
      </c>
      <c r="W39">
        <f t="shared" si="14"/>
        <v>56.142825858253033</v>
      </c>
      <c r="X39">
        <f t="shared" si="15"/>
        <v>3.5799415510002577</v>
      </c>
      <c r="Y39">
        <f t="shared" si="16"/>
        <v>6.3764897763406827</v>
      </c>
      <c r="Z39">
        <f t="shared" si="17"/>
        <v>2.5149972882772449</v>
      </c>
      <c r="AA39">
        <f t="shared" si="18"/>
        <v>-253.23468765830452</v>
      </c>
      <c r="AB39">
        <f t="shared" si="19"/>
        <v>131.78747424511391</v>
      </c>
      <c r="AC39">
        <f t="shared" si="20"/>
        <v>10.584280813199927</v>
      </c>
      <c r="AD39">
        <f t="shared" si="21"/>
        <v>120.42946307680054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52002.129534978863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408</v>
      </c>
      <c r="AQ39">
        <v>1139.5284615384601</v>
      </c>
      <c r="AR39">
        <v>1477.07</v>
      </c>
      <c r="AS39">
        <f t="shared" si="27"/>
        <v>0.22852101691967197</v>
      </c>
      <c r="AT39">
        <v>0.5</v>
      </c>
      <c r="AU39">
        <f t="shared" si="28"/>
        <v>1180.1920507473233</v>
      </c>
      <c r="AV39">
        <f t="shared" si="29"/>
        <v>13.61386260040716</v>
      </c>
      <c r="AW39">
        <f t="shared" si="30"/>
        <v>134.84934379864572</v>
      </c>
      <c r="AX39">
        <f t="shared" si="31"/>
        <v>0.45495474148144632</v>
      </c>
      <c r="AY39">
        <f t="shared" si="32"/>
        <v>1.2024831103748704E-2</v>
      </c>
      <c r="AZ39">
        <f t="shared" si="33"/>
        <v>1.2084803022199355</v>
      </c>
      <c r="BA39" t="s">
        <v>409</v>
      </c>
      <c r="BB39">
        <v>805.07</v>
      </c>
      <c r="BC39">
        <f t="shared" si="34"/>
        <v>671.99999999999989</v>
      </c>
      <c r="BD39">
        <f t="shared" si="35"/>
        <v>0.50229395604395821</v>
      </c>
      <c r="BE39">
        <f t="shared" si="36"/>
        <v>0.72649683965470235</v>
      </c>
      <c r="BF39">
        <f t="shared" si="37"/>
        <v>0.44320457825752069</v>
      </c>
      <c r="BG39">
        <f t="shared" si="38"/>
        <v>0.70093765933744623</v>
      </c>
      <c r="BH39">
        <f t="shared" si="39"/>
        <v>1400.00833333333</v>
      </c>
      <c r="BI39">
        <f t="shared" si="40"/>
        <v>1180.1920507473233</v>
      </c>
      <c r="BJ39">
        <f t="shared" si="41"/>
        <v>0.8429893041688985</v>
      </c>
      <c r="BK39">
        <f t="shared" si="42"/>
        <v>0.19597860833779709</v>
      </c>
      <c r="BL39">
        <v>6</v>
      </c>
      <c r="BM39">
        <v>0.5</v>
      </c>
      <c r="BN39" t="s">
        <v>290</v>
      </c>
      <c r="BO39">
        <v>2</v>
      </c>
      <c r="BP39">
        <v>1607546760.3499999</v>
      </c>
      <c r="BQ39">
        <v>381.46993333333302</v>
      </c>
      <c r="BR39">
        <v>400.43520000000001</v>
      </c>
      <c r="BS39">
        <v>35.163229999999999</v>
      </c>
      <c r="BT39">
        <v>28.514783333333298</v>
      </c>
      <c r="BU39">
        <v>379.09690000000001</v>
      </c>
      <c r="BV39">
        <v>34.669406666666703</v>
      </c>
      <c r="BW39">
        <v>499.999433333333</v>
      </c>
      <c r="BX39">
        <v>101.764833333333</v>
      </c>
      <c r="BY39">
        <v>4.4401796666666701E-2</v>
      </c>
      <c r="BZ39">
        <v>37.207070000000002</v>
      </c>
      <c r="CA39">
        <v>36.380946666666702</v>
      </c>
      <c r="CB39">
        <v>999.9</v>
      </c>
      <c r="CC39">
        <v>0</v>
      </c>
      <c r="CD39">
        <v>0</v>
      </c>
      <c r="CE39">
        <v>9992.4563333333299</v>
      </c>
      <c r="CF39">
        <v>0</v>
      </c>
      <c r="CG39">
        <v>194.05240000000001</v>
      </c>
      <c r="CH39">
        <v>1400.00833333333</v>
      </c>
      <c r="CI39">
        <v>0.9</v>
      </c>
      <c r="CJ39">
        <v>9.9999900000000003E-2</v>
      </c>
      <c r="CK39">
        <v>0</v>
      </c>
      <c r="CL39">
        <v>1139.7660000000001</v>
      </c>
      <c r="CM39">
        <v>4.9997499999999997</v>
      </c>
      <c r="CN39">
        <v>15683.333333333299</v>
      </c>
      <c r="CO39">
        <v>12178.1266666667</v>
      </c>
      <c r="CP39">
        <v>46.186999999999998</v>
      </c>
      <c r="CQ39">
        <v>47.7582666666667</v>
      </c>
      <c r="CR39">
        <v>46.828800000000001</v>
      </c>
      <c r="CS39">
        <v>47.495800000000003</v>
      </c>
      <c r="CT39">
        <v>48.199599999999997</v>
      </c>
      <c r="CU39">
        <v>1255.5066666666701</v>
      </c>
      <c r="CV39">
        <v>139.50166666666701</v>
      </c>
      <c r="CW39">
        <v>0</v>
      </c>
      <c r="CX39">
        <v>184.5</v>
      </c>
      <c r="CY39">
        <v>0</v>
      </c>
      <c r="CZ39">
        <v>1139.5284615384601</v>
      </c>
      <c r="DA39">
        <v>-162.80410268714601</v>
      </c>
      <c r="DB39">
        <v>-2223.00512992125</v>
      </c>
      <c r="DC39">
        <v>15680.157692307699</v>
      </c>
      <c r="DD39">
        <v>15</v>
      </c>
      <c r="DE39">
        <v>1607546149.5999999</v>
      </c>
      <c r="DF39" t="s">
        <v>399</v>
      </c>
      <c r="DG39">
        <v>1607546144.5999999</v>
      </c>
      <c r="DH39">
        <v>1607546149.5999999</v>
      </c>
      <c r="DI39">
        <v>11</v>
      </c>
      <c r="DJ39">
        <v>-3.5000000000000003E-2</v>
      </c>
      <c r="DK39">
        <v>-0.03</v>
      </c>
      <c r="DL39">
        <v>2.3730000000000002</v>
      </c>
      <c r="DM39">
        <v>0.49399999999999999</v>
      </c>
      <c r="DN39">
        <v>400</v>
      </c>
      <c r="DO39">
        <v>30</v>
      </c>
      <c r="DP39">
        <v>0.42</v>
      </c>
      <c r="DQ39">
        <v>0.08</v>
      </c>
      <c r="DR39">
        <v>13.6185756622671</v>
      </c>
      <c r="DS39">
        <v>-0.70778358695392896</v>
      </c>
      <c r="DT39">
        <v>7.3106478169823602E-2</v>
      </c>
      <c r="DU39">
        <v>0</v>
      </c>
      <c r="DV39">
        <v>-18.9669548387097</v>
      </c>
      <c r="DW39">
        <v>0.74765806451616101</v>
      </c>
      <c r="DX39">
        <v>8.3357248417181506E-2</v>
      </c>
      <c r="DY39">
        <v>0</v>
      </c>
      <c r="DZ39">
        <v>6.6473377419354804</v>
      </c>
      <c r="EA39">
        <v>0.20470887096774301</v>
      </c>
      <c r="EB39">
        <v>1.5762473956321899E-2</v>
      </c>
      <c r="EC39">
        <v>0</v>
      </c>
      <c r="ED39">
        <v>0</v>
      </c>
      <c r="EE39">
        <v>3</v>
      </c>
      <c r="EF39" t="s">
        <v>297</v>
      </c>
      <c r="EG39">
        <v>100</v>
      </c>
      <c r="EH39">
        <v>100</v>
      </c>
      <c r="EI39">
        <v>2.3730000000000002</v>
      </c>
      <c r="EJ39">
        <v>0.49380000000000002</v>
      </c>
      <c r="EK39">
        <v>2.3730999999999698</v>
      </c>
      <c r="EL39">
        <v>0</v>
      </c>
      <c r="EM39">
        <v>0</v>
      </c>
      <c r="EN39">
        <v>0</v>
      </c>
      <c r="EO39">
        <v>0.49381999999999898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10.4</v>
      </c>
      <c r="EX39">
        <v>10.3</v>
      </c>
      <c r="EY39">
        <v>2</v>
      </c>
      <c r="EZ39">
        <v>517.39400000000001</v>
      </c>
      <c r="FA39">
        <v>520.351</v>
      </c>
      <c r="FB39">
        <v>36.119199999999999</v>
      </c>
      <c r="FC39">
        <v>33.045299999999997</v>
      </c>
      <c r="FD39">
        <v>30</v>
      </c>
      <c r="FE39">
        <v>32.827199999999998</v>
      </c>
      <c r="FF39">
        <v>32.767499999999998</v>
      </c>
      <c r="FG39">
        <v>14.3818</v>
      </c>
      <c r="FH39">
        <v>0</v>
      </c>
      <c r="FI39">
        <v>100</v>
      </c>
      <c r="FJ39">
        <v>-999.9</v>
      </c>
      <c r="FK39">
        <v>400</v>
      </c>
      <c r="FL39">
        <v>28.934999999999999</v>
      </c>
      <c r="FM39">
        <v>101.50700000000001</v>
      </c>
      <c r="FN39">
        <v>100.85299999999999</v>
      </c>
    </row>
    <row r="40" spans="1:170" x14ac:dyDescent="0.25">
      <c r="A40">
        <v>24</v>
      </c>
      <c r="B40">
        <v>1607546928.5999999</v>
      </c>
      <c r="C40">
        <v>5996.5999999046298</v>
      </c>
      <c r="D40" t="s">
        <v>410</v>
      </c>
      <c r="E40" t="s">
        <v>411</v>
      </c>
      <c r="F40" t="s">
        <v>406</v>
      </c>
      <c r="G40" t="s">
        <v>407</v>
      </c>
      <c r="H40">
        <v>1607546920.8499999</v>
      </c>
      <c r="I40">
        <f t="shared" si="0"/>
        <v>2.9420801003920902E-3</v>
      </c>
      <c r="J40">
        <f t="shared" si="1"/>
        <v>10.44931653719491</v>
      </c>
      <c r="K40">
        <f t="shared" si="2"/>
        <v>385.926266666667</v>
      </c>
      <c r="L40">
        <f t="shared" si="3"/>
        <v>190.04072011167156</v>
      </c>
      <c r="M40">
        <f t="shared" si="4"/>
        <v>19.347190400200745</v>
      </c>
      <c r="N40">
        <f t="shared" si="5"/>
        <v>39.28941627484437</v>
      </c>
      <c r="O40">
        <f t="shared" si="6"/>
        <v>9.3657778869144781E-2</v>
      </c>
      <c r="P40">
        <f t="shared" si="7"/>
        <v>2.9606499900962686</v>
      </c>
      <c r="Q40">
        <f t="shared" si="8"/>
        <v>9.2042417313854444E-2</v>
      </c>
      <c r="R40">
        <f t="shared" si="9"/>
        <v>5.7669323954766788E-2</v>
      </c>
      <c r="S40">
        <f t="shared" si="10"/>
        <v>231.29121811002869</v>
      </c>
      <c r="T40">
        <f t="shared" si="11"/>
        <v>37.613059375077626</v>
      </c>
      <c r="U40">
        <f t="shared" si="12"/>
        <v>37.052509999999998</v>
      </c>
      <c r="V40">
        <f t="shared" si="13"/>
        <v>6.3229718568772162</v>
      </c>
      <c r="W40">
        <f t="shared" si="14"/>
        <v>51.025593665089318</v>
      </c>
      <c r="X40">
        <f t="shared" si="15"/>
        <v>3.2213601508168233</v>
      </c>
      <c r="Y40">
        <f t="shared" si="16"/>
        <v>6.3132242457784731</v>
      </c>
      <c r="Z40">
        <f t="shared" si="17"/>
        <v>3.1016117060603929</v>
      </c>
      <c r="AA40">
        <f t="shared" si="18"/>
        <v>-129.74573242729119</v>
      </c>
      <c r="AB40">
        <f t="shared" si="19"/>
        <v>-4.5128357237966679</v>
      </c>
      <c r="AC40">
        <f t="shared" si="20"/>
        <v>-0.36309478752254365</v>
      </c>
      <c r="AD40">
        <f t="shared" si="21"/>
        <v>96.669555171418281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52079.654351867226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412</v>
      </c>
      <c r="AQ40">
        <v>1400.4344000000001</v>
      </c>
      <c r="AR40">
        <v>1753.39</v>
      </c>
      <c r="AS40">
        <f t="shared" si="27"/>
        <v>0.20129896942494252</v>
      </c>
      <c r="AT40">
        <v>0.5</v>
      </c>
      <c r="AU40">
        <f t="shared" si="28"/>
        <v>1180.1879007472903</v>
      </c>
      <c r="AV40">
        <f t="shared" si="29"/>
        <v>10.44931653719491</v>
      </c>
      <c r="AW40">
        <f t="shared" si="30"/>
        <v>118.78530407410794</v>
      </c>
      <c r="AX40">
        <f t="shared" si="31"/>
        <v>0.49038719280935794</v>
      </c>
      <c r="AY40">
        <f t="shared" si="32"/>
        <v>9.3434816693416696E-3</v>
      </c>
      <c r="AZ40">
        <f t="shared" si="33"/>
        <v>0.86044177279441525</v>
      </c>
      <c r="BA40" t="s">
        <v>413</v>
      </c>
      <c r="BB40">
        <v>893.55</v>
      </c>
      <c r="BC40">
        <f t="shared" si="34"/>
        <v>859.84000000000015</v>
      </c>
      <c r="BD40">
        <f t="shared" si="35"/>
        <v>0.41048985857834008</v>
      </c>
      <c r="BE40">
        <f t="shared" si="36"/>
        <v>0.63697314367983515</v>
      </c>
      <c r="BF40">
        <f t="shared" si="37"/>
        <v>0.34006277389465689</v>
      </c>
      <c r="BG40">
        <f t="shared" si="38"/>
        <v>0.59243233218066649</v>
      </c>
      <c r="BH40">
        <f t="shared" si="39"/>
        <v>1400.0036666666699</v>
      </c>
      <c r="BI40">
        <f t="shared" si="40"/>
        <v>1180.1879007472903</v>
      </c>
      <c r="BJ40">
        <f t="shared" si="41"/>
        <v>0.84298914984790818</v>
      </c>
      <c r="BK40">
        <f t="shared" si="42"/>
        <v>0.19597829969581623</v>
      </c>
      <c r="BL40">
        <v>6</v>
      </c>
      <c r="BM40">
        <v>0.5</v>
      </c>
      <c r="BN40" t="s">
        <v>290</v>
      </c>
      <c r="BO40">
        <v>2</v>
      </c>
      <c r="BP40">
        <v>1607546920.8499999</v>
      </c>
      <c r="BQ40">
        <v>385.926266666667</v>
      </c>
      <c r="BR40">
        <v>399.82763333333298</v>
      </c>
      <c r="BS40">
        <v>31.642299999999999</v>
      </c>
      <c r="BT40">
        <v>28.223596666666701</v>
      </c>
      <c r="BU40">
        <v>383.55323333333303</v>
      </c>
      <c r="BV40">
        <v>31.148479999999999</v>
      </c>
      <c r="BW40">
        <v>500.011666666667</v>
      </c>
      <c r="BX40">
        <v>101.760866666667</v>
      </c>
      <c r="BY40">
        <v>4.4632643333333298E-2</v>
      </c>
      <c r="BZ40">
        <v>37.024236666666702</v>
      </c>
      <c r="CA40">
        <v>37.052509999999998</v>
      </c>
      <c r="CB40">
        <v>999.9</v>
      </c>
      <c r="CC40">
        <v>0</v>
      </c>
      <c r="CD40">
        <v>0</v>
      </c>
      <c r="CE40">
        <v>10002.244333333299</v>
      </c>
      <c r="CF40">
        <v>0</v>
      </c>
      <c r="CG40">
        <v>190.9958</v>
      </c>
      <c r="CH40">
        <v>1400.0036666666699</v>
      </c>
      <c r="CI40">
        <v>0.900004266666667</v>
      </c>
      <c r="CJ40">
        <v>9.9995606666666695E-2</v>
      </c>
      <c r="CK40">
        <v>0</v>
      </c>
      <c r="CL40">
        <v>1411.02933333333</v>
      </c>
      <c r="CM40">
        <v>4.9997499999999997</v>
      </c>
      <c r="CN40">
        <v>19492.8</v>
      </c>
      <c r="CO40">
        <v>12178.1166666667</v>
      </c>
      <c r="CP40">
        <v>46.0124</v>
      </c>
      <c r="CQ40">
        <v>47.5</v>
      </c>
      <c r="CR40">
        <v>46.620733333333298</v>
      </c>
      <c r="CS40">
        <v>47.307866666666598</v>
      </c>
      <c r="CT40">
        <v>48.045466666666698</v>
      </c>
      <c r="CU40">
        <v>1255.50966666667</v>
      </c>
      <c r="CV40">
        <v>139.494</v>
      </c>
      <c r="CW40">
        <v>0</v>
      </c>
      <c r="CX40">
        <v>159.799999952316</v>
      </c>
      <c r="CY40">
        <v>0</v>
      </c>
      <c r="CZ40">
        <v>1400.4344000000001</v>
      </c>
      <c r="DA40">
        <v>-782.36077043710702</v>
      </c>
      <c r="DB40">
        <v>-10886.669247384199</v>
      </c>
      <c r="DC40">
        <v>19345.171999999999</v>
      </c>
      <c r="DD40">
        <v>15</v>
      </c>
      <c r="DE40">
        <v>1607546149.5999999</v>
      </c>
      <c r="DF40" t="s">
        <v>399</v>
      </c>
      <c r="DG40">
        <v>1607546144.5999999</v>
      </c>
      <c r="DH40">
        <v>1607546149.5999999</v>
      </c>
      <c r="DI40">
        <v>11</v>
      </c>
      <c r="DJ40">
        <v>-3.5000000000000003E-2</v>
      </c>
      <c r="DK40">
        <v>-0.03</v>
      </c>
      <c r="DL40">
        <v>2.3730000000000002</v>
      </c>
      <c r="DM40">
        <v>0.49399999999999999</v>
      </c>
      <c r="DN40">
        <v>400</v>
      </c>
      <c r="DO40">
        <v>30</v>
      </c>
      <c r="DP40">
        <v>0.42</v>
      </c>
      <c r="DQ40">
        <v>0.08</v>
      </c>
      <c r="DR40">
        <v>10.4476900819396</v>
      </c>
      <c r="DS40">
        <v>-0.10040315504466001</v>
      </c>
      <c r="DT40">
        <v>2.45536115964681E-2</v>
      </c>
      <c r="DU40">
        <v>1</v>
      </c>
      <c r="DV40">
        <v>-13.895035483871</v>
      </c>
      <c r="DW40">
        <v>-0.18119516129028501</v>
      </c>
      <c r="DX40">
        <v>3.2200706748275701E-2</v>
      </c>
      <c r="DY40">
        <v>1</v>
      </c>
      <c r="DZ40">
        <v>3.4089941935483901</v>
      </c>
      <c r="EA40">
        <v>0.761925967741924</v>
      </c>
      <c r="EB40">
        <v>5.7151535456143203E-2</v>
      </c>
      <c r="EC40">
        <v>0</v>
      </c>
      <c r="ED40">
        <v>2</v>
      </c>
      <c r="EE40">
        <v>3</v>
      </c>
      <c r="EF40" t="s">
        <v>305</v>
      </c>
      <c r="EG40">
        <v>100</v>
      </c>
      <c r="EH40">
        <v>100</v>
      </c>
      <c r="EI40">
        <v>2.3730000000000002</v>
      </c>
      <c r="EJ40">
        <v>0.49380000000000002</v>
      </c>
      <c r="EK40">
        <v>2.3730999999999698</v>
      </c>
      <c r="EL40">
        <v>0</v>
      </c>
      <c r="EM40">
        <v>0</v>
      </c>
      <c r="EN40">
        <v>0</v>
      </c>
      <c r="EO40">
        <v>0.49381999999999898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13.1</v>
      </c>
      <c r="EX40">
        <v>13</v>
      </c>
      <c r="EY40">
        <v>2</v>
      </c>
      <c r="EZ40">
        <v>514.81899999999996</v>
      </c>
      <c r="FA40">
        <v>519.226</v>
      </c>
      <c r="FB40">
        <v>35.927799999999998</v>
      </c>
      <c r="FC40">
        <v>33.015500000000003</v>
      </c>
      <c r="FD40">
        <v>30.0001</v>
      </c>
      <c r="FE40">
        <v>32.780200000000001</v>
      </c>
      <c r="FF40">
        <v>32.718299999999999</v>
      </c>
      <c r="FG40">
        <v>14.2438</v>
      </c>
      <c r="FH40">
        <v>0</v>
      </c>
      <c r="FI40">
        <v>100</v>
      </c>
      <c r="FJ40">
        <v>-999.9</v>
      </c>
      <c r="FK40">
        <v>400</v>
      </c>
      <c r="FL40">
        <v>34.831299999999999</v>
      </c>
      <c r="FM40">
        <v>101.51</v>
      </c>
      <c r="FN40">
        <v>100.848</v>
      </c>
    </row>
    <row r="41" spans="1:170" x14ac:dyDescent="0.25">
      <c r="A41">
        <v>25</v>
      </c>
      <c r="B41">
        <v>1607547130.0999999</v>
      </c>
      <c r="C41">
        <v>6198.0999999046298</v>
      </c>
      <c r="D41" t="s">
        <v>414</v>
      </c>
      <c r="E41" t="s">
        <v>415</v>
      </c>
      <c r="F41" t="s">
        <v>416</v>
      </c>
      <c r="G41" t="s">
        <v>396</v>
      </c>
      <c r="H41">
        <v>1607547122.0999999</v>
      </c>
      <c r="I41">
        <f t="shared" si="0"/>
        <v>1.3169684093638366E-3</v>
      </c>
      <c r="J41">
        <f t="shared" si="1"/>
        <v>4.2042223731576396</v>
      </c>
      <c r="K41">
        <f t="shared" si="2"/>
        <v>394.044548387097</v>
      </c>
      <c r="L41">
        <f t="shared" si="3"/>
        <v>198.95815473443133</v>
      </c>
      <c r="M41">
        <f t="shared" si="4"/>
        <v>20.254112452936077</v>
      </c>
      <c r="N41">
        <f t="shared" si="5"/>
        <v>40.114076274740867</v>
      </c>
      <c r="O41">
        <f t="shared" si="6"/>
        <v>3.7912959216516239E-2</v>
      </c>
      <c r="P41">
        <f t="shared" si="7"/>
        <v>2.9597600944948086</v>
      </c>
      <c r="Q41">
        <f t="shared" si="8"/>
        <v>3.7645213510381643E-2</v>
      </c>
      <c r="R41">
        <f t="shared" si="9"/>
        <v>2.3552156562375744E-2</v>
      </c>
      <c r="S41">
        <f t="shared" si="10"/>
        <v>231.29019606961984</v>
      </c>
      <c r="T41">
        <f t="shared" si="11"/>
        <v>37.983890688880045</v>
      </c>
      <c r="U41">
        <f t="shared" si="12"/>
        <v>37.259438709677397</v>
      </c>
      <c r="V41">
        <f t="shared" si="13"/>
        <v>6.3947119254487736</v>
      </c>
      <c r="W41">
        <f t="shared" si="14"/>
        <v>47.598673377460003</v>
      </c>
      <c r="X41">
        <f t="shared" si="15"/>
        <v>2.9976315846098323</v>
      </c>
      <c r="Y41">
        <f t="shared" si="16"/>
        <v>6.2977208646939697</v>
      </c>
      <c r="Z41">
        <f t="shared" si="17"/>
        <v>3.3970803408389414</v>
      </c>
      <c r="AA41">
        <f t="shared" si="18"/>
        <v>-58.078306852945197</v>
      </c>
      <c r="AB41">
        <f t="shared" si="19"/>
        <v>-44.718278421128851</v>
      </c>
      <c r="AC41">
        <f t="shared" si="20"/>
        <v>-3.6018556819365095</v>
      </c>
      <c r="AD41">
        <f t="shared" si="21"/>
        <v>124.89175511360929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52061.905718740105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417</v>
      </c>
      <c r="AQ41">
        <v>1140.7764</v>
      </c>
      <c r="AR41">
        <v>1277.43</v>
      </c>
      <c r="AS41">
        <f t="shared" si="27"/>
        <v>0.10697541156854007</v>
      </c>
      <c r="AT41">
        <v>0.5</v>
      </c>
      <c r="AU41">
        <f t="shared" si="28"/>
        <v>1180.1782546217319</v>
      </c>
      <c r="AV41">
        <f t="shared" si="29"/>
        <v>4.2042223731576396</v>
      </c>
      <c r="AW41">
        <f t="shared" si="30"/>
        <v>63.125027256200518</v>
      </c>
      <c r="AX41">
        <f t="shared" si="31"/>
        <v>0.39524670627744773</v>
      </c>
      <c r="AY41">
        <f t="shared" si="32"/>
        <v>4.0519047307023704E-3</v>
      </c>
      <c r="AZ41">
        <f t="shared" si="33"/>
        <v>1.5536272046217794</v>
      </c>
      <c r="BA41" t="s">
        <v>418</v>
      </c>
      <c r="BB41">
        <v>772.53</v>
      </c>
      <c r="BC41">
        <f t="shared" si="34"/>
        <v>504.90000000000009</v>
      </c>
      <c r="BD41">
        <f t="shared" si="35"/>
        <v>0.2706547831253715</v>
      </c>
      <c r="BE41">
        <f t="shared" si="36"/>
        <v>0.79719226366210749</v>
      </c>
      <c r="BF41">
        <f t="shared" si="37"/>
        <v>0.24317617539926009</v>
      </c>
      <c r="BG41">
        <f t="shared" si="38"/>
        <v>0.77933228699226476</v>
      </c>
      <c r="BH41">
        <f t="shared" si="39"/>
        <v>1399.9916129032299</v>
      </c>
      <c r="BI41">
        <f t="shared" si="40"/>
        <v>1180.1782546217319</v>
      </c>
      <c r="BJ41">
        <f t="shared" si="41"/>
        <v>0.84298951775456676</v>
      </c>
      <c r="BK41">
        <f t="shared" si="42"/>
        <v>0.1959790355091337</v>
      </c>
      <c r="BL41">
        <v>6</v>
      </c>
      <c r="BM41">
        <v>0.5</v>
      </c>
      <c r="BN41" t="s">
        <v>290</v>
      </c>
      <c r="BO41">
        <v>2</v>
      </c>
      <c r="BP41">
        <v>1607547122.0999999</v>
      </c>
      <c r="BQ41">
        <v>394.044548387097</v>
      </c>
      <c r="BR41">
        <v>399.71222580645201</v>
      </c>
      <c r="BS41">
        <v>29.446032258064498</v>
      </c>
      <c r="BT41">
        <v>27.9122387096774</v>
      </c>
      <c r="BU41">
        <v>391.63977419354802</v>
      </c>
      <c r="BV41">
        <v>28.9895483870968</v>
      </c>
      <c r="BW41">
        <v>500.01080645161301</v>
      </c>
      <c r="BX41">
        <v>101.755322580645</v>
      </c>
      <c r="BY41">
        <v>4.5543435483870999E-2</v>
      </c>
      <c r="BZ41">
        <v>36.9791903225806</v>
      </c>
      <c r="CA41">
        <v>37.259438709677397</v>
      </c>
      <c r="CB41">
        <v>999.9</v>
      </c>
      <c r="CC41">
        <v>0</v>
      </c>
      <c r="CD41">
        <v>0</v>
      </c>
      <c r="CE41">
        <v>9997.7435483870995</v>
      </c>
      <c r="CF41">
        <v>0</v>
      </c>
      <c r="CG41">
        <v>194.695161290323</v>
      </c>
      <c r="CH41">
        <v>1399.9916129032299</v>
      </c>
      <c r="CI41">
        <v>0.89999345161290301</v>
      </c>
      <c r="CJ41">
        <v>0.100006574193548</v>
      </c>
      <c r="CK41">
        <v>0</v>
      </c>
      <c r="CL41">
        <v>1141.86935483871</v>
      </c>
      <c r="CM41">
        <v>4.9997499999999997</v>
      </c>
      <c r="CN41">
        <v>15773.274193548399</v>
      </c>
      <c r="CO41">
        <v>12177.9516129032</v>
      </c>
      <c r="CP41">
        <v>46.896999999999998</v>
      </c>
      <c r="CQ41">
        <v>48.461387096774203</v>
      </c>
      <c r="CR41">
        <v>47.592580645161298</v>
      </c>
      <c r="CS41">
        <v>48.449322580645202</v>
      </c>
      <c r="CT41">
        <v>48.856709677419403</v>
      </c>
      <c r="CU41">
        <v>1255.4819354838701</v>
      </c>
      <c r="CV41">
        <v>139.51</v>
      </c>
      <c r="CW41">
        <v>0</v>
      </c>
      <c r="CX41">
        <v>200.69999980926499</v>
      </c>
      <c r="CY41">
        <v>0</v>
      </c>
      <c r="CZ41">
        <v>1140.7764</v>
      </c>
      <c r="DA41">
        <v>-65.539230862640196</v>
      </c>
      <c r="DB41">
        <v>-898.14615519949405</v>
      </c>
      <c r="DC41">
        <v>15758.368</v>
      </c>
      <c r="DD41">
        <v>15</v>
      </c>
      <c r="DE41">
        <v>1607546977.5999999</v>
      </c>
      <c r="DF41" t="s">
        <v>419</v>
      </c>
      <c r="DG41">
        <v>1607546974.5999999</v>
      </c>
      <c r="DH41">
        <v>1607546977.5999999</v>
      </c>
      <c r="DI41">
        <v>12</v>
      </c>
      <c r="DJ41">
        <v>3.2000000000000001E-2</v>
      </c>
      <c r="DK41">
        <v>-3.6999999999999998E-2</v>
      </c>
      <c r="DL41">
        <v>2.4049999999999998</v>
      </c>
      <c r="DM41">
        <v>0.45600000000000002</v>
      </c>
      <c r="DN41">
        <v>400</v>
      </c>
      <c r="DO41">
        <v>28</v>
      </c>
      <c r="DP41">
        <v>0.09</v>
      </c>
      <c r="DQ41">
        <v>0.03</v>
      </c>
      <c r="DR41">
        <v>4.2033312439672601</v>
      </c>
      <c r="DS41">
        <v>0.230989944610095</v>
      </c>
      <c r="DT41">
        <v>2.70177213025675E-2</v>
      </c>
      <c r="DU41">
        <v>1</v>
      </c>
      <c r="DV41">
        <v>-5.6676700000000002</v>
      </c>
      <c r="DW41">
        <v>-0.33402822580644898</v>
      </c>
      <c r="DX41">
        <v>3.5580205352178901E-2</v>
      </c>
      <c r="DY41">
        <v>0</v>
      </c>
      <c r="DZ41">
        <v>1.5337967741935501</v>
      </c>
      <c r="EA41">
        <v>0.17683548387096201</v>
      </c>
      <c r="EB41">
        <v>1.32118762280435E-2</v>
      </c>
      <c r="EC41">
        <v>1</v>
      </c>
      <c r="ED41">
        <v>2</v>
      </c>
      <c r="EE41">
        <v>3</v>
      </c>
      <c r="EF41" t="s">
        <v>305</v>
      </c>
      <c r="EG41">
        <v>100</v>
      </c>
      <c r="EH41">
        <v>100</v>
      </c>
      <c r="EI41">
        <v>2.4039999999999999</v>
      </c>
      <c r="EJ41">
        <v>0.45650000000000002</v>
      </c>
      <c r="EK41">
        <v>2.4048000000000802</v>
      </c>
      <c r="EL41">
        <v>0</v>
      </c>
      <c r="EM41">
        <v>0</v>
      </c>
      <c r="EN41">
        <v>0</v>
      </c>
      <c r="EO41">
        <v>0.45648499999999698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2.6</v>
      </c>
      <c r="EX41">
        <v>2.5</v>
      </c>
      <c r="EY41">
        <v>2</v>
      </c>
      <c r="EZ41">
        <v>513.61699999999996</v>
      </c>
      <c r="FA41">
        <v>517.88800000000003</v>
      </c>
      <c r="FB41">
        <v>35.768900000000002</v>
      </c>
      <c r="FC41">
        <v>33.124499999999998</v>
      </c>
      <c r="FD41">
        <v>30</v>
      </c>
      <c r="FE41">
        <v>32.861699999999999</v>
      </c>
      <c r="FF41">
        <v>32.799399999999999</v>
      </c>
      <c r="FG41">
        <v>14.1957</v>
      </c>
      <c r="FH41">
        <v>0</v>
      </c>
      <c r="FI41">
        <v>100</v>
      </c>
      <c r="FJ41">
        <v>-999.9</v>
      </c>
      <c r="FK41">
        <v>400</v>
      </c>
      <c r="FL41">
        <v>31.477900000000002</v>
      </c>
      <c r="FM41">
        <v>101.489</v>
      </c>
      <c r="FN41">
        <v>100.824</v>
      </c>
    </row>
    <row r="42" spans="1:170" x14ac:dyDescent="0.25">
      <c r="A42">
        <v>26</v>
      </c>
      <c r="B42">
        <v>1607547376.5</v>
      </c>
      <c r="C42">
        <v>6444.5</v>
      </c>
      <c r="D42" t="s">
        <v>420</v>
      </c>
      <c r="E42" t="s">
        <v>421</v>
      </c>
      <c r="F42" t="s">
        <v>416</v>
      </c>
      <c r="G42" t="s">
        <v>396</v>
      </c>
      <c r="H42">
        <v>1607547368.75</v>
      </c>
      <c r="I42">
        <f t="shared" si="0"/>
        <v>1.5108705403555007E-3</v>
      </c>
      <c r="J42">
        <f t="shared" si="1"/>
        <v>4.9209502046492712</v>
      </c>
      <c r="K42">
        <f t="shared" si="2"/>
        <v>393.96403333333302</v>
      </c>
      <c r="L42">
        <f t="shared" si="3"/>
        <v>203.0145848757775</v>
      </c>
      <c r="M42">
        <f t="shared" si="4"/>
        <v>20.666594831466721</v>
      </c>
      <c r="N42">
        <f t="shared" si="5"/>
        <v>40.104976004814553</v>
      </c>
      <c r="O42">
        <f t="shared" si="6"/>
        <v>4.5340164062843073E-2</v>
      </c>
      <c r="P42">
        <f t="shared" si="7"/>
        <v>2.9599433660702488</v>
      </c>
      <c r="Q42">
        <f t="shared" si="8"/>
        <v>4.4957833698239254E-2</v>
      </c>
      <c r="R42">
        <f t="shared" si="9"/>
        <v>2.8132728069023408E-2</v>
      </c>
      <c r="S42">
        <f t="shared" si="10"/>
        <v>231.28650106713107</v>
      </c>
      <c r="T42">
        <f t="shared" si="11"/>
        <v>37.882529970310493</v>
      </c>
      <c r="U42">
        <f t="shared" si="12"/>
        <v>36.947360000000003</v>
      </c>
      <c r="V42">
        <f t="shared" si="13"/>
        <v>6.2867859171918479</v>
      </c>
      <c r="W42">
        <f t="shared" si="14"/>
        <v>48.123269610425638</v>
      </c>
      <c r="X42">
        <f t="shared" si="15"/>
        <v>3.0221227099704242</v>
      </c>
      <c r="Y42">
        <f t="shared" si="16"/>
        <v>6.2799613044490608</v>
      </c>
      <c r="Z42">
        <f t="shared" si="17"/>
        <v>3.2646632072214237</v>
      </c>
      <c r="AA42">
        <f t="shared" si="18"/>
        <v>-66.629390829677575</v>
      </c>
      <c r="AB42">
        <f t="shared" si="19"/>
        <v>-3.173975923689508</v>
      </c>
      <c r="AC42">
        <f t="shared" si="20"/>
        <v>-0.25518400801243935</v>
      </c>
      <c r="AD42">
        <f t="shared" si="21"/>
        <v>161.22795030575156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52075.766314151784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422</v>
      </c>
      <c r="AQ42">
        <v>1068.9623076923101</v>
      </c>
      <c r="AR42">
        <v>1211.3599999999999</v>
      </c>
      <c r="AS42">
        <f t="shared" si="27"/>
        <v>0.11755191875882465</v>
      </c>
      <c r="AT42">
        <v>0.5</v>
      </c>
      <c r="AU42">
        <f t="shared" si="28"/>
        <v>1180.1612277579784</v>
      </c>
      <c r="AV42">
        <f t="shared" si="29"/>
        <v>4.9209502046492712</v>
      </c>
      <c r="AW42">
        <f t="shared" si="30"/>
        <v>69.365108383860317</v>
      </c>
      <c r="AX42">
        <f t="shared" si="31"/>
        <v>0.41632545238409718</v>
      </c>
      <c r="AY42">
        <f t="shared" si="32"/>
        <v>4.6592766777397805E-3</v>
      </c>
      <c r="AZ42">
        <f t="shared" si="33"/>
        <v>1.692907145687492</v>
      </c>
      <c r="BA42" t="s">
        <v>423</v>
      </c>
      <c r="BB42">
        <v>707.04</v>
      </c>
      <c r="BC42">
        <f t="shared" si="34"/>
        <v>504.31999999999994</v>
      </c>
      <c r="BD42">
        <f t="shared" si="35"/>
        <v>0.28235583024208799</v>
      </c>
      <c r="BE42">
        <f t="shared" si="36"/>
        <v>0.80261757154486835</v>
      </c>
      <c r="BF42">
        <f t="shared" si="37"/>
        <v>0.28715981434829041</v>
      </c>
      <c r="BG42">
        <f t="shared" si="38"/>
        <v>0.80527665209521959</v>
      </c>
      <c r="BH42">
        <f t="shared" si="39"/>
        <v>1399.97166666667</v>
      </c>
      <c r="BI42">
        <f t="shared" si="40"/>
        <v>1180.1612277579784</v>
      </c>
      <c r="BJ42">
        <f t="shared" si="41"/>
        <v>0.84298936604048569</v>
      </c>
      <c r="BK42">
        <f t="shared" si="42"/>
        <v>0.19597873208097136</v>
      </c>
      <c r="BL42">
        <v>6</v>
      </c>
      <c r="BM42">
        <v>0.5</v>
      </c>
      <c r="BN42" t="s">
        <v>290</v>
      </c>
      <c r="BO42">
        <v>2</v>
      </c>
      <c r="BP42">
        <v>1607547368.75</v>
      </c>
      <c r="BQ42">
        <v>393.96403333333302</v>
      </c>
      <c r="BR42">
        <v>400.58313333333302</v>
      </c>
      <c r="BS42">
        <v>29.687280000000001</v>
      </c>
      <c r="BT42">
        <v>27.928143333333299</v>
      </c>
      <c r="BU42">
        <v>391.5591</v>
      </c>
      <c r="BV42">
        <v>29.230789999999999</v>
      </c>
      <c r="BW42">
        <v>500.02376666666697</v>
      </c>
      <c r="BX42">
        <v>101.754466666667</v>
      </c>
      <c r="BY42">
        <v>4.4105313333333299E-2</v>
      </c>
      <c r="BZ42">
        <v>36.92747</v>
      </c>
      <c r="CA42">
        <v>36.947360000000003</v>
      </c>
      <c r="CB42">
        <v>999.9</v>
      </c>
      <c r="CC42">
        <v>0</v>
      </c>
      <c r="CD42">
        <v>0</v>
      </c>
      <c r="CE42">
        <v>9998.8666666666704</v>
      </c>
      <c r="CF42">
        <v>0</v>
      </c>
      <c r="CG42">
        <v>173.855633333333</v>
      </c>
      <c r="CH42">
        <v>1399.97166666667</v>
      </c>
      <c r="CI42">
        <v>0.89999736666666696</v>
      </c>
      <c r="CJ42">
        <v>0.100002506666667</v>
      </c>
      <c r="CK42">
        <v>0</v>
      </c>
      <c r="CL42">
        <v>1069.3779999999999</v>
      </c>
      <c r="CM42">
        <v>4.9997499999999997</v>
      </c>
      <c r="CN42">
        <v>14896.743333333299</v>
      </c>
      <c r="CO42">
        <v>12177.7933333333</v>
      </c>
      <c r="CP42">
        <v>48.153933333333299</v>
      </c>
      <c r="CQ42">
        <v>49.606099999999998</v>
      </c>
      <c r="CR42">
        <v>48.879033333333297</v>
      </c>
      <c r="CS42">
        <v>49.606099999999998</v>
      </c>
      <c r="CT42">
        <v>49.981099999999998</v>
      </c>
      <c r="CU42">
        <v>1255.47166666667</v>
      </c>
      <c r="CV42">
        <v>139.501</v>
      </c>
      <c r="CW42">
        <v>0</v>
      </c>
      <c r="CX42">
        <v>245.60000014305101</v>
      </c>
      <c r="CY42">
        <v>0</v>
      </c>
      <c r="CZ42">
        <v>1068.9623076923101</v>
      </c>
      <c r="DA42">
        <v>-127.70940170361401</v>
      </c>
      <c r="DB42">
        <v>-1766.0820512994901</v>
      </c>
      <c r="DC42">
        <v>14891.4576923077</v>
      </c>
      <c r="DD42">
        <v>15</v>
      </c>
      <c r="DE42">
        <v>1607546977.5999999</v>
      </c>
      <c r="DF42" t="s">
        <v>419</v>
      </c>
      <c r="DG42">
        <v>1607546974.5999999</v>
      </c>
      <c r="DH42">
        <v>1607546977.5999999</v>
      </c>
      <c r="DI42">
        <v>12</v>
      </c>
      <c r="DJ42">
        <v>3.2000000000000001E-2</v>
      </c>
      <c r="DK42">
        <v>-3.6999999999999998E-2</v>
      </c>
      <c r="DL42">
        <v>2.4049999999999998</v>
      </c>
      <c r="DM42">
        <v>0.45600000000000002</v>
      </c>
      <c r="DN42">
        <v>400</v>
      </c>
      <c r="DO42">
        <v>28</v>
      </c>
      <c r="DP42">
        <v>0.09</v>
      </c>
      <c r="DQ42">
        <v>0.03</v>
      </c>
      <c r="DR42">
        <v>4.9382999190469103</v>
      </c>
      <c r="DS42">
        <v>-1.38014285520242</v>
      </c>
      <c r="DT42">
        <v>0.112796564260845</v>
      </c>
      <c r="DU42">
        <v>0</v>
      </c>
      <c r="DV42">
        <v>-6.6190990000000003</v>
      </c>
      <c r="DW42">
        <v>1.4399725027808701</v>
      </c>
      <c r="DX42">
        <v>0.11816783697633899</v>
      </c>
      <c r="DY42">
        <v>0</v>
      </c>
      <c r="DZ42">
        <v>1.75913133333333</v>
      </c>
      <c r="EA42">
        <v>6.4834705228027601E-3</v>
      </c>
      <c r="EB42">
        <v>8.2072217521452797E-4</v>
      </c>
      <c r="EC42">
        <v>1</v>
      </c>
      <c r="ED42">
        <v>1</v>
      </c>
      <c r="EE42">
        <v>3</v>
      </c>
      <c r="EF42" t="s">
        <v>321</v>
      </c>
      <c r="EG42">
        <v>100</v>
      </c>
      <c r="EH42">
        <v>100</v>
      </c>
      <c r="EI42">
        <v>2.4039999999999999</v>
      </c>
      <c r="EJ42">
        <v>0.45650000000000002</v>
      </c>
      <c r="EK42">
        <v>2.4048000000000802</v>
      </c>
      <c r="EL42">
        <v>0</v>
      </c>
      <c r="EM42">
        <v>0</v>
      </c>
      <c r="EN42">
        <v>0</v>
      </c>
      <c r="EO42">
        <v>0.45648499999999698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6.7</v>
      </c>
      <c r="EX42">
        <v>6.6</v>
      </c>
      <c r="EY42">
        <v>2</v>
      </c>
      <c r="EZ42">
        <v>516.56299999999999</v>
      </c>
      <c r="FA42">
        <v>517.86400000000003</v>
      </c>
      <c r="FB42">
        <v>35.601300000000002</v>
      </c>
      <c r="FC42">
        <v>33.1295</v>
      </c>
      <c r="FD42">
        <v>30.000599999999999</v>
      </c>
      <c r="FE42">
        <v>32.888500000000001</v>
      </c>
      <c r="FF42">
        <v>32.8339</v>
      </c>
      <c r="FG42">
        <v>14.010300000000001</v>
      </c>
      <c r="FH42">
        <v>0</v>
      </c>
      <c r="FI42">
        <v>100</v>
      </c>
      <c r="FJ42">
        <v>-999.9</v>
      </c>
      <c r="FK42">
        <v>400</v>
      </c>
      <c r="FL42">
        <v>29.4129</v>
      </c>
      <c r="FM42">
        <v>101.488</v>
      </c>
      <c r="FN42">
        <v>100.822</v>
      </c>
    </row>
    <row r="43" spans="1:170" x14ac:dyDescent="0.25">
      <c r="A43">
        <v>27</v>
      </c>
      <c r="B43">
        <v>1607547619.5</v>
      </c>
      <c r="C43">
        <v>6687.5</v>
      </c>
      <c r="D43" t="s">
        <v>424</v>
      </c>
      <c r="E43" t="s">
        <v>425</v>
      </c>
      <c r="F43" t="s">
        <v>426</v>
      </c>
      <c r="G43" t="s">
        <v>335</v>
      </c>
      <c r="H43">
        <v>1607547611.5</v>
      </c>
      <c r="I43">
        <f t="shared" si="0"/>
        <v>1.6420828356302714E-3</v>
      </c>
      <c r="J43">
        <f t="shared" si="1"/>
        <v>5.6494601238512576</v>
      </c>
      <c r="K43">
        <f t="shared" si="2"/>
        <v>392.09545161290299</v>
      </c>
      <c r="L43">
        <f t="shared" si="3"/>
        <v>192.04496086836281</v>
      </c>
      <c r="M43">
        <f t="shared" si="4"/>
        <v>19.549567867129554</v>
      </c>
      <c r="N43">
        <f t="shared" si="5"/>
        <v>39.914073282836284</v>
      </c>
      <c r="O43">
        <f t="shared" si="6"/>
        <v>4.9409217192620619E-2</v>
      </c>
      <c r="P43">
        <f t="shared" si="7"/>
        <v>2.9593285037096591</v>
      </c>
      <c r="Q43">
        <f t="shared" si="8"/>
        <v>4.8955460111008479E-2</v>
      </c>
      <c r="R43">
        <f t="shared" si="9"/>
        <v>3.063758340960366E-2</v>
      </c>
      <c r="S43">
        <f t="shared" si="10"/>
        <v>231.29084349676805</v>
      </c>
      <c r="T43">
        <f t="shared" si="11"/>
        <v>37.993490350883569</v>
      </c>
      <c r="U43">
        <f t="shared" si="12"/>
        <v>36.9019032258065</v>
      </c>
      <c r="V43">
        <f t="shared" si="13"/>
        <v>6.27119833794562</v>
      </c>
      <c r="W43">
        <f t="shared" si="14"/>
        <v>47.591606545068629</v>
      </c>
      <c r="X43">
        <f t="shared" si="15"/>
        <v>3.0123868421846245</v>
      </c>
      <c r="Y43">
        <f t="shared" si="16"/>
        <v>6.3296599145732415</v>
      </c>
      <c r="Z43">
        <f t="shared" si="17"/>
        <v>3.2588114957609955</v>
      </c>
      <c r="AA43">
        <f t="shared" si="18"/>
        <v>-72.415853051294974</v>
      </c>
      <c r="AB43">
        <f t="shared" si="19"/>
        <v>27.119790830304904</v>
      </c>
      <c r="AC43">
        <f t="shared" si="20"/>
        <v>2.1818977854837325</v>
      </c>
      <c r="AD43">
        <f t="shared" si="21"/>
        <v>188.17667906126172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52034.034323671665</v>
      </c>
      <c r="AJ43" t="s">
        <v>287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427</v>
      </c>
      <c r="AQ43">
        <v>946.891730769231</v>
      </c>
      <c r="AR43">
        <v>1135.98</v>
      </c>
      <c r="AS43">
        <f t="shared" si="27"/>
        <v>0.16645387175017956</v>
      </c>
      <c r="AT43">
        <v>0.5</v>
      </c>
      <c r="AU43">
        <f t="shared" si="28"/>
        <v>1180.1863942956654</v>
      </c>
      <c r="AV43">
        <f t="shared" si="29"/>
        <v>5.6494601238512576</v>
      </c>
      <c r="AW43">
        <f t="shared" si="30"/>
        <v>98.223297358698773</v>
      </c>
      <c r="AX43">
        <f t="shared" si="31"/>
        <v>0.41182943361678903</v>
      </c>
      <c r="AY43">
        <f t="shared" si="32"/>
        <v>5.2764611028954236E-3</v>
      </c>
      <c r="AZ43">
        <f t="shared" si="33"/>
        <v>1.8715998521100723</v>
      </c>
      <c r="BA43" t="s">
        <v>428</v>
      </c>
      <c r="BB43">
        <v>668.15</v>
      </c>
      <c r="BC43">
        <f t="shared" si="34"/>
        <v>467.83000000000004</v>
      </c>
      <c r="BD43">
        <f t="shared" si="35"/>
        <v>0.40418158140942007</v>
      </c>
      <c r="BE43">
        <f t="shared" si="36"/>
        <v>0.81964432347827432</v>
      </c>
      <c r="BF43">
        <f t="shared" si="37"/>
        <v>0.44967154726755798</v>
      </c>
      <c r="BG43">
        <f t="shared" si="38"/>
        <v>0.83487686764631253</v>
      </c>
      <c r="BH43">
        <f t="shared" si="39"/>
        <v>1400.0019354838701</v>
      </c>
      <c r="BI43">
        <f t="shared" si="40"/>
        <v>1180.1863942956654</v>
      </c>
      <c r="BJ43">
        <f t="shared" si="41"/>
        <v>0.84298911621702022</v>
      </c>
      <c r="BK43">
        <f t="shared" si="42"/>
        <v>0.19597823243404047</v>
      </c>
      <c r="BL43">
        <v>6</v>
      </c>
      <c r="BM43">
        <v>0.5</v>
      </c>
      <c r="BN43" t="s">
        <v>290</v>
      </c>
      <c r="BO43">
        <v>2</v>
      </c>
      <c r="BP43">
        <v>1607547611.5</v>
      </c>
      <c r="BQ43">
        <v>392.09545161290299</v>
      </c>
      <c r="BR43">
        <v>399.647258064516</v>
      </c>
      <c r="BS43">
        <v>29.592148387096799</v>
      </c>
      <c r="BT43">
        <v>27.680003225806502</v>
      </c>
      <c r="BU43">
        <v>389.65180645161303</v>
      </c>
      <c r="BV43">
        <v>29.145029032258101</v>
      </c>
      <c r="BW43">
        <v>500.01122580645199</v>
      </c>
      <c r="BX43">
        <v>101.75096774193599</v>
      </c>
      <c r="BY43">
        <v>4.5860348387096801E-2</v>
      </c>
      <c r="BZ43">
        <v>37.071887096774198</v>
      </c>
      <c r="CA43">
        <v>36.9019032258065</v>
      </c>
      <c r="CB43">
        <v>999.9</v>
      </c>
      <c r="CC43">
        <v>0</v>
      </c>
      <c r="CD43">
        <v>0</v>
      </c>
      <c r="CE43">
        <v>9995.7248387096806</v>
      </c>
      <c r="CF43">
        <v>0</v>
      </c>
      <c r="CG43">
        <v>194.98241935483901</v>
      </c>
      <c r="CH43">
        <v>1400.0019354838701</v>
      </c>
      <c r="CI43">
        <v>0.900007032258064</v>
      </c>
      <c r="CJ43">
        <v>9.9992864516129099E-2</v>
      </c>
      <c r="CK43">
        <v>0</v>
      </c>
      <c r="CL43">
        <v>947.06448387096805</v>
      </c>
      <c r="CM43">
        <v>4.9997499999999997</v>
      </c>
      <c r="CN43">
        <v>13159.5290322581</v>
      </c>
      <c r="CO43">
        <v>12178.0935483871</v>
      </c>
      <c r="CP43">
        <v>49.031870967741902</v>
      </c>
      <c r="CQ43">
        <v>50.473580645161299</v>
      </c>
      <c r="CR43">
        <v>49.804129032257997</v>
      </c>
      <c r="CS43">
        <v>50.350612903225802</v>
      </c>
      <c r="CT43">
        <v>50.8445161290323</v>
      </c>
      <c r="CU43">
        <v>1255.5096774193501</v>
      </c>
      <c r="CV43">
        <v>139.49225806451599</v>
      </c>
      <c r="CW43">
        <v>0</v>
      </c>
      <c r="CX43">
        <v>242</v>
      </c>
      <c r="CY43">
        <v>0</v>
      </c>
      <c r="CZ43">
        <v>946.891730769231</v>
      </c>
      <c r="DA43">
        <v>-42.712444492867</v>
      </c>
      <c r="DB43">
        <v>-562.721367922063</v>
      </c>
      <c r="DC43">
        <v>13157.1538461538</v>
      </c>
      <c r="DD43">
        <v>15</v>
      </c>
      <c r="DE43">
        <v>1607547440</v>
      </c>
      <c r="DF43" t="s">
        <v>429</v>
      </c>
      <c r="DG43">
        <v>1607547440</v>
      </c>
      <c r="DH43">
        <v>1607547432</v>
      </c>
      <c r="DI43">
        <v>13</v>
      </c>
      <c r="DJ43">
        <v>3.9E-2</v>
      </c>
      <c r="DK43">
        <v>-8.9999999999999993E-3</v>
      </c>
      <c r="DL43">
        <v>2.444</v>
      </c>
      <c r="DM43">
        <v>0.44700000000000001</v>
      </c>
      <c r="DN43">
        <v>403</v>
      </c>
      <c r="DO43">
        <v>28</v>
      </c>
      <c r="DP43">
        <v>0.23</v>
      </c>
      <c r="DQ43">
        <v>0.17</v>
      </c>
      <c r="DR43">
        <v>5.6487474940736897</v>
      </c>
      <c r="DS43">
        <v>-0.49365699000149299</v>
      </c>
      <c r="DT43">
        <v>4.2063143255403702E-2</v>
      </c>
      <c r="DU43">
        <v>1</v>
      </c>
      <c r="DV43">
        <v>-7.54895766666667</v>
      </c>
      <c r="DW43">
        <v>0.48152088987763603</v>
      </c>
      <c r="DX43">
        <v>4.68571145564423E-2</v>
      </c>
      <c r="DY43">
        <v>0</v>
      </c>
      <c r="DZ43">
        <v>1.91234833333333</v>
      </c>
      <c r="EA43">
        <v>3.84520578420516E-2</v>
      </c>
      <c r="EB43">
        <v>2.9513839503226601E-3</v>
      </c>
      <c r="EC43">
        <v>1</v>
      </c>
      <c r="ED43">
        <v>2</v>
      </c>
      <c r="EE43">
        <v>3</v>
      </c>
      <c r="EF43" t="s">
        <v>305</v>
      </c>
      <c r="EG43">
        <v>100</v>
      </c>
      <c r="EH43">
        <v>100</v>
      </c>
      <c r="EI43">
        <v>2.444</v>
      </c>
      <c r="EJ43">
        <v>0.4471</v>
      </c>
      <c r="EK43">
        <v>2.4436666666666702</v>
      </c>
      <c r="EL43">
        <v>0</v>
      </c>
      <c r="EM43">
        <v>0</v>
      </c>
      <c r="EN43">
        <v>0</v>
      </c>
      <c r="EO43">
        <v>0.44712857142857099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3</v>
      </c>
      <c r="EX43">
        <v>3.1</v>
      </c>
      <c r="EY43">
        <v>2</v>
      </c>
      <c r="EZ43">
        <v>513.37300000000005</v>
      </c>
      <c r="FA43">
        <v>516.08299999999997</v>
      </c>
      <c r="FB43">
        <v>35.6723</v>
      </c>
      <c r="FC43">
        <v>33.2669</v>
      </c>
      <c r="FD43">
        <v>29.999600000000001</v>
      </c>
      <c r="FE43">
        <v>33.015900000000002</v>
      </c>
      <c r="FF43">
        <v>32.948700000000002</v>
      </c>
      <c r="FG43">
        <v>14.047700000000001</v>
      </c>
      <c r="FH43">
        <v>0</v>
      </c>
      <c r="FI43">
        <v>100</v>
      </c>
      <c r="FJ43">
        <v>-999.9</v>
      </c>
      <c r="FK43">
        <v>400</v>
      </c>
      <c r="FL43">
        <v>29.638500000000001</v>
      </c>
      <c r="FM43">
        <v>101.47499999999999</v>
      </c>
      <c r="FN43">
        <v>100.81100000000001</v>
      </c>
    </row>
    <row r="44" spans="1:170" x14ac:dyDescent="0.25">
      <c r="A44">
        <v>28</v>
      </c>
      <c r="B44">
        <v>1607547792</v>
      </c>
      <c r="C44">
        <v>6860</v>
      </c>
      <c r="D44" t="s">
        <v>430</v>
      </c>
      <c r="E44" t="s">
        <v>431</v>
      </c>
      <c r="F44" t="s">
        <v>426</v>
      </c>
      <c r="G44" t="s">
        <v>335</v>
      </c>
      <c r="H44">
        <v>1607547784</v>
      </c>
      <c r="I44">
        <f t="shared" si="0"/>
        <v>1.9946840594980632E-3</v>
      </c>
      <c r="J44">
        <f t="shared" si="1"/>
        <v>7.4538863434708427</v>
      </c>
      <c r="K44">
        <f t="shared" si="2"/>
        <v>390.48877419354801</v>
      </c>
      <c r="L44">
        <f t="shared" si="3"/>
        <v>183.39166497730699</v>
      </c>
      <c r="M44">
        <f t="shared" si="4"/>
        <v>18.666962436857453</v>
      </c>
      <c r="N44">
        <f t="shared" si="5"/>
        <v>39.746840625431084</v>
      </c>
      <c r="O44">
        <f t="shared" si="6"/>
        <v>6.2633020450908738E-2</v>
      </c>
      <c r="P44">
        <f t="shared" si="7"/>
        <v>2.9606391501925855</v>
      </c>
      <c r="Q44">
        <f t="shared" si="8"/>
        <v>6.1906121162770819E-2</v>
      </c>
      <c r="R44">
        <f t="shared" si="9"/>
        <v>3.8755931726338816E-2</v>
      </c>
      <c r="S44">
        <f t="shared" si="10"/>
        <v>231.28943054406264</v>
      </c>
      <c r="T44">
        <f t="shared" si="11"/>
        <v>37.922183926742768</v>
      </c>
      <c r="U44">
        <f t="shared" si="12"/>
        <v>36.532825806451598</v>
      </c>
      <c r="V44">
        <f t="shared" si="13"/>
        <v>6.1458753894786096</v>
      </c>
      <c r="W44">
        <f t="shared" si="14"/>
        <v>47.562973912478483</v>
      </c>
      <c r="X44">
        <f t="shared" si="15"/>
        <v>3.0137383556404624</v>
      </c>
      <c r="Y44">
        <f t="shared" si="16"/>
        <v>6.3363118571729737</v>
      </c>
      <c r="Z44">
        <f t="shared" si="17"/>
        <v>3.1321370338381471</v>
      </c>
      <c r="AA44">
        <f t="shared" si="18"/>
        <v>-87.965567023864594</v>
      </c>
      <c r="AB44">
        <f t="shared" si="19"/>
        <v>89.115058261135857</v>
      </c>
      <c r="AC44">
        <f t="shared" si="20"/>
        <v>7.1543769121521326</v>
      </c>
      <c r="AD44">
        <f t="shared" si="21"/>
        <v>239.59329869348605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52067.724892047423</v>
      </c>
      <c r="AJ44" t="s">
        <v>287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432</v>
      </c>
      <c r="AQ44">
        <v>939.530192307692</v>
      </c>
      <c r="AR44">
        <v>1177.2</v>
      </c>
      <c r="AS44">
        <f t="shared" si="27"/>
        <v>0.20189416215792388</v>
      </c>
      <c r="AT44">
        <v>0.5</v>
      </c>
      <c r="AU44">
        <f t="shared" si="28"/>
        <v>1180.1766297795903</v>
      </c>
      <c r="AV44">
        <f t="shared" si="29"/>
        <v>7.4538863434708427</v>
      </c>
      <c r="AW44">
        <f t="shared" si="30"/>
        <v>119.13538593385636</v>
      </c>
      <c r="AX44">
        <f t="shared" si="31"/>
        <v>0.42200135915732251</v>
      </c>
      <c r="AY44">
        <f t="shared" si="32"/>
        <v>6.8054506593534679E-3</v>
      </c>
      <c r="AZ44">
        <f t="shared" si="33"/>
        <v>1.7710499490316005</v>
      </c>
      <c r="BA44" t="s">
        <v>433</v>
      </c>
      <c r="BB44">
        <v>680.42</v>
      </c>
      <c r="BC44">
        <f t="shared" si="34"/>
        <v>496.78000000000009</v>
      </c>
      <c r="BD44">
        <f t="shared" si="35"/>
        <v>0.47842064433412779</v>
      </c>
      <c r="BE44">
        <f t="shared" si="36"/>
        <v>0.80757342175189617</v>
      </c>
      <c r="BF44">
        <f t="shared" si="37"/>
        <v>0.51474535185925685</v>
      </c>
      <c r="BG44">
        <f t="shared" si="38"/>
        <v>0.81869059960417867</v>
      </c>
      <c r="BH44">
        <f t="shared" si="39"/>
        <v>1399.99</v>
      </c>
      <c r="BI44">
        <f t="shared" si="40"/>
        <v>1180.1766297795903</v>
      </c>
      <c r="BJ44">
        <f t="shared" si="41"/>
        <v>0.84298932833776685</v>
      </c>
      <c r="BK44">
        <f t="shared" si="42"/>
        <v>0.1959786566755336</v>
      </c>
      <c r="BL44">
        <v>6</v>
      </c>
      <c r="BM44">
        <v>0.5</v>
      </c>
      <c r="BN44" t="s">
        <v>290</v>
      </c>
      <c r="BO44">
        <v>2</v>
      </c>
      <c r="BP44">
        <v>1607547784</v>
      </c>
      <c r="BQ44">
        <v>390.48877419354801</v>
      </c>
      <c r="BR44">
        <v>400.36774193548399</v>
      </c>
      <c r="BS44">
        <v>29.608164516129001</v>
      </c>
      <c r="BT44">
        <v>27.285503225806401</v>
      </c>
      <c r="BU44">
        <v>388.04532258064501</v>
      </c>
      <c r="BV44">
        <v>29.161041935483901</v>
      </c>
      <c r="BW44">
        <v>500.01912903225798</v>
      </c>
      <c r="BX44">
        <v>101.742451612903</v>
      </c>
      <c r="BY44">
        <v>4.4957532258064502E-2</v>
      </c>
      <c r="BZ44">
        <v>37.091141935483897</v>
      </c>
      <c r="CA44">
        <v>36.532825806451598</v>
      </c>
      <c r="CB44">
        <v>999.9</v>
      </c>
      <c r="CC44">
        <v>0</v>
      </c>
      <c r="CD44">
        <v>0</v>
      </c>
      <c r="CE44">
        <v>10003.9932258065</v>
      </c>
      <c r="CF44">
        <v>0</v>
      </c>
      <c r="CG44">
        <v>194.017612903226</v>
      </c>
      <c r="CH44">
        <v>1399.99</v>
      </c>
      <c r="CI44">
        <v>0.89999641935483898</v>
      </c>
      <c r="CJ44">
        <v>0.100003567741935</v>
      </c>
      <c r="CK44">
        <v>0</v>
      </c>
      <c r="CL44">
        <v>941.06048387096803</v>
      </c>
      <c r="CM44">
        <v>4.9997499999999997</v>
      </c>
      <c r="CN44">
        <v>13088.1709677419</v>
      </c>
      <c r="CO44">
        <v>12177.941935483899</v>
      </c>
      <c r="CP44">
        <v>49.477580645161297</v>
      </c>
      <c r="CQ44">
        <v>50.840451612903202</v>
      </c>
      <c r="CR44">
        <v>50.249935483870999</v>
      </c>
      <c r="CS44">
        <v>50.697161290322597</v>
      </c>
      <c r="CT44">
        <v>51.241870967741903</v>
      </c>
      <c r="CU44">
        <v>1255.48903225806</v>
      </c>
      <c r="CV44">
        <v>139.500967741935</v>
      </c>
      <c r="CW44">
        <v>0</v>
      </c>
      <c r="CX44">
        <v>171.700000047684</v>
      </c>
      <c r="CY44">
        <v>0</v>
      </c>
      <c r="CZ44">
        <v>939.530192307692</v>
      </c>
      <c r="DA44">
        <v>-163.634016860125</v>
      </c>
      <c r="DB44">
        <v>-2179.7162363489101</v>
      </c>
      <c r="DC44">
        <v>13068.026923076901</v>
      </c>
      <c r="DD44">
        <v>15</v>
      </c>
      <c r="DE44">
        <v>1607547440</v>
      </c>
      <c r="DF44" t="s">
        <v>429</v>
      </c>
      <c r="DG44">
        <v>1607547440</v>
      </c>
      <c r="DH44">
        <v>1607547432</v>
      </c>
      <c r="DI44">
        <v>13</v>
      </c>
      <c r="DJ44">
        <v>3.9E-2</v>
      </c>
      <c r="DK44">
        <v>-8.9999999999999993E-3</v>
      </c>
      <c r="DL44">
        <v>2.444</v>
      </c>
      <c r="DM44">
        <v>0.44700000000000001</v>
      </c>
      <c r="DN44">
        <v>403</v>
      </c>
      <c r="DO44">
        <v>28</v>
      </c>
      <c r="DP44">
        <v>0.23</v>
      </c>
      <c r="DQ44">
        <v>0.17</v>
      </c>
      <c r="DR44">
        <v>7.4622703745082903</v>
      </c>
      <c r="DS44">
        <v>-0.68247317066878399</v>
      </c>
      <c r="DT44">
        <v>5.5747439109931102E-2</v>
      </c>
      <c r="DU44">
        <v>0</v>
      </c>
      <c r="DV44">
        <v>-9.8819926666666706</v>
      </c>
      <c r="DW44">
        <v>0.808203604004476</v>
      </c>
      <c r="DX44">
        <v>6.2630520245501906E-2</v>
      </c>
      <c r="DY44">
        <v>0</v>
      </c>
      <c r="DZ44">
        <v>2.3216626666666702</v>
      </c>
      <c r="EA44">
        <v>0.27892324805339502</v>
      </c>
      <c r="EB44">
        <v>2.0238346594741601E-2</v>
      </c>
      <c r="EC44">
        <v>0</v>
      </c>
      <c r="ED44">
        <v>0</v>
      </c>
      <c r="EE44">
        <v>3</v>
      </c>
      <c r="EF44" t="s">
        <v>297</v>
      </c>
      <c r="EG44">
        <v>100</v>
      </c>
      <c r="EH44">
        <v>100</v>
      </c>
      <c r="EI44">
        <v>2.4430000000000001</v>
      </c>
      <c r="EJ44">
        <v>0.4471</v>
      </c>
      <c r="EK44">
        <v>2.4436666666666702</v>
      </c>
      <c r="EL44">
        <v>0</v>
      </c>
      <c r="EM44">
        <v>0</v>
      </c>
      <c r="EN44">
        <v>0</v>
      </c>
      <c r="EO44">
        <v>0.44712857142857099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5.9</v>
      </c>
      <c r="EX44">
        <v>6</v>
      </c>
      <c r="EY44">
        <v>2</v>
      </c>
      <c r="EZ44">
        <v>515.28200000000004</v>
      </c>
      <c r="FA44">
        <v>516.36500000000001</v>
      </c>
      <c r="FB44">
        <v>35.676699999999997</v>
      </c>
      <c r="FC44">
        <v>33.151600000000002</v>
      </c>
      <c r="FD44">
        <v>30</v>
      </c>
      <c r="FE44">
        <v>32.9373</v>
      </c>
      <c r="FF44">
        <v>32.880699999999997</v>
      </c>
      <c r="FG44">
        <v>14.194800000000001</v>
      </c>
      <c r="FH44">
        <v>0</v>
      </c>
      <c r="FI44">
        <v>100</v>
      </c>
      <c r="FJ44">
        <v>-999.9</v>
      </c>
      <c r="FK44">
        <v>400</v>
      </c>
      <c r="FL44">
        <v>29.508800000000001</v>
      </c>
      <c r="FM44">
        <v>101.49299999999999</v>
      </c>
      <c r="FN44">
        <v>100.833</v>
      </c>
    </row>
    <row r="45" spans="1:170" x14ac:dyDescent="0.25">
      <c r="A45">
        <v>29</v>
      </c>
      <c r="B45">
        <v>1607547963</v>
      </c>
      <c r="C45">
        <v>7031</v>
      </c>
      <c r="D45" t="s">
        <v>434</v>
      </c>
      <c r="E45" t="s">
        <v>435</v>
      </c>
      <c r="F45" t="s">
        <v>436</v>
      </c>
      <c r="G45" t="s">
        <v>301</v>
      </c>
      <c r="H45">
        <v>1607547955.25</v>
      </c>
      <c r="I45">
        <f t="shared" si="0"/>
        <v>4.2505897963512971E-4</v>
      </c>
      <c r="J45">
        <f t="shared" si="1"/>
        <v>1.6244742438792252</v>
      </c>
      <c r="K45">
        <f t="shared" si="2"/>
        <v>398.14830000000001</v>
      </c>
      <c r="L45">
        <f t="shared" si="3"/>
        <v>158.46290032799089</v>
      </c>
      <c r="M45">
        <f t="shared" si="4"/>
        <v>16.129151573493946</v>
      </c>
      <c r="N45">
        <f t="shared" si="5"/>
        <v>40.525537940659504</v>
      </c>
      <c r="O45">
        <f t="shared" si="6"/>
        <v>1.1655504543613608E-2</v>
      </c>
      <c r="P45">
        <f t="shared" si="7"/>
        <v>2.9605139282051436</v>
      </c>
      <c r="Q45">
        <f t="shared" si="8"/>
        <v>1.1630071520600338E-2</v>
      </c>
      <c r="R45">
        <f t="shared" si="9"/>
        <v>7.2710750871622628E-3</v>
      </c>
      <c r="S45">
        <f t="shared" si="10"/>
        <v>231.29098152191406</v>
      </c>
      <c r="T45">
        <f t="shared" si="11"/>
        <v>38.407788882296472</v>
      </c>
      <c r="U45">
        <f t="shared" si="12"/>
        <v>37.131066666666698</v>
      </c>
      <c r="V45">
        <f t="shared" si="13"/>
        <v>6.3501239395512474</v>
      </c>
      <c r="W45">
        <f t="shared" si="14"/>
        <v>43.943453379602268</v>
      </c>
      <c r="X45">
        <f t="shared" si="15"/>
        <v>2.797216925980929</v>
      </c>
      <c r="Y45">
        <f t="shared" si="16"/>
        <v>6.365491810161978</v>
      </c>
      <c r="Z45">
        <f t="shared" si="17"/>
        <v>3.5529070135703185</v>
      </c>
      <c r="AA45">
        <f t="shared" si="18"/>
        <v>-18.745101001909219</v>
      </c>
      <c r="AB45">
        <f t="shared" si="19"/>
        <v>7.0759203924468164</v>
      </c>
      <c r="AC45">
        <f t="shared" si="20"/>
        <v>0.56997522503000619</v>
      </c>
      <c r="AD45">
        <f t="shared" si="21"/>
        <v>220.19177613748164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52049.963797685909</v>
      </c>
      <c r="AJ45" t="s">
        <v>287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437</v>
      </c>
      <c r="AQ45">
        <v>745.26003846153799</v>
      </c>
      <c r="AR45">
        <v>851.48</v>
      </c>
      <c r="AS45">
        <f t="shared" si="27"/>
        <v>0.12474745330302772</v>
      </c>
      <c r="AT45">
        <v>0.5</v>
      </c>
      <c r="AU45">
        <f t="shared" si="28"/>
        <v>1180.1842507473382</v>
      </c>
      <c r="AV45">
        <f t="shared" si="29"/>
        <v>1.6244742438792252</v>
      </c>
      <c r="AW45">
        <f t="shared" si="30"/>
        <v>73.612489854536165</v>
      </c>
      <c r="AX45">
        <f t="shared" si="31"/>
        <v>0.29488655047681689</v>
      </c>
      <c r="AY45">
        <f t="shared" si="32"/>
        <v>1.8659982306160386E-3</v>
      </c>
      <c r="AZ45">
        <f t="shared" si="33"/>
        <v>2.8310706064734341</v>
      </c>
      <c r="BA45" t="s">
        <v>438</v>
      </c>
      <c r="BB45">
        <v>600.39</v>
      </c>
      <c r="BC45">
        <f t="shared" si="34"/>
        <v>251.09000000000003</v>
      </c>
      <c r="BD45">
        <f t="shared" si="35"/>
        <v>0.42303541175858067</v>
      </c>
      <c r="BE45">
        <f t="shared" si="36"/>
        <v>0.90566519767516118</v>
      </c>
      <c r="BF45">
        <f t="shared" si="37"/>
        <v>0.78101145901676716</v>
      </c>
      <c r="BG45">
        <f t="shared" si="38"/>
        <v>0.94659431689393769</v>
      </c>
      <c r="BH45">
        <f t="shared" si="39"/>
        <v>1399.999</v>
      </c>
      <c r="BI45">
        <f t="shared" si="40"/>
        <v>1180.1842507473382</v>
      </c>
      <c r="BJ45">
        <f t="shared" si="41"/>
        <v>0.84298935266906483</v>
      </c>
      <c r="BK45">
        <f t="shared" si="42"/>
        <v>0.19597870533812978</v>
      </c>
      <c r="BL45">
        <v>6</v>
      </c>
      <c r="BM45">
        <v>0.5</v>
      </c>
      <c r="BN45" t="s">
        <v>290</v>
      </c>
      <c r="BO45">
        <v>2</v>
      </c>
      <c r="BP45">
        <v>1607547955.25</v>
      </c>
      <c r="BQ45">
        <v>398.14830000000001</v>
      </c>
      <c r="BR45">
        <v>400.30066666666698</v>
      </c>
      <c r="BS45">
        <v>27.4816133333333</v>
      </c>
      <c r="BT45">
        <v>26.985579999999999</v>
      </c>
      <c r="BU45">
        <v>395.79853333333301</v>
      </c>
      <c r="BV45">
        <v>27.063300000000002</v>
      </c>
      <c r="BW45">
        <v>500.020033333333</v>
      </c>
      <c r="BX45">
        <v>101.738966666667</v>
      </c>
      <c r="BY45">
        <v>4.6066549999999998E-2</v>
      </c>
      <c r="BZ45">
        <v>37.175400000000003</v>
      </c>
      <c r="CA45">
        <v>37.131066666666698</v>
      </c>
      <c r="CB45">
        <v>999.9</v>
      </c>
      <c r="CC45">
        <v>0</v>
      </c>
      <c r="CD45">
        <v>0</v>
      </c>
      <c r="CE45">
        <v>10003.6256666667</v>
      </c>
      <c r="CF45">
        <v>0</v>
      </c>
      <c r="CG45">
        <v>197.595233333333</v>
      </c>
      <c r="CH45">
        <v>1399.999</v>
      </c>
      <c r="CI45">
        <v>0.89999866666666695</v>
      </c>
      <c r="CJ45">
        <v>0.100001466666667</v>
      </c>
      <c r="CK45">
        <v>0</v>
      </c>
      <c r="CL45">
        <v>745.32399999999996</v>
      </c>
      <c r="CM45">
        <v>4.9997499999999997</v>
      </c>
      <c r="CN45">
        <v>10332.1833333333</v>
      </c>
      <c r="CO45">
        <v>12178.0366666667</v>
      </c>
      <c r="CP45">
        <v>49.824599999999997</v>
      </c>
      <c r="CQ45">
        <v>51.197499999999998</v>
      </c>
      <c r="CR45">
        <v>50.647733333333299</v>
      </c>
      <c r="CS45">
        <v>51.0041333333333</v>
      </c>
      <c r="CT45">
        <v>51.561999999999998</v>
      </c>
      <c r="CU45">
        <v>1255.4960000000001</v>
      </c>
      <c r="CV45">
        <v>139.50299999999999</v>
      </c>
      <c r="CW45">
        <v>0</v>
      </c>
      <c r="CX45">
        <v>170.09999990463299</v>
      </c>
      <c r="CY45">
        <v>0</v>
      </c>
      <c r="CZ45">
        <v>745.26003846153799</v>
      </c>
      <c r="DA45">
        <v>-14.2831794814199</v>
      </c>
      <c r="DB45">
        <v>-188.22222188739201</v>
      </c>
      <c r="DC45">
        <v>10331.3884615385</v>
      </c>
      <c r="DD45">
        <v>15</v>
      </c>
      <c r="DE45">
        <v>1607547864</v>
      </c>
      <c r="DF45" t="s">
        <v>439</v>
      </c>
      <c r="DG45">
        <v>1607547864</v>
      </c>
      <c r="DH45">
        <v>1607547862.5</v>
      </c>
      <c r="DI45">
        <v>14</v>
      </c>
      <c r="DJ45">
        <v>-9.4E-2</v>
      </c>
      <c r="DK45">
        <v>-2.9000000000000001E-2</v>
      </c>
      <c r="DL45">
        <v>2.35</v>
      </c>
      <c r="DM45">
        <v>0.41799999999999998</v>
      </c>
      <c r="DN45">
        <v>400</v>
      </c>
      <c r="DO45">
        <v>27</v>
      </c>
      <c r="DP45">
        <v>0.42</v>
      </c>
      <c r="DQ45">
        <v>0.09</v>
      </c>
      <c r="DR45">
        <v>1.6271730946258001</v>
      </c>
      <c r="DS45">
        <v>-0.46983247427562702</v>
      </c>
      <c r="DT45">
        <v>4.4370156866551803E-2</v>
      </c>
      <c r="DU45">
        <v>1</v>
      </c>
      <c r="DV45">
        <v>-2.1527203333333298</v>
      </c>
      <c r="DW45">
        <v>0.46854166852057999</v>
      </c>
      <c r="DX45">
        <v>4.6970379423869099E-2</v>
      </c>
      <c r="DY45">
        <v>0</v>
      </c>
      <c r="DZ45">
        <v>0.49326686666666703</v>
      </c>
      <c r="EA45">
        <v>0.33287289877641801</v>
      </c>
      <c r="EB45">
        <v>2.4081106941242499E-2</v>
      </c>
      <c r="EC45">
        <v>0</v>
      </c>
      <c r="ED45">
        <v>1</v>
      </c>
      <c r="EE45">
        <v>3</v>
      </c>
      <c r="EF45" t="s">
        <v>321</v>
      </c>
      <c r="EG45">
        <v>100</v>
      </c>
      <c r="EH45">
        <v>100</v>
      </c>
      <c r="EI45">
        <v>2.3490000000000002</v>
      </c>
      <c r="EJ45">
        <v>0.41830000000000001</v>
      </c>
      <c r="EK45">
        <v>2.3496666666666202</v>
      </c>
      <c r="EL45">
        <v>0</v>
      </c>
      <c r="EM45">
        <v>0</v>
      </c>
      <c r="EN45">
        <v>0</v>
      </c>
      <c r="EO45">
        <v>0.41831500000000699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1.6</v>
      </c>
      <c r="EX45">
        <v>1.7</v>
      </c>
      <c r="EY45">
        <v>2</v>
      </c>
      <c r="EZ45">
        <v>514.53800000000001</v>
      </c>
      <c r="FA45">
        <v>515.39400000000001</v>
      </c>
      <c r="FB45">
        <v>35.672499999999999</v>
      </c>
      <c r="FC45">
        <v>33.139299999999999</v>
      </c>
      <c r="FD45">
        <v>30.000299999999999</v>
      </c>
      <c r="FE45">
        <v>32.92</v>
      </c>
      <c r="FF45">
        <v>32.866199999999999</v>
      </c>
      <c r="FG45">
        <v>13.998200000000001</v>
      </c>
      <c r="FH45">
        <v>0</v>
      </c>
      <c r="FI45">
        <v>100</v>
      </c>
      <c r="FJ45">
        <v>-999.9</v>
      </c>
      <c r="FK45">
        <v>400</v>
      </c>
      <c r="FL45">
        <v>29.517700000000001</v>
      </c>
      <c r="FM45">
        <v>101.491</v>
      </c>
      <c r="FN45">
        <v>100.82599999999999</v>
      </c>
    </row>
    <row r="46" spans="1:170" x14ac:dyDescent="0.25">
      <c r="A46">
        <v>30</v>
      </c>
      <c r="B46">
        <v>1607548113.5</v>
      </c>
      <c r="C46">
        <v>7181.5</v>
      </c>
      <c r="D46" t="s">
        <v>440</v>
      </c>
      <c r="E46" t="s">
        <v>441</v>
      </c>
      <c r="F46" t="s">
        <v>436</v>
      </c>
      <c r="G46" t="s">
        <v>301</v>
      </c>
      <c r="H46">
        <v>1607548105.75</v>
      </c>
      <c r="I46">
        <f t="shared" si="0"/>
        <v>3.082835518864169E-4</v>
      </c>
      <c r="J46">
        <f t="shared" si="1"/>
        <v>1.5543822361388933</v>
      </c>
      <c r="K46">
        <f t="shared" si="2"/>
        <v>397.79823333333297</v>
      </c>
      <c r="L46">
        <f t="shared" si="3"/>
        <v>89.832501319186775</v>
      </c>
      <c r="M46">
        <f t="shared" si="4"/>
        <v>9.1428381050156258</v>
      </c>
      <c r="N46">
        <f t="shared" si="5"/>
        <v>40.486514261749591</v>
      </c>
      <c r="O46">
        <f t="shared" si="6"/>
        <v>8.4776490233497079E-3</v>
      </c>
      <c r="P46">
        <f t="shared" si="7"/>
        <v>2.9607011218388739</v>
      </c>
      <c r="Q46">
        <f t="shared" si="8"/>
        <v>8.4641861313429073E-3</v>
      </c>
      <c r="R46">
        <f t="shared" si="9"/>
        <v>5.2913241123459537E-3</v>
      </c>
      <c r="S46">
        <f t="shared" si="10"/>
        <v>231.29033339934662</v>
      </c>
      <c r="T46">
        <f t="shared" si="11"/>
        <v>38.296362874357655</v>
      </c>
      <c r="U46">
        <f t="shared" si="12"/>
        <v>36.990733333333303</v>
      </c>
      <c r="V46">
        <f t="shared" si="13"/>
        <v>6.3016904134266198</v>
      </c>
      <c r="W46">
        <f t="shared" si="14"/>
        <v>43.691059701554124</v>
      </c>
      <c r="X46">
        <f t="shared" si="15"/>
        <v>2.759794126171518</v>
      </c>
      <c r="Y46">
        <f t="shared" si="16"/>
        <v>6.3166106407653695</v>
      </c>
      <c r="Z46">
        <f t="shared" si="17"/>
        <v>3.5418962872551019</v>
      </c>
      <c r="AA46">
        <f t="shared" si="18"/>
        <v>-13.595304638190985</v>
      </c>
      <c r="AB46">
        <f t="shared" si="19"/>
        <v>6.9162184270950071</v>
      </c>
      <c r="AC46">
        <f t="shared" si="20"/>
        <v>0.55631725588307179</v>
      </c>
      <c r="AD46">
        <f t="shared" si="21"/>
        <v>225.16756444413372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52078.818267700561</v>
      </c>
      <c r="AJ46" t="s">
        <v>287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442</v>
      </c>
      <c r="AQ46">
        <v>693.426961538461</v>
      </c>
      <c r="AR46">
        <v>788.09</v>
      </c>
      <c r="AS46">
        <f t="shared" si="27"/>
        <v>0.12011704051762995</v>
      </c>
      <c r="AT46">
        <v>0.5</v>
      </c>
      <c r="AU46">
        <f t="shared" si="28"/>
        <v>1180.1816407473239</v>
      </c>
      <c r="AV46">
        <f t="shared" si="29"/>
        <v>1.5543822361388933</v>
      </c>
      <c r="AW46">
        <f t="shared" si="30"/>
        <v>70.879962979904647</v>
      </c>
      <c r="AX46">
        <f t="shared" si="31"/>
        <v>0.26290144526640363</v>
      </c>
      <c r="AY46">
        <f t="shared" si="32"/>
        <v>1.806611492960518E-3</v>
      </c>
      <c r="AZ46">
        <f t="shared" si="33"/>
        <v>3.1392226776129624</v>
      </c>
      <c r="BA46" t="s">
        <v>443</v>
      </c>
      <c r="BB46">
        <v>580.9</v>
      </c>
      <c r="BC46">
        <f t="shared" si="34"/>
        <v>207.19000000000005</v>
      </c>
      <c r="BD46">
        <f t="shared" si="35"/>
        <v>0.45688999691847582</v>
      </c>
      <c r="BE46">
        <f t="shared" si="36"/>
        <v>0.92272432287276496</v>
      </c>
      <c r="BF46">
        <f t="shared" si="37"/>
        <v>1.3036637816879826</v>
      </c>
      <c r="BG46">
        <f t="shared" si="38"/>
        <v>0.97148629969818001</v>
      </c>
      <c r="BH46">
        <f t="shared" si="39"/>
        <v>1399.9960000000001</v>
      </c>
      <c r="BI46">
        <f t="shared" si="40"/>
        <v>1180.1816407473239</v>
      </c>
      <c r="BJ46">
        <f t="shared" si="41"/>
        <v>0.84298929478893059</v>
      </c>
      <c r="BK46">
        <f t="shared" si="42"/>
        <v>0.19597858957786121</v>
      </c>
      <c r="BL46">
        <v>6</v>
      </c>
      <c r="BM46">
        <v>0.5</v>
      </c>
      <c r="BN46" t="s">
        <v>290</v>
      </c>
      <c r="BO46">
        <v>2</v>
      </c>
      <c r="BP46">
        <v>1607548105.75</v>
      </c>
      <c r="BQ46">
        <v>397.79823333333297</v>
      </c>
      <c r="BR46">
        <v>399.810566666667</v>
      </c>
      <c r="BS46">
        <v>27.116219999999998</v>
      </c>
      <c r="BT46">
        <v>26.756326666666698</v>
      </c>
      <c r="BU46">
        <v>395.44866666666701</v>
      </c>
      <c r="BV46">
        <v>26.697903333333301</v>
      </c>
      <c r="BW46">
        <v>500.02159999999998</v>
      </c>
      <c r="BX46">
        <v>101.73066666666701</v>
      </c>
      <c r="BY46">
        <v>4.58392833333333E-2</v>
      </c>
      <c r="BZ46">
        <v>37.0340633333333</v>
      </c>
      <c r="CA46">
        <v>36.990733333333303</v>
      </c>
      <c r="CB46">
        <v>999.9</v>
      </c>
      <c r="CC46">
        <v>0</v>
      </c>
      <c r="CD46">
        <v>0</v>
      </c>
      <c r="CE46">
        <v>10005.5036666667</v>
      </c>
      <c r="CF46">
        <v>0</v>
      </c>
      <c r="CG46">
        <v>178.568633333333</v>
      </c>
      <c r="CH46">
        <v>1399.9960000000001</v>
      </c>
      <c r="CI46">
        <v>0.8999994</v>
      </c>
      <c r="CJ46">
        <v>0.100000673333333</v>
      </c>
      <c r="CK46">
        <v>0</v>
      </c>
      <c r="CL46">
        <v>693.45230000000004</v>
      </c>
      <c r="CM46">
        <v>4.9997499999999997</v>
      </c>
      <c r="CN46">
        <v>9629.0073333333294</v>
      </c>
      <c r="CO46">
        <v>12178.006666666701</v>
      </c>
      <c r="CP46">
        <v>50.026733333333297</v>
      </c>
      <c r="CQ46">
        <v>51.399799999999999</v>
      </c>
      <c r="CR46">
        <v>50.860166666666601</v>
      </c>
      <c r="CS46">
        <v>51.085099999999997</v>
      </c>
      <c r="CT46">
        <v>51.726900000000001</v>
      </c>
      <c r="CU46">
        <v>1255.4960000000001</v>
      </c>
      <c r="CV46">
        <v>139.5</v>
      </c>
      <c r="CW46">
        <v>0</v>
      </c>
      <c r="CX46">
        <v>149.60000014305101</v>
      </c>
      <c r="CY46">
        <v>0</v>
      </c>
      <c r="CZ46">
        <v>693.426961538461</v>
      </c>
      <c r="DA46">
        <v>-8.7693333461222895</v>
      </c>
      <c r="DB46">
        <v>-110.67452983432599</v>
      </c>
      <c r="DC46">
        <v>9628.6896153846192</v>
      </c>
      <c r="DD46">
        <v>15</v>
      </c>
      <c r="DE46">
        <v>1607547864</v>
      </c>
      <c r="DF46" t="s">
        <v>439</v>
      </c>
      <c r="DG46">
        <v>1607547864</v>
      </c>
      <c r="DH46">
        <v>1607547862.5</v>
      </c>
      <c r="DI46">
        <v>14</v>
      </c>
      <c r="DJ46">
        <v>-9.4E-2</v>
      </c>
      <c r="DK46">
        <v>-2.9000000000000001E-2</v>
      </c>
      <c r="DL46">
        <v>2.35</v>
      </c>
      <c r="DM46">
        <v>0.41799999999999998</v>
      </c>
      <c r="DN46">
        <v>400</v>
      </c>
      <c r="DO46">
        <v>27</v>
      </c>
      <c r="DP46">
        <v>0.42</v>
      </c>
      <c r="DQ46">
        <v>0.09</v>
      </c>
      <c r="DR46">
        <v>1.5510542927926401</v>
      </c>
      <c r="DS46">
        <v>0.26957893839581698</v>
      </c>
      <c r="DT46">
        <v>2.7738767404351699E-2</v>
      </c>
      <c r="DU46">
        <v>1</v>
      </c>
      <c r="DV46">
        <v>-2.0123609999999998</v>
      </c>
      <c r="DW46">
        <v>-0.49885748609566399</v>
      </c>
      <c r="DX46">
        <v>4.3579299852873503E-2</v>
      </c>
      <c r="DY46">
        <v>0</v>
      </c>
      <c r="DZ46">
        <v>0.35990203333333298</v>
      </c>
      <c r="EA46">
        <v>0.59946044048943203</v>
      </c>
      <c r="EB46">
        <v>4.3443858316593198E-2</v>
      </c>
      <c r="EC46">
        <v>0</v>
      </c>
      <c r="ED46">
        <v>1</v>
      </c>
      <c r="EE46">
        <v>3</v>
      </c>
      <c r="EF46" t="s">
        <v>321</v>
      </c>
      <c r="EG46">
        <v>100</v>
      </c>
      <c r="EH46">
        <v>100</v>
      </c>
      <c r="EI46">
        <v>2.35</v>
      </c>
      <c r="EJ46">
        <v>0.41830000000000001</v>
      </c>
      <c r="EK46">
        <v>2.3496666666666202</v>
      </c>
      <c r="EL46">
        <v>0</v>
      </c>
      <c r="EM46">
        <v>0</v>
      </c>
      <c r="EN46">
        <v>0</v>
      </c>
      <c r="EO46">
        <v>0.41831500000000699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4.2</v>
      </c>
      <c r="EX46">
        <v>4.2</v>
      </c>
      <c r="EY46">
        <v>2</v>
      </c>
      <c r="EZ46">
        <v>513.64300000000003</v>
      </c>
      <c r="FA46">
        <v>514.90499999999997</v>
      </c>
      <c r="FB46">
        <v>35.603499999999997</v>
      </c>
      <c r="FC46">
        <v>33.122399999999999</v>
      </c>
      <c r="FD46">
        <v>29.999700000000001</v>
      </c>
      <c r="FE46">
        <v>32.898200000000003</v>
      </c>
      <c r="FF46">
        <v>32.8352</v>
      </c>
      <c r="FG46">
        <v>14.0595</v>
      </c>
      <c r="FH46">
        <v>0</v>
      </c>
      <c r="FI46">
        <v>100</v>
      </c>
      <c r="FJ46">
        <v>-999.9</v>
      </c>
      <c r="FK46">
        <v>400</v>
      </c>
      <c r="FL46">
        <v>27.496099999999998</v>
      </c>
      <c r="FM46">
        <v>101.497</v>
      </c>
      <c r="FN46">
        <v>100.83799999999999</v>
      </c>
    </row>
    <row r="47" spans="1:170" x14ac:dyDescent="0.25">
      <c r="A47">
        <v>31</v>
      </c>
      <c r="B47">
        <v>1607548271.5</v>
      </c>
      <c r="C47">
        <v>7339.5</v>
      </c>
      <c r="D47" t="s">
        <v>444</v>
      </c>
      <c r="E47" t="s">
        <v>445</v>
      </c>
      <c r="F47" t="s">
        <v>446</v>
      </c>
      <c r="G47" t="s">
        <v>356</v>
      </c>
      <c r="H47">
        <v>1607548263.5</v>
      </c>
      <c r="I47">
        <f t="shared" si="0"/>
        <v>4.2921982255088981E-4</v>
      </c>
      <c r="J47">
        <f t="shared" si="1"/>
        <v>2.6623580415062946</v>
      </c>
      <c r="K47">
        <f t="shared" si="2"/>
        <v>396.93183870967698</v>
      </c>
      <c r="L47">
        <f t="shared" si="3"/>
        <v>24.362271705191905</v>
      </c>
      <c r="M47">
        <f t="shared" si="4"/>
        <v>2.4792463127330482</v>
      </c>
      <c r="N47">
        <f t="shared" si="5"/>
        <v>40.394090068275261</v>
      </c>
      <c r="O47">
        <f t="shared" si="6"/>
        <v>1.1844274033520853E-2</v>
      </c>
      <c r="P47">
        <f t="shared" si="7"/>
        <v>2.9605145572990343</v>
      </c>
      <c r="Q47">
        <f t="shared" si="8"/>
        <v>1.1818011533958128E-2</v>
      </c>
      <c r="R47">
        <f t="shared" si="9"/>
        <v>7.3886118914542435E-3</v>
      </c>
      <c r="S47">
        <f t="shared" si="10"/>
        <v>231.28743459481115</v>
      </c>
      <c r="T47">
        <f t="shared" si="11"/>
        <v>38.242662774270983</v>
      </c>
      <c r="U47">
        <f t="shared" si="12"/>
        <v>36.9860677419355</v>
      </c>
      <c r="V47">
        <f t="shared" si="13"/>
        <v>6.3000856925147009</v>
      </c>
      <c r="W47">
        <f t="shared" si="14"/>
        <v>43.887162192686809</v>
      </c>
      <c r="X47">
        <f t="shared" si="15"/>
        <v>2.7687263062288388</v>
      </c>
      <c r="Y47">
        <f t="shared" si="16"/>
        <v>6.308738519188668</v>
      </c>
      <c r="Z47">
        <f t="shared" si="17"/>
        <v>3.5313593862858621</v>
      </c>
      <c r="AA47">
        <f t="shared" si="18"/>
        <v>-18.92859417449424</v>
      </c>
      <c r="AB47">
        <f t="shared" si="19"/>
        <v>4.013350316248018</v>
      </c>
      <c r="AC47">
        <f t="shared" si="20"/>
        <v>0.3227977096068172</v>
      </c>
      <c r="AD47">
        <f t="shared" si="21"/>
        <v>216.69498844617175</v>
      </c>
      <c r="AE47">
        <v>1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52077.183402934999</v>
      </c>
      <c r="AJ47" t="s">
        <v>287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447</v>
      </c>
      <c r="AQ47">
        <v>1101.3072</v>
      </c>
      <c r="AR47">
        <v>1263.99</v>
      </c>
      <c r="AS47">
        <f t="shared" si="27"/>
        <v>0.1287057650772554</v>
      </c>
      <c r="AT47">
        <v>0.5</v>
      </c>
      <c r="AU47">
        <f t="shared" si="28"/>
        <v>1180.1646065673967</v>
      </c>
      <c r="AV47">
        <f t="shared" si="29"/>
        <v>2.6623580415062946</v>
      </c>
      <c r="AW47">
        <f t="shared" si="30"/>
        <v>75.946994302677453</v>
      </c>
      <c r="AX47">
        <f t="shared" si="31"/>
        <v>0.40232913235073059</v>
      </c>
      <c r="AY47">
        <f t="shared" si="32"/>
        <v>2.745469151753859E-3</v>
      </c>
      <c r="AZ47">
        <f t="shared" si="33"/>
        <v>1.5807799112334748</v>
      </c>
      <c r="BA47" t="s">
        <v>448</v>
      </c>
      <c r="BB47">
        <v>755.45</v>
      </c>
      <c r="BC47">
        <f t="shared" si="34"/>
        <v>508.53999999999996</v>
      </c>
      <c r="BD47">
        <f t="shared" si="35"/>
        <v>0.31990167931726127</v>
      </c>
      <c r="BE47">
        <f t="shared" si="36"/>
        <v>0.79712203237015433</v>
      </c>
      <c r="BF47">
        <f t="shared" si="37"/>
        <v>0.29658873570085281</v>
      </c>
      <c r="BG47">
        <f t="shared" si="38"/>
        <v>0.78460990568431421</v>
      </c>
      <c r="BH47">
        <f t="shared" si="39"/>
        <v>1399.97548387097</v>
      </c>
      <c r="BI47">
        <f t="shared" si="40"/>
        <v>1180.1646065673967</v>
      </c>
      <c r="BJ47">
        <f t="shared" si="41"/>
        <v>0.84298948100448856</v>
      </c>
      <c r="BK47">
        <f t="shared" si="42"/>
        <v>0.19597896200897702</v>
      </c>
      <c r="BL47">
        <v>6</v>
      </c>
      <c r="BM47">
        <v>0.5</v>
      </c>
      <c r="BN47" t="s">
        <v>290</v>
      </c>
      <c r="BO47">
        <v>2</v>
      </c>
      <c r="BP47">
        <v>1607548263.5</v>
      </c>
      <c r="BQ47">
        <v>396.93183870967698</v>
      </c>
      <c r="BR47">
        <v>400.33096774193501</v>
      </c>
      <c r="BS47">
        <v>27.206841935483901</v>
      </c>
      <c r="BT47">
        <v>26.705812903225802</v>
      </c>
      <c r="BU47">
        <v>394.58219354838701</v>
      </c>
      <c r="BV47">
        <v>26.788519354838702</v>
      </c>
      <c r="BW47">
        <v>500.02145161290298</v>
      </c>
      <c r="BX47">
        <v>101.721580645161</v>
      </c>
      <c r="BY47">
        <v>4.42293225806452E-2</v>
      </c>
      <c r="BZ47">
        <v>37.011212903225797</v>
      </c>
      <c r="CA47">
        <v>36.9860677419355</v>
      </c>
      <c r="CB47">
        <v>999.9</v>
      </c>
      <c r="CC47">
        <v>0</v>
      </c>
      <c r="CD47">
        <v>0</v>
      </c>
      <c r="CE47">
        <v>10005.3390322581</v>
      </c>
      <c r="CF47">
        <v>0</v>
      </c>
      <c r="CG47">
        <v>229.372677419355</v>
      </c>
      <c r="CH47">
        <v>1399.97548387097</v>
      </c>
      <c r="CI47">
        <v>0.89999338709677401</v>
      </c>
      <c r="CJ47">
        <v>0.10000655483871</v>
      </c>
      <c r="CK47">
        <v>0</v>
      </c>
      <c r="CL47">
        <v>1104.1954838709701</v>
      </c>
      <c r="CM47">
        <v>4.9997499999999997</v>
      </c>
      <c r="CN47">
        <v>15514.1870967742</v>
      </c>
      <c r="CO47">
        <v>12177.8</v>
      </c>
      <c r="CP47">
        <v>50.124870967741899</v>
      </c>
      <c r="CQ47">
        <v>51.453258064516099</v>
      </c>
      <c r="CR47">
        <v>50.971548387096803</v>
      </c>
      <c r="CS47">
        <v>51.179064516129003</v>
      </c>
      <c r="CT47">
        <v>51.810064516129003</v>
      </c>
      <c r="CU47">
        <v>1255.47</v>
      </c>
      <c r="CV47">
        <v>139.50677419354801</v>
      </c>
      <c r="CW47">
        <v>0</v>
      </c>
      <c r="CX47">
        <v>157.299999952316</v>
      </c>
      <c r="CY47">
        <v>0</v>
      </c>
      <c r="CZ47">
        <v>1101.3072</v>
      </c>
      <c r="DA47">
        <v>-179.70615411045</v>
      </c>
      <c r="DB47">
        <v>-2545.6615425692798</v>
      </c>
      <c r="DC47">
        <v>15473.584000000001</v>
      </c>
      <c r="DD47">
        <v>15</v>
      </c>
      <c r="DE47">
        <v>1607547864</v>
      </c>
      <c r="DF47" t="s">
        <v>439</v>
      </c>
      <c r="DG47">
        <v>1607547864</v>
      </c>
      <c r="DH47">
        <v>1607547862.5</v>
      </c>
      <c r="DI47">
        <v>14</v>
      </c>
      <c r="DJ47">
        <v>-9.4E-2</v>
      </c>
      <c r="DK47">
        <v>-2.9000000000000001E-2</v>
      </c>
      <c r="DL47">
        <v>2.35</v>
      </c>
      <c r="DM47">
        <v>0.41799999999999998</v>
      </c>
      <c r="DN47">
        <v>400</v>
      </c>
      <c r="DO47">
        <v>27</v>
      </c>
      <c r="DP47">
        <v>0.42</v>
      </c>
      <c r="DQ47">
        <v>0.09</v>
      </c>
      <c r="DR47">
        <v>2.6627713819141601</v>
      </c>
      <c r="DS47">
        <v>0.60633879470398</v>
      </c>
      <c r="DT47">
        <v>5.2280298280838702E-2</v>
      </c>
      <c r="DU47">
        <v>0</v>
      </c>
      <c r="DV47">
        <v>-3.4022316666666699</v>
      </c>
      <c r="DW47">
        <v>-1.1114928587319199</v>
      </c>
      <c r="DX47">
        <v>8.8746756488461198E-2</v>
      </c>
      <c r="DY47">
        <v>0</v>
      </c>
      <c r="DZ47">
        <v>0.50612496666666695</v>
      </c>
      <c r="EA47">
        <v>1.0368487208008901</v>
      </c>
      <c r="EB47">
        <v>7.5274119856465593E-2</v>
      </c>
      <c r="EC47">
        <v>0</v>
      </c>
      <c r="ED47">
        <v>0</v>
      </c>
      <c r="EE47">
        <v>3</v>
      </c>
      <c r="EF47" t="s">
        <v>297</v>
      </c>
      <c r="EG47">
        <v>100</v>
      </c>
      <c r="EH47">
        <v>100</v>
      </c>
      <c r="EI47">
        <v>2.3490000000000002</v>
      </c>
      <c r="EJ47">
        <v>0.41830000000000001</v>
      </c>
      <c r="EK47">
        <v>2.3496666666666202</v>
      </c>
      <c r="EL47">
        <v>0</v>
      </c>
      <c r="EM47">
        <v>0</v>
      </c>
      <c r="EN47">
        <v>0</v>
      </c>
      <c r="EO47">
        <v>0.41831500000000699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6.8</v>
      </c>
      <c r="EX47">
        <v>6.8</v>
      </c>
      <c r="EY47">
        <v>2</v>
      </c>
      <c r="EZ47">
        <v>488.74599999999998</v>
      </c>
      <c r="FA47">
        <v>515.51800000000003</v>
      </c>
      <c r="FB47">
        <v>35.530200000000001</v>
      </c>
      <c r="FC47">
        <v>32.949399999999997</v>
      </c>
      <c r="FD47">
        <v>29.9999</v>
      </c>
      <c r="FE47">
        <v>32.756399999999999</v>
      </c>
      <c r="FF47">
        <v>32.701000000000001</v>
      </c>
      <c r="FG47">
        <v>14.082599999999999</v>
      </c>
      <c r="FH47">
        <v>0</v>
      </c>
      <c r="FI47">
        <v>100</v>
      </c>
      <c r="FJ47">
        <v>-999.9</v>
      </c>
      <c r="FK47">
        <v>400</v>
      </c>
      <c r="FL47">
        <v>27.1388</v>
      </c>
      <c r="FM47">
        <v>101.53400000000001</v>
      </c>
      <c r="FN47">
        <v>100.872</v>
      </c>
    </row>
    <row r="48" spans="1:170" x14ac:dyDescent="0.25">
      <c r="A48">
        <v>32</v>
      </c>
      <c r="B48">
        <v>1607548375.5</v>
      </c>
      <c r="C48">
        <v>7443.5</v>
      </c>
      <c r="D48" t="s">
        <v>449</v>
      </c>
      <c r="E48" t="s">
        <v>450</v>
      </c>
      <c r="F48" t="s">
        <v>446</v>
      </c>
      <c r="G48" t="s">
        <v>356</v>
      </c>
      <c r="H48">
        <v>1607548367.5</v>
      </c>
      <c r="I48">
        <f t="shared" si="0"/>
        <v>2.4021808786565645E-4</v>
      </c>
      <c r="J48">
        <f t="shared" si="1"/>
        <v>1.8565362301803383</v>
      </c>
      <c r="K48">
        <f t="shared" si="2"/>
        <v>398.49467741935501</v>
      </c>
      <c r="L48">
        <f t="shared" si="3"/>
        <v>-33.452392618471485</v>
      </c>
      <c r="M48">
        <f t="shared" si="4"/>
        <v>-3.4043012019423302</v>
      </c>
      <c r="N48">
        <f t="shared" si="5"/>
        <v>40.553030833353816</v>
      </c>
      <c r="O48">
        <f t="shared" si="6"/>
        <v>7.0472829006845185E-3</v>
      </c>
      <c r="P48">
        <f t="shared" si="7"/>
        <v>2.9599240646276286</v>
      </c>
      <c r="Q48">
        <f t="shared" si="8"/>
        <v>7.0379745997311482E-3</v>
      </c>
      <c r="R48">
        <f t="shared" si="9"/>
        <v>4.3995693959364215E-3</v>
      </c>
      <c r="S48">
        <f t="shared" si="10"/>
        <v>231.28249906953391</v>
      </c>
      <c r="T48">
        <f t="shared" si="11"/>
        <v>38.370434293371645</v>
      </c>
      <c r="U48">
        <f t="shared" si="12"/>
        <v>36.2842548387097</v>
      </c>
      <c r="V48">
        <f t="shared" si="13"/>
        <v>6.0627021186444576</v>
      </c>
      <c r="W48">
        <f t="shared" si="14"/>
        <v>43.23620030168798</v>
      </c>
      <c r="X48">
        <f t="shared" si="15"/>
        <v>2.7394869699201685</v>
      </c>
      <c r="Y48">
        <f t="shared" si="16"/>
        <v>6.3360955653015987</v>
      </c>
      <c r="Z48">
        <f t="shared" si="17"/>
        <v>3.3232151487242891</v>
      </c>
      <c r="AA48">
        <f t="shared" si="18"/>
        <v>-10.59361767487545</v>
      </c>
      <c r="AB48">
        <f t="shared" si="19"/>
        <v>128.65948900938096</v>
      </c>
      <c r="AC48">
        <f t="shared" si="20"/>
        <v>10.319145666312188</v>
      </c>
      <c r="AD48">
        <f t="shared" si="21"/>
        <v>359.66751607035161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52047.165492807799</v>
      </c>
      <c r="AJ48" t="s">
        <v>287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451</v>
      </c>
      <c r="AQ48">
        <v>1511.3930769230799</v>
      </c>
      <c r="AR48">
        <v>1659.77</v>
      </c>
      <c r="AS48">
        <f t="shared" si="27"/>
        <v>8.9396074803689718E-2</v>
      </c>
      <c r="AT48">
        <v>0.5</v>
      </c>
      <c r="AU48">
        <f t="shared" si="28"/>
        <v>1180.1427384927188</v>
      </c>
      <c r="AV48">
        <f t="shared" si="29"/>
        <v>1.8565362301803383</v>
      </c>
      <c r="AW48">
        <f t="shared" si="30"/>
        <v>52.750064264663159</v>
      </c>
      <c r="AX48">
        <f t="shared" si="31"/>
        <v>0.43018611012369184</v>
      </c>
      <c r="AY48">
        <f t="shared" si="32"/>
        <v>2.0627027821275537E-3</v>
      </c>
      <c r="AZ48">
        <f t="shared" si="33"/>
        <v>0.96538074552498232</v>
      </c>
      <c r="BA48" t="s">
        <v>452</v>
      </c>
      <c r="BB48">
        <v>945.76</v>
      </c>
      <c r="BC48">
        <f t="shared" si="34"/>
        <v>714.01</v>
      </c>
      <c r="BD48">
        <f t="shared" si="35"/>
        <v>0.20780790615946568</v>
      </c>
      <c r="BE48">
        <f t="shared" si="36"/>
        <v>0.69174811770394429</v>
      </c>
      <c r="BF48">
        <f t="shared" si="37"/>
        <v>0.1571301608610724</v>
      </c>
      <c r="BG48">
        <f t="shared" si="38"/>
        <v>0.62919503024239831</v>
      </c>
      <c r="BH48">
        <f t="shared" si="39"/>
        <v>1399.95</v>
      </c>
      <c r="BI48">
        <f t="shared" si="40"/>
        <v>1180.1427384927188</v>
      </c>
      <c r="BJ48">
        <f t="shared" si="41"/>
        <v>0.84298920568071634</v>
      </c>
      <c r="BK48">
        <f t="shared" si="42"/>
        <v>0.19597841136143285</v>
      </c>
      <c r="BL48">
        <v>6</v>
      </c>
      <c r="BM48">
        <v>0.5</v>
      </c>
      <c r="BN48" t="s">
        <v>290</v>
      </c>
      <c r="BO48">
        <v>2</v>
      </c>
      <c r="BP48">
        <v>1607548367.5</v>
      </c>
      <c r="BQ48">
        <v>398.49467741935501</v>
      </c>
      <c r="BR48">
        <v>400.83732258064498</v>
      </c>
      <c r="BS48">
        <v>26.9195903225806</v>
      </c>
      <c r="BT48">
        <v>26.639096774193501</v>
      </c>
      <c r="BU48">
        <v>396.14503225806499</v>
      </c>
      <c r="BV48">
        <v>26.501274193548401</v>
      </c>
      <c r="BW48">
        <v>500.01474193548398</v>
      </c>
      <c r="BX48">
        <v>101.722290322581</v>
      </c>
      <c r="BY48">
        <v>4.3261719354838697E-2</v>
      </c>
      <c r="BZ48">
        <v>37.090516129032302</v>
      </c>
      <c r="CA48">
        <v>36.2842548387097</v>
      </c>
      <c r="CB48">
        <v>999.9</v>
      </c>
      <c r="CC48">
        <v>0</v>
      </c>
      <c r="CD48">
        <v>0</v>
      </c>
      <c r="CE48">
        <v>10001.92</v>
      </c>
      <c r="CF48">
        <v>0</v>
      </c>
      <c r="CG48">
        <v>162.55041935483899</v>
      </c>
      <c r="CH48">
        <v>1399.95</v>
      </c>
      <c r="CI48">
        <v>0.90000277419354802</v>
      </c>
      <c r="CJ48">
        <v>9.9997083870967701E-2</v>
      </c>
      <c r="CK48">
        <v>0</v>
      </c>
      <c r="CL48">
        <v>1514.1541935483899</v>
      </c>
      <c r="CM48">
        <v>4.9997499999999997</v>
      </c>
      <c r="CN48">
        <v>21179.877419354802</v>
      </c>
      <c r="CO48">
        <v>12177.635483870999</v>
      </c>
      <c r="CP48">
        <v>50.312129032257999</v>
      </c>
      <c r="CQ48">
        <v>51.5843548387097</v>
      </c>
      <c r="CR48">
        <v>51.124935483870999</v>
      </c>
      <c r="CS48">
        <v>51.3546774193548</v>
      </c>
      <c r="CT48">
        <v>51.983741935483899</v>
      </c>
      <c r="CU48">
        <v>1255.45903225806</v>
      </c>
      <c r="CV48">
        <v>139.49129032258099</v>
      </c>
      <c r="CW48">
        <v>0</v>
      </c>
      <c r="CX48">
        <v>102.799999952316</v>
      </c>
      <c r="CY48">
        <v>0</v>
      </c>
      <c r="CZ48">
        <v>1511.3930769230799</v>
      </c>
      <c r="DA48">
        <v>-684.92512826976497</v>
      </c>
      <c r="DB48">
        <v>-9567.2820520990499</v>
      </c>
      <c r="DC48">
        <v>21141.276923076901</v>
      </c>
      <c r="DD48">
        <v>15</v>
      </c>
      <c r="DE48">
        <v>1607547864</v>
      </c>
      <c r="DF48" t="s">
        <v>439</v>
      </c>
      <c r="DG48">
        <v>1607547864</v>
      </c>
      <c r="DH48">
        <v>1607547862.5</v>
      </c>
      <c r="DI48">
        <v>14</v>
      </c>
      <c r="DJ48">
        <v>-9.4E-2</v>
      </c>
      <c r="DK48">
        <v>-2.9000000000000001E-2</v>
      </c>
      <c r="DL48">
        <v>2.35</v>
      </c>
      <c r="DM48">
        <v>0.41799999999999998</v>
      </c>
      <c r="DN48">
        <v>400</v>
      </c>
      <c r="DO48">
        <v>27</v>
      </c>
      <c r="DP48">
        <v>0.42</v>
      </c>
      <c r="DQ48">
        <v>0.09</v>
      </c>
      <c r="DR48">
        <v>1.8565834615446699</v>
      </c>
      <c r="DS48">
        <v>0.387946880954252</v>
      </c>
      <c r="DT48">
        <v>8.4337610370800606E-2</v>
      </c>
      <c r="DU48">
        <v>1</v>
      </c>
      <c r="DV48">
        <v>-2.3523749999999999</v>
      </c>
      <c r="DW48">
        <v>-0.85764547274748903</v>
      </c>
      <c r="DX48">
        <v>0.11453168445893</v>
      </c>
      <c r="DY48">
        <v>0</v>
      </c>
      <c r="DZ48">
        <v>0.28741012999999999</v>
      </c>
      <c r="EA48">
        <v>1.36969331879866</v>
      </c>
      <c r="EB48">
        <v>9.9707176160044306E-2</v>
      </c>
      <c r="EC48">
        <v>0</v>
      </c>
      <c r="ED48">
        <v>1</v>
      </c>
      <c r="EE48">
        <v>3</v>
      </c>
      <c r="EF48" t="s">
        <v>321</v>
      </c>
      <c r="EG48">
        <v>100</v>
      </c>
      <c r="EH48">
        <v>100</v>
      </c>
      <c r="EI48">
        <v>2.35</v>
      </c>
      <c r="EJ48">
        <v>0.41830000000000001</v>
      </c>
      <c r="EK48">
        <v>2.3496666666666202</v>
      </c>
      <c r="EL48">
        <v>0</v>
      </c>
      <c r="EM48">
        <v>0</v>
      </c>
      <c r="EN48">
        <v>0</v>
      </c>
      <c r="EO48">
        <v>0.41831500000000699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8.5</v>
      </c>
      <c r="EX48">
        <v>8.6</v>
      </c>
      <c r="EY48">
        <v>2</v>
      </c>
      <c r="EZ48">
        <v>491.29599999999999</v>
      </c>
      <c r="FA48">
        <v>515.66200000000003</v>
      </c>
      <c r="FB48">
        <v>35.543900000000001</v>
      </c>
      <c r="FC48">
        <v>32.950499999999998</v>
      </c>
      <c r="FD48">
        <v>30.000399999999999</v>
      </c>
      <c r="FE48">
        <v>32.750300000000003</v>
      </c>
      <c r="FF48">
        <v>32.698099999999997</v>
      </c>
      <c r="FG48">
        <v>13.548</v>
      </c>
      <c r="FH48">
        <v>0</v>
      </c>
      <c r="FI48">
        <v>100</v>
      </c>
      <c r="FJ48">
        <v>-999.9</v>
      </c>
      <c r="FK48">
        <v>400</v>
      </c>
      <c r="FL48">
        <v>27.256699999999999</v>
      </c>
      <c r="FM48">
        <v>101.524</v>
      </c>
      <c r="FN48">
        <v>100.86499999999999</v>
      </c>
    </row>
    <row r="49" spans="1:170" x14ac:dyDescent="0.25">
      <c r="A49">
        <v>33</v>
      </c>
      <c r="B49">
        <v>1607548550.5</v>
      </c>
      <c r="C49">
        <v>7618.5</v>
      </c>
      <c r="D49" t="s">
        <v>453</v>
      </c>
      <c r="E49" t="s">
        <v>454</v>
      </c>
      <c r="F49" t="s">
        <v>455</v>
      </c>
      <c r="G49" t="s">
        <v>335</v>
      </c>
      <c r="H49">
        <v>1607548542.75</v>
      </c>
      <c r="I49">
        <f t="shared" ref="I49:I77" si="43">BW49*AG49*(BS49-BT49)/(100*BL49*(1000-AG49*BS49))</f>
        <v>-1.0091224146931043E-4</v>
      </c>
      <c r="J49">
        <f t="shared" ref="J49:J77" si="44">BW49*AG49*(BR49-BQ49*(1000-AG49*BT49)/(1000-AG49*BS49))/(100*BL49)</f>
        <v>-0.22044868544858051</v>
      </c>
      <c r="K49">
        <f t="shared" ref="K49:K77" si="45">BQ49 - IF(AG49&gt;1, J49*BL49*100/(AI49*CE49), 0)</f>
        <v>399.98386666666698</v>
      </c>
      <c r="L49">
        <f t="shared" ref="L49:L77" si="46">((R49-I49/2)*K49-J49)/(R49+I49/2)</f>
        <v>240.97864378092305</v>
      </c>
      <c r="M49">
        <f t="shared" ref="M49:M77" si="47">L49*(BX49+BY49)/1000</f>
        <v>24.524467701628073</v>
      </c>
      <c r="N49">
        <f t="shared" ref="N49:N77" si="48">(BQ49 - IF(AG49&gt;1, J49*BL49*100/(AI49*CE49), 0))*(BX49+BY49)/1000</f>
        <v>40.706476164571804</v>
      </c>
      <c r="O49">
        <f t="shared" ref="O49:O77" si="49">2/((1/Q49-1/P49)+SIGN(Q49)*SQRT((1/Q49-1/P49)*(1/Q49-1/P49) + 4*BM49/((BM49+1)*(BM49+1))*(2*1/Q49*1/P49-1/P49*1/P49)))</f>
        <v>-2.542667044939034E-3</v>
      </c>
      <c r="P49">
        <f t="shared" ref="P49:P77" si="50">IF(LEFT(BN49,1)&lt;&gt;"0",IF(LEFT(BN49,1)="1",3,BO49),$D$5+$E$5*(CE49*BX49/($K$5*1000))+$F$5*(CE49*BX49/($K$5*1000))*MAX(MIN(BL49,$J$5),$I$5)*MAX(MIN(BL49,$J$5),$I$5)+$G$5*MAX(MIN(BL49,$J$5),$I$5)*(CE49*BX49/($K$5*1000))+$H$5*(CE49*BX49/($K$5*1000))*(CE49*BX49/($K$5*1000)))</f>
        <v>2.9591388713184683</v>
      </c>
      <c r="Q49">
        <f t="shared" ref="Q49:Q77" si="51">I49*(1000-(1000*0.61365*EXP(17.502*U49/(240.97+U49))/(BX49+BY49)+BS49)/2)/(1000*0.61365*EXP(17.502*U49/(240.97+U49))/(BX49+BY49)-BS49)</f>
        <v>-2.5438814542905696E-3</v>
      </c>
      <c r="R49">
        <f t="shared" ref="R49:R77" si="52">1/((BM49+1)/(O49/1.6)+1/(P49/1.37)) + BM49/((BM49+1)/(O49/1.6) + BM49/(P49/1.37))</f>
        <v>-1.5898167536531683E-3</v>
      </c>
      <c r="S49">
        <f t="shared" ref="S49:S77" si="53">(BI49*BK49)</f>
        <v>231.29196513227006</v>
      </c>
      <c r="T49">
        <f t="shared" ref="T49:T77" si="54">(BZ49+(S49+2*0.95*0.0000000567*(((BZ49+$B$7)+273)^4-(BZ49+273)^4)-44100*I49)/(1.84*29.3*P49+8*0.95*0.0000000567*(BZ49+273)^3))</f>
        <v>38.427115077132612</v>
      </c>
      <c r="U49">
        <f t="shared" ref="U49:U77" si="55">($C$7*CA49+$D$7*CB49+$E$7*T49)</f>
        <v>37.663060000000002</v>
      </c>
      <c r="V49">
        <f t="shared" ref="V49:V77" si="56">0.61365*EXP(17.502*U49/(240.97+U49))</f>
        <v>6.5366787232696382</v>
      </c>
      <c r="W49">
        <f t="shared" ref="W49:W77" si="57">(X49/Y49*100)</f>
        <v>42.40760287576984</v>
      </c>
      <c r="X49">
        <f t="shared" ref="X49:X77" si="58">BS49*(BX49+BY49)/1000</f>
        <v>2.682447530868842</v>
      </c>
      <c r="Y49">
        <f t="shared" ref="Y49:Y77" si="59">0.61365*EXP(17.502*BZ49/(240.97+BZ49))</f>
        <v>6.3253929695740831</v>
      </c>
      <c r="Z49">
        <f t="shared" ref="Z49:Z77" si="60">(V49-BS49*(BX49+BY49)/1000)</f>
        <v>3.8542311924007961</v>
      </c>
      <c r="AA49">
        <f t="shared" ref="AA49:AA77" si="61">(-I49*44100)</f>
        <v>4.4502298487965906</v>
      </c>
      <c r="AB49">
        <f t="shared" ref="AB49:AB77" si="62">2*29.3*P49*0.92*(BZ49-U49)</f>
        <v>-96.283540500042406</v>
      </c>
      <c r="AC49">
        <f t="shared" ref="AC49:AC77" si="63">2*0.95*0.0000000567*(((BZ49+$B$7)+273)^4-(U49+273)^4)</f>
        <v>-7.7750104608755066</v>
      </c>
      <c r="AD49">
        <f t="shared" ref="AD49:AD77" si="64">S49+AC49+AA49+AB49</f>
        <v>131.68364402014873</v>
      </c>
      <c r="AE49">
        <v>0</v>
      </c>
      <c r="AF49">
        <v>0</v>
      </c>
      <c r="AG49">
        <f t="shared" ref="AG49:AG77" si="65">IF(AE49*$H$13&gt;=AI49,1,(AI49/(AI49-AE49*$H$13)))</f>
        <v>1</v>
      </c>
      <c r="AH49">
        <f t="shared" ref="AH49:AH77" si="66">(AG49-1)*100</f>
        <v>0</v>
      </c>
      <c r="AI49">
        <f t="shared" ref="AI49:AI77" si="67">MAX(0,($B$13+$C$13*CE49)/(1+$D$13*CE49)*BX49/(BZ49+273)*$E$13)</f>
        <v>52030.211491430433</v>
      </c>
      <c r="AJ49" t="s">
        <v>287</v>
      </c>
      <c r="AK49">
        <v>715.47692307692296</v>
      </c>
      <c r="AL49">
        <v>3262.08</v>
      </c>
      <c r="AM49">
        <f t="shared" ref="AM49:AM77" si="68">AL49-AK49</f>
        <v>2546.603076923077</v>
      </c>
      <c r="AN49">
        <f t="shared" ref="AN49:AN77" si="69">AM49/AL49</f>
        <v>0.78066849277855754</v>
      </c>
      <c r="AO49">
        <v>-0.57774747981622299</v>
      </c>
      <c r="AP49" t="s">
        <v>456</v>
      </c>
      <c r="AQ49">
        <v>862.55580769230801</v>
      </c>
      <c r="AR49">
        <v>892.3</v>
      </c>
      <c r="AS49">
        <f t="shared" ref="AS49:AS77" si="70">1-AQ49/AR49</f>
        <v>3.3334295985309792E-2</v>
      </c>
      <c r="AT49">
        <v>0.5</v>
      </c>
      <c r="AU49">
        <f t="shared" ref="AU49:AU77" si="71">BI49</f>
        <v>1180.1872907473762</v>
      </c>
      <c r="AV49">
        <f t="shared" ref="AV49:AV77" si="72">J49</f>
        <v>-0.22044868544858051</v>
      </c>
      <c r="AW49">
        <f t="shared" ref="AW49:AW77" si="73">AS49*AT49*AU49</f>
        <v>19.67035623393695</v>
      </c>
      <c r="AX49">
        <f t="shared" ref="AX49:AX77" si="74">BC49/AR49</f>
        <v>0.24046845231424402</v>
      </c>
      <c r="AY49">
        <f t="shared" ref="AY49:AY77" si="75">(AV49-AO49)/AU49</f>
        <v>3.0274753606385316E-4</v>
      </c>
      <c r="AZ49">
        <f t="shared" ref="AZ49:AZ77" si="76">(AL49-AR49)/AR49</f>
        <v>2.6558108259553959</v>
      </c>
      <c r="BA49" t="s">
        <v>457</v>
      </c>
      <c r="BB49">
        <v>677.73</v>
      </c>
      <c r="BC49">
        <f t="shared" ref="BC49:BC77" si="77">AR49-BB49</f>
        <v>214.56999999999994</v>
      </c>
      <c r="BD49">
        <f t="shared" ref="BD49:BD77" si="78">(AR49-AQ49)/(AR49-BB49)</f>
        <v>0.13862232515119521</v>
      </c>
      <c r="BE49">
        <f t="shared" ref="BE49:BE77" si="79">(AL49-AR49)/(AL49-BB49)</f>
        <v>0.91697332017722055</v>
      </c>
      <c r="BF49">
        <f t="shared" ref="BF49:BF77" si="80">(AR49-AQ49)/(AR49-AK49)</f>
        <v>0.16821442554487107</v>
      </c>
      <c r="BG49">
        <f t="shared" ref="BG49:BG77" si="81">(AL49-AR49)/(AL49-AK49)</f>
        <v>0.93056512083668608</v>
      </c>
      <c r="BH49">
        <f t="shared" ref="BH49:BH77" si="82">$B$11*CF49+$C$11*CG49+$F$11*CH49*(1-CK49)</f>
        <v>1400.0023333333299</v>
      </c>
      <c r="BI49">
        <f t="shared" ref="BI49:BI77" si="83">BH49*BJ49</f>
        <v>1180.1872907473762</v>
      </c>
      <c r="BJ49">
        <f t="shared" ref="BJ49:BJ77" si="84">($B$11*$D$9+$C$11*$D$9+$F$11*((CU49+CM49)/MAX(CU49+CM49+CV49, 0.1)*$I$9+CV49/MAX(CU49+CM49+CV49, 0.1)*$J$9))/($B$11+$C$11+$F$11)</f>
        <v>0.84298951697988533</v>
      </c>
      <c r="BK49">
        <f t="shared" ref="BK49:BK77" si="85">($B$11*$K$9+$C$11*$K$9+$F$11*((CU49+CM49)/MAX(CU49+CM49+CV49, 0.1)*$P$9+CV49/MAX(CU49+CM49+CV49, 0.1)*$Q$9))/($B$11+$C$11+$F$11)</f>
        <v>0.1959790339597709</v>
      </c>
      <c r="BL49">
        <v>6</v>
      </c>
      <c r="BM49">
        <v>0.5</v>
      </c>
      <c r="BN49" t="s">
        <v>290</v>
      </c>
      <c r="BO49">
        <v>2</v>
      </c>
      <c r="BP49">
        <v>1607548542.75</v>
      </c>
      <c r="BQ49">
        <v>399.98386666666698</v>
      </c>
      <c r="BR49">
        <v>399.67090000000002</v>
      </c>
      <c r="BS49">
        <v>26.357863333333299</v>
      </c>
      <c r="BT49">
        <v>26.475763333333301</v>
      </c>
      <c r="BU49">
        <v>397.64966666666697</v>
      </c>
      <c r="BV49">
        <v>25.956199999999999</v>
      </c>
      <c r="BW49">
        <v>500.01226666666702</v>
      </c>
      <c r="BX49">
        <v>101.72556666666701</v>
      </c>
      <c r="BY49">
        <v>4.4728480000000001E-2</v>
      </c>
      <c r="BZ49">
        <v>37.059526666666699</v>
      </c>
      <c r="CA49">
        <v>37.663060000000002</v>
      </c>
      <c r="CB49">
        <v>999.9</v>
      </c>
      <c r="CC49">
        <v>0</v>
      </c>
      <c r="CD49">
        <v>0</v>
      </c>
      <c r="CE49">
        <v>9997.1456666666709</v>
      </c>
      <c r="CF49">
        <v>0</v>
      </c>
      <c r="CG49">
        <v>142.41419999999999</v>
      </c>
      <c r="CH49">
        <v>1400.0023333333299</v>
      </c>
      <c r="CI49">
        <v>0.89999130000000005</v>
      </c>
      <c r="CJ49">
        <v>0.10000868</v>
      </c>
      <c r="CK49">
        <v>0</v>
      </c>
      <c r="CL49">
        <v>862.54376666666701</v>
      </c>
      <c r="CM49">
        <v>4.9997499999999997</v>
      </c>
      <c r="CN49">
        <v>11898.56</v>
      </c>
      <c r="CO49">
        <v>12178.0466666667</v>
      </c>
      <c r="CP49">
        <v>49.078899999999997</v>
      </c>
      <c r="CQ49">
        <v>50.4039</v>
      </c>
      <c r="CR49">
        <v>49.837299999999999</v>
      </c>
      <c r="CS49">
        <v>49.924700000000001</v>
      </c>
      <c r="CT49">
        <v>50.833033333333297</v>
      </c>
      <c r="CU49">
        <v>1255.49133333333</v>
      </c>
      <c r="CV49">
        <v>139.511</v>
      </c>
      <c r="CW49">
        <v>0</v>
      </c>
      <c r="CX49">
        <v>174.10000014305101</v>
      </c>
      <c r="CY49">
        <v>0</v>
      </c>
      <c r="CZ49">
        <v>862.55580769230801</v>
      </c>
      <c r="DA49">
        <v>-2.79620510359134</v>
      </c>
      <c r="DB49">
        <v>-52.6837607027893</v>
      </c>
      <c r="DC49">
        <v>11898.3</v>
      </c>
      <c r="DD49">
        <v>15</v>
      </c>
      <c r="DE49">
        <v>1607548444.5</v>
      </c>
      <c r="DF49" t="s">
        <v>458</v>
      </c>
      <c r="DG49">
        <v>1607548442.5</v>
      </c>
      <c r="DH49">
        <v>1607548444.5</v>
      </c>
      <c r="DI49">
        <v>15</v>
      </c>
      <c r="DJ49">
        <v>-1.4999999999999999E-2</v>
      </c>
      <c r="DK49">
        <v>-1.7000000000000001E-2</v>
      </c>
      <c r="DL49">
        <v>2.3340000000000001</v>
      </c>
      <c r="DM49">
        <v>0.40200000000000002</v>
      </c>
      <c r="DN49">
        <v>403</v>
      </c>
      <c r="DO49">
        <v>27</v>
      </c>
      <c r="DP49">
        <v>0.11</v>
      </c>
      <c r="DQ49">
        <v>7.0000000000000007E-2</v>
      </c>
      <c r="DR49">
        <v>-0.218520501281808</v>
      </c>
      <c r="DS49">
        <v>-0.44604173702754901</v>
      </c>
      <c r="DT49">
        <v>3.5478229099417599E-2</v>
      </c>
      <c r="DU49">
        <v>1</v>
      </c>
      <c r="DV49">
        <v>0.31288349999999998</v>
      </c>
      <c r="DW49">
        <v>0.40475562180200197</v>
      </c>
      <c r="DX49">
        <v>3.3445144939886297E-2</v>
      </c>
      <c r="DY49">
        <v>0</v>
      </c>
      <c r="DZ49">
        <v>-0.11789228</v>
      </c>
      <c r="EA49">
        <v>0.37118372235817498</v>
      </c>
      <c r="EB49">
        <v>2.68291407644673E-2</v>
      </c>
      <c r="EC49">
        <v>0</v>
      </c>
      <c r="ED49">
        <v>1</v>
      </c>
      <c r="EE49">
        <v>3</v>
      </c>
      <c r="EF49" t="s">
        <v>321</v>
      </c>
      <c r="EG49">
        <v>100</v>
      </c>
      <c r="EH49">
        <v>100</v>
      </c>
      <c r="EI49">
        <v>2.3340000000000001</v>
      </c>
      <c r="EJ49">
        <v>0.40160000000000001</v>
      </c>
      <c r="EK49">
        <v>2.3341500000000202</v>
      </c>
      <c r="EL49">
        <v>0</v>
      </c>
      <c r="EM49">
        <v>0</v>
      </c>
      <c r="EN49">
        <v>0</v>
      </c>
      <c r="EO49">
        <v>0.401664999999994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1.8</v>
      </c>
      <c r="EX49">
        <v>1.8</v>
      </c>
      <c r="EY49">
        <v>2</v>
      </c>
      <c r="EZ49">
        <v>514.03800000000001</v>
      </c>
      <c r="FA49">
        <v>514.09699999999998</v>
      </c>
      <c r="FB49">
        <v>35.563099999999999</v>
      </c>
      <c r="FC49">
        <v>33.109699999999997</v>
      </c>
      <c r="FD49">
        <v>30.0001</v>
      </c>
      <c r="FE49">
        <v>32.864600000000003</v>
      </c>
      <c r="FF49">
        <v>32.802300000000002</v>
      </c>
      <c r="FG49">
        <v>13.1882</v>
      </c>
      <c r="FH49">
        <v>0</v>
      </c>
      <c r="FI49">
        <v>100</v>
      </c>
      <c r="FJ49">
        <v>-999.9</v>
      </c>
      <c r="FK49">
        <v>400</v>
      </c>
      <c r="FL49">
        <v>26.9985</v>
      </c>
      <c r="FM49">
        <v>101.49299999999999</v>
      </c>
      <c r="FN49">
        <v>100.831</v>
      </c>
    </row>
    <row r="50" spans="1:170" x14ac:dyDescent="0.25">
      <c r="A50">
        <v>34</v>
      </c>
      <c r="B50">
        <v>1607548671.5</v>
      </c>
      <c r="C50">
        <v>7739.5</v>
      </c>
      <c r="D50" t="s">
        <v>459</v>
      </c>
      <c r="E50" t="s">
        <v>460</v>
      </c>
      <c r="F50" t="s">
        <v>455</v>
      </c>
      <c r="G50" t="s">
        <v>335</v>
      </c>
      <c r="H50">
        <v>1607548663.75</v>
      </c>
      <c r="I50">
        <f t="shared" si="43"/>
        <v>-4.8206945563446051E-4</v>
      </c>
      <c r="J50">
        <f t="shared" si="44"/>
        <v>-0.1396935148412633</v>
      </c>
      <c r="K50">
        <f t="shared" si="45"/>
        <v>400.09589999999997</v>
      </c>
      <c r="L50">
        <f t="shared" si="46"/>
        <v>357.79631551122901</v>
      </c>
      <c r="M50">
        <f t="shared" si="47"/>
        <v>36.410658413528004</v>
      </c>
      <c r="N50">
        <f t="shared" si="48"/>
        <v>40.715218452538451</v>
      </c>
      <c r="O50">
        <f t="shared" si="49"/>
        <v>-1.2170009032809907E-2</v>
      </c>
      <c r="P50">
        <f t="shared" si="50"/>
        <v>2.9609032032790017</v>
      </c>
      <c r="Q50">
        <f t="shared" si="51"/>
        <v>-1.2197867522723903E-2</v>
      </c>
      <c r="R50">
        <f t="shared" si="52"/>
        <v>-7.6211589928829662E-3</v>
      </c>
      <c r="S50">
        <f t="shared" si="53"/>
        <v>231.28918910030055</v>
      </c>
      <c r="T50">
        <f t="shared" si="54"/>
        <v>38.341679215116891</v>
      </c>
      <c r="U50">
        <f t="shared" si="55"/>
        <v>37.442706666666702</v>
      </c>
      <c r="V50">
        <f t="shared" si="56"/>
        <v>6.4588379848472526</v>
      </c>
      <c r="W50">
        <f t="shared" si="57"/>
        <v>41.77700918923879</v>
      </c>
      <c r="X50">
        <f t="shared" si="58"/>
        <v>2.616387495288234</v>
      </c>
      <c r="Y50">
        <f t="shared" si="59"/>
        <v>6.2627448591082508</v>
      </c>
      <c r="Z50">
        <f t="shared" si="60"/>
        <v>3.8424504895590186</v>
      </c>
      <c r="AA50">
        <f t="shared" si="61"/>
        <v>21.259262993479709</v>
      </c>
      <c r="AB50">
        <f t="shared" si="62"/>
        <v>-90.269222637483807</v>
      </c>
      <c r="AC50">
        <f t="shared" si="63"/>
        <v>-7.2708343510746731</v>
      </c>
      <c r="AD50">
        <f t="shared" si="64"/>
        <v>155.00839510522175</v>
      </c>
      <c r="AE50">
        <v>0</v>
      </c>
      <c r="AF50">
        <v>0</v>
      </c>
      <c r="AG50">
        <f t="shared" si="65"/>
        <v>1</v>
      </c>
      <c r="AH50">
        <f t="shared" si="66"/>
        <v>0</v>
      </c>
      <c r="AI50">
        <f t="shared" si="67"/>
        <v>52110.666830852671</v>
      </c>
      <c r="AJ50" t="s">
        <v>287</v>
      </c>
      <c r="AK50">
        <v>715.47692307692296</v>
      </c>
      <c r="AL50">
        <v>3262.08</v>
      </c>
      <c r="AM50">
        <f t="shared" si="68"/>
        <v>2546.603076923077</v>
      </c>
      <c r="AN50">
        <f t="shared" si="69"/>
        <v>0.78066849277855754</v>
      </c>
      <c r="AO50">
        <v>-0.57774747981622299</v>
      </c>
      <c r="AP50" t="s">
        <v>461</v>
      </c>
      <c r="AQ50">
        <v>1002.8808</v>
      </c>
      <c r="AR50">
        <v>1061.75</v>
      </c>
      <c r="AS50">
        <f t="shared" si="70"/>
        <v>5.5445443842712439E-2</v>
      </c>
      <c r="AT50">
        <v>0.5</v>
      </c>
      <c r="AU50">
        <f t="shared" si="71"/>
        <v>1180.1762497508978</v>
      </c>
      <c r="AV50">
        <f t="shared" si="72"/>
        <v>-0.1396935148412633</v>
      </c>
      <c r="AW50">
        <f t="shared" si="73"/>
        <v>32.717697990033187</v>
      </c>
      <c r="AX50">
        <f t="shared" si="74"/>
        <v>0.37010595714622091</v>
      </c>
      <c r="AY50">
        <f t="shared" si="75"/>
        <v>3.7117673319338586E-4</v>
      </c>
      <c r="AZ50">
        <f t="shared" si="76"/>
        <v>2.0723616670591003</v>
      </c>
      <c r="BA50" t="s">
        <v>462</v>
      </c>
      <c r="BB50">
        <v>668.79</v>
      </c>
      <c r="BC50">
        <f t="shared" si="77"/>
        <v>392.96000000000004</v>
      </c>
      <c r="BD50">
        <f t="shared" si="78"/>
        <v>0.14980964983713349</v>
      </c>
      <c r="BE50">
        <f t="shared" si="79"/>
        <v>0.84847047572774348</v>
      </c>
      <c r="BF50">
        <f t="shared" si="80"/>
        <v>0.17000801945996366</v>
      </c>
      <c r="BG50">
        <f t="shared" si="81"/>
        <v>0.86402550124086863</v>
      </c>
      <c r="BH50">
        <f t="shared" si="82"/>
        <v>1399.98966666667</v>
      </c>
      <c r="BI50">
        <f t="shared" si="83"/>
        <v>1180.1762497508978</v>
      </c>
      <c r="BJ50">
        <f t="shared" si="84"/>
        <v>0.8429892575999216</v>
      </c>
      <c r="BK50">
        <f t="shared" si="85"/>
        <v>0.19597851519984344</v>
      </c>
      <c r="BL50">
        <v>6</v>
      </c>
      <c r="BM50">
        <v>0.5</v>
      </c>
      <c r="BN50" t="s">
        <v>290</v>
      </c>
      <c r="BO50">
        <v>2</v>
      </c>
      <c r="BP50">
        <v>1607548663.75</v>
      </c>
      <c r="BQ50">
        <v>400.09589999999997</v>
      </c>
      <c r="BR50">
        <v>399.69683333333302</v>
      </c>
      <c r="BS50">
        <v>25.710433333333299</v>
      </c>
      <c r="BT50">
        <v>26.2740233333333</v>
      </c>
      <c r="BU50">
        <v>397.76179999999999</v>
      </c>
      <c r="BV50">
        <v>25.308776666666699</v>
      </c>
      <c r="BW50">
        <v>500.01799999999997</v>
      </c>
      <c r="BX50">
        <v>101.719366666667</v>
      </c>
      <c r="BY50">
        <v>4.4281630000000002E-2</v>
      </c>
      <c r="BZ50">
        <v>36.877209999999998</v>
      </c>
      <c r="CA50">
        <v>37.442706666666702</v>
      </c>
      <c r="CB50">
        <v>999.9</v>
      </c>
      <c r="CC50">
        <v>0</v>
      </c>
      <c r="CD50">
        <v>0</v>
      </c>
      <c r="CE50">
        <v>10007.7616666667</v>
      </c>
      <c r="CF50">
        <v>0</v>
      </c>
      <c r="CG50">
        <v>185.68520000000001</v>
      </c>
      <c r="CH50">
        <v>1399.98966666667</v>
      </c>
      <c r="CI50">
        <v>0.90000179999999996</v>
      </c>
      <c r="CJ50">
        <v>9.9998283333333299E-2</v>
      </c>
      <c r="CK50">
        <v>0</v>
      </c>
      <c r="CL50">
        <v>1003.4285333333301</v>
      </c>
      <c r="CM50">
        <v>4.9997499999999997</v>
      </c>
      <c r="CN50">
        <v>13854.16</v>
      </c>
      <c r="CO50">
        <v>12177.97</v>
      </c>
      <c r="CP50">
        <v>48.258166666666703</v>
      </c>
      <c r="CQ50">
        <v>49.641500000000001</v>
      </c>
      <c r="CR50">
        <v>48.974766666666603</v>
      </c>
      <c r="CS50">
        <v>49.193300000000001</v>
      </c>
      <c r="CT50">
        <v>50.066233333333301</v>
      </c>
      <c r="CU50">
        <v>1255.49233333333</v>
      </c>
      <c r="CV50">
        <v>139.49766666666699</v>
      </c>
      <c r="CW50">
        <v>0</v>
      </c>
      <c r="CX50">
        <v>120.10000014305101</v>
      </c>
      <c r="CY50">
        <v>0</v>
      </c>
      <c r="CZ50">
        <v>1002.8808</v>
      </c>
      <c r="DA50">
        <v>-63.339307592037699</v>
      </c>
      <c r="DB50">
        <v>-898.58461404272896</v>
      </c>
      <c r="DC50">
        <v>13846.7</v>
      </c>
      <c r="DD50">
        <v>15</v>
      </c>
      <c r="DE50">
        <v>1607548444.5</v>
      </c>
      <c r="DF50" t="s">
        <v>458</v>
      </c>
      <c r="DG50">
        <v>1607548442.5</v>
      </c>
      <c r="DH50">
        <v>1607548444.5</v>
      </c>
      <c r="DI50">
        <v>15</v>
      </c>
      <c r="DJ50">
        <v>-1.4999999999999999E-2</v>
      </c>
      <c r="DK50">
        <v>-1.7000000000000001E-2</v>
      </c>
      <c r="DL50">
        <v>2.3340000000000001</v>
      </c>
      <c r="DM50">
        <v>0.40200000000000002</v>
      </c>
      <c r="DN50">
        <v>403</v>
      </c>
      <c r="DO50">
        <v>27</v>
      </c>
      <c r="DP50">
        <v>0.11</v>
      </c>
      <c r="DQ50">
        <v>7.0000000000000007E-2</v>
      </c>
      <c r="DR50">
        <v>-0.14406987073167801</v>
      </c>
      <c r="DS50">
        <v>0.36015933007026601</v>
      </c>
      <c r="DT50">
        <v>4.5050497538718502E-2</v>
      </c>
      <c r="DU50">
        <v>1</v>
      </c>
      <c r="DV50">
        <v>0.3991903</v>
      </c>
      <c r="DW50">
        <v>-1.0990939888765301</v>
      </c>
      <c r="DX50">
        <v>9.4947194825738102E-2</v>
      </c>
      <c r="DY50">
        <v>0</v>
      </c>
      <c r="DZ50">
        <v>-0.56358336666666697</v>
      </c>
      <c r="EA50">
        <v>2.0778998442714101</v>
      </c>
      <c r="EB50">
        <v>0.15111304568335199</v>
      </c>
      <c r="EC50">
        <v>0</v>
      </c>
      <c r="ED50">
        <v>1</v>
      </c>
      <c r="EE50">
        <v>3</v>
      </c>
      <c r="EF50" t="s">
        <v>321</v>
      </c>
      <c r="EG50">
        <v>100</v>
      </c>
      <c r="EH50">
        <v>100</v>
      </c>
      <c r="EI50">
        <v>2.3340000000000001</v>
      </c>
      <c r="EJ50">
        <v>0.40160000000000001</v>
      </c>
      <c r="EK50">
        <v>2.3341500000000202</v>
      </c>
      <c r="EL50">
        <v>0</v>
      </c>
      <c r="EM50">
        <v>0</v>
      </c>
      <c r="EN50">
        <v>0</v>
      </c>
      <c r="EO50">
        <v>0.401664999999994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3.8</v>
      </c>
      <c r="EX50">
        <v>3.8</v>
      </c>
      <c r="EY50">
        <v>2</v>
      </c>
      <c r="EZ50">
        <v>512.99099999999999</v>
      </c>
      <c r="FA50">
        <v>514.31799999999998</v>
      </c>
      <c r="FB50">
        <v>35.4938</v>
      </c>
      <c r="FC50">
        <v>33.065600000000003</v>
      </c>
      <c r="FD50">
        <v>29.9998</v>
      </c>
      <c r="FE50">
        <v>32.838299999999997</v>
      </c>
      <c r="FF50">
        <v>32.773299999999999</v>
      </c>
      <c r="FG50">
        <v>13.566599999999999</v>
      </c>
      <c r="FH50">
        <v>0</v>
      </c>
      <c r="FI50">
        <v>100</v>
      </c>
      <c r="FJ50">
        <v>-999.9</v>
      </c>
      <c r="FK50">
        <v>400</v>
      </c>
      <c r="FL50">
        <v>26.3903</v>
      </c>
      <c r="FM50">
        <v>101.511</v>
      </c>
      <c r="FN50">
        <v>100.852</v>
      </c>
    </row>
    <row r="51" spans="1:170" x14ac:dyDescent="0.25">
      <c r="A51">
        <v>35</v>
      </c>
      <c r="B51">
        <v>1607548852.5</v>
      </c>
      <c r="C51">
        <v>7920.5</v>
      </c>
      <c r="D51" t="s">
        <v>463</v>
      </c>
      <c r="E51" t="s">
        <v>464</v>
      </c>
      <c r="F51" t="s">
        <v>465</v>
      </c>
      <c r="G51" t="s">
        <v>301</v>
      </c>
      <c r="H51">
        <v>1607548844.5</v>
      </c>
      <c r="I51">
        <f t="shared" si="43"/>
        <v>9.0663823305532968E-4</v>
      </c>
      <c r="J51">
        <f t="shared" si="44"/>
        <v>4.0207257359042012</v>
      </c>
      <c r="K51">
        <f t="shared" si="45"/>
        <v>395.41441935483903</v>
      </c>
      <c r="L51">
        <f t="shared" si="46"/>
        <v>141.39272839853803</v>
      </c>
      <c r="M51">
        <f t="shared" si="47"/>
        <v>14.387533196287217</v>
      </c>
      <c r="N51">
        <f t="shared" si="48"/>
        <v>40.235718973630078</v>
      </c>
      <c r="O51">
        <f t="shared" si="49"/>
        <v>2.6974414470767646E-2</v>
      </c>
      <c r="P51">
        <f t="shared" si="50"/>
        <v>2.959202295481036</v>
      </c>
      <c r="Q51">
        <f t="shared" si="51"/>
        <v>2.6838555371731257E-2</v>
      </c>
      <c r="R51">
        <f t="shared" si="52"/>
        <v>1.67862463312357E-2</v>
      </c>
      <c r="S51">
        <f t="shared" si="53"/>
        <v>231.29035399058915</v>
      </c>
      <c r="T51">
        <f t="shared" si="54"/>
        <v>37.937645472147388</v>
      </c>
      <c r="U51">
        <f t="shared" si="55"/>
        <v>36.230616129032299</v>
      </c>
      <c r="V51">
        <f t="shared" si="56"/>
        <v>6.0448830995395149</v>
      </c>
      <c r="W51">
        <f t="shared" si="57"/>
        <v>44.127226584326827</v>
      </c>
      <c r="X51">
        <f t="shared" si="58"/>
        <v>2.7561046703791288</v>
      </c>
      <c r="Y51">
        <f t="shared" si="59"/>
        <v>6.2458143955914194</v>
      </c>
      <c r="Z51">
        <f t="shared" si="60"/>
        <v>3.2887784291603861</v>
      </c>
      <c r="AA51">
        <f t="shared" si="61"/>
        <v>-39.982746077740039</v>
      </c>
      <c r="AB51">
        <f t="shared" si="62"/>
        <v>95.251533092584253</v>
      </c>
      <c r="AC51">
        <f t="shared" si="63"/>
        <v>7.6298071756073451</v>
      </c>
      <c r="AD51">
        <f t="shared" si="64"/>
        <v>294.1889481810407</v>
      </c>
      <c r="AE51">
        <v>0</v>
      </c>
      <c r="AF51">
        <v>0</v>
      </c>
      <c r="AG51">
        <f t="shared" si="65"/>
        <v>1</v>
      </c>
      <c r="AH51">
        <f t="shared" si="66"/>
        <v>0</v>
      </c>
      <c r="AI51">
        <f t="shared" si="67"/>
        <v>52070.636748130899</v>
      </c>
      <c r="AJ51" t="s">
        <v>287</v>
      </c>
      <c r="AK51">
        <v>715.47692307692296</v>
      </c>
      <c r="AL51">
        <v>3262.08</v>
      </c>
      <c r="AM51">
        <f t="shared" si="68"/>
        <v>2546.603076923077</v>
      </c>
      <c r="AN51">
        <f t="shared" si="69"/>
        <v>0.78066849277855754</v>
      </c>
      <c r="AO51">
        <v>-0.57774747981622299</v>
      </c>
      <c r="AP51" t="s">
        <v>466</v>
      </c>
      <c r="AQ51">
        <v>965.92071999999996</v>
      </c>
      <c r="AR51">
        <v>1127.74</v>
      </c>
      <c r="AS51">
        <f t="shared" si="70"/>
        <v>0.14348988241970673</v>
      </c>
      <c r="AT51">
        <v>0.5</v>
      </c>
      <c r="AU51">
        <f t="shared" si="71"/>
        <v>1180.181749134422</v>
      </c>
      <c r="AV51">
        <f t="shared" si="72"/>
        <v>4.0207257359042012</v>
      </c>
      <c r="AW51">
        <f t="shared" si="73"/>
        <v>84.672070208591023</v>
      </c>
      <c r="AX51">
        <f t="shared" si="74"/>
        <v>0.38153297745934345</v>
      </c>
      <c r="AY51">
        <f t="shared" si="75"/>
        <v>3.8964110562572855E-3</v>
      </c>
      <c r="AZ51">
        <f t="shared" si="76"/>
        <v>1.8925816234238388</v>
      </c>
      <c r="BA51" t="s">
        <v>467</v>
      </c>
      <c r="BB51">
        <v>697.47</v>
      </c>
      <c r="BC51">
        <f t="shared" si="77"/>
        <v>430.27</v>
      </c>
      <c r="BD51">
        <f t="shared" si="78"/>
        <v>0.3760877588490949</v>
      </c>
      <c r="BE51">
        <f t="shared" si="79"/>
        <v>0.83222790209817499</v>
      </c>
      <c r="BF51">
        <f t="shared" si="80"/>
        <v>0.39251460792399179</v>
      </c>
      <c r="BG51">
        <f t="shared" si="81"/>
        <v>0.83811255053489053</v>
      </c>
      <c r="BH51">
        <f t="shared" si="82"/>
        <v>1399.9961290322599</v>
      </c>
      <c r="BI51">
        <f t="shared" si="83"/>
        <v>1180.181749134422</v>
      </c>
      <c r="BJ51">
        <f t="shared" si="84"/>
        <v>0.84298929451341875</v>
      </c>
      <c r="BK51">
        <f t="shared" si="85"/>
        <v>0.19597858902683751</v>
      </c>
      <c r="BL51">
        <v>6</v>
      </c>
      <c r="BM51">
        <v>0.5</v>
      </c>
      <c r="BN51" t="s">
        <v>290</v>
      </c>
      <c r="BO51">
        <v>2</v>
      </c>
      <c r="BP51">
        <v>1607548844.5</v>
      </c>
      <c r="BQ51">
        <v>395.41441935483903</v>
      </c>
      <c r="BR51">
        <v>400.66929032258099</v>
      </c>
      <c r="BS51">
        <v>27.0854741935484</v>
      </c>
      <c r="BT51">
        <v>26.027016129032301</v>
      </c>
      <c r="BU51">
        <v>393.115967741936</v>
      </c>
      <c r="BV51">
        <v>26.698325806451599</v>
      </c>
      <c r="BW51">
        <v>500.01877419354798</v>
      </c>
      <c r="BX51">
        <v>101.71083870967701</v>
      </c>
      <c r="BY51">
        <v>4.4982535483871003E-2</v>
      </c>
      <c r="BZ51">
        <v>36.8276677419355</v>
      </c>
      <c r="CA51">
        <v>36.230616129032299</v>
      </c>
      <c r="CB51">
        <v>999.9</v>
      </c>
      <c r="CC51">
        <v>0</v>
      </c>
      <c r="CD51">
        <v>0</v>
      </c>
      <c r="CE51">
        <v>9998.9529032258106</v>
      </c>
      <c r="CF51">
        <v>0</v>
      </c>
      <c r="CG51">
        <v>187.84909677419401</v>
      </c>
      <c r="CH51">
        <v>1399.9961290322599</v>
      </c>
      <c r="CI51">
        <v>0.90000038709677399</v>
      </c>
      <c r="CJ51">
        <v>9.9999554838709703E-2</v>
      </c>
      <c r="CK51">
        <v>0</v>
      </c>
      <c r="CL51">
        <v>970.12896774193598</v>
      </c>
      <c r="CM51">
        <v>4.9997499999999997</v>
      </c>
      <c r="CN51">
        <v>13330.064516128999</v>
      </c>
      <c r="CO51">
        <v>12178.0064516129</v>
      </c>
      <c r="CP51">
        <v>47.588419354838699</v>
      </c>
      <c r="CQ51">
        <v>49</v>
      </c>
      <c r="CR51">
        <v>48.245935483871001</v>
      </c>
      <c r="CS51">
        <v>48.689032258064501</v>
      </c>
      <c r="CT51">
        <v>49.429000000000002</v>
      </c>
      <c r="CU51">
        <v>1255.4961290322599</v>
      </c>
      <c r="CV51">
        <v>139.5</v>
      </c>
      <c r="CW51">
        <v>0</v>
      </c>
      <c r="CX51">
        <v>180.200000047684</v>
      </c>
      <c r="CY51">
        <v>0</v>
      </c>
      <c r="CZ51">
        <v>965.92071999999996</v>
      </c>
      <c r="DA51">
        <v>-285.92607648201698</v>
      </c>
      <c r="DB51">
        <v>-3864.02307115638</v>
      </c>
      <c r="DC51">
        <v>13273.052</v>
      </c>
      <c r="DD51">
        <v>15</v>
      </c>
      <c r="DE51">
        <v>1607548745</v>
      </c>
      <c r="DF51" t="s">
        <v>468</v>
      </c>
      <c r="DG51">
        <v>1607548743.5</v>
      </c>
      <c r="DH51">
        <v>1607548745</v>
      </c>
      <c r="DI51">
        <v>16</v>
      </c>
      <c r="DJ51">
        <v>-3.5999999999999997E-2</v>
      </c>
      <c r="DK51">
        <v>-1.4999999999999999E-2</v>
      </c>
      <c r="DL51">
        <v>2.298</v>
      </c>
      <c r="DM51">
        <v>0.38700000000000001</v>
      </c>
      <c r="DN51">
        <v>402</v>
      </c>
      <c r="DO51">
        <v>26</v>
      </c>
      <c r="DP51">
        <v>0.08</v>
      </c>
      <c r="DQ51">
        <v>0.04</v>
      </c>
      <c r="DR51">
        <v>4.0106704557431598</v>
      </c>
      <c r="DS51">
        <v>3.1056466806542899</v>
      </c>
      <c r="DT51">
        <v>0.230732403724829</v>
      </c>
      <c r="DU51">
        <v>0</v>
      </c>
      <c r="DV51">
        <v>-5.2667176666666702</v>
      </c>
      <c r="DW51">
        <v>-4.1086027141267998</v>
      </c>
      <c r="DX51">
        <v>0.30310473286399803</v>
      </c>
      <c r="DY51">
        <v>0</v>
      </c>
      <c r="DZ51">
        <v>1.0625053666666699</v>
      </c>
      <c r="EA51">
        <v>0.81901286763069903</v>
      </c>
      <c r="EB51">
        <v>5.9578744025300001E-2</v>
      </c>
      <c r="EC51">
        <v>0</v>
      </c>
      <c r="ED51">
        <v>0</v>
      </c>
      <c r="EE51">
        <v>3</v>
      </c>
      <c r="EF51" t="s">
        <v>297</v>
      </c>
      <c r="EG51">
        <v>100</v>
      </c>
      <c r="EH51">
        <v>100</v>
      </c>
      <c r="EI51">
        <v>2.298</v>
      </c>
      <c r="EJ51">
        <v>0.38719999999999999</v>
      </c>
      <c r="EK51">
        <v>2.2982999999999798</v>
      </c>
      <c r="EL51">
        <v>0</v>
      </c>
      <c r="EM51">
        <v>0</v>
      </c>
      <c r="EN51">
        <v>0</v>
      </c>
      <c r="EO51">
        <v>0.38715238095238302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1.8</v>
      </c>
      <c r="EX51">
        <v>1.8</v>
      </c>
      <c r="EY51">
        <v>2</v>
      </c>
      <c r="EZ51">
        <v>514.87800000000004</v>
      </c>
      <c r="FA51">
        <v>513.56700000000001</v>
      </c>
      <c r="FB51">
        <v>35.460700000000003</v>
      </c>
      <c r="FC51">
        <v>33.058599999999998</v>
      </c>
      <c r="FD51">
        <v>30.000499999999999</v>
      </c>
      <c r="FE51">
        <v>32.844200000000001</v>
      </c>
      <c r="FF51">
        <v>32.790700000000001</v>
      </c>
      <c r="FG51">
        <v>13.0688</v>
      </c>
      <c r="FH51">
        <v>0</v>
      </c>
      <c r="FI51">
        <v>100</v>
      </c>
      <c r="FJ51">
        <v>-999.9</v>
      </c>
      <c r="FK51">
        <v>400</v>
      </c>
      <c r="FL51">
        <v>40.393500000000003</v>
      </c>
      <c r="FM51">
        <v>101.508</v>
      </c>
      <c r="FN51">
        <v>100.842</v>
      </c>
    </row>
    <row r="52" spans="1:170" x14ac:dyDescent="0.25">
      <c r="A52">
        <v>36</v>
      </c>
      <c r="B52">
        <v>1607548988</v>
      </c>
      <c r="C52">
        <v>8056</v>
      </c>
      <c r="D52" t="s">
        <v>469</v>
      </c>
      <c r="E52" t="s">
        <v>470</v>
      </c>
      <c r="F52" t="s">
        <v>465</v>
      </c>
      <c r="G52" t="s">
        <v>301</v>
      </c>
      <c r="H52">
        <v>1607548980</v>
      </c>
      <c r="I52">
        <f t="shared" si="43"/>
        <v>7.4275117330763717E-4</v>
      </c>
      <c r="J52">
        <f t="shared" si="44"/>
        <v>4.2800052974246467</v>
      </c>
      <c r="K52">
        <f t="shared" si="45"/>
        <v>394.12154838709699</v>
      </c>
      <c r="L52">
        <f t="shared" si="46"/>
        <v>40.507610072916613</v>
      </c>
      <c r="M52">
        <f t="shared" si="47"/>
        <v>4.121661475503597</v>
      </c>
      <c r="N52">
        <f t="shared" si="48"/>
        <v>40.101985768324113</v>
      </c>
      <c r="O52">
        <f t="shared" si="49"/>
        <v>2.0161238430580347E-2</v>
      </c>
      <c r="P52">
        <f t="shared" si="50"/>
        <v>2.9586383345432505</v>
      </c>
      <c r="Q52">
        <f t="shared" si="51"/>
        <v>2.0085223598912932E-2</v>
      </c>
      <c r="R52">
        <f t="shared" si="52"/>
        <v>1.25600703900378E-2</v>
      </c>
      <c r="S52">
        <f t="shared" si="53"/>
        <v>231.28983436643051</v>
      </c>
      <c r="T52">
        <f t="shared" si="54"/>
        <v>37.901550997906874</v>
      </c>
      <c r="U52">
        <f t="shared" si="55"/>
        <v>37.0331677419355</v>
      </c>
      <c r="V52">
        <f t="shared" si="56"/>
        <v>6.3163019432189449</v>
      </c>
      <c r="W52">
        <f t="shared" si="57"/>
        <v>43.746749516582859</v>
      </c>
      <c r="X52">
        <f t="shared" si="58"/>
        <v>2.720671401942258</v>
      </c>
      <c r="Y52">
        <f t="shared" si="59"/>
        <v>6.2191395520962001</v>
      </c>
      <c r="Z52">
        <f t="shared" si="60"/>
        <v>3.5956305412766869</v>
      </c>
      <c r="AA52">
        <f t="shared" si="61"/>
        <v>-32.755326742866799</v>
      </c>
      <c r="AB52">
        <f t="shared" si="62"/>
        <v>-45.266804915644144</v>
      </c>
      <c r="AC52">
        <f t="shared" si="63"/>
        <v>-3.6393790436804241</v>
      </c>
      <c r="AD52">
        <f t="shared" si="64"/>
        <v>149.62832366423913</v>
      </c>
      <c r="AE52">
        <v>0</v>
      </c>
      <c r="AF52">
        <v>0</v>
      </c>
      <c r="AG52">
        <f t="shared" si="65"/>
        <v>1</v>
      </c>
      <c r="AH52">
        <f t="shared" si="66"/>
        <v>0</v>
      </c>
      <c r="AI52">
        <f t="shared" si="67"/>
        <v>52067.705464068473</v>
      </c>
      <c r="AJ52" t="s">
        <v>287</v>
      </c>
      <c r="AK52">
        <v>715.47692307692296</v>
      </c>
      <c r="AL52">
        <v>3262.08</v>
      </c>
      <c r="AM52">
        <f t="shared" si="68"/>
        <v>2546.603076923077</v>
      </c>
      <c r="AN52">
        <f t="shared" si="69"/>
        <v>0.78066849277855754</v>
      </c>
      <c r="AO52">
        <v>-0.57774747981622299</v>
      </c>
      <c r="AP52" t="s">
        <v>471</v>
      </c>
      <c r="AQ52">
        <v>1039.17484615385</v>
      </c>
      <c r="AR52">
        <v>1212.6300000000001</v>
      </c>
      <c r="AS52">
        <f t="shared" si="70"/>
        <v>0.14304046068969933</v>
      </c>
      <c r="AT52">
        <v>0.5</v>
      </c>
      <c r="AU52">
        <f t="shared" si="71"/>
        <v>1180.1802549547835</v>
      </c>
      <c r="AV52">
        <f t="shared" si="72"/>
        <v>4.2800052974246467</v>
      </c>
      <c r="AW52">
        <f t="shared" si="73"/>
        <v>84.406763682809526</v>
      </c>
      <c r="AX52">
        <f t="shared" si="74"/>
        <v>0.38019841171668195</v>
      </c>
      <c r="AY52">
        <f t="shared" si="75"/>
        <v>4.1161108710694241E-3</v>
      </c>
      <c r="AZ52">
        <f t="shared" si="76"/>
        <v>1.6900868360505674</v>
      </c>
      <c r="BA52" t="s">
        <v>472</v>
      </c>
      <c r="BB52">
        <v>751.59</v>
      </c>
      <c r="BC52">
        <f t="shared" si="77"/>
        <v>461.04000000000008</v>
      </c>
      <c r="BD52">
        <f t="shared" si="78"/>
        <v>0.37622582388979281</v>
      </c>
      <c r="BE52">
        <f t="shared" si="79"/>
        <v>0.81635457619827201</v>
      </c>
      <c r="BF52">
        <f t="shared" si="80"/>
        <v>0.3488968728096361</v>
      </c>
      <c r="BG52">
        <f t="shared" si="81"/>
        <v>0.80477794854321771</v>
      </c>
      <c r="BH52">
        <f t="shared" si="82"/>
        <v>1399.99451612903</v>
      </c>
      <c r="BI52">
        <f t="shared" si="83"/>
        <v>1180.1802549547835</v>
      </c>
      <c r="BJ52">
        <f t="shared" si="84"/>
        <v>0.84298919842769782</v>
      </c>
      <c r="BK52">
        <f t="shared" si="85"/>
        <v>0.19597839685539559</v>
      </c>
      <c r="BL52">
        <v>6</v>
      </c>
      <c r="BM52">
        <v>0.5</v>
      </c>
      <c r="BN52" t="s">
        <v>290</v>
      </c>
      <c r="BO52">
        <v>2</v>
      </c>
      <c r="BP52">
        <v>1607548980</v>
      </c>
      <c r="BQ52">
        <v>394.12154838709699</v>
      </c>
      <c r="BR52">
        <v>399.60880645161302</v>
      </c>
      <c r="BS52">
        <v>26.738706451612899</v>
      </c>
      <c r="BT52">
        <v>25.871241935483901</v>
      </c>
      <c r="BU52">
        <v>391.82329032258099</v>
      </c>
      <c r="BV52">
        <v>26.351564516128999</v>
      </c>
      <c r="BW52">
        <v>500.002677419355</v>
      </c>
      <c r="BX52">
        <v>101.70522580645201</v>
      </c>
      <c r="BY52">
        <v>4.50741516129032E-2</v>
      </c>
      <c r="BZ52">
        <v>36.749374193548398</v>
      </c>
      <c r="CA52">
        <v>37.0331677419355</v>
      </c>
      <c r="CB52">
        <v>999.9</v>
      </c>
      <c r="CC52">
        <v>0</v>
      </c>
      <c r="CD52">
        <v>0</v>
      </c>
      <c r="CE52">
        <v>9996.3070967741896</v>
      </c>
      <c r="CF52">
        <v>0</v>
      </c>
      <c r="CG52">
        <v>192.968774193548</v>
      </c>
      <c r="CH52">
        <v>1399.99451612903</v>
      </c>
      <c r="CI52">
        <v>0.90000335483870897</v>
      </c>
      <c r="CJ52">
        <v>9.9996541935483796E-2</v>
      </c>
      <c r="CK52">
        <v>0</v>
      </c>
      <c r="CL52">
        <v>1040.51987096774</v>
      </c>
      <c r="CM52">
        <v>4.9997499999999997</v>
      </c>
      <c r="CN52">
        <v>14259.7387096774</v>
      </c>
      <c r="CO52">
        <v>12178.009677419401</v>
      </c>
      <c r="CP52">
        <v>47.201225806451603</v>
      </c>
      <c r="CQ52">
        <v>48.643000000000001</v>
      </c>
      <c r="CR52">
        <v>47.877000000000002</v>
      </c>
      <c r="CS52">
        <v>48.330290322580602</v>
      </c>
      <c r="CT52">
        <v>49.092483870967698</v>
      </c>
      <c r="CU52">
        <v>1255.5003225806399</v>
      </c>
      <c r="CV52">
        <v>139.495483870968</v>
      </c>
      <c r="CW52">
        <v>0</v>
      </c>
      <c r="CX52">
        <v>134.299999952316</v>
      </c>
      <c r="CY52">
        <v>0</v>
      </c>
      <c r="CZ52">
        <v>1039.17484615385</v>
      </c>
      <c r="DA52">
        <v>-337.56615387622202</v>
      </c>
      <c r="DB52">
        <v>-4558.7589747305401</v>
      </c>
      <c r="DC52">
        <v>14241.4115384615</v>
      </c>
      <c r="DD52">
        <v>15</v>
      </c>
      <c r="DE52">
        <v>1607548745</v>
      </c>
      <c r="DF52" t="s">
        <v>468</v>
      </c>
      <c r="DG52">
        <v>1607548743.5</v>
      </c>
      <c r="DH52">
        <v>1607548745</v>
      </c>
      <c r="DI52">
        <v>16</v>
      </c>
      <c r="DJ52">
        <v>-3.5999999999999997E-2</v>
      </c>
      <c r="DK52">
        <v>-1.4999999999999999E-2</v>
      </c>
      <c r="DL52">
        <v>2.298</v>
      </c>
      <c r="DM52">
        <v>0.38700000000000001</v>
      </c>
      <c r="DN52">
        <v>402</v>
      </c>
      <c r="DO52">
        <v>26</v>
      </c>
      <c r="DP52">
        <v>0.08</v>
      </c>
      <c r="DQ52">
        <v>0.04</v>
      </c>
      <c r="DR52">
        <v>4.2826907003385699</v>
      </c>
      <c r="DS52">
        <v>0.196238427171576</v>
      </c>
      <c r="DT52">
        <v>2.7074000411446301E-2</v>
      </c>
      <c r="DU52">
        <v>1</v>
      </c>
      <c r="DV52">
        <v>-5.4857163333333299</v>
      </c>
      <c r="DW52">
        <v>-0.89469410456063903</v>
      </c>
      <c r="DX52">
        <v>6.7579924804305302E-2</v>
      </c>
      <c r="DY52">
        <v>0</v>
      </c>
      <c r="DZ52">
        <v>0.86258036666666704</v>
      </c>
      <c r="EA52">
        <v>1.40812370189099</v>
      </c>
      <c r="EB52">
        <v>0.10258383806217</v>
      </c>
      <c r="EC52">
        <v>0</v>
      </c>
      <c r="ED52">
        <v>1</v>
      </c>
      <c r="EE52">
        <v>3</v>
      </c>
      <c r="EF52" t="s">
        <v>321</v>
      </c>
      <c r="EG52">
        <v>100</v>
      </c>
      <c r="EH52">
        <v>100</v>
      </c>
      <c r="EI52">
        <v>2.298</v>
      </c>
      <c r="EJ52">
        <v>0.38719999999999999</v>
      </c>
      <c r="EK52">
        <v>2.2982999999999798</v>
      </c>
      <c r="EL52">
        <v>0</v>
      </c>
      <c r="EM52">
        <v>0</v>
      </c>
      <c r="EN52">
        <v>0</v>
      </c>
      <c r="EO52">
        <v>0.38715238095238302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4.0999999999999996</v>
      </c>
      <c r="EX52">
        <v>4</v>
      </c>
      <c r="EY52">
        <v>2</v>
      </c>
      <c r="EZ52">
        <v>513.577</v>
      </c>
      <c r="FA52">
        <v>512.495</v>
      </c>
      <c r="FB52">
        <v>35.448999999999998</v>
      </c>
      <c r="FC52">
        <v>33.156399999999998</v>
      </c>
      <c r="FD52">
        <v>30.0002</v>
      </c>
      <c r="FE52">
        <v>32.92</v>
      </c>
      <c r="FF52">
        <v>32.860399999999998</v>
      </c>
      <c r="FG52">
        <v>13.1736</v>
      </c>
      <c r="FH52">
        <v>0</v>
      </c>
      <c r="FI52">
        <v>100</v>
      </c>
      <c r="FJ52">
        <v>-999.9</v>
      </c>
      <c r="FK52">
        <v>400</v>
      </c>
      <c r="FL52">
        <v>27.105699999999999</v>
      </c>
      <c r="FM52">
        <v>101.489</v>
      </c>
      <c r="FN52">
        <v>100.828</v>
      </c>
    </row>
    <row r="53" spans="1:170" x14ac:dyDescent="0.25">
      <c r="A53">
        <v>37</v>
      </c>
      <c r="B53">
        <v>1607549246.0999999</v>
      </c>
      <c r="C53">
        <v>8314.0999999046307</v>
      </c>
      <c r="D53" t="s">
        <v>473</v>
      </c>
      <c r="E53" t="s">
        <v>474</v>
      </c>
      <c r="F53" t="s">
        <v>285</v>
      </c>
      <c r="G53" t="s">
        <v>396</v>
      </c>
      <c r="H53">
        <v>1607549238.0999999</v>
      </c>
      <c r="I53">
        <f t="shared" si="43"/>
        <v>-3.282558170582702E-5</v>
      </c>
      <c r="J53">
        <f t="shared" si="44"/>
        <v>-7.1343210610100988E-2</v>
      </c>
      <c r="K53">
        <f t="shared" si="45"/>
        <v>400.55103225806403</v>
      </c>
      <c r="L53">
        <f t="shared" si="46"/>
        <v>244.09346301240555</v>
      </c>
      <c r="M53">
        <f t="shared" si="47"/>
        <v>24.836149793733114</v>
      </c>
      <c r="N53">
        <f t="shared" si="48"/>
        <v>40.755476670385512</v>
      </c>
      <c r="O53">
        <f t="shared" si="49"/>
        <v>-8.3767217413659048E-4</v>
      </c>
      <c r="P53">
        <f t="shared" si="50"/>
        <v>2.9594452952420607</v>
      </c>
      <c r="Q53">
        <f t="shared" si="51"/>
        <v>-8.3780392064677954E-4</v>
      </c>
      <c r="R53">
        <f t="shared" si="52"/>
        <v>-5.2361561208219066E-4</v>
      </c>
      <c r="S53">
        <f t="shared" si="53"/>
        <v>231.29270947719272</v>
      </c>
      <c r="T53">
        <f t="shared" si="54"/>
        <v>37.951796438460335</v>
      </c>
      <c r="U53">
        <f t="shared" si="55"/>
        <v>37.251983870967699</v>
      </c>
      <c r="V53">
        <f t="shared" si="56"/>
        <v>6.3921151931612776</v>
      </c>
      <c r="W53">
        <f t="shared" si="57"/>
        <v>41.844131848955115</v>
      </c>
      <c r="X53">
        <f t="shared" si="58"/>
        <v>2.581348916624485</v>
      </c>
      <c r="Y53">
        <f t="shared" si="59"/>
        <v>6.1689627734239725</v>
      </c>
      <c r="Z53">
        <f t="shared" si="60"/>
        <v>3.8107662765367927</v>
      </c>
      <c r="AA53">
        <f t="shared" si="61"/>
        <v>1.4476081532269716</v>
      </c>
      <c r="AB53">
        <f t="shared" si="62"/>
        <v>-103.81533158919578</v>
      </c>
      <c r="AC53">
        <f t="shared" si="63"/>
        <v>-8.3471767735716647</v>
      </c>
      <c r="AD53">
        <f t="shared" si="64"/>
        <v>120.57780926765224</v>
      </c>
      <c r="AE53">
        <v>0</v>
      </c>
      <c r="AF53">
        <v>0</v>
      </c>
      <c r="AG53">
        <f t="shared" si="65"/>
        <v>1</v>
      </c>
      <c r="AH53">
        <f t="shared" si="66"/>
        <v>0</v>
      </c>
      <c r="AI53">
        <f t="shared" si="67"/>
        <v>52115.443056426193</v>
      </c>
      <c r="AJ53" t="s">
        <v>287</v>
      </c>
      <c r="AK53">
        <v>715.47692307692296</v>
      </c>
      <c r="AL53">
        <v>3262.08</v>
      </c>
      <c r="AM53">
        <f t="shared" si="68"/>
        <v>2546.603076923077</v>
      </c>
      <c r="AN53">
        <f t="shared" si="69"/>
        <v>0.78066849277855754</v>
      </c>
      <c r="AO53">
        <v>-0.57774747981622299</v>
      </c>
      <c r="AP53" t="s">
        <v>475</v>
      </c>
      <c r="AQ53">
        <v>1628.79923076923</v>
      </c>
      <c r="AR53">
        <v>1681.56</v>
      </c>
      <c r="AS53">
        <f t="shared" si="70"/>
        <v>3.1376084844293328E-2</v>
      </c>
      <c r="AT53">
        <v>0.5</v>
      </c>
      <c r="AU53">
        <f t="shared" si="71"/>
        <v>1180.1961559191191</v>
      </c>
      <c r="AV53">
        <f t="shared" si="72"/>
        <v>-7.1343210610100988E-2</v>
      </c>
      <c r="AW53">
        <f t="shared" si="73"/>
        <v>18.514967360513559</v>
      </c>
      <c r="AX53">
        <f t="shared" si="74"/>
        <v>0.53396845786055802</v>
      </c>
      <c r="AY53">
        <f t="shared" si="75"/>
        <v>4.2908483192926684E-4</v>
      </c>
      <c r="AZ53">
        <f t="shared" si="76"/>
        <v>0.93991293798615572</v>
      </c>
      <c r="BA53" t="s">
        <v>476</v>
      </c>
      <c r="BB53">
        <v>783.66</v>
      </c>
      <c r="BC53">
        <f t="shared" si="77"/>
        <v>897.9</v>
      </c>
      <c r="BD53">
        <f t="shared" si="78"/>
        <v>5.8760184019122329E-2</v>
      </c>
      <c r="BE53">
        <f t="shared" si="79"/>
        <v>0.63771273634008763</v>
      </c>
      <c r="BF53">
        <f t="shared" si="80"/>
        <v>5.461307675403048E-2</v>
      </c>
      <c r="BG53">
        <f t="shared" si="81"/>
        <v>0.62063853386592815</v>
      </c>
      <c r="BH53">
        <f t="shared" si="82"/>
        <v>1400.0135483870999</v>
      </c>
      <c r="BI53">
        <f t="shared" si="83"/>
        <v>1180.1961559191191</v>
      </c>
      <c r="BJ53">
        <f t="shared" si="84"/>
        <v>0.84298909626894414</v>
      </c>
      <c r="BK53">
        <f t="shared" si="85"/>
        <v>0.19597819253788826</v>
      </c>
      <c r="BL53">
        <v>6</v>
      </c>
      <c r="BM53">
        <v>0.5</v>
      </c>
      <c r="BN53" t="s">
        <v>290</v>
      </c>
      <c r="BO53">
        <v>2</v>
      </c>
      <c r="BP53">
        <v>1607549238.0999999</v>
      </c>
      <c r="BQ53">
        <v>400.55103225806403</v>
      </c>
      <c r="BR53">
        <v>400.44964516128999</v>
      </c>
      <c r="BS53">
        <v>25.369890322580599</v>
      </c>
      <c r="BT53">
        <v>25.408280645161302</v>
      </c>
      <c r="BU53">
        <v>398.25277419354802</v>
      </c>
      <c r="BV53">
        <v>24.982741935483901</v>
      </c>
      <c r="BW53">
        <v>500.01351612903198</v>
      </c>
      <c r="BX53">
        <v>101.703580645161</v>
      </c>
      <c r="BY53">
        <v>4.4944232258064501E-2</v>
      </c>
      <c r="BZ53">
        <v>36.601306451612899</v>
      </c>
      <c r="CA53">
        <v>37.251983870967699</v>
      </c>
      <c r="CB53">
        <v>999.9</v>
      </c>
      <c r="CC53">
        <v>0</v>
      </c>
      <c r="CD53">
        <v>0</v>
      </c>
      <c r="CE53">
        <v>10001.044516129001</v>
      </c>
      <c r="CF53">
        <v>0</v>
      </c>
      <c r="CG53">
        <v>201.55687096774199</v>
      </c>
      <c r="CH53">
        <v>1400.0135483870999</v>
      </c>
      <c r="CI53">
        <v>0.90000648387096804</v>
      </c>
      <c r="CJ53">
        <v>9.9993725806451605E-2</v>
      </c>
      <c r="CK53">
        <v>0</v>
      </c>
      <c r="CL53">
        <v>1629.3180645161301</v>
      </c>
      <c r="CM53">
        <v>4.9997499999999997</v>
      </c>
      <c r="CN53">
        <v>22779.825806451601</v>
      </c>
      <c r="CO53">
        <v>12178.1935483871</v>
      </c>
      <c r="CP53">
        <v>46.447161290322597</v>
      </c>
      <c r="CQ53">
        <v>47.924999999999997</v>
      </c>
      <c r="CR53">
        <v>47.116870967741903</v>
      </c>
      <c r="CS53">
        <v>47.651000000000003</v>
      </c>
      <c r="CT53">
        <v>48.375</v>
      </c>
      <c r="CU53">
        <v>1255.52193548387</v>
      </c>
      <c r="CV53">
        <v>139.49258064516101</v>
      </c>
      <c r="CW53">
        <v>0</v>
      </c>
      <c r="CX53">
        <v>257</v>
      </c>
      <c r="CY53">
        <v>0</v>
      </c>
      <c r="CZ53">
        <v>1628.79923076923</v>
      </c>
      <c r="DA53">
        <v>-97.969914611990802</v>
      </c>
      <c r="DB53">
        <v>-1376.7692317057599</v>
      </c>
      <c r="DC53">
        <v>22771.9653846154</v>
      </c>
      <c r="DD53">
        <v>15</v>
      </c>
      <c r="DE53">
        <v>1607548745</v>
      </c>
      <c r="DF53" t="s">
        <v>468</v>
      </c>
      <c r="DG53">
        <v>1607548743.5</v>
      </c>
      <c r="DH53">
        <v>1607548745</v>
      </c>
      <c r="DI53">
        <v>16</v>
      </c>
      <c r="DJ53">
        <v>-3.5999999999999997E-2</v>
      </c>
      <c r="DK53">
        <v>-1.4999999999999999E-2</v>
      </c>
      <c r="DL53">
        <v>2.298</v>
      </c>
      <c r="DM53">
        <v>0.38700000000000001</v>
      </c>
      <c r="DN53">
        <v>402</v>
      </c>
      <c r="DO53">
        <v>26</v>
      </c>
      <c r="DP53">
        <v>0.08</v>
      </c>
      <c r="DQ53">
        <v>0.04</v>
      </c>
      <c r="DR53">
        <v>-5.9540234044687501E-2</v>
      </c>
      <c r="DS53">
        <v>-0.60439943444783895</v>
      </c>
      <c r="DT53">
        <v>7.3373457459077002E-2</v>
      </c>
      <c r="DU53">
        <v>0</v>
      </c>
      <c r="DV53">
        <v>9.7308340833333298E-2</v>
      </c>
      <c r="DW53">
        <v>0.36357229094549498</v>
      </c>
      <c r="DX53">
        <v>8.0550117152239697E-2</v>
      </c>
      <c r="DY53">
        <v>0</v>
      </c>
      <c r="DZ53">
        <v>-4.2507939000000002E-2</v>
      </c>
      <c r="EA53">
        <v>1.1551857746829799</v>
      </c>
      <c r="EB53">
        <v>8.3902160559586894E-2</v>
      </c>
      <c r="EC53">
        <v>0</v>
      </c>
      <c r="ED53">
        <v>0</v>
      </c>
      <c r="EE53">
        <v>3</v>
      </c>
      <c r="EF53" t="s">
        <v>297</v>
      </c>
      <c r="EG53">
        <v>100</v>
      </c>
      <c r="EH53">
        <v>100</v>
      </c>
      <c r="EI53">
        <v>2.298</v>
      </c>
      <c r="EJ53">
        <v>0.38719999999999999</v>
      </c>
      <c r="EK53">
        <v>2.2982999999999798</v>
      </c>
      <c r="EL53">
        <v>0</v>
      </c>
      <c r="EM53">
        <v>0</v>
      </c>
      <c r="EN53">
        <v>0</v>
      </c>
      <c r="EO53">
        <v>0.38715238095238302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8.4</v>
      </c>
      <c r="EX53">
        <v>8.4</v>
      </c>
      <c r="EY53">
        <v>2</v>
      </c>
      <c r="EZ53">
        <v>512.66099999999994</v>
      </c>
      <c r="FA53">
        <v>512.22199999999998</v>
      </c>
      <c r="FB53">
        <v>35.353900000000003</v>
      </c>
      <c r="FC53">
        <v>33.111400000000003</v>
      </c>
      <c r="FD53">
        <v>30.0002</v>
      </c>
      <c r="FE53">
        <v>32.899500000000003</v>
      </c>
      <c r="FF53">
        <v>32.8459</v>
      </c>
      <c r="FG53">
        <v>13.4717</v>
      </c>
      <c r="FH53">
        <v>0</v>
      </c>
      <c r="FI53">
        <v>100</v>
      </c>
      <c r="FJ53">
        <v>-999.9</v>
      </c>
      <c r="FK53">
        <v>400</v>
      </c>
      <c r="FL53">
        <v>26.807600000000001</v>
      </c>
      <c r="FM53">
        <v>101.5</v>
      </c>
      <c r="FN53">
        <v>100.848</v>
      </c>
    </row>
    <row r="54" spans="1:170" x14ac:dyDescent="0.25">
      <c r="A54">
        <v>38</v>
      </c>
      <c r="B54">
        <v>1607549502.0999999</v>
      </c>
      <c r="C54">
        <v>8570.0999999046307</v>
      </c>
      <c r="D54" t="s">
        <v>477</v>
      </c>
      <c r="E54" t="s">
        <v>478</v>
      </c>
      <c r="F54" t="s">
        <v>285</v>
      </c>
      <c r="G54" t="s">
        <v>396</v>
      </c>
      <c r="H54">
        <v>1607549494.0999999</v>
      </c>
      <c r="I54">
        <f t="shared" si="43"/>
        <v>2.6612154645443441E-4</v>
      </c>
      <c r="J54">
        <f t="shared" si="44"/>
        <v>9.2065742309105594E-2</v>
      </c>
      <c r="K54">
        <f t="shared" si="45"/>
        <v>400.25125806451598</v>
      </c>
      <c r="L54">
        <f t="shared" si="46"/>
        <v>357.26305835082121</v>
      </c>
      <c r="M54">
        <f t="shared" si="47"/>
        <v>36.349563238651726</v>
      </c>
      <c r="N54">
        <f t="shared" si="48"/>
        <v>40.723377568131909</v>
      </c>
      <c r="O54">
        <f t="shared" si="49"/>
        <v>7.1864918620034267E-3</v>
      </c>
      <c r="P54">
        <f t="shared" si="50"/>
        <v>2.9591396388792446</v>
      </c>
      <c r="Q54">
        <f t="shared" si="51"/>
        <v>7.1768098952359151E-3</v>
      </c>
      <c r="R54">
        <f t="shared" si="52"/>
        <v>4.486374964908741E-3</v>
      </c>
      <c r="S54">
        <f t="shared" si="53"/>
        <v>231.2940223173679</v>
      </c>
      <c r="T54">
        <f t="shared" si="54"/>
        <v>37.823903695891673</v>
      </c>
      <c r="U54">
        <f t="shared" si="55"/>
        <v>36.6493258064516</v>
      </c>
      <c r="V54">
        <f t="shared" si="56"/>
        <v>6.1851967783532595</v>
      </c>
      <c r="W54">
        <f t="shared" si="57"/>
        <v>41.856749433685515</v>
      </c>
      <c r="X54">
        <f t="shared" si="58"/>
        <v>2.574846942157996</v>
      </c>
      <c r="Y54">
        <f t="shared" si="59"/>
        <v>6.1515692857071418</v>
      </c>
      <c r="Z54">
        <f t="shared" si="60"/>
        <v>3.6103498361952635</v>
      </c>
      <c r="AA54">
        <f t="shared" si="61"/>
        <v>-11.735960198640557</v>
      </c>
      <c r="AB54">
        <f t="shared" si="62"/>
        <v>-15.887956497574475</v>
      </c>
      <c r="AC54">
        <f t="shared" si="63"/>
        <v>-1.2735461355180955</v>
      </c>
      <c r="AD54">
        <f t="shared" si="64"/>
        <v>202.39655948563478</v>
      </c>
      <c r="AE54">
        <v>0</v>
      </c>
      <c r="AF54">
        <v>0</v>
      </c>
      <c r="AG54">
        <f t="shared" si="65"/>
        <v>1</v>
      </c>
      <c r="AH54">
        <f t="shared" si="66"/>
        <v>0</v>
      </c>
      <c r="AI54">
        <f t="shared" si="67"/>
        <v>52115.369614022471</v>
      </c>
      <c r="AJ54" t="s">
        <v>287</v>
      </c>
      <c r="AK54">
        <v>715.47692307692296</v>
      </c>
      <c r="AL54">
        <v>3262.08</v>
      </c>
      <c r="AM54">
        <f t="shared" si="68"/>
        <v>2546.603076923077</v>
      </c>
      <c r="AN54">
        <f t="shared" si="69"/>
        <v>0.78066849277855754</v>
      </c>
      <c r="AO54">
        <v>-0.57774747981622299</v>
      </c>
      <c r="AP54" t="s">
        <v>479</v>
      </c>
      <c r="AQ54">
        <v>1293.9195999999999</v>
      </c>
      <c r="AR54">
        <v>1378.77</v>
      </c>
      <c r="AS54">
        <f t="shared" si="70"/>
        <v>6.1540648549069155E-2</v>
      </c>
      <c r="AT54">
        <v>0.5</v>
      </c>
      <c r="AU54">
        <f t="shared" si="71"/>
        <v>1180.1985588118771</v>
      </c>
      <c r="AV54">
        <f t="shared" si="72"/>
        <v>9.2065742309105594E-2</v>
      </c>
      <c r="AW54">
        <f t="shared" si="73"/>
        <v>36.315092362979826</v>
      </c>
      <c r="AX54">
        <f t="shared" si="74"/>
        <v>0.4161172639381478</v>
      </c>
      <c r="AY54">
        <f t="shared" si="75"/>
        <v>5.6754282330224093E-4</v>
      </c>
      <c r="AZ54">
        <f t="shared" si="76"/>
        <v>1.3659348549794381</v>
      </c>
      <c r="BA54" t="s">
        <v>480</v>
      </c>
      <c r="BB54">
        <v>805.04</v>
      </c>
      <c r="BC54">
        <f t="shared" si="77"/>
        <v>573.73</v>
      </c>
      <c r="BD54">
        <f t="shared" si="78"/>
        <v>0.14789256270371087</v>
      </c>
      <c r="BE54">
        <f t="shared" si="79"/>
        <v>0.76649545794940255</v>
      </c>
      <c r="BF54">
        <f t="shared" si="80"/>
        <v>0.12792293927385623</v>
      </c>
      <c r="BG54">
        <f t="shared" si="81"/>
        <v>0.73953809962230221</v>
      </c>
      <c r="BH54">
        <f t="shared" si="82"/>
        <v>1400.0158064516099</v>
      </c>
      <c r="BI54">
        <f t="shared" si="83"/>
        <v>1180.1985588118771</v>
      </c>
      <c r="BJ54">
        <f t="shared" si="84"/>
        <v>0.84298945295705796</v>
      </c>
      <c r="BK54">
        <f t="shared" si="85"/>
        <v>0.19597890591411579</v>
      </c>
      <c r="BL54">
        <v>6</v>
      </c>
      <c r="BM54">
        <v>0.5</v>
      </c>
      <c r="BN54" t="s">
        <v>290</v>
      </c>
      <c r="BO54">
        <v>2</v>
      </c>
      <c r="BP54">
        <v>1607549494.0999999</v>
      </c>
      <c r="BQ54">
        <v>400.25125806451598</v>
      </c>
      <c r="BR54">
        <v>400.48954838709699</v>
      </c>
      <c r="BS54">
        <v>25.3069806451613</v>
      </c>
      <c r="BT54">
        <v>24.995725806451599</v>
      </c>
      <c r="BU54">
        <v>397.952870967742</v>
      </c>
      <c r="BV54">
        <v>24.9198290322581</v>
      </c>
      <c r="BW54">
        <v>500.01499999999999</v>
      </c>
      <c r="BX54">
        <v>101.69922580645201</v>
      </c>
      <c r="BY54">
        <v>4.5307777419354801E-2</v>
      </c>
      <c r="BZ54">
        <v>36.549735483870997</v>
      </c>
      <c r="CA54">
        <v>36.6493258064516</v>
      </c>
      <c r="CB54">
        <v>999.9</v>
      </c>
      <c r="CC54">
        <v>0</v>
      </c>
      <c r="CD54">
        <v>0</v>
      </c>
      <c r="CE54">
        <v>9999.7393548387099</v>
      </c>
      <c r="CF54">
        <v>0</v>
      </c>
      <c r="CG54">
        <v>121.58358064516101</v>
      </c>
      <c r="CH54">
        <v>1400.0158064516099</v>
      </c>
      <c r="CI54">
        <v>0.89999522580645197</v>
      </c>
      <c r="CJ54">
        <v>0.100004667741935</v>
      </c>
      <c r="CK54">
        <v>0</v>
      </c>
      <c r="CL54">
        <v>1294.9251612903199</v>
      </c>
      <c r="CM54">
        <v>4.9997499999999997</v>
      </c>
      <c r="CN54">
        <v>18035.222580645201</v>
      </c>
      <c r="CO54">
        <v>12178.180645161299</v>
      </c>
      <c r="CP54">
        <v>46.584548387096802</v>
      </c>
      <c r="CQ54">
        <v>48.167064516129003</v>
      </c>
      <c r="CR54">
        <v>47.288064516128998</v>
      </c>
      <c r="CS54">
        <v>48.015903225806397</v>
      </c>
      <c r="CT54">
        <v>48.503870967741904</v>
      </c>
      <c r="CU54">
        <v>1255.5064516129</v>
      </c>
      <c r="CV54">
        <v>139.50935483871001</v>
      </c>
      <c r="CW54">
        <v>0</v>
      </c>
      <c r="CX54">
        <v>255</v>
      </c>
      <c r="CY54">
        <v>0</v>
      </c>
      <c r="CZ54">
        <v>1293.9195999999999</v>
      </c>
      <c r="DA54">
        <v>-76.696153751656993</v>
      </c>
      <c r="DB54">
        <v>-1037.7307678256</v>
      </c>
      <c r="DC54">
        <v>18021.96</v>
      </c>
      <c r="DD54">
        <v>15</v>
      </c>
      <c r="DE54">
        <v>1607548745</v>
      </c>
      <c r="DF54" t="s">
        <v>468</v>
      </c>
      <c r="DG54">
        <v>1607548743.5</v>
      </c>
      <c r="DH54">
        <v>1607548745</v>
      </c>
      <c r="DI54">
        <v>16</v>
      </c>
      <c r="DJ54">
        <v>-3.5999999999999997E-2</v>
      </c>
      <c r="DK54">
        <v>-1.4999999999999999E-2</v>
      </c>
      <c r="DL54">
        <v>2.298</v>
      </c>
      <c r="DM54">
        <v>0.38700000000000001</v>
      </c>
      <c r="DN54">
        <v>402</v>
      </c>
      <c r="DO54">
        <v>26</v>
      </c>
      <c r="DP54">
        <v>0.08</v>
      </c>
      <c r="DQ54">
        <v>0.04</v>
      </c>
      <c r="DR54">
        <v>0.108457421955777</v>
      </c>
      <c r="DS54">
        <v>-1.0292616272566899</v>
      </c>
      <c r="DT54">
        <v>8.1668817749595501E-2</v>
      </c>
      <c r="DU54">
        <v>0</v>
      </c>
      <c r="DV54">
        <v>-0.24348038999999999</v>
      </c>
      <c r="DW54">
        <v>1.1804210909899899</v>
      </c>
      <c r="DX54">
        <v>9.1065382490737007E-2</v>
      </c>
      <c r="DY54">
        <v>0</v>
      </c>
      <c r="DZ54">
        <v>0.31016523333333301</v>
      </c>
      <c r="EA54">
        <v>0.30883624471635102</v>
      </c>
      <c r="EB54">
        <v>2.2381350533697102E-2</v>
      </c>
      <c r="EC54">
        <v>0</v>
      </c>
      <c r="ED54">
        <v>0</v>
      </c>
      <c r="EE54">
        <v>3</v>
      </c>
      <c r="EF54" t="s">
        <v>297</v>
      </c>
      <c r="EG54">
        <v>100</v>
      </c>
      <c r="EH54">
        <v>100</v>
      </c>
      <c r="EI54">
        <v>2.298</v>
      </c>
      <c r="EJ54">
        <v>0.38719999999999999</v>
      </c>
      <c r="EK54">
        <v>2.2982999999999798</v>
      </c>
      <c r="EL54">
        <v>0</v>
      </c>
      <c r="EM54">
        <v>0</v>
      </c>
      <c r="EN54">
        <v>0</v>
      </c>
      <c r="EO54">
        <v>0.38715238095238302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12.6</v>
      </c>
      <c r="EX54">
        <v>12.6</v>
      </c>
      <c r="EY54">
        <v>2</v>
      </c>
      <c r="EZ54">
        <v>513.68499999999995</v>
      </c>
      <c r="FA54">
        <v>510.94499999999999</v>
      </c>
      <c r="FB54">
        <v>35.293300000000002</v>
      </c>
      <c r="FC54">
        <v>33.134300000000003</v>
      </c>
      <c r="FD54">
        <v>30.000299999999999</v>
      </c>
      <c r="FE54">
        <v>32.917000000000002</v>
      </c>
      <c r="FF54">
        <v>32.866999999999997</v>
      </c>
      <c r="FG54">
        <v>13.3688</v>
      </c>
      <c r="FH54">
        <v>0</v>
      </c>
      <c r="FI54">
        <v>100</v>
      </c>
      <c r="FJ54">
        <v>-999.9</v>
      </c>
      <c r="FK54">
        <v>400</v>
      </c>
      <c r="FL54">
        <v>25.452200000000001</v>
      </c>
      <c r="FM54">
        <v>101.504</v>
      </c>
      <c r="FN54">
        <v>100.851</v>
      </c>
    </row>
    <row r="55" spans="1:170" x14ac:dyDescent="0.25">
      <c r="A55">
        <v>39</v>
      </c>
      <c r="B55">
        <v>1607549688.5999999</v>
      </c>
      <c r="C55">
        <v>8756.5999999046307</v>
      </c>
      <c r="D55" t="s">
        <v>481</v>
      </c>
      <c r="E55" t="s">
        <v>482</v>
      </c>
      <c r="F55" t="s">
        <v>483</v>
      </c>
      <c r="G55" t="s">
        <v>484</v>
      </c>
      <c r="H55">
        <v>1607549680.5999999</v>
      </c>
      <c r="I55">
        <f t="shared" si="43"/>
        <v>3.4154308924578408E-3</v>
      </c>
      <c r="J55">
        <f t="shared" si="44"/>
        <v>9.1081794788077648</v>
      </c>
      <c r="K55">
        <f t="shared" si="45"/>
        <v>387.25741935483899</v>
      </c>
      <c r="L55">
        <f t="shared" si="46"/>
        <v>236.86167007322672</v>
      </c>
      <c r="M55">
        <f t="shared" si="47"/>
        <v>24.096124296937145</v>
      </c>
      <c r="N55">
        <f t="shared" si="48"/>
        <v>39.396002353612012</v>
      </c>
      <c r="O55">
        <f t="shared" si="49"/>
        <v>0.11015091223800157</v>
      </c>
      <c r="P55">
        <f t="shared" si="50"/>
        <v>2.959236592120539</v>
      </c>
      <c r="Q55">
        <f t="shared" si="51"/>
        <v>0.10792277642938787</v>
      </c>
      <c r="R55">
        <f t="shared" si="52"/>
        <v>6.7648170488248657E-2</v>
      </c>
      <c r="S55">
        <f t="shared" si="53"/>
        <v>231.28656160946625</v>
      </c>
      <c r="T55">
        <f t="shared" si="54"/>
        <v>36.927625465932394</v>
      </c>
      <c r="U55">
        <f t="shared" si="55"/>
        <v>36.137799999999999</v>
      </c>
      <c r="V55">
        <f t="shared" si="56"/>
        <v>6.0141566091827094</v>
      </c>
      <c r="W55">
        <f t="shared" si="57"/>
        <v>47.969298779852657</v>
      </c>
      <c r="X55">
        <f t="shared" si="58"/>
        <v>2.9363111880520534</v>
      </c>
      <c r="Y55">
        <f t="shared" si="59"/>
        <v>6.1212301675031329</v>
      </c>
      <c r="Z55">
        <f t="shared" si="60"/>
        <v>3.0778454211306561</v>
      </c>
      <c r="AA55">
        <f t="shared" si="61"/>
        <v>-150.62050235739079</v>
      </c>
      <c r="AB55">
        <f t="shared" si="62"/>
        <v>51.319888947596972</v>
      </c>
      <c r="AC55">
        <f t="shared" si="63"/>
        <v>4.101581734106249</v>
      </c>
      <c r="AD55">
        <f t="shared" si="64"/>
        <v>136.08752993377868</v>
      </c>
      <c r="AE55">
        <v>0</v>
      </c>
      <c r="AF55">
        <v>0</v>
      </c>
      <c r="AG55">
        <f t="shared" si="65"/>
        <v>1</v>
      </c>
      <c r="AH55">
        <f t="shared" si="66"/>
        <v>0</v>
      </c>
      <c r="AI55">
        <f t="shared" si="67"/>
        <v>52133.05580938737</v>
      </c>
      <c r="AJ55" t="s">
        <v>287</v>
      </c>
      <c r="AK55">
        <v>715.47692307692296</v>
      </c>
      <c r="AL55">
        <v>3262.08</v>
      </c>
      <c r="AM55">
        <f t="shared" si="68"/>
        <v>2546.603076923077</v>
      </c>
      <c r="AN55">
        <f t="shared" si="69"/>
        <v>0.78066849277855754</v>
      </c>
      <c r="AO55">
        <v>-0.57774747981622299</v>
      </c>
      <c r="AP55" t="s">
        <v>485</v>
      </c>
      <c r="AQ55">
        <v>2086.5303846153802</v>
      </c>
      <c r="AR55">
        <v>2391.37</v>
      </c>
      <c r="AS55">
        <f t="shared" si="70"/>
        <v>0.12747488485036595</v>
      </c>
      <c r="AT55">
        <v>0.5</v>
      </c>
      <c r="AU55">
        <f t="shared" si="71"/>
        <v>1180.1629246252137</v>
      </c>
      <c r="AV55">
        <f t="shared" si="72"/>
        <v>9.1081794788077648</v>
      </c>
      <c r="AW55">
        <f t="shared" si="73"/>
        <v>75.220566460635112</v>
      </c>
      <c r="AX55">
        <f t="shared" si="74"/>
        <v>0.60057623872508226</v>
      </c>
      <c r="AY55">
        <f t="shared" si="75"/>
        <v>8.2072794836356711E-3</v>
      </c>
      <c r="AZ55">
        <f t="shared" si="76"/>
        <v>0.36410509456922185</v>
      </c>
      <c r="BA55" t="s">
        <v>486</v>
      </c>
      <c r="BB55">
        <v>955.17</v>
      </c>
      <c r="BC55">
        <f t="shared" si="77"/>
        <v>1436.1999999999998</v>
      </c>
      <c r="BD55">
        <f t="shared" si="78"/>
        <v>0.21225429284543917</v>
      </c>
      <c r="BE55">
        <f t="shared" si="79"/>
        <v>0.37743561734094527</v>
      </c>
      <c r="BF55">
        <f t="shared" si="80"/>
        <v>0.18189681643909064</v>
      </c>
      <c r="BG55">
        <f t="shared" si="81"/>
        <v>0.34191036989244195</v>
      </c>
      <c r="BH55">
        <f t="shared" si="82"/>
        <v>1399.9738709677399</v>
      </c>
      <c r="BI55">
        <f t="shared" si="83"/>
        <v>1180.1629246252137</v>
      </c>
      <c r="BJ55">
        <f t="shared" si="84"/>
        <v>0.84298925079895914</v>
      </c>
      <c r="BK55">
        <f t="shared" si="85"/>
        <v>0.19597850159791819</v>
      </c>
      <c r="BL55">
        <v>6</v>
      </c>
      <c r="BM55">
        <v>0.5</v>
      </c>
      <c r="BN55" t="s">
        <v>290</v>
      </c>
      <c r="BO55">
        <v>2</v>
      </c>
      <c r="BP55">
        <v>1607549680.5999999</v>
      </c>
      <c r="BQ55">
        <v>387.25741935483899</v>
      </c>
      <c r="BR55">
        <v>399.774</v>
      </c>
      <c r="BS55">
        <v>28.8635451612903</v>
      </c>
      <c r="BT55">
        <v>24.883458064516098</v>
      </c>
      <c r="BU55">
        <v>384.817322580645</v>
      </c>
      <c r="BV55">
        <v>28.5277580645161</v>
      </c>
      <c r="BW55">
        <v>500.01661290322602</v>
      </c>
      <c r="BX55">
        <v>101.68667741935499</v>
      </c>
      <c r="BY55">
        <v>4.4110383870967697E-2</v>
      </c>
      <c r="BZ55">
        <v>36.459477419354798</v>
      </c>
      <c r="CA55">
        <v>36.137799999999999</v>
      </c>
      <c r="CB55">
        <v>999.9</v>
      </c>
      <c r="CC55">
        <v>0</v>
      </c>
      <c r="CD55">
        <v>0</v>
      </c>
      <c r="CE55">
        <v>10001.523225806501</v>
      </c>
      <c r="CF55">
        <v>0</v>
      </c>
      <c r="CG55">
        <v>404.29935483870997</v>
      </c>
      <c r="CH55">
        <v>1399.9738709677399</v>
      </c>
      <c r="CI55">
        <v>0.90000119354838704</v>
      </c>
      <c r="CJ55">
        <v>9.9998948387096803E-2</v>
      </c>
      <c r="CK55">
        <v>0</v>
      </c>
      <c r="CL55">
        <v>2088.55741935484</v>
      </c>
      <c r="CM55">
        <v>4.9997499999999997</v>
      </c>
      <c r="CN55">
        <v>28778.106451612901</v>
      </c>
      <c r="CO55">
        <v>12177.819354838701</v>
      </c>
      <c r="CP55">
        <v>47.624935483870999</v>
      </c>
      <c r="CQ55">
        <v>49.146967741935498</v>
      </c>
      <c r="CR55">
        <v>48.3809677419355</v>
      </c>
      <c r="CS55">
        <v>49.044064516128998</v>
      </c>
      <c r="CT55">
        <v>49.473580645161299</v>
      </c>
      <c r="CU55">
        <v>1255.4787096774201</v>
      </c>
      <c r="CV55">
        <v>139.49580645161299</v>
      </c>
      <c r="CW55">
        <v>0</v>
      </c>
      <c r="CX55">
        <v>185.59999990463299</v>
      </c>
      <c r="CY55">
        <v>0</v>
      </c>
      <c r="CZ55">
        <v>2086.5303846153802</v>
      </c>
      <c r="DA55">
        <v>-220.15829030180601</v>
      </c>
      <c r="DB55">
        <v>-3070.0273464533102</v>
      </c>
      <c r="DC55">
        <v>28750.234615384601</v>
      </c>
      <c r="DD55">
        <v>15</v>
      </c>
      <c r="DE55">
        <v>1607549572.0999999</v>
      </c>
      <c r="DF55" t="s">
        <v>487</v>
      </c>
      <c r="DG55">
        <v>1607549572.0999999</v>
      </c>
      <c r="DH55">
        <v>1607549570.0999999</v>
      </c>
      <c r="DI55">
        <v>17</v>
      </c>
      <c r="DJ55">
        <v>0.14199999999999999</v>
      </c>
      <c r="DK55">
        <v>-5.0999999999999997E-2</v>
      </c>
      <c r="DL55">
        <v>2.44</v>
      </c>
      <c r="DM55">
        <v>0.33600000000000002</v>
      </c>
      <c r="DN55">
        <v>403</v>
      </c>
      <c r="DO55">
        <v>25</v>
      </c>
      <c r="DP55">
        <v>0.13</v>
      </c>
      <c r="DQ55">
        <v>0.05</v>
      </c>
      <c r="DR55">
        <v>9.1147072820580295</v>
      </c>
      <c r="DS55">
        <v>-1.0705213804524001</v>
      </c>
      <c r="DT55">
        <v>8.8013268999324906E-2</v>
      </c>
      <c r="DU55">
        <v>0</v>
      </c>
      <c r="DV55">
        <v>-12.514386666666701</v>
      </c>
      <c r="DW55">
        <v>1.2608409343714899</v>
      </c>
      <c r="DX55">
        <v>9.8837977631182905E-2</v>
      </c>
      <c r="DY55">
        <v>0</v>
      </c>
      <c r="DZ55">
        <v>3.9823196666666698</v>
      </c>
      <c r="EA55">
        <v>0.41600596218021302</v>
      </c>
      <c r="EB55">
        <v>3.07808105246687E-2</v>
      </c>
      <c r="EC55">
        <v>0</v>
      </c>
      <c r="ED55">
        <v>0</v>
      </c>
      <c r="EE55">
        <v>3</v>
      </c>
      <c r="EF55" t="s">
        <v>297</v>
      </c>
      <c r="EG55">
        <v>100</v>
      </c>
      <c r="EH55">
        <v>100</v>
      </c>
      <c r="EI55">
        <v>2.44</v>
      </c>
      <c r="EJ55">
        <v>0.33579999999999999</v>
      </c>
      <c r="EK55">
        <v>2.4400500000000398</v>
      </c>
      <c r="EL55">
        <v>0</v>
      </c>
      <c r="EM55">
        <v>0</v>
      </c>
      <c r="EN55">
        <v>0</v>
      </c>
      <c r="EO55">
        <v>0.33579499999999701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1.9</v>
      </c>
      <c r="EX55">
        <v>2</v>
      </c>
      <c r="EY55">
        <v>2</v>
      </c>
      <c r="EZ55">
        <v>511.19099999999997</v>
      </c>
      <c r="FA55">
        <v>510.46100000000001</v>
      </c>
      <c r="FB55">
        <v>35.332999999999998</v>
      </c>
      <c r="FC55">
        <v>33.290599999999998</v>
      </c>
      <c r="FD55">
        <v>30.0002</v>
      </c>
      <c r="FE55">
        <v>33.051699999999997</v>
      </c>
      <c r="FF55">
        <v>32.990499999999997</v>
      </c>
      <c r="FG55">
        <v>12.857799999999999</v>
      </c>
      <c r="FH55">
        <v>0</v>
      </c>
      <c r="FI55">
        <v>100</v>
      </c>
      <c r="FJ55">
        <v>-999.9</v>
      </c>
      <c r="FK55">
        <v>400</v>
      </c>
      <c r="FL55">
        <v>25.315100000000001</v>
      </c>
      <c r="FM55">
        <v>101.476</v>
      </c>
      <c r="FN55">
        <v>100.82</v>
      </c>
    </row>
    <row r="56" spans="1:170" x14ac:dyDescent="0.25">
      <c r="A56">
        <v>40</v>
      </c>
      <c r="B56">
        <v>1607549953.5999999</v>
      </c>
      <c r="C56">
        <v>9021.5999999046307</v>
      </c>
      <c r="D56" t="s">
        <v>488</v>
      </c>
      <c r="E56" t="s">
        <v>489</v>
      </c>
      <c r="F56" t="s">
        <v>483</v>
      </c>
      <c r="G56" t="s">
        <v>484</v>
      </c>
      <c r="H56">
        <v>1607549945.5999999</v>
      </c>
      <c r="I56">
        <f t="shared" si="43"/>
        <v>1.8639082017846958E-3</v>
      </c>
      <c r="J56">
        <f t="shared" si="44"/>
        <v>7.2143568468043959</v>
      </c>
      <c r="K56">
        <f t="shared" si="45"/>
        <v>390.394838709677</v>
      </c>
      <c r="L56">
        <f t="shared" si="46"/>
        <v>156.74241176790994</v>
      </c>
      <c r="M56">
        <f t="shared" si="47"/>
        <v>15.94404247618152</v>
      </c>
      <c r="N56">
        <f t="shared" si="48"/>
        <v>39.711471966411757</v>
      </c>
      <c r="O56">
        <f t="shared" si="49"/>
        <v>5.3347246503901075E-2</v>
      </c>
      <c r="P56">
        <f t="shared" si="50"/>
        <v>2.9597768729527951</v>
      </c>
      <c r="Q56">
        <f t="shared" si="51"/>
        <v>5.2818772580262366E-2</v>
      </c>
      <c r="R56">
        <f t="shared" si="52"/>
        <v>3.3058777741962239E-2</v>
      </c>
      <c r="S56">
        <f t="shared" si="53"/>
        <v>231.29262984994034</v>
      </c>
      <c r="T56">
        <f t="shared" si="54"/>
        <v>37.560541635570871</v>
      </c>
      <c r="U56">
        <f t="shared" si="55"/>
        <v>36.6856096774194</v>
      </c>
      <c r="V56">
        <f t="shared" si="56"/>
        <v>6.1974879363227116</v>
      </c>
      <c r="W56">
        <f t="shared" si="57"/>
        <v>44.607121234078406</v>
      </c>
      <c r="X56">
        <f t="shared" si="58"/>
        <v>2.7660263636569824</v>
      </c>
      <c r="Y56">
        <f t="shared" si="59"/>
        <v>6.2008627482192846</v>
      </c>
      <c r="Z56">
        <f t="shared" si="60"/>
        <v>3.4314615726657292</v>
      </c>
      <c r="AA56">
        <f t="shared" si="61"/>
        <v>-82.198351698705082</v>
      </c>
      <c r="AB56">
        <f t="shared" si="62"/>
        <v>1.5879539001242451</v>
      </c>
      <c r="AC56">
        <f t="shared" si="63"/>
        <v>0.12737204897583268</v>
      </c>
      <c r="AD56">
        <f t="shared" si="64"/>
        <v>150.80960410033535</v>
      </c>
      <c r="AE56">
        <v>0</v>
      </c>
      <c r="AF56">
        <v>0</v>
      </c>
      <c r="AG56">
        <f t="shared" si="65"/>
        <v>1</v>
      </c>
      <c r="AH56">
        <f t="shared" si="66"/>
        <v>0</v>
      </c>
      <c r="AI56">
        <f t="shared" si="67"/>
        <v>52108.427017464979</v>
      </c>
      <c r="AJ56" t="s">
        <v>287</v>
      </c>
      <c r="AK56">
        <v>715.47692307692296</v>
      </c>
      <c r="AL56">
        <v>3262.08</v>
      </c>
      <c r="AM56">
        <f t="shared" si="68"/>
        <v>2546.603076923077</v>
      </c>
      <c r="AN56">
        <f t="shared" si="69"/>
        <v>0.78066849277855754</v>
      </c>
      <c r="AO56">
        <v>-0.57774747981622299</v>
      </c>
      <c r="AP56" t="s">
        <v>490</v>
      </c>
      <c r="AQ56">
        <v>1473.1404</v>
      </c>
      <c r="AR56">
        <v>1789.52</v>
      </c>
      <c r="AS56">
        <f t="shared" si="70"/>
        <v>0.17679578881487767</v>
      </c>
      <c r="AT56">
        <v>0.5</v>
      </c>
      <c r="AU56">
        <f t="shared" si="71"/>
        <v>1180.1927030088336</v>
      </c>
      <c r="AV56">
        <f t="shared" si="72"/>
        <v>7.2143568468043959</v>
      </c>
      <c r="AW56">
        <f t="shared" si="73"/>
        <v>104.3265499410047</v>
      </c>
      <c r="AX56">
        <f t="shared" si="74"/>
        <v>0.49445661406410663</v>
      </c>
      <c r="AY56">
        <f t="shared" si="75"/>
        <v>6.6024000205687555E-3</v>
      </c>
      <c r="AZ56">
        <f t="shared" si="76"/>
        <v>0.82287987840314714</v>
      </c>
      <c r="BA56" t="s">
        <v>491</v>
      </c>
      <c r="BB56">
        <v>904.68</v>
      </c>
      <c r="BC56">
        <f t="shared" si="77"/>
        <v>884.84</v>
      </c>
      <c r="BD56">
        <f t="shared" si="78"/>
        <v>0.35755571628769039</v>
      </c>
      <c r="BE56">
        <f t="shared" si="79"/>
        <v>0.62465428013913626</v>
      </c>
      <c r="BF56">
        <f t="shared" si="80"/>
        <v>0.29456881832557924</v>
      </c>
      <c r="BG56">
        <f t="shared" si="81"/>
        <v>0.5782448051461615</v>
      </c>
      <c r="BH56">
        <f t="shared" si="82"/>
        <v>1400.00903225806</v>
      </c>
      <c r="BI56">
        <f t="shared" si="83"/>
        <v>1180.1927030088336</v>
      </c>
      <c r="BJ56">
        <f t="shared" si="84"/>
        <v>0.84298934922249258</v>
      </c>
      <c r="BK56">
        <f t="shared" si="85"/>
        <v>0.19597869844498533</v>
      </c>
      <c r="BL56">
        <v>6</v>
      </c>
      <c r="BM56">
        <v>0.5</v>
      </c>
      <c r="BN56" t="s">
        <v>290</v>
      </c>
      <c r="BO56">
        <v>2</v>
      </c>
      <c r="BP56">
        <v>1607549945.5999999</v>
      </c>
      <c r="BQ56">
        <v>390.394838709677</v>
      </c>
      <c r="BR56">
        <v>399.925096774194</v>
      </c>
      <c r="BS56">
        <v>27.192203225806399</v>
      </c>
      <c r="BT56">
        <v>25.016370967741899</v>
      </c>
      <c r="BU56">
        <v>387.95477419354802</v>
      </c>
      <c r="BV56">
        <v>26.856406451612902</v>
      </c>
      <c r="BW56">
        <v>500.00851612903199</v>
      </c>
      <c r="BX56">
        <v>101.67735483871</v>
      </c>
      <c r="BY56">
        <v>4.3948899999999999E-2</v>
      </c>
      <c r="BZ56">
        <v>36.695561290322601</v>
      </c>
      <c r="CA56">
        <v>36.6856096774194</v>
      </c>
      <c r="CB56">
        <v>999.9</v>
      </c>
      <c r="CC56">
        <v>0</v>
      </c>
      <c r="CD56">
        <v>0</v>
      </c>
      <c r="CE56">
        <v>10005.505161290301</v>
      </c>
      <c r="CF56">
        <v>0</v>
      </c>
      <c r="CG56">
        <v>502.42958064516102</v>
      </c>
      <c r="CH56">
        <v>1400.00903225806</v>
      </c>
      <c r="CI56">
        <v>0.89999825806451605</v>
      </c>
      <c r="CJ56">
        <v>0.100001758064516</v>
      </c>
      <c r="CK56">
        <v>0</v>
      </c>
      <c r="CL56">
        <v>1477.12161290323</v>
      </c>
      <c r="CM56">
        <v>4.9997499999999997</v>
      </c>
      <c r="CN56">
        <v>20394.835483871</v>
      </c>
      <c r="CO56">
        <v>12178.1193548387</v>
      </c>
      <c r="CP56">
        <v>48.525935483871002</v>
      </c>
      <c r="CQ56">
        <v>49.924999999999997</v>
      </c>
      <c r="CR56">
        <v>49.263870967741902</v>
      </c>
      <c r="CS56">
        <v>49.975612903225802</v>
      </c>
      <c r="CT56">
        <v>50.310096774193497</v>
      </c>
      <c r="CU56">
        <v>1255.50548387097</v>
      </c>
      <c r="CV56">
        <v>139.50387096774199</v>
      </c>
      <c r="CW56">
        <v>0</v>
      </c>
      <c r="CX56">
        <v>264.19999980926502</v>
      </c>
      <c r="CY56">
        <v>0</v>
      </c>
      <c r="CZ56">
        <v>1473.1404</v>
      </c>
      <c r="DA56">
        <v>-271.60769274255102</v>
      </c>
      <c r="DB56">
        <v>-3687.7769287291999</v>
      </c>
      <c r="DC56">
        <v>20341.151999999998</v>
      </c>
      <c r="DD56">
        <v>15</v>
      </c>
      <c r="DE56">
        <v>1607549572.0999999</v>
      </c>
      <c r="DF56" t="s">
        <v>487</v>
      </c>
      <c r="DG56">
        <v>1607549572.0999999</v>
      </c>
      <c r="DH56">
        <v>1607549570.0999999</v>
      </c>
      <c r="DI56">
        <v>17</v>
      </c>
      <c r="DJ56">
        <v>0.14199999999999999</v>
      </c>
      <c r="DK56">
        <v>-5.0999999999999997E-2</v>
      </c>
      <c r="DL56">
        <v>2.44</v>
      </c>
      <c r="DM56">
        <v>0.33600000000000002</v>
      </c>
      <c r="DN56">
        <v>403</v>
      </c>
      <c r="DO56">
        <v>25</v>
      </c>
      <c r="DP56">
        <v>0.13</v>
      </c>
      <c r="DQ56">
        <v>0.05</v>
      </c>
      <c r="DR56">
        <v>7.2142432058338803</v>
      </c>
      <c r="DS56">
        <v>-0.13063279969409999</v>
      </c>
      <c r="DT56">
        <v>2.54551530188259E-2</v>
      </c>
      <c r="DU56">
        <v>1</v>
      </c>
      <c r="DV56">
        <v>-9.5304540000000006</v>
      </c>
      <c r="DW56">
        <v>-0.21917526140156901</v>
      </c>
      <c r="DX56">
        <v>3.1853203983273001E-2</v>
      </c>
      <c r="DY56">
        <v>0</v>
      </c>
      <c r="DZ56">
        <v>2.1797863333333298</v>
      </c>
      <c r="EA56">
        <v>0.85252137931034699</v>
      </c>
      <c r="EB56">
        <v>6.1641893518576699E-2</v>
      </c>
      <c r="EC56">
        <v>0</v>
      </c>
      <c r="ED56">
        <v>1</v>
      </c>
      <c r="EE56">
        <v>3</v>
      </c>
      <c r="EF56" t="s">
        <v>321</v>
      </c>
      <c r="EG56">
        <v>100</v>
      </c>
      <c r="EH56">
        <v>100</v>
      </c>
      <c r="EI56">
        <v>2.44</v>
      </c>
      <c r="EJ56">
        <v>0.33579999999999999</v>
      </c>
      <c r="EK56">
        <v>2.4400500000000398</v>
      </c>
      <c r="EL56">
        <v>0</v>
      </c>
      <c r="EM56">
        <v>0</v>
      </c>
      <c r="EN56">
        <v>0</v>
      </c>
      <c r="EO56">
        <v>0.33579499999999701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6.4</v>
      </c>
      <c r="EX56">
        <v>6.4</v>
      </c>
      <c r="EY56">
        <v>2</v>
      </c>
      <c r="EZ56">
        <v>514.78700000000003</v>
      </c>
      <c r="FA56">
        <v>510.01799999999997</v>
      </c>
      <c r="FB56">
        <v>35.421599999999998</v>
      </c>
      <c r="FC56">
        <v>33.213900000000002</v>
      </c>
      <c r="FD56">
        <v>30.0002</v>
      </c>
      <c r="FE56">
        <v>33.004800000000003</v>
      </c>
      <c r="FF56">
        <v>32.953600000000002</v>
      </c>
      <c r="FG56">
        <v>13.335599999999999</v>
      </c>
      <c r="FH56">
        <v>0</v>
      </c>
      <c r="FI56">
        <v>100</v>
      </c>
      <c r="FJ56">
        <v>-999.9</v>
      </c>
      <c r="FK56">
        <v>400</v>
      </c>
      <c r="FL56">
        <v>28.756399999999999</v>
      </c>
      <c r="FM56">
        <v>101.499</v>
      </c>
      <c r="FN56">
        <v>100.843</v>
      </c>
    </row>
    <row r="57" spans="1:170" x14ac:dyDescent="0.25">
      <c r="A57">
        <v>43</v>
      </c>
      <c r="B57">
        <v>1607550264.0999999</v>
      </c>
      <c r="C57">
        <v>9332.0999999046307</v>
      </c>
      <c r="D57" t="s">
        <v>494</v>
      </c>
      <c r="E57" t="s">
        <v>495</v>
      </c>
      <c r="F57" t="s">
        <v>285</v>
      </c>
      <c r="G57" t="s">
        <v>286</v>
      </c>
      <c r="H57">
        <v>1607550256.0999999</v>
      </c>
      <c r="I57">
        <f t="shared" si="43"/>
        <v>1.1984875145310667E-3</v>
      </c>
      <c r="J57">
        <f t="shared" si="44"/>
        <v>5.0054047030420756</v>
      </c>
      <c r="K57">
        <f t="shared" si="45"/>
        <v>393.38645161290299</v>
      </c>
      <c r="L57">
        <f t="shared" si="46"/>
        <v>142.80959168646623</v>
      </c>
      <c r="M57">
        <f t="shared" si="47"/>
        <v>14.523632932620059</v>
      </c>
      <c r="N57">
        <f t="shared" si="48"/>
        <v>40.007119664870189</v>
      </c>
      <c r="O57">
        <f t="shared" si="49"/>
        <v>3.4199412544568528E-2</v>
      </c>
      <c r="P57">
        <f t="shared" si="50"/>
        <v>2.9591738737580688</v>
      </c>
      <c r="Q57">
        <f t="shared" si="51"/>
        <v>3.3981343405083499E-2</v>
      </c>
      <c r="R57">
        <f t="shared" si="52"/>
        <v>2.1257816209459632E-2</v>
      </c>
      <c r="S57">
        <f t="shared" si="53"/>
        <v>231.28620247654175</v>
      </c>
      <c r="T57">
        <f t="shared" si="54"/>
        <v>37.805214095673058</v>
      </c>
      <c r="U57">
        <f t="shared" si="55"/>
        <v>36.353312903225799</v>
      </c>
      <c r="V57">
        <f t="shared" si="56"/>
        <v>6.0857106811242954</v>
      </c>
      <c r="W57">
        <f t="shared" si="57"/>
        <v>42.610543526765881</v>
      </c>
      <c r="X57">
        <f t="shared" si="58"/>
        <v>2.652982583860108</v>
      </c>
      <c r="Y57">
        <f t="shared" si="59"/>
        <v>6.2261176795213435</v>
      </c>
      <c r="Z57">
        <f t="shared" si="60"/>
        <v>3.4327280972641874</v>
      </c>
      <c r="AA57">
        <f t="shared" si="61"/>
        <v>-52.853299390820041</v>
      </c>
      <c r="AB57">
        <f t="shared" si="62"/>
        <v>66.457641791290683</v>
      </c>
      <c r="AC57">
        <f t="shared" si="63"/>
        <v>5.3250916677878299</v>
      </c>
      <c r="AD57">
        <f t="shared" si="64"/>
        <v>250.21563654480022</v>
      </c>
      <c r="AE57">
        <v>0</v>
      </c>
      <c r="AF57">
        <v>0</v>
      </c>
      <c r="AG57">
        <f t="shared" si="65"/>
        <v>1</v>
      </c>
      <c r="AH57">
        <f t="shared" si="66"/>
        <v>0</v>
      </c>
      <c r="AI57">
        <f t="shared" si="67"/>
        <v>52078.363975957487</v>
      </c>
      <c r="AJ57" t="s">
        <v>287</v>
      </c>
      <c r="AK57">
        <v>715.47692307692296</v>
      </c>
      <c r="AL57">
        <v>3262.08</v>
      </c>
      <c r="AM57">
        <f t="shared" si="68"/>
        <v>2546.603076923077</v>
      </c>
      <c r="AN57">
        <f t="shared" si="69"/>
        <v>0.78066849277855754</v>
      </c>
      <c r="AO57">
        <v>-0.57774747981622299</v>
      </c>
      <c r="AP57" t="s">
        <v>496</v>
      </c>
      <c r="AQ57">
        <v>1441.9495999999999</v>
      </c>
      <c r="AR57">
        <v>1680.81</v>
      </c>
      <c r="AS57">
        <f t="shared" si="70"/>
        <v>0.14211029206156556</v>
      </c>
      <c r="AT57">
        <v>0.5</v>
      </c>
      <c r="AU57">
        <f t="shared" si="71"/>
        <v>1180.1598104247589</v>
      </c>
      <c r="AV57">
        <f t="shared" si="72"/>
        <v>5.0054047030420756</v>
      </c>
      <c r="AW57">
        <f t="shared" si="73"/>
        <v>83.856427669392161</v>
      </c>
      <c r="AX57">
        <f t="shared" si="74"/>
        <v>0.42352794188516246</v>
      </c>
      <c r="AY57">
        <f t="shared" si="75"/>
        <v>4.730844190371836E-3</v>
      </c>
      <c r="AZ57">
        <f t="shared" si="76"/>
        <v>0.94077855319756543</v>
      </c>
      <c r="BA57" t="s">
        <v>497</v>
      </c>
      <c r="BB57">
        <v>968.94</v>
      </c>
      <c r="BC57">
        <f t="shared" si="77"/>
        <v>711.86999999999989</v>
      </c>
      <c r="BD57">
        <f t="shared" si="78"/>
        <v>0.33553935409555125</v>
      </c>
      <c r="BE57">
        <f t="shared" si="79"/>
        <v>0.68956539940867112</v>
      </c>
      <c r="BF57">
        <f t="shared" si="80"/>
        <v>0.24743832539267038</v>
      </c>
      <c r="BG57">
        <f t="shared" si="81"/>
        <v>0.62093304383758274</v>
      </c>
      <c r="BH57">
        <f t="shared" si="82"/>
        <v>1399.97</v>
      </c>
      <c r="BI57">
        <f t="shared" si="83"/>
        <v>1180.1598104247589</v>
      </c>
      <c r="BJ57">
        <f t="shared" si="84"/>
        <v>0.84298935721819668</v>
      </c>
      <c r="BK57">
        <f t="shared" si="85"/>
        <v>0.1959787144363932</v>
      </c>
      <c r="BL57">
        <v>6</v>
      </c>
      <c r="BM57">
        <v>0.5</v>
      </c>
      <c r="BN57" t="s">
        <v>290</v>
      </c>
      <c r="BO57">
        <v>2</v>
      </c>
      <c r="BP57">
        <v>1607550256.0999999</v>
      </c>
      <c r="BQ57">
        <v>393.38645161290299</v>
      </c>
      <c r="BR57">
        <v>399.95854838709698</v>
      </c>
      <c r="BS57">
        <v>26.086541935483901</v>
      </c>
      <c r="BT57">
        <v>24.685906451612901</v>
      </c>
      <c r="BU57">
        <v>390.946387096774</v>
      </c>
      <c r="BV57">
        <v>25.750748387096799</v>
      </c>
      <c r="BW57">
        <v>500.01151612903197</v>
      </c>
      <c r="BX57">
        <v>101.65448387096799</v>
      </c>
      <c r="BY57">
        <v>4.4798096774193497E-2</v>
      </c>
      <c r="BZ57">
        <v>36.769883870967703</v>
      </c>
      <c r="CA57">
        <v>36.353312903225799</v>
      </c>
      <c r="CB57">
        <v>999.9</v>
      </c>
      <c r="CC57">
        <v>0</v>
      </c>
      <c r="CD57">
        <v>0</v>
      </c>
      <c r="CE57">
        <v>10004.334838709699</v>
      </c>
      <c r="CF57">
        <v>0</v>
      </c>
      <c r="CG57">
        <v>346.02187096774202</v>
      </c>
      <c r="CH57">
        <v>1399.97</v>
      </c>
      <c r="CI57">
        <v>0.899997612903226</v>
      </c>
      <c r="CJ57">
        <v>0.100002387096774</v>
      </c>
      <c r="CK57">
        <v>0</v>
      </c>
      <c r="CL57">
        <v>1455.7361290322599</v>
      </c>
      <c r="CM57">
        <v>4.9997499999999997</v>
      </c>
      <c r="CN57">
        <v>20420.293548387101</v>
      </c>
      <c r="CO57">
        <v>12177.8</v>
      </c>
      <c r="CP57">
        <v>49.674999999999997</v>
      </c>
      <c r="CQ57">
        <v>50.967483870967698</v>
      </c>
      <c r="CR57">
        <v>50.417000000000002</v>
      </c>
      <c r="CS57">
        <v>50.937064516128999</v>
      </c>
      <c r="CT57">
        <v>51.370935483871001</v>
      </c>
      <c r="CU57">
        <v>1255.4696774193501</v>
      </c>
      <c r="CV57">
        <v>139.50032258064499</v>
      </c>
      <c r="CW57">
        <v>0</v>
      </c>
      <c r="CX57">
        <v>83.299999952316298</v>
      </c>
      <c r="CY57">
        <v>0</v>
      </c>
      <c r="CZ57">
        <v>1441.9495999999999</v>
      </c>
      <c r="DA57">
        <v>-844.25076922086498</v>
      </c>
      <c r="DB57">
        <v>-11868.992307742399</v>
      </c>
      <c r="DC57">
        <v>20226.644</v>
      </c>
      <c r="DD57">
        <v>15</v>
      </c>
      <c r="DE57">
        <v>1607549572.0999999</v>
      </c>
      <c r="DF57" t="s">
        <v>487</v>
      </c>
      <c r="DG57">
        <v>1607549572.0999999</v>
      </c>
      <c r="DH57">
        <v>1607549570.0999999</v>
      </c>
      <c r="DI57">
        <v>17</v>
      </c>
      <c r="DJ57">
        <v>0.14199999999999999</v>
      </c>
      <c r="DK57">
        <v>-5.0999999999999997E-2</v>
      </c>
      <c r="DL57">
        <v>2.44</v>
      </c>
      <c r="DM57">
        <v>0.33600000000000002</v>
      </c>
      <c r="DN57">
        <v>403</v>
      </c>
      <c r="DO57">
        <v>25</v>
      </c>
      <c r="DP57">
        <v>0.13</v>
      </c>
      <c r="DQ57">
        <v>0.05</v>
      </c>
      <c r="DR57">
        <v>5.0063532921881002</v>
      </c>
      <c r="DS57">
        <v>7.4523429333348407E-2</v>
      </c>
      <c r="DT57">
        <v>3.2088338587790297E-2</v>
      </c>
      <c r="DU57">
        <v>1</v>
      </c>
      <c r="DV57">
        <v>-6.5706386666666701</v>
      </c>
      <c r="DW57">
        <v>-0.73648711902113095</v>
      </c>
      <c r="DX57">
        <v>6.6747760897942404E-2</v>
      </c>
      <c r="DY57">
        <v>0</v>
      </c>
      <c r="DZ57">
        <v>1.3944879999999999</v>
      </c>
      <c r="EA57">
        <v>1.6838544160177999</v>
      </c>
      <c r="EB57">
        <v>0.122154178599561</v>
      </c>
      <c r="EC57">
        <v>0</v>
      </c>
      <c r="ED57">
        <v>1</v>
      </c>
      <c r="EE57">
        <v>3</v>
      </c>
      <c r="EF57" t="s">
        <v>321</v>
      </c>
      <c r="EG57">
        <v>100</v>
      </c>
      <c r="EH57">
        <v>100</v>
      </c>
      <c r="EI57">
        <v>2.44</v>
      </c>
      <c r="EJ57">
        <v>0.33579999999999999</v>
      </c>
      <c r="EK57">
        <v>2.4400500000000398</v>
      </c>
      <c r="EL57">
        <v>0</v>
      </c>
      <c r="EM57">
        <v>0</v>
      </c>
      <c r="EN57">
        <v>0</v>
      </c>
      <c r="EO57">
        <v>0.33579499999999701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11.5</v>
      </c>
      <c r="EX57">
        <v>11.6</v>
      </c>
      <c r="EY57">
        <v>2</v>
      </c>
      <c r="EZ57">
        <v>513.55499999999995</v>
      </c>
      <c r="FA57">
        <v>507.29899999999998</v>
      </c>
      <c r="FB57">
        <v>35.451700000000002</v>
      </c>
      <c r="FC57">
        <v>33.276600000000002</v>
      </c>
      <c r="FD57">
        <v>30.0002</v>
      </c>
      <c r="FE57">
        <v>33.057600000000001</v>
      </c>
      <c r="FF57">
        <v>32.997300000000003</v>
      </c>
      <c r="FG57">
        <v>13.2841</v>
      </c>
      <c r="FH57">
        <v>0</v>
      </c>
      <c r="FI57">
        <v>100</v>
      </c>
      <c r="FJ57">
        <v>-999.9</v>
      </c>
      <c r="FK57">
        <v>400</v>
      </c>
      <c r="FL57">
        <v>35.921300000000002</v>
      </c>
      <c r="FM57">
        <v>101.489</v>
      </c>
      <c r="FN57">
        <v>100.839</v>
      </c>
    </row>
    <row r="58" spans="1:170" x14ac:dyDescent="0.25">
      <c r="A58">
        <v>44</v>
      </c>
      <c r="B58">
        <v>1607550376.0999999</v>
      </c>
      <c r="C58">
        <v>9444.0999999046307</v>
      </c>
      <c r="D58" t="s">
        <v>498</v>
      </c>
      <c r="E58" t="s">
        <v>499</v>
      </c>
      <c r="F58" t="s">
        <v>285</v>
      </c>
      <c r="G58" t="s">
        <v>286</v>
      </c>
      <c r="H58">
        <v>1607550368.0999999</v>
      </c>
      <c r="I58">
        <f t="shared" si="43"/>
        <v>1.5853824588124884E-3</v>
      </c>
      <c r="J58">
        <f t="shared" si="44"/>
        <v>5.0322704991467511</v>
      </c>
      <c r="K58">
        <f t="shared" si="45"/>
        <v>393.05074193548398</v>
      </c>
      <c r="L58">
        <f t="shared" si="46"/>
        <v>201.6326130331253</v>
      </c>
      <c r="M58">
        <f t="shared" si="47"/>
        <v>20.505511625199112</v>
      </c>
      <c r="N58">
        <f t="shared" si="48"/>
        <v>39.972236816308637</v>
      </c>
      <c r="O58">
        <f t="shared" si="49"/>
        <v>4.634598749262394E-2</v>
      </c>
      <c r="P58">
        <f t="shared" si="50"/>
        <v>2.9581787774077677</v>
      </c>
      <c r="Q58">
        <f t="shared" si="51"/>
        <v>4.5946350373228778E-2</v>
      </c>
      <c r="R58">
        <f t="shared" si="52"/>
        <v>2.8752087435311005E-2</v>
      </c>
      <c r="S58">
        <f t="shared" si="53"/>
        <v>231.28966972209733</v>
      </c>
      <c r="T58">
        <f t="shared" si="54"/>
        <v>37.691090936899258</v>
      </c>
      <c r="U58">
        <f t="shared" si="55"/>
        <v>36.246606451612898</v>
      </c>
      <c r="V58">
        <f t="shared" si="56"/>
        <v>6.0501903909722587</v>
      </c>
      <c r="W58">
        <f t="shared" si="57"/>
        <v>43.272742372247677</v>
      </c>
      <c r="X58">
        <f t="shared" si="58"/>
        <v>2.6919376083596083</v>
      </c>
      <c r="Y58">
        <f t="shared" si="59"/>
        <v>6.2208620503008429</v>
      </c>
      <c r="Z58">
        <f t="shared" si="60"/>
        <v>3.3582527826126505</v>
      </c>
      <c r="AA58">
        <f t="shared" si="61"/>
        <v>-69.915366433630737</v>
      </c>
      <c r="AB58">
        <f t="shared" si="62"/>
        <v>80.989766090102421</v>
      </c>
      <c r="AC58">
        <f t="shared" si="63"/>
        <v>6.4878587740745584</v>
      </c>
      <c r="AD58">
        <f t="shared" si="64"/>
        <v>248.85192815264358</v>
      </c>
      <c r="AE58">
        <v>0</v>
      </c>
      <c r="AF58">
        <v>0</v>
      </c>
      <c r="AG58">
        <f t="shared" si="65"/>
        <v>1</v>
      </c>
      <c r="AH58">
        <f t="shared" si="66"/>
        <v>0</v>
      </c>
      <c r="AI58">
        <f t="shared" si="67"/>
        <v>52052.736076325244</v>
      </c>
      <c r="AJ58" t="s">
        <v>287</v>
      </c>
      <c r="AK58">
        <v>715.47692307692296</v>
      </c>
      <c r="AL58">
        <v>3262.08</v>
      </c>
      <c r="AM58">
        <f t="shared" si="68"/>
        <v>2546.603076923077</v>
      </c>
      <c r="AN58">
        <f t="shared" si="69"/>
        <v>0.78066849277855754</v>
      </c>
      <c r="AO58">
        <v>-0.57774747981622299</v>
      </c>
      <c r="AP58" t="s">
        <v>500</v>
      </c>
      <c r="AQ58">
        <v>1212.7728</v>
      </c>
      <c r="AR58">
        <v>1428.24</v>
      </c>
      <c r="AS58">
        <f t="shared" si="70"/>
        <v>0.15086203999327852</v>
      </c>
      <c r="AT58">
        <v>0.5</v>
      </c>
      <c r="AU58">
        <f t="shared" si="71"/>
        <v>1180.1779749408813</v>
      </c>
      <c r="AV58">
        <f t="shared" si="72"/>
        <v>5.0322704991467511</v>
      </c>
      <c r="AW58">
        <f t="shared" si="73"/>
        <v>89.022028427358848</v>
      </c>
      <c r="AX58">
        <f t="shared" si="74"/>
        <v>0.39855346440374168</v>
      </c>
      <c r="AY58">
        <f t="shared" si="75"/>
        <v>4.7535355667385646E-3</v>
      </c>
      <c r="AZ58">
        <f t="shared" si="76"/>
        <v>1.2839858847252561</v>
      </c>
      <c r="BA58" t="s">
        <v>501</v>
      </c>
      <c r="BB58">
        <v>859.01</v>
      </c>
      <c r="BC58">
        <f t="shared" si="77"/>
        <v>569.23</v>
      </c>
      <c r="BD58">
        <f t="shared" si="78"/>
        <v>0.37852397097833923</v>
      </c>
      <c r="BE58">
        <f t="shared" si="79"/>
        <v>0.76312383742462775</v>
      </c>
      <c r="BF58">
        <f t="shared" si="80"/>
        <v>0.30229848736013265</v>
      </c>
      <c r="BG58">
        <f t="shared" si="81"/>
        <v>0.72011222189196822</v>
      </c>
      <c r="BH58">
        <f t="shared" si="82"/>
        <v>1399.9916129032299</v>
      </c>
      <c r="BI58">
        <f t="shared" si="83"/>
        <v>1180.1779749408813</v>
      </c>
      <c r="BJ58">
        <f t="shared" si="84"/>
        <v>0.84298931798133381</v>
      </c>
      <c r="BK58">
        <f t="shared" si="85"/>
        <v>0.19597863596266768</v>
      </c>
      <c r="BL58">
        <v>6</v>
      </c>
      <c r="BM58">
        <v>0.5</v>
      </c>
      <c r="BN58" t="s">
        <v>290</v>
      </c>
      <c r="BO58">
        <v>2</v>
      </c>
      <c r="BP58">
        <v>1607550368.0999999</v>
      </c>
      <c r="BQ58">
        <v>393.05074193548398</v>
      </c>
      <c r="BR58">
        <v>399.83709677419398</v>
      </c>
      <c r="BS58">
        <v>26.470074193548399</v>
      </c>
      <c r="BT58">
        <v>24.618009677419401</v>
      </c>
      <c r="BU58">
        <v>390.61074193548399</v>
      </c>
      <c r="BV58">
        <v>26.134280645161301</v>
      </c>
      <c r="BW58">
        <v>500.00977419354803</v>
      </c>
      <c r="BX58">
        <v>101.65245161290299</v>
      </c>
      <c r="BY58">
        <v>4.4944045161290302E-2</v>
      </c>
      <c r="BZ58">
        <v>36.754438709677402</v>
      </c>
      <c r="CA58">
        <v>36.246606451612898</v>
      </c>
      <c r="CB58">
        <v>999.9</v>
      </c>
      <c r="CC58">
        <v>0</v>
      </c>
      <c r="CD58">
        <v>0</v>
      </c>
      <c r="CE58">
        <v>9998.8903225806498</v>
      </c>
      <c r="CF58">
        <v>0</v>
      </c>
      <c r="CG58">
        <v>208.89722580645201</v>
      </c>
      <c r="CH58">
        <v>1399.9916129032299</v>
      </c>
      <c r="CI58">
        <v>0.89999867741935502</v>
      </c>
      <c r="CJ58">
        <v>0.10000132258064499</v>
      </c>
      <c r="CK58">
        <v>0</v>
      </c>
      <c r="CL58">
        <v>1218.6099999999999</v>
      </c>
      <c r="CM58">
        <v>4.9997499999999997</v>
      </c>
      <c r="CN58">
        <v>17159.8129032258</v>
      </c>
      <c r="CO58">
        <v>12177.9774193548</v>
      </c>
      <c r="CP58">
        <v>49.936999999999998</v>
      </c>
      <c r="CQ58">
        <v>51.258000000000003</v>
      </c>
      <c r="CR58">
        <v>50.695129032258102</v>
      </c>
      <c r="CS58">
        <v>51.203193548387098</v>
      </c>
      <c r="CT58">
        <v>51.637</v>
      </c>
      <c r="CU58">
        <v>1255.49096774194</v>
      </c>
      <c r="CV58">
        <v>139.50064516129001</v>
      </c>
      <c r="CW58">
        <v>0</v>
      </c>
      <c r="CX58">
        <v>111</v>
      </c>
      <c r="CY58">
        <v>0</v>
      </c>
      <c r="CZ58">
        <v>1212.7728</v>
      </c>
      <c r="DA58">
        <v>-508.974614611601</v>
      </c>
      <c r="DB58">
        <v>-7072.6538352346797</v>
      </c>
      <c r="DC58">
        <v>17078.972000000002</v>
      </c>
      <c r="DD58">
        <v>15</v>
      </c>
      <c r="DE58">
        <v>1607549572.0999999</v>
      </c>
      <c r="DF58" t="s">
        <v>487</v>
      </c>
      <c r="DG58">
        <v>1607549572.0999999</v>
      </c>
      <c r="DH58">
        <v>1607549570.0999999</v>
      </c>
      <c r="DI58">
        <v>17</v>
      </c>
      <c r="DJ58">
        <v>0.14199999999999999</v>
      </c>
      <c r="DK58">
        <v>-5.0999999999999997E-2</v>
      </c>
      <c r="DL58">
        <v>2.44</v>
      </c>
      <c r="DM58">
        <v>0.33600000000000002</v>
      </c>
      <c r="DN58">
        <v>403</v>
      </c>
      <c r="DO58">
        <v>25</v>
      </c>
      <c r="DP58">
        <v>0.13</v>
      </c>
      <c r="DQ58">
        <v>0.05</v>
      </c>
      <c r="DR58">
        <v>5.0307583953189301</v>
      </c>
      <c r="DS58">
        <v>0.49801986408580601</v>
      </c>
      <c r="DT58">
        <v>0.10986050146488301</v>
      </c>
      <c r="DU58">
        <v>1</v>
      </c>
      <c r="DV58">
        <v>-6.7783920000000002</v>
      </c>
      <c r="DW58">
        <v>-1.45606318131255</v>
      </c>
      <c r="DX58">
        <v>0.14269718612969701</v>
      </c>
      <c r="DY58">
        <v>0</v>
      </c>
      <c r="DZ58">
        <v>1.8478806666666701</v>
      </c>
      <c r="EA58">
        <v>1.1324561512792</v>
      </c>
      <c r="EB58">
        <v>8.2130262994559805E-2</v>
      </c>
      <c r="EC58">
        <v>0</v>
      </c>
      <c r="ED58">
        <v>1</v>
      </c>
      <c r="EE58">
        <v>3</v>
      </c>
      <c r="EF58" t="s">
        <v>321</v>
      </c>
      <c r="EG58">
        <v>100</v>
      </c>
      <c r="EH58">
        <v>100</v>
      </c>
      <c r="EI58">
        <v>2.44</v>
      </c>
      <c r="EJ58">
        <v>0.33579999999999999</v>
      </c>
      <c r="EK58">
        <v>2.4400500000000398</v>
      </c>
      <c r="EL58">
        <v>0</v>
      </c>
      <c r="EM58">
        <v>0</v>
      </c>
      <c r="EN58">
        <v>0</v>
      </c>
      <c r="EO58">
        <v>0.33579499999999701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13.4</v>
      </c>
      <c r="EX58">
        <v>13.4</v>
      </c>
      <c r="EY58">
        <v>2</v>
      </c>
      <c r="EZ58">
        <v>514.83199999999999</v>
      </c>
      <c r="FA58">
        <v>507.14400000000001</v>
      </c>
      <c r="FB58">
        <v>35.476599999999998</v>
      </c>
      <c r="FC58">
        <v>33.300800000000002</v>
      </c>
      <c r="FD58">
        <v>29.999700000000001</v>
      </c>
      <c r="FE58">
        <v>33.069400000000002</v>
      </c>
      <c r="FF58">
        <v>33.0032</v>
      </c>
      <c r="FG58">
        <v>13.2841</v>
      </c>
      <c r="FH58">
        <v>0</v>
      </c>
      <c r="FI58">
        <v>100</v>
      </c>
      <c r="FJ58">
        <v>-999.9</v>
      </c>
      <c r="FK58">
        <v>400</v>
      </c>
      <c r="FL58">
        <v>26.098700000000001</v>
      </c>
      <c r="FM58">
        <v>101.489</v>
      </c>
      <c r="FN58">
        <v>100.84399999999999</v>
      </c>
    </row>
    <row r="59" spans="1:170" x14ac:dyDescent="0.25">
      <c r="A59">
        <v>45</v>
      </c>
      <c r="B59">
        <v>1607550496.5999999</v>
      </c>
      <c r="C59">
        <v>9564.5999999046307</v>
      </c>
      <c r="D59" t="s">
        <v>502</v>
      </c>
      <c r="E59" t="s">
        <v>503</v>
      </c>
      <c r="F59" t="s">
        <v>504</v>
      </c>
      <c r="G59" t="s">
        <v>313</v>
      </c>
      <c r="H59">
        <v>1607550488.8499999</v>
      </c>
      <c r="I59">
        <f t="shared" si="43"/>
        <v>3.1605002379876375E-3</v>
      </c>
      <c r="J59">
        <f t="shared" si="44"/>
        <v>10.059528760651052</v>
      </c>
      <c r="K59">
        <f t="shared" si="45"/>
        <v>386.61173333333301</v>
      </c>
      <c r="L59">
        <f t="shared" si="46"/>
        <v>197.33141166935738</v>
      </c>
      <c r="M59">
        <f t="shared" si="47"/>
        <v>20.068551745759137</v>
      </c>
      <c r="N59">
        <f t="shared" si="48"/>
        <v>39.318309793059889</v>
      </c>
      <c r="O59">
        <f t="shared" si="49"/>
        <v>9.4239169237852138E-2</v>
      </c>
      <c r="P59">
        <f t="shared" si="50"/>
        <v>2.9585675247941978</v>
      </c>
      <c r="Q59">
        <f t="shared" si="51"/>
        <v>9.260274963268407E-2</v>
      </c>
      <c r="R59">
        <f t="shared" si="52"/>
        <v>5.8021377438927726E-2</v>
      </c>
      <c r="S59">
        <f t="shared" si="53"/>
        <v>231.28654682828653</v>
      </c>
      <c r="T59">
        <f t="shared" si="54"/>
        <v>37.46748996903132</v>
      </c>
      <c r="U59">
        <f t="shared" si="55"/>
        <v>36.630863333333302</v>
      </c>
      <c r="V59">
        <f t="shared" si="56"/>
        <v>6.1789507468381926</v>
      </c>
      <c r="W59">
        <f t="shared" si="57"/>
        <v>45.561009552756119</v>
      </c>
      <c r="X59">
        <f t="shared" si="58"/>
        <v>2.8622603184472233</v>
      </c>
      <c r="Y59">
        <f t="shared" si="59"/>
        <v>6.2822583312886158</v>
      </c>
      <c r="Z59">
        <f t="shared" si="60"/>
        <v>3.3166904283909693</v>
      </c>
      <c r="AA59">
        <f t="shared" si="61"/>
        <v>-139.37806049525483</v>
      </c>
      <c r="AB59">
        <f t="shared" si="62"/>
        <v>48.377576958238564</v>
      </c>
      <c r="AC59">
        <f t="shared" si="63"/>
        <v>3.8854796835097338</v>
      </c>
      <c r="AD59">
        <f t="shared" si="64"/>
        <v>144.17154297478001</v>
      </c>
      <c r="AE59">
        <v>0</v>
      </c>
      <c r="AF59">
        <v>0</v>
      </c>
      <c r="AG59">
        <f t="shared" si="65"/>
        <v>1</v>
      </c>
      <c r="AH59">
        <f t="shared" si="66"/>
        <v>0</v>
      </c>
      <c r="AI59">
        <f t="shared" si="67"/>
        <v>52033.584004149016</v>
      </c>
      <c r="AJ59" t="s">
        <v>287</v>
      </c>
      <c r="AK59">
        <v>715.47692307692296</v>
      </c>
      <c r="AL59">
        <v>3262.08</v>
      </c>
      <c r="AM59">
        <f t="shared" si="68"/>
        <v>2546.603076923077</v>
      </c>
      <c r="AN59">
        <f t="shared" si="69"/>
        <v>0.78066849277855754</v>
      </c>
      <c r="AO59">
        <v>-0.57774747981622299</v>
      </c>
      <c r="AP59" t="s">
        <v>505</v>
      </c>
      <c r="AQ59">
        <v>1454.5961538461499</v>
      </c>
      <c r="AR59">
        <v>1722.74</v>
      </c>
      <c r="AS59">
        <f t="shared" si="70"/>
        <v>0.15564963149044553</v>
      </c>
      <c r="AT59">
        <v>0.5</v>
      </c>
      <c r="AU59">
        <f t="shared" si="71"/>
        <v>1180.1625107473169</v>
      </c>
      <c r="AV59">
        <f t="shared" si="72"/>
        <v>10.059528760651052</v>
      </c>
      <c r="AW59">
        <f t="shared" si="73"/>
        <v>91.845929948329413</v>
      </c>
      <c r="AX59">
        <f t="shared" si="74"/>
        <v>0.4691189616541091</v>
      </c>
      <c r="AY59">
        <f t="shared" si="75"/>
        <v>9.0133995476024808E-3</v>
      </c>
      <c r="AZ59">
        <f t="shared" si="76"/>
        <v>0.89354168359706043</v>
      </c>
      <c r="BA59" t="s">
        <v>506</v>
      </c>
      <c r="BB59">
        <v>914.57</v>
      </c>
      <c r="BC59">
        <f t="shared" si="77"/>
        <v>808.17</v>
      </c>
      <c r="BD59">
        <f t="shared" si="78"/>
        <v>0.3317913881409234</v>
      </c>
      <c r="BE59">
        <f t="shared" si="79"/>
        <v>0.65573309591865425</v>
      </c>
      <c r="BF59">
        <f t="shared" si="80"/>
        <v>0.26621033997687948</v>
      </c>
      <c r="BG59">
        <f t="shared" si="81"/>
        <v>0.60446797302228239</v>
      </c>
      <c r="BH59">
        <f t="shared" si="82"/>
        <v>1399.9733333333299</v>
      </c>
      <c r="BI59">
        <f t="shared" si="83"/>
        <v>1180.1625107473169</v>
      </c>
      <c r="BJ59">
        <f t="shared" si="84"/>
        <v>0.84298927890101694</v>
      </c>
      <c r="BK59">
        <f t="shared" si="85"/>
        <v>0.19597855780203394</v>
      </c>
      <c r="BL59">
        <v>6</v>
      </c>
      <c r="BM59">
        <v>0.5</v>
      </c>
      <c r="BN59" t="s">
        <v>290</v>
      </c>
      <c r="BO59">
        <v>2</v>
      </c>
      <c r="BP59">
        <v>1607550488.8499999</v>
      </c>
      <c r="BQ59">
        <v>386.61173333333301</v>
      </c>
      <c r="BR59">
        <v>400.148866666667</v>
      </c>
      <c r="BS59">
        <v>28.1442266666667</v>
      </c>
      <c r="BT59">
        <v>24.45852</v>
      </c>
      <c r="BU59">
        <v>384.17166666666702</v>
      </c>
      <c r="BV59">
        <v>27.808426666666701</v>
      </c>
      <c r="BW59">
        <v>500.02086666666702</v>
      </c>
      <c r="BX59">
        <v>101.65389999999999</v>
      </c>
      <c r="BY59">
        <v>4.58323233333333E-2</v>
      </c>
      <c r="BZ59">
        <v>36.934166666666698</v>
      </c>
      <c r="CA59">
        <v>36.630863333333302</v>
      </c>
      <c r="CB59">
        <v>999.9</v>
      </c>
      <c r="CC59">
        <v>0</v>
      </c>
      <c r="CD59">
        <v>0</v>
      </c>
      <c r="CE59">
        <v>10000.952666666701</v>
      </c>
      <c r="CF59">
        <v>0</v>
      </c>
      <c r="CG59">
        <v>286.96643333333299</v>
      </c>
      <c r="CH59">
        <v>1399.9733333333299</v>
      </c>
      <c r="CI59">
        <v>0.900000466666666</v>
      </c>
      <c r="CJ59">
        <v>9.9999386666666704E-2</v>
      </c>
      <c r="CK59">
        <v>0</v>
      </c>
      <c r="CL59">
        <v>1457.2286666666701</v>
      </c>
      <c r="CM59">
        <v>4.9997499999999997</v>
      </c>
      <c r="CN59">
        <v>20501.893333333301</v>
      </c>
      <c r="CO59">
        <v>12177.823333333299</v>
      </c>
      <c r="CP59">
        <v>50.120733333333298</v>
      </c>
      <c r="CQ59">
        <v>51.5</v>
      </c>
      <c r="CR59">
        <v>50.941200000000002</v>
      </c>
      <c r="CS59">
        <v>51.3309</v>
      </c>
      <c r="CT59">
        <v>51.816200000000002</v>
      </c>
      <c r="CU59">
        <v>1255.4763333333301</v>
      </c>
      <c r="CV59">
        <v>139.49700000000001</v>
      </c>
      <c r="CW59">
        <v>0</v>
      </c>
      <c r="CX59">
        <v>119.700000047684</v>
      </c>
      <c r="CY59">
        <v>0</v>
      </c>
      <c r="CZ59">
        <v>1454.5961538461499</v>
      </c>
      <c r="DA59">
        <v>-825.507691180096</v>
      </c>
      <c r="DB59">
        <v>-11520.413659703199</v>
      </c>
      <c r="DC59">
        <v>20464.7961538462</v>
      </c>
      <c r="DD59">
        <v>15</v>
      </c>
      <c r="DE59">
        <v>1607549572.0999999</v>
      </c>
      <c r="DF59" t="s">
        <v>487</v>
      </c>
      <c r="DG59">
        <v>1607549572.0999999</v>
      </c>
      <c r="DH59">
        <v>1607549570.0999999</v>
      </c>
      <c r="DI59">
        <v>17</v>
      </c>
      <c r="DJ59">
        <v>0.14199999999999999</v>
      </c>
      <c r="DK59">
        <v>-5.0999999999999997E-2</v>
      </c>
      <c r="DL59">
        <v>2.44</v>
      </c>
      <c r="DM59">
        <v>0.33600000000000002</v>
      </c>
      <c r="DN59">
        <v>403</v>
      </c>
      <c r="DO59">
        <v>25</v>
      </c>
      <c r="DP59">
        <v>0.13</v>
      </c>
      <c r="DQ59">
        <v>0.05</v>
      </c>
      <c r="DR59">
        <v>10.0568301999686</v>
      </c>
      <c r="DS59">
        <v>0.172740922765515</v>
      </c>
      <c r="DT59">
        <v>2.57460089766442E-2</v>
      </c>
      <c r="DU59">
        <v>1</v>
      </c>
      <c r="DV59">
        <v>-13.5370166666667</v>
      </c>
      <c r="DW59">
        <v>-0.359287208008916</v>
      </c>
      <c r="DX59">
        <v>3.6594626958369597E-2</v>
      </c>
      <c r="DY59">
        <v>0</v>
      </c>
      <c r="DZ59">
        <v>3.6857106666666701</v>
      </c>
      <c r="EA59">
        <v>0.68852609566184397</v>
      </c>
      <c r="EB59">
        <v>4.9760656609637098E-2</v>
      </c>
      <c r="EC59">
        <v>0</v>
      </c>
      <c r="ED59">
        <v>1</v>
      </c>
      <c r="EE59">
        <v>3</v>
      </c>
      <c r="EF59" t="s">
        <v>321</v>
      </c>
      <c r="EG59">
        <v>100</v>
      </c>
      <c r="EH59">
        <v>100</v>
      </c>
      <c r="EI59">
        <v>2.4409999999999998</v>
      </c>
      <c r="EJ59">
        <v>0.33579999999999999</v>
      </c>
      <c r="EK59">
        <v>2.4400500000000398</v>
      </c>
      <c r="EL59">
        <v>0</v>
      </c>
      <c r="EM59">
        <v>0</v>
      </c>
      <c r="EN59">
        <v>0</v>
      </c>
      <c r="EO59">
        <v>0.33579499999999701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15.4</v>
      </c>
      <c r="EX59">
        <v>15.4</v>
      </c>
      <c r="EY59">
        <v>2</v>
      </c>
      <c r="EZ59">
        <v>516.74400000000003</v>
      </c>
      <c r="FA59">
        <v>505.94499999999999</v>
      </c>
      <c r="FB59">
        <v>35.5501</v>
      </c>
      <c r="FC59">
        <v>33.277000000000001</v>
      </c>
      <c r="FD59">
        <v>30.000299999999999</v>
      </c>
      <c r="FE59">
        <v>33.063499999999998</v>
      </c>
      <c r="FF59">
        <v>33.006100000000004</v>
      </c>
      <c r="FG59">
        <v>13.2097</v>
      </c>
      <c r="FH59">
        <v>0</v>
      </c>
      <c r="FI59">
        <v>100</v>
      </c>
      <c r="FJ59">
        <v>-999.9</v>
      </c>
      <c r="FK59">
        <v>400</v>
      </c>
      <c r="FL59">
        <v>26.423400000000001</v>
      </c>
      <c r="FM59">
        <v>101.492</v>
      </c>
      <c r="FN59">
        <v>100.84</v>
      </c>
    </row>
    <row r="60" spans="1:170" x14ac:dyDescent="0.25">
      <c r="A60">
        <v>46</v>
      </c>
      <c r="B60">
        <v>1607550648.5999999</v>
      </c>
      <c r="C60">
        <v>9716.5999999046307</v>
      </c>
      <c r="D60" t="s">
        <v>507</v>
      </c>
      <c r="E60" t="s">
        <v>508</v>
      </c>
      <c r="F60" t="s">
        <v>504</v>
      </c>
      <c r="G60" t="s">
        <v>313</v>
      </c>
      <c r="H60">
        <v>1607550640.5999999</v>
      </c>
      <c r="I60">
        <f t="shared" si="43"/>
        <v>3.3095292490179641E-3</v>
      </c>
      <c r="J60">
        <f t="shared" si="44"/>
        <v>10.457444758715567</v>
      </c>
      <c r="K60">
        <f t="shared" si="45"/>
        <v>385.811483870968</v>
      </c>
      <c r="L60">
        <f t="shared" si="46"/>
        <v>200.61927978467278</v>
      </c>
      <c r="M60">
        <f t="shared" si="47"/>
        <v>20.400756482321892</v>
      </c>
      <c r="N60">
        <f t="shared" si="48"/>
        <v>39.232750406554935</v>
      </c>
      <c r="O60">
        <f t="shared" si="49"/>
        <v>0.10032359885434175</v>
      </c>
      <c r="P60">
        <f t="shared" si="50"/>
        <v>2.9583224707742359</v>
      </c>
      <c r="Q60">
        <f t="shared" si="51"/>
        <v>9.8471139388725065E-2</v>
      </c>
      <c r="R60">
        <f t="shared" si="52"/>
        <v>6.1708049199585106E-2</v>
      </c>
      <c r="S60">
        <f t="shared" si="53"/>
        <v>231.28884607240897</v>
      </c>
      <c r="T60">
        <f t="shared" si="54"/>
        <v>37.443061957242172</v>
      </c>
      <c r="U60">
        <f t="shared" si="55"/>
        <v>36.465287096774198</v>
      </c>
      <c r="V60">
        <f t="shared" si="56"/>
        <v>6.1231790973738693</v>
      </c>
      <c r="W60">
        <f t="shared" si="57"/>
        <v>45.433836971237298</v>
      </c>
      <c r="X60">
        <f t="shared" si="58"/>
        <v>2.8564012178180525</v>
      </c>
      <c r="Y60">
        <f t="shared" si="59"/>
        <v>6.2869469281811892</v>
      </c>
      <c r="Z60">
        <f t="shared" si="60"/>
        <v>3.2667778795558169</v>
      </c>
      <c r="AA60">
        <f t="shared" si="61"/>
        <v>-145.95023988169223</v>
      </c>
      <c r="AB60">
        <f t="shared" si="62"/>
        <v>76.960169855704223</v>
      </c>
      <c r="AC60">
        <f t="shared" si="63"/>
        <v>6.1770793692626054</v>
      </c>
      <c r="AD60">
        <f t="shared" si="64"/>
        <v>168.47585541568355</v>
      </c>
      <c r="AE60">
        <v>0</v>
      </c>
      <c r="AF60">
        <v>0</v>
      </c>
      <c r="AG60">
        <f t="shared" si="65"/>
        <v>1</v>
      </c>
      <c r="AH60">
        <f t="shared" si="66"/>
        <v>0</v>
      </c>
      <c r="AI60">
        <f t="shared" si="67"/>
        <v>52024.194388947762</v>
      </c>
      <c r="AJ60" t="s">
        <v>287</v>
      </c>
      <c r="AK60">
        <v>715.47692307692296</v>
      </c>
      <c r="AL60">
        <v>3262.08</v>
      </c>
      <c r="AM60">
        <f t="shared" si="68"/>
        <v>2546.603076923077</v>
      </c>
      <c r="AN60">
        <f t="shared" si="69"/>
        <v>0.78066849277855754</v>
      </c>
      <c r="AO60">
        <v>-0.57774747981622299</v>
      </c>
      <c r="AP60" t="s">
        <v>509</v>
      </c>
      <c r="AQ60">
        <v>1097.6856</v>
      </c>
      <c r="AR60">
        <v>1378.65</v>
      </c>
      <c r="AS60">
        <f t="shared" si="70"/>
        <v>0.20379675769774785</v>
      </c>
      <c r="AT60">
        <v>0.5</v>
      </c>
      <c r="AU60">
        <f t="shared" si="71"/>
        <v>1180.1736394570069</v>
      </c>
      <c r="AV60">
        <f t="shared" si="72"/>
        <v>10.457444758715567</v>
      </c>
      <c r="AW60">
        <f t="shared" si="73"/>
        <v>120.25778062084443</v>
      </c>
      <c r="AX60">
        <f t="shared" si="74"/>
        <v>0.44976607550864978</v>
      </c>
      <c r="AY60">
        <f t="shared" si="75"/>
        <v>9.3504818863849887E-3</v>
      </c>
      <c r="AZ60">
        <f t="shared" si="76"/>
        <v>1.3661407899031659</v>
      </c>
      <c r="BA60" t="s">
        <v>510</v>
      </c>
      <c r="BB60">
        <v>758.58</v>
      </c>
      <c r="BC60">
        <f t="shared" si="77"/>
        <v>620.07000000000005</v>
      </c>
      <c r="BD60">
        <f t="shared" si="78"/>
        <v>0.45311722869998555</v>
      </c>
      <c r="BE60">
        <f t="shared" si="79"/>
        <v>0.75231875374475732</v>
      </c>
      <c r="BF60">
        <f t="shared" si="80"/>
        <v>0.4236667768595041</v>
      </c>
      <c r="BG60">
        <f t="shared" si="81"/>
        <v>0.73958522121776693</v>
      </c>
      <c r="BH60">
        <f t="shared" si="82"/>
        <v>1399.9864516129001</v>
      </c>
      <c r="BI60">
        <f t="shared" si="83"/>
        <v>1180.1736394570069</v>
      </c>
      <c r="BJ60">
        <f t="shared" si="84"/>
        <v>0.84298932900196955</v>
      </c>
      <c r="BK60">
        <f t="shared" si="85"/>
        <v>0.19597865800393918</v>
      </c>
      <c r="BL60">
        <v>6</v>
      </c>
      <c r="BM60">
        <v>0.5</v>
      </c>
      <c r="BN60" t="s">
        <v>290</v>
      </c>
      <c r="BO60">
        <v>2</v>
      </c>
      <c r="BP60">
        <v>1607550640.5999999</v>
      </c>
      <c r="BQ60">
        <v>385.811483870968</v>
      </c>
      <c r="BR60">
        <v>399.89248387096802</v>
      </c>
      <c r="BS60">
        <v>28.0896032258064</v>
      </c>
      <c r="BT60">
        <v>24.2297677419355</v>
      </c>
      <c r="BU60">
        <v>383.37141935483902</v>
      </c>
      <c r="BV60">
        <v>27.753806451612899</v>
      </c>
      <c r="BW60">
        <v>500.00564516128998</v>
      </c>
      <c r="BX60">
        <v>101.64622580645199</v>
      </c>
      <c r="BY60">
        <v>4.2687164516129E-2</v>
      </c>
      <c r="BZ60">
        <v>36.947829032258099</v>
      </c>
      <c r="CA60">
        <v>36.465287096774198</v>
      </c>
      <c r="CB60">
        <v>999.9</v>
      </c>
      <c r="CC60">
        <v>0</v>
      </c>
      <c r="CD60">
        <v>0</v>
      </c>
      <c r="CE60">
        <v>10000.3177419355</v>
      </c>
      <c r="CF60">
        <v>0</v>
      </c>
      <c r="CG60">
        <v>199.40199999999999</v>
      </c>
      <c r="CH60">
        <v>1399.9864516129001</v>
      </c>
      <c r="CI60">
        <v>0.89999867741935502</v>
      </c>
      <c r="CJ60">
        <v>0.100001270967742</v>
      </c>
      <c r="CK60">
        <v>0</v>
      </c>
      <c r="CL60">
        <v>1104.47580645161</v>
      </c>
      <c r="CM60">
        <v>4.9997499999999997</v>
      </c>
      <c r="CN60">
        <v>15394.9</v>
      </c>
      <c r="CO60">
        <v>12177.938709677401</v>
      </c>
      <c r="CP60">
        <v>50.308064516129001</v>
      </c>
      <c r="CQ60">
        <v>51.733741935483899</v>
      </c>
      <c r="CR60">
        <v>51.146870967741897</v>
      </c>
      <c r="CS60">
        <v>51.4593548387097</v>
      </c>
      <c r="CT60">
        <v>51.967548387096798</v>
      </c>
      <c r="CU60">
        <v>1255.48580645161</v>
      </c>
      <c r="CV60">
        <v>139.50064516129001</v>
      </c>
      <c r="CW60">
        <v>0</v>
      </c>
      <c r="CX60">
        <v>151.299999952316</v>
      </c>
      <c r="CY60">
        <v>0</v>
      </c>
      <c r="CZ60">
        <v>1097.6856</v>
      </c>
      <c r="DA60">
        <v>-382.29000001381502</v>
      </c>
      <c r="DB60">
        <v>-5247.9846152831296</v>
      </c>
      <c r="DC60">
        <v>15301.688</v>
      </c>
      <c r="DD60">
        <v>15</v>
      </c>
      <c r="DE60">
        <v>1607549572.0999999</v>
      </c>
      <c r="DF60" t="s">
        <v>487</v>
      </c>
      <c r="DG60">
        <v>1607549572.0999999</v>
      </c>
      <c r="DH60">
        <v>1607549570.0999999</v>
      </c>
      <c r="DI60">
        <v>17</v>
      </c>
      <c r="DJ60">
        <v>0.14199999999999999</v>
      </c>
      <c r="DK60">
        <v>-5.0999999999999997E-2</v>
      </c>
      <c r="DL60">
        <v>2.44</v>
      </c>
      <c r="DM60">
        <v>0.33600000000000002</v>
      </c>
      <c r="DN60">
        <v>403</v>
      </c>
      <c r="DO60">
        <v>25</v>
      </c>
      <c r="DP60">
        <v>0.13</v>
      </c>
      <c r="DQ60">
        <v>0.05</v>
      </c>
      <c r="DR60">
        <v>10.459321670998801</v>
      </c>
      <c r="DS60">
        <v>-0.27739623412305098</v>
      </c>
      <c r="DT60">
        <v>2.4708250915946799E-2</v>
      </c>
      <c r="DU60">
        <v>1</v>
      </c>
      <c r="DV60">
        <v>-14.0809</v>
      </c>
      <c r="DW60">
        <v>0.13415439377087199</v>
      </c>
      <c r="DX60">
        <v>1.9600646247849601E-2</v>
      </c>
      <c r="DY60">
        <v>1</v>
      </c>
      <c r="DZ60">
        <v>3.8621226666666701</v>
      </c>
      <c r="EA60">
        <v>0.47373063403781801</v>
      </c>
      <c r="EB60">
        <v>3.4363602249408501E-2</v>
      </c>
      <c r="EC60">
        <v>0</v>
      </c>
      <c r="ED60">
        <v>2</v>
      </c>
      <c r="EE60">
        <v>3</v>
      </c>
      <c r="EF60" t="s">
        <v>305</v>
      </c>
      <c r="EG60">
        <v>100</v>
      </c>
      <c r="EH60">
        <v>100</v>
      </c>
      <c r="EI60">
        <v>2.44</v>
      </c>
      <c r="EJ60">
        <v>0.33579999999999999</v>
      </c>
      <c r="EK60">
        <v>2.4400500000000398</v>
      </c>
      <c r="EL60">
        <v>0</v>
      </c>
      <c r="EM60">
        <v>0</v>
      </c>
      <c r="EN60">
        <v>0</v>
      </c>
      <c r="EO60">
        <v>0.33579499999999701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17.899999999999999</v>
      </c>
      <c r="EX60">
        <v>18</v>
      </c>
      <c r="EY60">
        <v>2</v>
      </c>
      <c r="EZ60">
        <v>515.35400000000004</v>
      </c>
      <c r="FA60">
        <v>506.29599999999999</v>
      </c>
      <c r="FB60">
        <v>35.605400000000003</v>
      </c>
      <c r="FC60">
        <v>33.305</v>
      </c>
      <c r="FD60">
        <v>29.9998</v>
      </c>
      <c r="FE60">
        <v>33.078200000000002</v>
      </c>
      <c r="FF60">
        <v>33.015000000000001</v>
      </c>
      <c r="FG60">
        <v>12.9892</v>
      </c>
      <c r="FH60">
        <v>0</v>
      </c>
      <c r="FI60">
        <v>100</v>
      </c>
      <c r="FJ60">
        <v>-999.9</v>
      </c>
      <c r="FK60">
        <v>400</v>
      </c>
      <c r="FL60">
        <v>27.960100000000001</v>
      </c>
      <c r="FM60">
        <v>101.49</v>
      </c>
      <c r="FN60">
        <v>100.83799999999999</v>
      </c>
    </row>
    <row r="61" spans="1:170" x14ac:dyDescent="0.25">
      <c r="A61">
        <v>47</v>
      </c>
      <c r="B61">
        <v>1607550819</v>
      </c>
      <c r="C61">
        <v>9887</v>
      </c>
      <c r="D61" t="s">
        <v>511</v>
      </c>
      <c r="E61" t="s">
        <v>512</v>
      </c>
      <c r="F61" t="s">
        <v>312</v>
      </c>
      <c r="G61" t="s">
        <v>407</v>
      </c>
      <c r="H61">
        <v>1607550811</v>
      </c>
      <c r="I61">
        <f t="shared" si="43"/>
        <v>7.1760609847799769E-3</v>
      </c>
      <c r="J61">
        <f t="shared" si="44"/>
        <v>16.844981078781689</v>
      </c>
      <c r="K61">
        <f t="shared" si="45"/>
        <v>376.537225806452</v>
      </c>
      <c r="L61">
        <f t="shared" si="46"/>
        <v>257.0367975020356</v>
      </c>
      <c r="M61">
        <f t="shared" si="47"/>
        <v>26.13732608104025</v>
      </c>
      <c r="N61">
        <f t="shared" si="48"/>
        <v>38.288977874755766</v>
      </c>
      <c r="O61">
        <f t="shared" si="49"/>
        <v>0.26693242095436703</v>
      </c>
      <c r="P61">
        <f t="shared" si="50"/>
        <v>2.956707442478828</v>
      </c>
      <c r="Q61">
        <f t="shared" si="51"/>
        <v>0.25423049702286227</v>
      </c>
      <c r="R61">
        <f t="shared" si="52"/>
        <v>0.15998489934192306</v>
      </c>
      <c r="S61">
        <f t="shared" si="53"/>
        <v>231.28537808311651</v>
      </c>
      <c r="T61">
        <f t="shared" si="54"/>
        <v>36.377836388733385</v>
      </c>
      <c r="U61">
        <f t="shared" si="55"/>
        <v>36.151474193548403</v>
      </c>
      <c r="V61">
        <f t="shared" si="56"/>
        <v>6.0186748696892147</v>
      </c>
      <c r="W61">
        <f t="shared" si="57"/>
        <v>52.380907048370815</v>
      </c>
      <c r="X61">
        <f t="shared" si="58"/>
        <v>3.279624101531295</v>
      </c>
      <c r="Y61">
        <f t="shared" si="59"/>
        <v>6.2611059760816028</v>
      </c>
      <c r="Z61">
        <f t="shared" si="60"/>
        <v>2.7390507681579197</v>
      </c>
      <c r="AA61">
        <f t="shared" si="61"/>
        <v>-316.46428942879697</v>
      </c>
      <c r="AB61">
        <f t="shared" si="62"/>
        <v>114.9201089910177</v>
      </c>
      <c r="AC61">
        <f t="shared" si="63"/>
        <v>9.211528970772056</v>
      </c>
      <c r="AD61">
        <f t="shared" si="64"/>
        <v>38.952726616109302</v>
      </c>
      <c r="AE61">
        <v>0</v>
      </c>
      <c r="AF61">
        <v>0</v>
      </c>
      <c r="AG61">
        <f t="shared" si="65"/>
        <v>1</v>
      </c>
      <c r="AH61">
        <f t="shared" si="66"/>
        <v>0</v>
      </c>
      <c r="AI61">
        <f t="shared" si="67"/>
        <v>51991.06249230235</v>
      </c>
      <c r="AJ61" t="s">
        <v>287</v>
      </c>
      <c r="AK61">
        <v>715.47692307692296</v>
      </c>
      <c r="AL61">
        <v>3262.08</v>
      </c>
      <c r="AM61">
        <f t="shared" si="68"/>
        <v>2546.603076923077</v>
      </c>
      <c r="AN61">
        <f t="shared" si="69"/>
        <v>0.78066849277855754</v>
      </c>
      <c r="AO61">
        <v>-0.57774747981622299</v>
      </c>
      <c r="AP61" t="s">
        <v>513</v>
      </c>
      <c r="AQ61">
        <v>1640.6559999999999</v>
      </c>
      <c r="AR61">
        <v>2062.9499999999998</v>
      </c>
      <c r="AS61">
        <f t="shared" si="70"/>
        <v>0.20470394338204989</v>
      </c>
      <c r="AT61">
        <v>0.5</v>
      </c>
      <c r="AU61">
        <f t="shared" si="71"/>
        <v>1180.1569362311839</v>
      </c>
      <c r="AV61">
        <f t="shared" si="72"/>
        <v>16.844981078781689</v>
      </c>
      <c r="AW61">
        <f t="shared" si="73"/>
        <v>120.79138932810086</v>
      </c>
      <c r="AX61">
        <f t="shared" si="74"/>
        <v>0.51021110545577941</v>
      </c>
      <c r="AY61">
        <f t="shared" si="75"/>
        <v>1.4763060762272157E-2</v>
      </c>
      <c r="AZ61">
        <f t="shared" si="76"/>
        <v>0.58126954119101293</v>
      </c>
      <c r="BA61" t="s">
        <v>514</v>
      </c>
      <c r="BB61">
        <v>1010.41</v>
      </c>
      <c r="BC61">
        <f t="shared" si="77"/>
        <v>1052.54</v>
      </c>
      <c r="BD61">
        <f t="shared" si="78"/>
        <v>0.40121420563589022</v>
      </c>
      <c r="BE61">
        <f t="shared" si="79"/>
        <v>0.53255139518668371</v>
      </c>
      <c r="BF61">
        <f t="shared" si="80"/>
        <v>0.31339698524017884</v>
      </c>
      <c r="BG61">
        <f t="shared" si="81"/>
        <v>0.47087432308015748</v>
      </c>
      <c r="BH61">
        <f t="shared" si="82"/>
        <v>1399.96677419355</v>
      </c>
      <c r="BI61">
        <f t="shared" si="83"/>
        <v>1180.1569362311839</v>
      </c>
      <c r="BJ61">
        <f t="shared" si="84"/>
        <v>0.8429892465919504</v>
      </c>
      <c r="BK61">
        <f t="shared" si="85"/>
        <v>0.19597849318390095</v>
      </c>
      <c r="BL61">
        <v>6</v>
      </c>
      <c r="BM61">
        <v>0.5</v>
      </c>
      <c r="BN61" t="s">
        <v>290</v>
      </c>
      <c r="BO61">
        <v>2</v>
      </c>
      <c r="BP61">
        <v>1607550811</v>
      </c>
      <c r="BQ61">
        <v>376.537225806452</v>
      </c>
      <c r="BR61">
        <v>399.99345161290302</v>
      </c>
      <c r="BS61">
        <v>32.252116129032302</v>
      </c>
      <c r="BT61">
        <v>23.918651612903201</v>
      </c>
      <c r="BU61">
        <v>374.18287096774202</v>
      </c>
      <c r="BV61">
        <v>31.946519354838699</v>
      </c>
      <c r="BW61">
        <v>500.00461290322602</v>
      </c>
      <c r="BX61">
        <v>101.642193548387</v>
      </c>
      <c r="BY61">
        <v>4.4904699999999999E-2</v>
      </c>
      <c r="BZ61">
        <v>36.872419354838698</v>
      </c>
      <c r="CA61">
        <v>36.151474193548403</v>
      </c>
      <c r="CB61">
        <v>999.9</v>
      </c>
      <c r="CC61">
        <v>0</v>
      </c>
      <c r="CD61">
        <v>0</v>
      </c>
      <c r="CE61">
        <v>9991.5567741935502</v>
      </c>
      <c r="CF61">
        <v>0</v>
      </c>
      <c r="CG61">
        <v>223.05799999999999</v>
      </c>
      <c r="CH61">
        <v>1399.96677419355</v>
      </c>
      <c r="CI61">
        <v>0.90000151612903301</v>
      </c>
      <c r="CJ61">
        <v>9.9998425806451699E-2</v>
      </c>
      <c r="CK61">
        <v>0</v>
      </c>
      <c r="CL61">
        <v>1650.81419354839</v>
      </c>
      <c r="CM61">
        <v>4.9997499999999997</v>
      </c>
      <c r="CN61">
        <v>23012.400000000001</v>
      </c>
      <c r="CO61">
        <v>12177.764516129</v>
      </c>
      <c r="CP61">
        <v>49.060225806451598</v>
      </c>
      <c r="CQ61">
        <v>50.389000000000003</v>
      </c>
      <c r="CR61">
        <v>49.78</v>
      </c>
      <c r="CS61">
        <v>50.009935483870997</v>
      </c>
      <c r="CT61">
        <v>50.818290322580602</v>
      </c>
      <c r="CU61">
        <v>1255.4719354838701</v>
      </c>
      <c r="CV61">
        <v>139.494838709677</v>
      </c>
      <c r="CW61">
        <v>0</v>
      </c>
      <c r="CX61">
        <v>169.5</v>
      </c>
      <c r="CY61">
        <v>0</v>
      </c>
      <c r="CZ61">
        <v>1640.6559999999999</v>
      </c>
      <c r="DA61">
        <v>-901.86230629173804</v>
      </c>
      <c r="DB61">
        <v>-12695.269211263299</v>
      </c>
      <c r="DC61">
        <v>22869.164000000001</v>
      </c>
      <c r="DD61">
        <v>15</v>
      </c>
      <c r="DE61">
        <v>1607550696.0999999</v>
      </c>
      <c r="DF61" t="s">
        <v>515</v>
      </c>
      <c r="DG61">
        <v>1607550694.0999999</v>
      </c>
      <c r="DH61">
        <v>1607550696.0999999</v>
      </c>
      <c r="DI61">
        <v>18</v>
      </c>
      <c r="DJ61">
        <v>-8.5999999999999993E-2</v>
      </c>
      <c r="DK61">
        <v>-0.03</v>
      </c>
      <c r="DL61">
        <v>2.3540000000000001</v>
      </c>
      <c r="DM61">
        <v>0.30599999999999999</v>
      </c>
      <c r="DN61">
        <v>400</v>
      </c>
      <c r="DO61">
        <v>24</v>
      </c>
      <c r="DP61">
        <v>0.06</v>
      </c>
      <c r="DQ61">
        <v>0.01</v>
      </c>
      <c r="DR61">
        <v>16.8448571904589</v>
      </c>
      <c r="DS61">
        <v>0.29845720316198998</v>
      </c>
      <c r="DT61">
        <v>2.7455341460083799E-2</v>
      </c>
      <c r="DU61">
        <v>1</v>
      </c>
      <c r="DV61">
        <v>-23.4561806451613</v>
      </c>
      <c r="DW61">
        <v>-0.61093548387093199</v>
      </c>
      <c r="DX61">
        <v>4.9898939282506299E-2</v>
      </c>
      <c r="DY61">
        <v>0</v>
      </c>
      <c r="DZ61">
        <v>8.3334622580645199</v>
      </c>
      <c r="EA61">
        <v>0.72881806451611497</v>
      </c>
      <c r="EB61">
        <v>5.4482818464212802E-2</v>
      </c>
      <c r="EC61">
        <v>0</v>
      </c>
      <c r="ED61">
        <v>1</v>
      </c>
      <c r="EE61">
        <v>3</v>
      </c>
      <c r="EF61" t="s">
        <v>321</v>
      </c>
      <c r="EG61">
        <v>100</v>
      </c>
      <c r="EH61">
        <v>100</v>
      </c>
      <c r="EI61">
        <v>2.3540000000000001</v>
      </c>
      <c r="EJ61">
        <v>0.30559999999999998</v>
      </c>
      <c r="EK61">
        <v>2.3544500000000399</v>
      </c>
      <c r="EL61">
        <v>0</v>
      </c>
      <c r="EM61">
        <v>0</v>
      </c>
      <c r="EN61">
        <v>0</v>
      </c>
      <c r="EO61">
        <v>0.30559000000000602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2.1</v>
      </c>
      <c r="EX61">
        <v>2</v>
      </c>
      <c r="EY61">
        <v>2</v>
      </c>
      <c r="EZ61">
        <v>520.97799999999995</v>
      </c>
      <c r="FA61">
        <v>504.98200000000003</v>
      </c>
      <c r="FB61">
        <v>35.624099999999999</v>
      </c>
      <c r="FC61">
        <v>33.257300000000001</v>
      </c>
      <c r="FD61">
        <v>30.000299999999999</v>
      </c>
      <c r="FE61">
        <v>33.054600000000001</v>
      </c>
      <c r="FF61">
        <v>32.995199999999997</v>
      </c>
      <c r="FG61">
        <v>13.080299999999999</v>
      </c>
      <c r="FH61">
        <v>0</v>
      </c>
      <c r="FI61">
        <v>100</v>
      </c>
      <c r="FJ61">
        <v>-999.9</v>
      </c>
      <c r="FK61">
        <v>400</v>
      </c>
      <c r="FL61">
        <v>27.908300000000001</v>
      </c>
      <c r="FM61">
        <v>101.497</v>
      </c>
      <c r="FN61">
        <v>100.854</v>
      </c>
    </row>
    <row r="62" spans="1:170" x14ac:dyDescent="0.25">
      <c r="A62">
        <v>49</v>
      </c>
      <c r="B62">
        <v>1607551292</v>
      </c>
      <c r="C62">
        <v>10360</v>
      </c>
      <c r="D62" t="s">
        <v>519</v>
      </c>
      <c r="E62" t="s">
        <v>520</v>
      </c>
      <c r="F62" t="s">
        <v>312</v>
      </c>
      <c r="G62" t="s">
        <v>407</v>
      </c>
      <c r="H62">
        <v>1607551284.25</v>
      </c>
      <c r="I62">
        <f t="shared" si="43"/>
        <v>8.3764885310941718E-3</v>
      </c>
      <c r="J62">
        <f t="shared" si="44"/>
        <v>19.818038777084478</v>
      </c>
      <c r="K62">
        <f t="shared" si="45"/>
        <v>372.28160000000003</v>
      </c>
      <c r="L62">
        <f t="shared" si="46"/>
        <v>261.36417126436339</v>
      </c>
      <c r="M62">
        <f t="shared" si="47"/>
        <v>26.572925722206982</v>
      </c>
      <c r="N62">
        <f t="shared" si="48"/>
        <v>37.849913615505628</v>
      </c>
      <c r="O62">
        <f t="shared" si="49"/>
        <v>0.34191295307911962</v>
      </c>
      <c r="P62">
        <f t="shared" si="50"/>
        <v>2.9573986731031705</v>
      </c>
      <c r="Q62">
        <f t="shared" si="51"/>
        <v>0.32137231459771498</v>
      </c>
      <c r="R62">
        <f t="shared" si="52"/>
        <v>0.20260027933509633</v>
      </c>
      <c r="S62">
        <f t="shared" si="53"/>
        <v>231.29170942934007</v>
      </c>
      <c r="T62">
        <f t="shared" si="54"/>
        <v>35.913248838619239</v>
      </c>
      <c r="U62">
        <f t="shared" si="55"/>
        <v>35.576486666666703</v>
      </c>
      <c r="V62">
        <f t="shared" si="56"/>
        <v>5.8312105262940044</v>
      </c>
      <c r="W62">
        <f t="shared" si="57"/>
        <v>53.164924708858862</v>
      </c>
      <c r="X62">
        <f t="shared" si="58"/>
        <v>3.3002085902057114</v>
      </c>
      <c r="Y62">
        <f t="shared" si="59"/>
        <v>6.2074922672763577</v>
      </c>
      <c r="Z62">
        <f t="shared" si="60"/>
        <v>2.5310019360882929</v>
      </c>
      <c r="AA62">
        <f t="shared" si="61"/>
        <v>-369.403144221253</v>
      </c>
      <c r="AB62">
        <f t="shared" si="62"/>
        <v>181.53915548594802</v>
      </c>
      <c r="AC62">
        <f t="shared" si="63"/>
        <v>14.496499152511175</v>
      </c>
      <c r="AD62">
        <f t="shared" si="64"/>
        <v>57.924219846546265</v>
      </c>
      <c r="AE62">
        <v>0</v>
      </c>
      <c r="AF62">
        <v>0</v>
      </c>
      <c r="AG62">
        <f t="shared" si="65"/>
        <v>1</v>
      </c>
      <c r="AH62">
        <f t="shared" si="66"/>
        <v>0</v>
      </c>
      <c r="AI62">
        <f t="shared" si="67"/>
        <v>52036.696853035421</v>
      </c>
      <c r="AJ62" t="s">
        <v>287</v>
      </c>
      <c r="AK62">
        <v>715.47692307692296</v>
      </c>
      <c r="AL62">
        <v>3262.08</v>
      </c>
      <c r="AM62">
        <f t="shared" si="68"/>
        <v>2546.603076923077</v>
      </c>
      <c r="AN62">
        <f t="shared" si="69"/>
        <v>0.78066849277855754</v>
      </c>
      <c r="AO62">
        <v>-0.57774747981622299</v>
      </c>
      <c r="AP62" t="s">
        <v>521</v>
      </c>
      <c r="AQ62">
        <v>1179.7344000000001</v>
      </c>
      <c r="AR62">
        <v>1641.29</v>
      </c>
      <c r="AS62">
        <f t="shared" si="70"/>
        <v>0.2812151417482589</v>
      </c>
      <c r="AT62">
        <v>0.5</v>
      </c>
      <c r="AU62">
        <f t="shared" si="71"/>
        <v>1180.189168754478</v>
      </c>
      <c r="AV62">
        <f t="shared" si="72"/>
        <v>19.818038777084478</v>
      </c>
      <c r="AW62">
        <f t="shared" si="73"/>
        <v>165.94353219052519</v>
      </c>
      <c r="AX62">
        <f t="shared" si="74"/>
        <v>0.47179962102979978</v>
      </c>
      <c r="AY62">
        <f t="shared" si="75"/>
        <v>1.7281794136803981E-2</v>
      </c>
      <c r="AZ62">
        <f t="shared" si="76"/>
        <v>0.98750982458919512</v>
      </c>
      <c r="BA62" t="s">
        <v>522</v>
      </c>
      <c r="BB62">
        <v>866.93</v>
      </c>
      <c r="BC62">
        <f t="shared" si="77"/>
        <v>774.36</v>
      </c>
      <c r="BD62">
        <f t="shared" si="78"/>
        <v>0.59604783304922759</v>
      </c>
      <c r="BE62">
        <f t="shared" si="79"/>
        <v>0.6766966578293635</v>
      </c>
      <c r="BF62">
        <f t="shared" si="80"/>
        <v>0.49854080861978273</v>
      </c>
      <c r="BG62">
        <f t="shared" si="81"/>
        <v>0.6364517559439663</v>
      </c>
      <c r="BH62">
        <f t="shared" si="82"/>
        <v>1400.0050000000001</v>
      </c>
      <c r="BI62">
        <f t="shared" si="83"/>
        <v>1180.189168754478</v>
      </c>
      <c r="BJ62">
        <f t="shared" si="84"/>
        <v>0.84298925272015313</v>
      </c>
      <c r="BK62">
        <f t="shared" si="85"/>
        <v>0.19597850544030632</v>
      </c>
      <c r="BL62">
        <v>6</v>
      </c>
      <c r="BM62">
        <v>0.5</v>
      </c>
      <c r="BN62" t="s">
        <v>290</v>
      </c>
      <c r="BO62">
        <v>2</v>
      </c>
      <c r="BP62">
        <v>1607551284.25</v>
      </c>
      <c r="BQ62">
        <v>372.28160000000003</v>
      </c>
      <c r="BR62">
        <v>399.80503333333297</v>
      </c>
      <c r="BS62">
        <v>32.459966666666702</v>
      </c>
      <c r="BT62">
        <v>22.734570000000001</v>
      </c>
      <c r="BU62">
        <v>369.92726666666698</v>
      </c>
      <c r="BV62">
        <v>32.15437</v>
      </c>
      <c r="BW62">
        <v>500.00560000000002</v>
      </c>
      <c r="BX62">
        <v>101.625633333333</v>
      </c>
      <c r="BY62">
        <v>4.44830933333333E-2</v>
      </c>
      <c r="BZ62">
        <v>36.715096666666703</v>
      </c>
      <c r="CA62">
        <v>35.576486666666703</v>
      </c>
      <c r="CB62">
        <v>999.9</v>
      </c>
      <c r="CC62">
        <v>0</v>
      </c>
      <c r="CD62">
        <v>0</v>
      </c>
      <c r="CE62">
        <v>9997.1043333333291</v>
      </c>
      <c r="CF62">
        <v>0</v>
      </c>
      <c r="CG62">
        <v>141.9041</v>
      </c>
      <c r="CH62">
        <v>1400.0050000000001</v>
      </c>
      <c r="CI62">
        <v>0.90000239999999998</v>
      </c>
      <c r="CJ62">
        <v>9.9997459999999996E-2</v>
      </c>
      <c r="CK62">
        <v>0</v>
      </c>
      <c r="CL62">
        <v>1182.6389999999999</v>
      </c>
      <c r="CM62">
        <v>4.9997499999999997</v>
      </c>
      <c r="CN62">
        <v>16218.48</v>
      </c>
      <c r="CO62">
        <v>12178.1</v>
      </c>
      <c r="CP62">
        <v>47.030866666666597</v>
      </c>
      <c r="CQ62">
        <v>48.472700000000003</v>
      </c>
      <c r="CR62">
        <v>47.718499999999999</v>
      </c>
      <c r="CS62">
        <v>48.193433333333303</v>
      </c>
      <c r="CT62">
        <v>48.981099999999998</v>
      </c>
      <c r="CU62">
        <v>1255.5066666666701</v>
      </c>
      <c r="CV62">
        <v>139.499</v>
      </c>
      <c r="CW62">
        <v>0</v>
      </c>
      <c r="CX62">
        <v>219.09999990463299</v>
      </c>
      <c r="CY62">
        <v>0</v>
      </c>
      <c r="CZ62">
        <v>1179.7344000000001</v>
      </c>
      <c r="DA62">
        <v>-215.86615415721599</v>
      </c>
      <c r="DB62">
        <v>-2940.26923515508</v>
      </c>
      <c r="DC62">
        <v>16179.116</v>
      </c>
      <c r="DD62">
        <v>15</v>
      </c>
      <c r="DE62">
        <v>1607550696.0999999</v>
      </c>
      <c r="DF62" t="s">
        <v>515</v>
      </c>
      <c r="DG62">
        <v>1607550694.0999999</v>
      </c>
      <c r="DH62">
        <v>1607550696.0999999</v>
      </c>
      <c r="DI62">
        <v>18</v>
      </c>
      <c r="DJ62">
        <v>-8.5999999999999993E-2</v>
      </c>
      <c r="DK62">
        <v>-0.03</v>
      </c>
      <c r="DL62">
        <v>2.3540000000000001</v>
      </c>
      <c r="DM62">
        <v>0.30599999999999999</v>
      </c>
      <c r="DN62">
        <v>400</v>
      </c>
      <c r="DO62">
        <v>24</v>
      </c>
      <c r="DP62">
        <v>0.06</v>
      </c>
      <c r="DQ62">
        <v>0.01</v>
      </c>
      <c r="DR62">
        <v>19.8224409268309</v>
      </c>
      <c r="DS62">
        <v>-0.30917230502927201</v>
      </c>
      <c r="DT62">
        <v>3.4454700552943397E-2</v>
      </c>
      <c r="DU62">
        <v>1</v>
      </c>
      <c r="DV62">
        <v>-27.5231483870968</v>
      </c>
      <c r="DW62">
        <v>0.337108064516147</v>
      </c>
      <c r="DX62">
        <v>4.09728302656674E-2</v>
      </c>
      <c r="DY62">
        <v>0</v>
      </c>
      <c r="DZ62">
        <v>9.7242516129032293</v>
      </c>
      <c r="EA62">
        <v>0.250764677419334</v>
      </c>
      <c r="EB62">
        <v>1.8867708563331299E-2</v>
      </c>
      <c r="EC62">
        <v>0</v>
      </c>
      <c r="ED62">
        <v>1</v>
      </c>
      <c r="EE62">
        <v>3</v>
      </c>
      <c r="EF62" t="s">
        <v>321</v>
      </c>
      <c r="EG62">
        <v>100</v>
      </c>
      <c r="EH62">
        <v>100</v>
      </c>
      <c r="EI62">
        <v>2.355</v>
      </c>
      <c r="EJ62">
        <v>0.30559999999999998</v>
      </c>
      <c r="EK62">
        <v>2.3544500000000399</v>
      </c>
      <c r="EL62">
        <v>0</v>
      </c>
      <c r="EM62">
        <v>0</v>
      </c>
      <c r="EN62">
        <v>0</v>
      </c>
      <c r="EO62">
        <v>0.30559000000000602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10</v>
      </c>
      <c r="EX62">
        <v>9.9</v>
      </c>
      <c r="EY62">
        <v>2</v>
      </c>
      <c r="EZ62">
        <v>521.44399999999996</v>
      </c>
      <c r="FA62">
        <v>501.83</v>
      </c>
      <c r="FB62">
        <v>35.645600000000002</v>
      </c>
      <c r="FC62">
        <v>33.471200000000003</v>
      </c>
      <c r="FD62">
        <v>29.9998</v>
      </c>
      <c r="FE62">
        <v>33.253599999999999</v>
      </c>
      <c r="FF62">
        <v>33.191099999999999</v>
      </c>
      <c r="FG62">
        <v>13.071099999999999</v>
      </c>
      <c r="FH62">
        <v>0</v>
      </c>
      <c r="FI62">
        <v>100</v>
      </c>
      <c r="FJ62">
        <v>-999.9</v>
      </c>
      <c r="FK62">
        <v>400</v>
      </c>
      <c r="FL62">
        <v>31.5379</v>
      </c>
      <c r="FM62">
        <v>101.45699999999999</v>
      </c>
      <c r="FN62">
        <v>100.819</v>
      </c>
    </row>
    <row r="63" spans="1:170" x14ac:dyDescent="0.25">
      <c r="A63">
        <v>50</v>
      </c>
      <c r="B63">
        <v>1607551501.5</v>
      </c>
      <c r="C63">
        <v>10569.5</v>
      </c>
      <c r="D63" t="s">
        <v>523</v>
      </c>
      <c r="E63" t="s">
        <v>524</v>
      </c>
      <c r="F63" t="s">
        <v>525</v>
      </c>
      <c r="G63" t="s">
        <v>286</v>
      </c>
      <c r="H63">
        <v>1607551493.5</v>
      </c>
      <c r="I63">
        <f t="shared" si="43"/>
        <v>7.2342277290649828E-4</v>
      </c>
      <c r="J63">
        <f t="shared" si="44"/>
        <v>2.0543716851630784</v>
      </c>
      <c r="K63">
        <f t="shared" si="45"/>
        <v>397.40364516129</v>
      </c>
      <c r="L63">
        <f t="shared" si="46"/>
        <v>198.0406158604923</v>
      </c>
      <c r="M63">
        <f t="shared" si="47"/>
        <v>20.133189939502181</v>
      </c>
      <c r="N63">
        <f t="shared" si="48"/>
        <v>40.400818973008057</v>
      </c>
      <c r="O63">
        <f t="shared" si="49"/>
        <v>1.8269550403592075E-2</v>
      </c>
      <c r="P63">
        <f t="shared" si="50"/>
        <v>2.9567311561466925</v>
      </c>
      <c r="Q63">
        <f t="shared" si="51"/>
        <v>1.8207067018184118E-2</v>
      </c>
      <c r="R63">
        <f t="shared" si="52"/>
        <v>1.1385012869905342E-2</v>
      </c>
      <c r="S63">
        <f t="shared" si="53"/>
        <v>231.29352035829666</v>
      </c>
      <c r="T63">
        <f t="shared" si="54"/>
        <v>38.018394595575039</v>
      </c>
      <c r="U63">
        <f t="shared" si="55"/>
        <v>36.720045161290301</v>
      </c>
      <c r="V63">
        <f t="shared" si="56"/>
        <v>6.2091725634437376</v>
      </c>
      <c r="W63">
        <f t="shared" si="57"/>
        <v>37.392311386201158</v>
      </c>
      <c r="X63">
        <f t="shared" si="58"/>
        <v>2.3396675118720078</v>
      </c>
      <c r="Y63">
        <f t="shared" si="59"/>
        <v>6.2570818040828913</v>
      </c>
      <c r="Z63">
        <f t="shared" si="60"/>
        <v>3.8695050515717297</v>
      </c>
      <c r="AA63">
        <f t="shared" si="61"/>
        <v>-31.902944285176574</v>
      </c>
      <c r="AB63">
        <f t="shared" si="62"/>
        <v>22.413130995001456</v>
      </c>
      <c r="AC63">
        <f t="shared" si="63"/>
        <v>1.8013809725192091</v>
      </c>
      <c r="AD63">
        <f t="shared" si="64"/>
        <v>223.60508804064077</v>
      </c>
      <c r="AE63">
        <v>0</v>
      </c>
      <c r="AF63">
        <v>0</v>
      </c>
      <c r="AG63">
        <f t="shared" si="65"/>
        <v>1</v>
      </c>
      <c r="AH63">
        <f t="shared" si="66"/>
        <v>0</v>
      </c>
      <c r="AI63">
        <f t="shared" si="67"/>
        <v>51993.199545232099</v>
      </c>
      <c r="AJ63" t="s">
        <v>287</v>
      </c>
      <c r="AK63">
        <v>715.47692307692296</v>
      </c>
      <c r="AL63">
        <v>3262.08</v>
      </c>
      <c r="AM63">
        <f t="shared" si="68"/>
        <v>2546.603076923077</v>
      </c>
      <c r="AN63">
        <f t="shared" si="69"/>
        <v>0.78066849277855754</v>
      </c>
      <c r="AO63">
        <v>-0.57774747981622299</v>
      </c>
      <c r="AP63" t="s">
        <v>526</v>
      </c>
      <c r="AQ63">
        <v>1289.83846153846</v>
      </c>
      <c r="AR63">
        <v>1411.71</v>
      </c>
      <c r="AS63">
        <f t="shared" si="70"/>
        <v>8.6329018326384288E-2</v>
      </c>
      <c r="AT63">
        <v>0.5</v>
      </c>
      <c r="AU63">
        <f t="shared" si="71"/>
        <v>1180.2004846182383</v>
      </c>
      <c r="AV63">
        <f t="shared" si="72"/>
        <v>2.0543716851630784</v>
      </c>
      <c r="AW63">
        <f t="shared" si="73"/>
        <v>50.942774632707753</v>
      </c>
      <c r="AX63">
        <f t="shared" si="74"/>
        <v>0.43870199970248852</v>
      </c>
      <c r="AY63">
        <f t="shared" si="75"/>
        <v>2.2302305407294579E-3</v>
      </c>
      <c r="AZ63">
        <f t="shared" si="76"/>
        <v>1.3107295407697046</v>
      </c>
      <c r="BA63" t="s">
        <v>527</v>
      </c>
      <c r="BB63">
        <v>792.39</v>
      </c>
      <c r="BC63">
        <f t="shared" si="77"/>
        <v>619.32000000000005</v>
      </c>
      <c r="BD63">
        <f t="shared" si="78"/>
        <v>0.19678282384153589</v>
      </c>
      <c r="BE63">
        <f t="shared" si="79"/>
        <v>0.74923168494831327</v>
      </c>
      <c r="BF63">
        <f t="shared" si="80"/>
        <v>0.17504416624406502</v>
      </c>
      <c r="BG63">
        <f t="shared" si="81"/>
        <v>0.72660322166723446</v>
      </c>
      <c r="BH63">
        <f t="shared" si="82"/>
        <v>1400.01870967742</v>
      </c>
      <c r="BI63">
        <f t="shared" si="83"/>
        <v>1180.2004846182383</v>
      </c>
      <c r="BJ63">
        <f t="shared" si="84"/>
        <v>0.84298908040319676</v>
      </c>
      <c r="BK63">
        <f t="shared" si="85"/>
        <v>0.19597816080639352</v>
      </c>
      <c r="BL63">
        <v>6</v>
      </c>
      <c r="BM63">
        <v>0.5</v>
      </c>
      <c r="BN63" t="s">
        <v>290</v>
      </c>
      <c r="BO63">
        <v>2</v>
      </c>
      <c r="BP63">
        <v>1607551493.5</v>
      </c>
      <c r="BQ63">
        <v>397.40364516129</v>
      </c>
      <c r="BR63">
        <v>400.21390322580601</v>
      </c>
      <c r="BS63">
        <v>23.0141967741936</v>
      </c>
      <c r="BT63">
        <v>22.166061290322599</v>
      </c>
      <c r="BU63">
        <v>394.96600000000001</v>
      </c>
      <c r="BV63">
        <v>22.774322580645201</v>
      </c>
      <c r="BW63">
        <v>499.99590322580599</v>
      </c>
      <c r="BX63">
        <v>101.617774193548</v>
      </c>
      <c r="BY63">
        <v>4.4149306451612899E-2</v>
      </c>
      <c r="BZ63">
        <v>36.860651612903197</v>
      </c>
      <c r="CA63">
        <v>36.720045161290301</v>
      </c>
      <c r="CB63">
        <v>999.9</v>
      </c>
      <c r="CC63">
        <v>0</v>
      </c>
      <c r="CD63">
        <v>0</v>
      </c>
      <c r="CE63">
        <v>9994.0922580645201</v>
      </c>
      <c r="CF63">
        <v>0</v>
      </c>
      <c r="CG63">
        <v>248.43703225806499</v>
      </c>
      <c r="CH63">
        <v>1400.01870967742</v>
      </c>
      <c r="CI63">
        <v>0.90000677419354802</v>
      </c>
      <c r="CJ63">
        <v>9.9993348387096795E-2</v>
      </c>
      <c r="CK63">
        <v>0</v>
      </c>
      <c r="CL63">
        <v>1291.9919354838701</v>
      </c>
      <c r="CM63">
        <v>4.9997499999999997</v>
      </c>
      <c r="CN63">
        <v>17822.3870967742</v>
      </c>
      <c r="CO63">
        <v>12178.2322580645</v>
      </c>
      <c r="CP63">
        <v>46.562064516128999</v>
      </c>
      <c r="CQ63">
        <v>47.941064516129003</v>
      </c>
      <c r="CR63">
        <v>47.191064516129003</v>
      </c>
      <c r="CS63">
        <v>47.753999999999998</v>
      </c>
      <c r="CT63">
        <v>48.5</v>
      </c>
      <c r="CU63">
        <v>1255.5264516129</v>
      </c>
      <c r="CV63">
        <v>139.49225806451599</v>
      </c>
      <c r="CW63">
        <v>0</v>
      </c>
      <c r="CX63">
        <v>208.89999985694899</v>
      </c>
      <c r="CY63">
        <v>0</v>
      </c>
      <c r="CZ63">
        <v>1289.83846153846</v>
      </c>
      <c r="DA63">
        <v>-171.488547134589</v>
      </c>
      <c r="DB63">
        <v>-2358.11282214519</v>
      </c>
      <c r="DC63">
        <v>17792.946153846198</v>
      </c>
      <c r="DD63">
        <v>15</v>
      </c>
      <c r="DE63">
        <v>1607551377</v>
      </c>
      <c r="DF63" t="s">
        <v>528</v>
      </c>
      <c r="DG63">
        <v>1607551374</v>
      </c>
      <c r="DH63">
        <v>1607551377</v>
      </c>
      <c r="DI63">
        <v>19</v>
      </c>
      <c r="DJ63">
        <v>8.3000000000000004E-2</v>
      </c>
      <c r="DK63">
        <v>-6.6000000000000003E-2</v>
      </c>
      <c r="DL63">
        <v>2.4380000000000002</v>
      </c>
      <c r="DM63">
        <v>0.24</v>
      </c>
      <c r="DN63">
        <v>399</v>
      </c>
      <c r="DO63">
        <v>22</v>
      </c>
      <c r="DP63">
        <v>0.42</v>
      </c>
      <c r="DQ63">
        <v>0.02</v>
      </c>
      <c r="DR63">
        <v>2.05963352705411</v>
      </c>
      <c r="DS63">
        <v>-0.26949075249096399</v>
      </c>
      <c r="DT63">
        <v>3.4074900360908399E-2</v>
      </c>
      <c r="DU63">
        <v>1</v>
      </c>
      <c r="DV63">
        <v>-2.81189322580645</v>
      </c>
      <c r="DW63">
        <v>0.19942596774195301</v>
      </c>
      <c r="DX63">
        <v>3.7893769373554098E-2</v>
      </c>
      <c r="DY63">
        <v>1</v>
      </c>
      <c r="DZ63">
        <v>0.84415725806451603</v>
      </c>
      <c r="EA63">
        <v>0.46282074193548101</v>
      </c>
      <c r="EB63">
        <v>3.4922205885845797E-2</v>
      </c>
      <c r="EC63">
        <v>0</v>
      </c>
      <c r="ED63">
        <v>2</v>
      </c>
      <c r="EE63">
        <v>3</v>
      </c>
      <c r="EF63" t="s">
        <v>305</v>
      </c>
      <c r="EG63">
        <v>100</v>
      </c>
      <c r="EH63">
        <v>100</v>
      </c>
      <c r="EI63">
        <v>2.4380000000000002</v>
      </c>
      <c r="EJ63">
        <v>0.2399</v>
      </c>
      <c r="EK63">
        <v>2.43775000000005</v>
      </c>
      <c r="EL63">
        <v>0</v>
      </c>
      <c r="EM63">
        <v>0</v>
      </c>
      <c r="EN63">
        <v>0</v>
      </c>
      <c r="EO63">
        <v>0.23987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2.1</v>
      </c>
      <c r="EX63">
        <v>2.1</v>
      </c>
      <c r="EY63">
        <v>2</v>
      </c>
      <c r="EZ63">
        <v>513.48699999999997</v>
      </c>
      <c r="FA63">
        <v>500.77600000000001</v>
      </c>
      <c r="FB63">
        <v>35.600900000000003</v>
      </c>
      <c r="FC63">
        <v>33.418999999999997</v>
      </c>
      <c r="FD63">
        <v>30.000299999999999</v>
      </c>
      <c r="FE63">
        <v>33.207799999999999</v>
      </c>
      <c r="FF63">
        <v>33.161700000000003</v>
      </c>
      <c r="FG63">
        <v>13.148400000000001</v>
      </c>
      <c r="FH63">
        <v>0</v>
      </c>
      <c r="FI63">
        <v>100</v>
      </c>
      <c r="FJ63">
        <v>-999.9</v>
      </c>
      <c r="FK63">
        <v>400</v>
      </c>
      <c r="FL63">
        <v>31.980799999999999</v>
      </c>
      <c r="FM63">
        <v>101.46299999999999</v>
      </c>
      <c r="FN63">
        <v>100.821</v>
      </c>
    </row>
    <row r="64" spans="1:170" x14ac:dyDescent="0.25">
      <c r="A64">
        <v>51</v>
      </c>
      <c r="B64">
        <v>1607551658.5</v>
      </c>
      <c r="C64">
        <v>10726.5</v>
      </c>
      <c r="D64" t="s">
        <v>529</v>
      </c>
      <c r="E64" t="s">
        <v>530</v>
      </c>
      <c r="F64" t="s">
        <v>525</v>
      </c>
      <c r="G64" t="s">
        <v>286</v>
      </c>
      <c r="H64">
        <v>1607551650.5</v>
      </c>
      <c r="I64">
        <f t="shared" si="43"/>
        <v>3.0856927843791592E-4</v>
      </c>
      <c r="J64">
        <f t="shared" si="44"/>
        <v>0.42387389408147458</v>
      </c>
      <c r="K64">
        <f t="shared" si="45"/>
        <v>399.70193548387101</v>
      </c>
      <c r="L64">
        <f t="shared" si="46"/>
        <v>283.8489055038483</v>
      </c>
      <c r="M64">
        <f t="shared" si="47"/>
        <v>28.855197951402367</v>
      </c>
      <c r="N64">
        <f t="shared" si="48"/>
        <v>40.632457079491502</v>
      </c>
      <c r="O64">
        <f t="shared" si="49"/>
        <v>7.3190454599640293E-3</v>
      </c>
      <c r="P64">
        <f t="shared" si="50"/>
        <v>2.9569254503325419</v>
      </c>
      <c r="Q64">
        <f t="shared" si="51"/>
        <v>7.3089957957850997E-3</v>
      </c>
      <c r="R64">
        <f t="shared" si="52"/>
        <v>4.5690241253280748E-3</v>
      </c>
      <c r="S64">
        <f t="shared" si="53"/>
        <v>231.28839559170254</v>
      </c>
      <c r="T64">
        <f t="shared" si="54"/>
        <v>38.192116078858177</v>
      </c>
      <c r="U64">
        <f t="shared" si="55"/>
        <v>37.137574193548403</v>
      </c>
      <c r="V64">
        <f t="shared" si="56"/>
        <v>6.3523777138201813</v>
      </c>
      <c r="W64">
        <f t="shared" si="57"/>
        <v>35.700370018233528</v>
      </c>
      <c r="X64">
        <f t="shared" si="58"/>
        <v>2.2420726269327438</v>
      </c>
      <c r="Y64">
        <f t="shared" si="59"/>
        <v>6.2802503889669277</v>
      </c>
      <c r="Z64">
        <f t="shared" si="60"/>
        <v>4.110305086887438</v>
      </c>
      <c r="AA64">
        <f t="shared" si="61"/>
        <v>-13.607905179112093</v>
      </c>
      <c r="AB64">
        <f t="shared" si="62"/>
        <v>-33.359130133622685</v>
      </c>
      <c r="AC64">
        <f t="shared" si="63"/>
        <v>-2.6872565520825913</v>
      </c>
      <c r="AD64">
        <f t="shared" si="64"/>
        <v>181.63410372688514</v>
      </c>
      <c r="AE64">
        <v>0</v>
      </c>
      <c r="AF64">
        <v>0</v>
      </c>
      <c r="AG64">
        <f t="shared" si="65"/>
        <v>1</v>
      </c>
      <c r="AH64">
        <f t="shared" si="66"/>
        <v>0</v>
      </c>
      <c r="AI64">
        <f t="shared" si="67"/>
        <v>51987.274731144185</v>
      </c>
      <c r="AJ64" t="s">
        <v>287</v>
      </c>
      <c r="AK64">
        <v>715.47692307692296</v>
      </c>
      <c r="AL64">
        <v>3262.08</v>
      </c>
      <c r="AM64">
        <f t="shared" si="68"/>
        <v>2546.603076923077</v>
      </c>
      <c r="AN64">
        <f t="shared" si="69"/>
        <v>0.78066849277855754</v>
      </c>
      <c r="AO64">
        <v>-0.57774747981622299</v>
      </c>
      <c r="AP64" t="s">
        <v>531</v>
      </c>
      <c r="AQ64">
        <v>1122.2339999999999</v>
      </c>
      <c r="AR64">
        <v>1182.5</v>
      </c>
      <c r="AS64">
        <f t="shared" si="70"/>
        <v>5.0964904862579319E-2</v>
      </c>
      <c r="AT64">
        <v>0.5</v>
      </c>
      <c r="AU64">
        <f t="shared" si="71"/>
        <v>1180.1758362311059</v>
      </c>
      <c r="AV64">
        <f t="shared" si="72"/>
        <v>0.42387389408147458</v>
      </c>
      <c r="AW64">
        <f t="shared" si="73"/>
        <v>30.073774607316651</v>
      </c>
      <c r="AX64">
        <f t="shared" si="74"/>
        <v>0.36213953488372097</v>
      </c>
      <c r="AY64">
        <f t="shared" si="75"/>
        <v>8.4870520404516808E-4</v>
      </c>
      <c r="AZ64">
        <f t="shared" si="76"/>
        <v>1.758630021141649</v>
      </c>
      <c r="BA64" t="s">
        <v>532</v>
      </c>
      <c r="BB64">
        <v>754.27</v>
      </c>
      <c r="BC64">
        <f t="shared" si="77"/>
        <v>428.23</v>
      </c>
      <c r="BD64">
        <f t="shared" si="78"/>
        <v>0.14073278378441509</v>
      </c>
      <c r="BE64">
        <f t="shared" si="79"/>
        <v>0.82924144971110247</v>
      </c>
      <c r="BF64">
        <f t="shared" si="80"/>
        <v>0.12904287384909341</v>
      </c>
      <c r="BG64">
        <f t="shared" si="81"/>
        <v>0.81660939580448644</v>
      </c>
      <c r="BH64">
        <f t="shared" si="82"/>
        <v>1399.9896774193501</v>
      </c>
      <c r="BI64">
        <f t="shared" si="83"/>
        <v>1180.1758362311059</v>
      </c>
      <c r="BJ64">
        <f t="shared" si="84"/>
        <v>0.84298895575184907</v>
      </c>
      <c r="BK64">
        <f t="shared" si="85"/>
        <v>0.19597791150369806</v>
      </c>
      <c r="BL64">
        <v>6</v>
      </c>
      <c r="BM64">
        <v>0.5</v>
      </c>
      <c r="BN64" t="s">
        <v>290</v>
      </c>
      <c r="BO64">
        <v>2</v>
      </c>
      <c r="BP64">
        <v>1607551650.5</v>
      </c>
      <c r="BQ64">
        <v>399.70193548387101</v>
      </c>
      <c r="BR64">
        <v>400.358580645161</v>
      </c>
      <c r="BS64">
        <v>22.055293548387102</v>
      </c>
      <c r="BT64">
        <v>21.693180645161299</v>
      </c>
      <c r="BU64">
        <v>397.26435483871001</v>
      </c>
      <c r="BV64">
        <v>21.815422580645201</v>
      </c>
      <c r="BW64">
        <v>500.00487096774202</v>
      </c>
      <c r="BX64">
        <v>101.614387096774</v>
      </c>
      <c r="BY64">
        <v>4.2506383870967702E-2</v>
      </c>
      <c r="BZ64">
        <v>36.928312903225802</v>
      </c>
      <c r="CA64">
        <v>37.137574193548403</v>
      </c>
      <c r="CB64">
        <v>999.9</v>
      </c>
      <c r="CC64">
        <v>0</v>
      </c>
      <c r="CD64">
        <v>0</v>
      </c>
      <c r="CE64">
        <v>9995.5270967741908</v>
      </c>
      <c r="CF64">
        <v>0</v>
      </c>
      <c r="CG64">
        <v>194.09264516128999</v>
      </c>
      <c r="CH64">
        <v>1399.9896774193501</v>
      </c>
      <c r="CI64">
        <v>0.90000938709677403</v>
      </c>
      <c r="CJ64">
        <v>9.9990961290322505E-2</v>
      </c>
      <c r="CK64">
        <v>0</v>
      </c>
      <c r="CL64">
        <v>1123.70258064516</v>
      </c>
      <c r="CM64">
        <v>4.9997499999999997</v>
      </c>
      <c r="CN64">
        <v>15517.1483870968</v>
      </c>
      <c r="CO64">
        <v>12177.9741935484</v>
      </c>
      <c r="CP64">
        <v>46.558</v>
      </c>
      <c r="CQ64">
        <v>47.920999999999999</v>
      </c>
      <c r="CR64">
        <v>47.125</v>
      </c>
      <c r="CS64">
        <v>47.75</v>
      </c>
      <c r="CT64">
        <v>48.441064516129003</v>
      </c>
      <c r="CU64">
        <v>1255.5061290322601</v>
      </c>
      <c r="CV64">
        <v>139.48354838709699</v>
      </c>
      <c r="CW64">
        <v>0</v>
      </c>
      <c r="CX64">
        <v>156.19999980926499</v>
      </c>
      <c r="CY64">
        <v>0</v>
      </c>
      <c r="CZ64">
        <v>1122.2339999999999</v>
      </c>
      <c r="DA64">
        <v>-90.489230905096207</v>
      </c>
      <c r="DB64">
        <v>-1263.8923096610699</v>
      </c>
      <c r="DC64">
        <v>15497.084000000001</v>
      </c>
      <c r="DD64">
        <v>15</v>
      </c>
      <c r="DE64">
        <v>1607551377</v>
      </c>
      <c r="DF64" t="s">
        <v>528</v>
      </c>
      <c r="DG64">
        <v>1607551374</v>
      </c>
      <c r="DH64">
        <v>1607551377</v>
      </c>
      <c r="DI64">
        <v>19</v>
      </c>
      <c r="DJ64">
        <v>8.3000000000000004E-2</v>
      </c>
      <c r="DK64">
        <v>-6.6000000000000003E-2</v>
      </c>
      <c r="DL64">
        <v>2.4380000000000002</v>
      </c>
      <c r="DM64">
        <v>0.24</v>
      </c>
      <c r="DN64">
        <v>399</v>
      </c>
      <c r="DO64">
        <v>22</v>
      </c>
      <c r="DP64">
        <v>0.42</v>
      </c>
      <c r="DQ64">
        <v>0.02</v>
      </c>
      <c r="DR64">
        <v>0.430971315722255</v>
      </c>
      <c r="DS64">
        <v>-0.48671463828386002</v>
      </c>
      <c r="DT64">
        <v>3.7702078615780399E-2</v>
      </c>
      <c r="DU64">
        <v>1</v>
      </c>
      <c r="DV64">
        <v>-0.660048967741936</v>
      </c>
      <c r="DW64">
        <v>0.48188346774193702</v>
      </c>
      <c r="DX64">
        <v>3.8024420238615499E-2</v>
      </c>
      <c r="DY64">
        <v>0</v>
      </c>
      <c r="DZ64">
        <v>0.36047735483871002</v>
      </c>
      <c r="EA64">
        <v>0.20078380645161201</v>
      </c>
      <c r="EB64">
        <v>1.50211915157057E-2</v>
      </c>
      <c r="EC64">
        <v>0</v>
      </c>
      <c r="ED64">
        <v>1</v>
      </c>
      <c r="EE64">
        <v>3</v>
      </c>
      <c r="EF64" t="s">
        <v>321</v>
      </c>
      <c r="EG64">
        <v>100</v>
      </c>
      <c r="EH64">
        <v>100</v>
      </c>
      <c r="EI64">
        <v>2.4369999999999998</v>
      </c>
      <c r="EJ64">
        <v>0.2399</v>
      </c>
      <c r="EK64">
        <v>2.43775000000005</v>
      </c>
      <c r="EL64">
        <v>0</v>
      </c>
      <c r="EM64">
        <v>0</v>
      </c>
      <c r="EN64">
        <v>0</v>
      </c>
      <c r="EO64">
        <v>0.23987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4.7</v>
      </c>
      <c r="EX64">
        <v>4.7</v>
      </c>
      <c r="EY64">
        <v>2</v>
      </c>
      <c r="EZ64">
        <v>504.69299999999998</v>
      </c>
      <c r="FA64">
        <v>500.08699999999999</v>
      </c>
      <c r="FB64">
        <v>35.639400000000002</v>
      </c>
      <c r="FC64">
        <v>33.508600000000001</v>
      </c>
      <c r="FD64">
        <v>30.000399999999999</v>
      </c>
      <c r="FE64">
        <v>33.2819</v>
      </c>
      <c r="FF64">
        <v>33.229799999999997</v>
      </c>
      <c r="FG64">
        <v>12.830399999999999</v>
      </c>
      <c r="FH64">
        <v>0</v>
      </c>
      <c r="FI64">
        <v>100</v>
      </c>
      <c r="FJ64">
        <v>-999.9</v>
      </c>
      <c r="FK64">
        <v>400</v>
      </c>
      <c r="FL64">
        <v>23.0321</v>
      </c>
      <c r="FM64">
        <v>101.44799999999999</v>
      </c>
      <c r="FN64">
        <v>100.80200000000001</v>
      </c>
    </row>
    <row r="65" spans="1:170" x14ac:dyDescent="0.25">
      <c r="A65">
        <v>52</v>
      </c>
      <c r="B65">
        <v>1607551861</v>
      </c>
      <c r="C65">
        <v>10929</v>
      </c>
      <c r="D65" t="s">
        <v>533</v>
      </c>
      <c r="E65" t="s">
        <v>534</v>
      </c>
      <c r="F65" t="s">
        <v>465</v>
      </c>
      <c r="G65" t="s">
        <v>325</v>
      </c>
      <c r="H65">
        <v>1607551853</v>
      </c>
      <c r="I65">
        <f t="shared" si="43"/>
        <v>5.9767663071886353E-3</v>
      </c>
      <c r="J65">
        <f t="shared" si="44"/>
        <v>13.605112896270599</v>
      </c>
      <c r="K65">
        <f t="shared" si="45"/>
        <v>381.20858064516102</v>
      </c>
      <c r="L65">
        <f t="shared" si="46"/>
        <v>250.71490034331066</v>
      </c>
      <c r="M65">
        <f t="shared" si="47"/>
        <v>25.486250709826518</v>
      </c>
      <c r="N65">
        <f t="shared" si="48"/>
        <v>38.751496005047535</v>
      </c>
      <c r="O65">
        <f t="shared" si="49"/>
        <v>0.19593991009425299</v>
      </c>
      <c r="P65">
        <f t="shared" si="50"/>
        <v>2.9578383350990292</v>
      </c>
      <c r="Q65">
        <f t="shared" si="51"/>
        <v>0.18900400538851458</v>
      </c>
      <c r="R65">
        <f t="shared" si="52"/>
        <v>0.11873021241625237</v>
      </c>
      <c r="S65">
        <f t="shared" si="53"/>
        <v>231.28691443566308</v>
      </c>
      <c r="T65">
        <f t="shared" si="54"/>
        <v>36.518812424117399</v>
      </c>
      <c r="U65">
        <f t="shared" si="55"/>
        <v>35.848383870967801</v>
      </c>
      <c r="V65">
        <f t="shared" si="56"/>
        <v>5.9192156233490572</v>
      </c>
      <c r="W65">
        <f t="shared" si="57"/>
        <v>45.8249449454987</v>
      </c>
      <c r="X65">
        <f t="shared" si="58"/>
        <v>2.8432035565220941</v>
      </c>
      <c r="Y65">
        <f t="shared" si="59"/>
        <v>6.2044887558591091</v>
      </c>
      <c r="Z65">
        <f t="shared" si="60"/>
        <v>3.076012066826963</v>
      </c>
      <c r="AA65">
        <f t="shared" si="61"/>
        <v>-263.57539414701881</v>
      </c>
      <c r="AB65">
        <f t="shared" si="62"/>
        <v>136.79763245429945</v>
      </c>
      <c r="AC65">
        <f t="shared" si="63"/>
        <v>10.936047674426751</v>
      </c>
      <c r="AD65">
        <f t="shared" si="64"/>
        <v>115.44520041737047</v>
      </c>
      <c r="AE65">
        <v>0</v>
      </c>
      <c r="AF65">
        <v>0</v>
      </c>
      <c r="AG65">
        <f t="shared" si="65"/>
        <v>1</v>
      </c>
      <c r="AH65">
        <f t="shared" si="66"/>
        <v>0</v>
      </c>
      <c r="AI65">
        <f t="shared" si="67"/>
        <v>52050.345582972637</v>
      </c>
      <c r="AJ65" t="s">
        <v>287</v>
      </c>
      <c r="AK65">
        <v>715.47692307692296</v>
      </c>
      <c r="AL65">
        <v>3262.08</v>
      </c>
      <c r="AM65">
        <f t="shared" si="68"/>
        <v>2546.603076923077</v>
      </c>
      <c r="AN65">
        <f t="shared" si="69"/>
        <v>0.78066849277855754</v>
      </c>
      <c r="AO65">
        <v>-0.57774747981622299</v>
      </c>
      <c r="AP65" t="s">
        <v>535</v>
      </c>
      <c r="AQ65">
        <v>1209.6959999999999</v>
      </c>
      <c r="AR65">
        <v>1544.31</v>
      </c>
      <c r="AS65">
        <f t="shared" si="70"/>
        <v>0.21667540843483502</v>
      </c>
      <c r="AT65">
        <v>0.5</v>
      </c>
      <c r="AU65">
        <f t="shared" si="71"/>
        <v>1180.1628684892896</v>
      </c>
      <c r="AV65">
        <f t="shared" si="72"/>
        <v>13.605112896270599</v>
      </c>
      <c r="AW65">
        <f t="shared" si="73"/>
        <v>127.85613577477166</v>
      </c>
      <c r="AX65">
        <f t="shared" si="74"/>
        <v>0.46558009726026511</v>
      </c>
      <c r="AY65">
        <f t="shared" si="75"/>
        <v>1.2017714465328084E-2</v>
      </c>
      <c r="AZ65">
        <f t="shared" si="76"/>
        <v>1.1123220078870175</v>
      </c>
      <c r="BA65" t="s">
        <v>536</v>
      </c>
      <c r="BB65">
        <v>825.31</v>
      </c>
      <c r="BC65">
        <f t="shared" si="77"/>
        <v>719</v>
      </c>
      <c r="BD65">
        <f t="shared" si="78"/>
        <v>0.46538803894297642</v>
      </c>
      <c r="BE65">
        <f t="shared" si="79"/>
        <v>0.70493727352191626</v>
      </c>
      <c r="BF65">
        <f t="shared" si="80"/>
        <v>0.40371699599900879</v>
      </c>
      <c r="BG65">
        <f t="shared" si="81"/>
        <v>0.67453385867871041</v>
      </c>
      <c r="BH65">
        <f t="shared" si="82"/>
        <v>1399.9735483871</v>
      </c>
      <c r="BI65">
        <f t="shared" si="83"/>
        <v>1180.1628684892896</v>
      </c>
      <c r="BJ65">
        <f t="shared" si="84"/>
        <v>0.8429894049419342</v>
      </c>
      <c r="BK65">
        <f t="shared" si="85"/>
        <v>0.19597880988386823</v>
      </c>
      <c r="BL65">
        <v>6</v>
      </c>
      <c r="BM65">
        <v>0.5</v>
      </c>
      <c r="BN65" t="s">
        <v>290</v>
      </c>
      <c r="BO65">
        <v>2</v>
      </c>
      <c r="BP65">
        <v>1607551853</v>
      </c>
      <c r="BQ65">
        <v>381.20858064516102</v>
      </c>
      <c r="BR65">
        <v>400.26816129032301</v>
      </c>
      <c r="BS65">
        <v>27.969335483870999</v>
      </c>
      <c r="BT65">
        <v>20.9980451612903</v>
      </c>
      <c r="BU65">
        <v>378.88416129032299</v>
      </c>
      <c r="BV65">
        <v>27.748745161290302</v>
      </c>
      <c r="BW65">
        <v>500.01648387096799</v>
      </c>
      <c r="BX65">
        <v>101.611903225806</v>
      </c>
      <c r="BY65">
        <v>4.24088032258065E-2</v>
      </c>
      <c r="BZ65">
        <v>36.706248387096799</v>
      </c>
      <c r="CA65">
        <v>35.848383870967801</v>
      </c>
      <c r="CB65">
        <v>999.9</v>
      </c>
      <c r="CC65">
        <v>0</v>
      </c>
      <c r="CD65">
        <v>0</v>
      </c>
      <c r="CE65">
        <v>10000.9490322581</v>
      </c>
      <c r="CF65">
        <v>0</v>
      </c>
      <c r="CG65">
        <v>104.182</v>
      </c>
      <c r="CH65">
        <v>1399.9735483871</v>
      </c>
      <c r="CI65">
        <v>0.89999567741935504</v>
      </c>
      <c r="CJ65">
        <v>0.100004270967742</v>
      </c>
      <c r="CK65">
        <v>0</v>
      </c>
      <c r="CL65">
        <v>1214.7658064516099</v>
      </c>
      <c r="CM65">
        <v>4.9997499999999997</v>
      </c>
      <c r="CN65">
        <v>16715.6451612903</v>
      </c>
      <c r="CO65">
        <v>12177.8</v>
      </c>
      <c r="CP65">
        <v>46.375</v>
      </c>
      <c r="CQ65">
        <v>47.787999999999997</v>
      </c>
      <c r="CR65">
        <v>46.975612903225802</v>
      </c>
      <c r="CS65">
        <v>47.625</v>
      </c>
      <c r="CT65">
        <v>48.311999999999998</v>
      </c>
      <c r="CU65">
        <v>1255.4706451612899</v>
      </c>
      <c r="CV65">
        <v>139.50290322580599</v>
      </c>
      <c r="CW65">
        <v>0</v>
      </c>
      <c r="CX65">
        <v>201.799999952316</v>
      </c>
      <c r="CY65">
        <v>0</v>
      </c>
      <c r="CZ65">
        <v>1209.6959999999999</v>
      </c>
      <c r="DA65">
        <v>-283.22384615891701</v>
      </c>
      <c r="DB65">
        <v>-3849.6230770257198</v>
      </c>
      <c r="DC65">
        <v>16646.304</v>
      </c>
      <c r="DD65">
        <v>15</v>
      </c>
      <c r="DE65">
        <v>1607551726.5</v>
      </c>
      <c r="DF65" t="s">
        <v>537</v>
      </c>
      <c r="DG65">
        <v>1607551721.5</v>
      </c>
      <c r="DH65">
        <v>1607551726.5</v>
      </c>
      <c r="DI65">
        <v>20</v>
      </c>
      <c r="DJ65">
        <v>-0.113</v>
      </c>
      <c r="DK65">
        <v>-1.9E-2</v>
      </c>
      <c r="DL65">
        <v>2.3239999999999998</v>
      </c>
      <c r="DM65">
        <v>0.221</v>
      </c>
      <c r="DN65">
        <v>402</v>
      </c>
      <c r="DO65">
        <v>21</v>
      </c>
      <c r="DP65">
        <v>0.02</v>
      </c>
      <c r="DQ65">
        <v>0.01</v>
      </c>
      <c r="DR65">
        <v>13.6092120489587</v>
      </c>
      <c r="DS65">
        <v>-0.80822679518416096</v>
      </c>
      <c r="DT65">
        <v>6.1215893268442297E-2</v>
      </c>
      <c r="DU65">
        <v>0</v>
      </c>
      <c r="DV65">
        <v>-19.0595741935484</v>
      </c>
      <c r="DW65">
        <v>0.88073709677420897</v>
      </c>
      <c r="DX65">
        <v>6.9524560374858504E-2</v>
      </c>
      <c r="DY65">
        <v>0</v>
      </c>
      <c r="DZ65">
        <v>6.9712906451612904</v>
      </c>
      <c r="EA65">
        <v>0.26117370967741599</v>
      </c>
      <c r="EB65">
        <v>1.9630943141276301E-2</v>
      </c>
      <c r="EC65">
        <v>0</v>
      </c>
      <c r="ED65">
        <v>0</v>
      </c>
      <c r="EE65">
        <v>3</v>
      </c>
      <c r="EF65" t="s">
        <v>297</v>
      </c>
      <c r="EG65">
        <v>100</v>
      </c>
      <c r="EH65">
        <v>100</v>
      </c>
      <c r="EI65">
        <v>2.3250000000000002</v>
      </c>
      <c r="EJ65">
        <v>0.22059999999999999</v>
      </c>
      <c r="EK65">
        <v>2.32439999999997</v>
      </c>
      <c r="EL65">
        <v>0</v>
      </c>
      <c r="EM65">
        <v>0</v>
      </c>
      <c r="EN65">
        <v>0</v>
      </c>
      <c r="EO65">
        <v>0.22059000000000101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2.2999999999999998</v>
      </c>
      <c r="EX65">
        <v>2.2000000000000002</v>
      </c>
      <c r="EY65">
        <v>2</v>
      </c>
      <c r="EZ65">
        <v>516.13800000000003</v>
      </c>
      <c r="FA65">
        <v>499.37599999999998</v>
      </c>
      <c r="FB65">
        <v>35.628799999999998</v>
      </c>
      <c r="FC65">
        <v>33.6053</v>
      </c>
      <c r="FD65">
        <v>30.0001</v>
      </c>
      <c r="FE65">
        <v>33.379899999999999</v>
      </c>
      <c r="FF65">
        <v>33.315300000000001</v>
      </c>
      <c r="FG65">
        <v>12.1982</v>
      </c>
      <c r="FH65">
        <v>0</v>
      </c>
      <c r="FI65">
        <v>100</v>
      </c>
      <c r="FJ65">
        <v>-999.9</v>
      </c>
      <c r="FK65">
        <v>400</v>
      </c>
      <c r="FL65">
        <v>22.041699999999999</v>
      </c>
      <c r="FM65">
        <v>101.434</v>
      </c>
      <c r="FN65">
        <v>100.786</v>
      </c>
    </row>
    <row r="66" spans="1:170" x14ac:dyDescent="0.25">
      <c r="A66">
        <v>53</v>
      </c>
      <c r="B66">
        <v>1607552083</v>
      </c>
      <c r="C66">
        <v>11151</v>
      </c>
      <c r="D66" t="s">
        <v>538</v>
      </c>
      <c r="E66" t="s">
        <v>539</v>
      </c>
      <c r="F66" t="s">
        <v>465</v>
      </c>
      <c r="G66" t="s">
        <v>325</v>
      </c>
      <c r="H66">
        <v>1607552075.25</v>
      </c>
      <c r="I66">
        <f t="shared" si="43"/>
        <v>5.4700177311609371E-3</v>
      </c>
      <c r="J66">
        <f t="shared" si="44"/>
        <v>12.657155564843187</v>
      </c>
      <c r="K66">
        <f t="shared" si="45"/>
        <v>382.28</v>
      </c>
      <c r="L66">
        <f t="shared" si="46"/>
        <v>249.19168518724464</v>
      </c>
      <c r="M66">
        <f t="shared" si="47"/>
        <v>25.331982664026892</v>
      </c>
      <c r="N66">
        <f t="shared" si="48"/>
        <v>38.86128995647519</v>
      </c>
      <c r="O66">
        <f t="shared" si="49"/>
        <v>0.17786250247400426</v>
      </c>
      <c r="P66">
        <f t="shared" si="50"/>
        <v>2.9588144500703266</v>
      </c>
      <c r="Q66">
        <f t="shared" si="51"/>
        <v>0.17212904307604687</v>
      </c>
      <c r="R66">
        <f t="shared" si="52"/>
        <v>0.10808038438559246</v>
      </c>
      <c r="S66">
        <f t="shared" si="53"/>
        <v>231.28749126235667</v>
      </c>
      <c r="T66">
        <f t="shared" si="54"/>
        <v>36.532422336801595</v>
      </c>
      <c r="U66">
        <f t="shared" si="55"/>
        <v>35.504876666666703</v>
      </c>
      <c r="V66">
        <f t="shared" si="56"/>
        <v>5.8082224951072563</v>
      </c>
      <c r="W66">
        <f t="shared" si="57"/>
        <v>44.007073613310595</v>
      </c>
      <c r="X66">
        <f t="shared" si="58"/>
        <v>2.7131170674959009</v>
      </c>
      <c r="Y66">
        <f t="shared" si="59"/>
        <v>6.1651840141337599</v>
      </c>
      <c r="Z66">
        <f t="shared" si="60"/>
        <v>3.0951054276113554</v>
      </c>
      <c r="AA66">
        <f t="shared" si="61"/>
        <v>-241.22778194419732</v>
      </c>
      <c r="AB66">
        <f t="shared" si="62"/>
        <v>173.11218305234604</v>
      </c>
      <c r="AC66">
        <f t="shared" si="63"/>
        <v>13.803783272280027</v>
      </c>
      <c r="AD66">
        <f t="shared" si="64"/>
        <v>176.9756756427854</v>
      </c>
      <c r="AE66">
        <v>0</v>
      </c>
      <c r="AF66">
        <v>0</v>
      </c>
      <c r="AG66">
        <f t="shared" si="65"/>
        <v>1</v>
      </c>
      <c r="AH66">
        <f t="shared" si="66"/>
        <v>0</v>
      </c>
      <c r="AI66">
        <f t="shared" si="67"/>
        <v>52097.570822935129</v>
      </c>
      <c r="AJ66" t="s">
        <v>287</v>
      </c>
      <c r="AK66">
        <v>715.47692307692296</v>
      </c>
      <c r="AL66">
        <v>3262.08</v>
      </c>
      <c r="AM66">
        <f t="shared" si="68"/>
        <v>2546.603076923077</v>
      </c>
      <c r="AN66">
        <f t="shared" si="69"/>
        <v>0.78066849277855754</v>
      </c>
      <c r="AO66">
        <v>-0.57774747981622299</v>
      </c>
      <c r="AP66" t="s">
        <v>540</v>
      </c>
      <c r="AQ66">
        <v>1034.9392</v>
      </c>
      <c r="AR66">
        <v>1338.07</v>
      </c>
      <c r="AS66">
        <f t="shared" si="70"/>
        <v>0.22654330490930963</v>
      </c>
      <c r="AT66">
        <v>0.5</v>
      </c>
      <c r="AU66">
        <f t="shared" si="71"/>
        <v>1180.1685507472973</v>
      </c>
      <c r="AV66">
        <f t="shared" si="72"/>
        <v>12.657155564843187</v>
      </c>
      <c r="AW66">
        <f t="shared" si="73"/>
        <v>133.67964191816151</v>
      </c>
      <c r="AX66">
        <f t="shared" si="74"/>
        <v>0.42239942603899644</v>
      </c>
      <c r="AY66">
        <f t="shared" si="75"/>
        <v>1.1214417666255303E-2</v>
      </c>
      <c r="AZ66">
        <f t="shared" si="76"/>
        <v>1.4378993625146668</v>
      </c>
      <c r="BA66" t="s">
        <v>541</v>
      </c>
      <c r="BB66">
        <v>772.87</v>
      </c>
      <c r="BC66">
        <f t="shared" si="77"/>
        <v>565.19999999999993</v>
      </c>
      <c r="BD66">
        <f t="shared" si="78"/>
        <v>0.53632484076433107</v>
      </c>
      <c r="BE66">
        <f t="shared" si="79"/>
        <v>0.7729400090791857</v>
      </c>
      <c r="BF66">
        <f t="shared" si="80"/>
        <v>0.48688430892631418</v>
      </c>
      <c r="BG66">
        <f t="shared" si="81"/>
        <v>0.75552017408408911</v>
      </c>
      <c r="BH66">
        <f t="shared" si="82"/>
        <v>1399.98066666667</v>
      </c>
      <c r="BI66">
        <f t="shared" si="83"/>
        <v>1180.1685507472973</v>
      </c>
      <c r="BJ66">
        <f t="shared" si="84"/>
        <v>0.84298917752718572</v>
      </c>
      <c r="BK66">
        <f t="shared" si="85"/>
        <v>0.19597835505437131</v>
      </c>
      <c r="BL66">
        <v>6</v>
      </c>
      <c r="BM66">
        <v>0.5</v>
      </c>
      <c r="BN66" t="s">
        <v>290</v>
      </c>
      <c r="BO66">
        <v>2</v>
      </c>
      <c r="BP66">
        <v>1607552075.25</v>
      </c>
      <c r="BQ66">
        <v>382.28</v>
      </c>
      <c r="BR66">
        <v>399.97706666666699</v>
      </c>
      <c r="BS66">
        <v>26.689036666666698</v>
      </c>
      <c r="BT66">
        <v>20.300496666666699</v>
      </c>
      <c r="BU66">
        <v>379.95563333333303</v>
      </c>
      <c r="BV66">
        <v>26.468450000000001</v>
      </c>
      <c r="BW66">
        <v>500.02300000000002</v>
      </c>
      <c r="BX66">
        <v>101.61409999999999</v>
      </c>
      <c r="BY66">
        <v>4.2512840000000003E-2</v>
      </c>
      <c r="BZ66">
        <v>36.590113333333299</v>
      </c>
      <c r="CA66">
        <v>35.504876666666703</v>
      </c>
      <c r="CB66">
        <v>999.9</v>
      </c>
      <c r="CC66">
        <v>0</v>
      </c>
      <c r="CD66">
        <v>0</v>
      </c>
      <c r="CE66">
        <v>10006.271000000001</v>
      </c>
      <c r="CF66">
        <v>0</v>
      </c>
      <c r="CG66">
        <v>127.139666666667</v>
      </c>
      <c r="CH66">
        <v>1399.98066666667</v>
      </c>
      <c r="CI66">
        <v>0.90000550000000001</v>
      </c>
      <c r="CJ66">
        <v>9.9994353333333397E-2</v>
      </c>
      <c r="CK66">
        <v>0</v>
      </c>
      <c r="CL66">
        <v>1035.0703333333299</v>
      </c>
      <c r="CM66">
        <v>4.9997499999999997</v>
      </c>
      <c r="CN66">
        <v>14217.2733333333</v>
      </c>
      <c r="CO66">
        <v>12177.903333333301</v>
      </c>
      <c r="CP66">
        <v>46.061999999999998</v>
      </c>
      <c r="CQ66">
        <v>47.432866666666598</v>
      </c>
      <c r="CR66">
        <v>46.668399999999998</v>
      </c>
      <c r="CS66">
        <v>47.356099999999998</v>
      </c>
      <c r="CT66">
        <v>48.049599999999998</v>
      </c>
      <c r="CU66">
        <v>1255.4876666666701</v>
      </c>
      <c r="CV66">
        <v>139.49299999999999</v>
      </c>
      <c r="CW66">
        <v>0</v>
      </c>
      <c r="CX66">
        <v>220.90000009536701</v>
      </c>
      <c r="CY66">
        <v>0</v>
      </c>
      <c r="CZ66">
        <v>1034.9392</v>
      </c>
      <c r="DA66">
        <v>-25.278461546774398</v>
      </c>
      <c r="DB66">
        <v>-360.81538462946099</v>
      </c>
      <c r="DC66">
        <v>14215.592000000001</v>
      </c>
      <c r="DD66">
        <v>15</v>
      </c>
      <c r="DE66">
        <v>1607551726.5</v>
      </c>
      <c r="DF66" t="s">
        <v>537</v>
      </c>
      <c r="DG66">
        <v>1607551721.5</v>
      </c>
      <c r="DH66">
        <v>1607551726.5</v>
      </c>
      <c r="DI66">
        <v>20</v>
      </c>
      <c r="DJ66">
        <v>-0.113</v>
      </c>
      <c r="DK66">
        <v>-1.9E-2</v>
      </c>
      <c r="DL66">
        <v>2.3239999999999998</v>
      </c>
      <c r="DM66">
        <v>0.221</v>
      </c>
      <c r="DN66">
        <v>402</v>
      </c>
      <c r="DO66">
        <v>21</v>
      </c>
      <c r="DP66">
        <v>0.02</v>
      </c>
      <c r="DQ66">
        <v>0.01</v>
      </c>
      <c r="DR66">
        <v>12.65108940086</v>
      </c>
      <c r="DS66">
        <v>0.48151015138862702</v>
      </c>
      <c r="DT66">
        <v>3.8844808952509503E-2</v>
      </c>
      <c r="DU66">
        <v>1</v>
      </c>
      <c r="DV66">
        <v>-17.695064516129001</v>
      </c>
      <c r="DW66">
        <v>-0.56539838709674395</v>
      </c>
      <c r="DX66">
        <v>4.5484194691138097E-2</v>
      </c>
      <c r="DY66">
        <v>0</v>
      </c>
      <c r="DZ66">
        <v>6.3885883870967701</v>
      </c>
      <c r="EA66">
        <v>-3.8956451612986499E-3</v>
      </c>
      <c r="EB66">
        <v>1.6269169274630501E-3</v>
      </c>
      <c r="EC66">
        <v>1</v>
      </c>
      <c r="ED66">
        <v>2</v>
      </c>
      <c r="EE66">
        <v>3</v>
      </c>
      <c r="EF66" t="s">
        <v>305</v>
      </c>
      <c r="EG66">
        <v>100</v>
      </c>
      <c r="EH66">
        <v>100</v>
      </c>
      <c r="EI66">
        <v>2.3239999999999998</v>
      </c>
      <c r="EJ66">
        <v>0.22059999999999999</v>
      </c>
      <c r="EK66">
        <v>2.32439999999997</v>
      </c>
      <c r="EL66">
        <v>0</v>
      </c>
      <c r="EM66">
        <v>0</v>
      </c>
      <c r="EN66">
        <v>0</v>
      </c>
      <c r="EO66">
        <v>0.22059000000000101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6</v>
      </c>
      <c r="EX66">
        <v>5.9</v>
      </c>
      <c r="EY66">
        <v>2</v>
      </c>
      <c r="EZ66">
        <v>516.28800000000001</v>
      </c>
      <c r="FA66">
        <v>498.971</v>
      </c>
      <c r="FB66">
        <v>35.523600000000002</v>
      </c>
      <c r="FC66">
        <v>33.593200000000003</v>
      </c>
      <c r="FD66">
        <v>30.0001</v>
      </c>
      <c r="FE66">
        <v>33.379899999999999</v>
      </c>
      <c r="FF66">
        <v>33.324100000000001</v>
      </c>
      <c r="FG66">
        <v>12.178699999999999</v>
      </c>
      <c r="FH66">
        <v>0</v>
      </c>
      <c r="FI66">
        <v>100</v>
      </c>
      <c r="FJ66">
        <v>-999.9</v>
      </c>
      <c r="FK66">
        <v>400</v>
      </c>
      <c r="FL66">
        <v>27.691500000000001</v>
      </c>
      <c r="FM66">
        <v>101.434</v>
      </c>
      <c r="FN66">
        <v>100.794</v>
      </c>
    </row>
    <row r="67" spans="1:170" x14ac:dyDescent="0.25">
      <c r="A67">
        <v>54</v>
      </c>
      <c r="B67">
        <v>1607552382</v>
      </c>
      <c r="C67">
        <v>11450</v>
      </c>
      <c r="D67" t="s">
        <v>542</v>
      </c>
      <c r="E67" t="s">
        <v>543</v>
      </c>
      <c r="F67" t="s">
        <v>345</v>
      </c>
      <c r="G67" t="s">
        <v>544</v>
      </c>
      <c r="H67">
        <v>1607552374.25</v>
      </c>
      <c r="I67">
        <f t="shared" si="43"/>
        <v>4.8236712560388861E-3</v>
      </c>
      <c r="J67">
        <f t="shared" si="44"/>
        <v>10.51359515268711</v>
      </c>
      <c r="K67">
        <f t="shared" si="45"/>
        <v>385.09783333333303</v>
      </c>
      <c r="L67">
        <f t="shared" si="46"/>
        <v>250.60120991749642</v>
      </c>
      <c r="M67">
        <f t="shared" si="47"/>
        <v>25.474806935811213</v>
      </c>
      <c r="N67">
        <f t="shared" si="48"/>
        <v>39.147029492777115</v>
      </c>
      <c r="O67">
        <f t="shared" si="49"/>
        <v>0.1466844308806356</v>
      </c>
      <c r="P67">
        <f t="shared" si="50"/>
        <v>2.9589903671077513</v>
      </c>
      <c r="Q67">
        <f t="shared" si="51"/>
        <v>0.14276122587861068</v>
      </c>
      <c r="R67">
        <f t="shared" si="52"/>
        <v>8.9569510727797633E-2</v>
      </c>
      <c r="S67">
        <f t="shared" si="53"/>
        <v>231.2939085836577</v>
      </c>
      <c r="T67">
        <f t="shared" si="54"/>
        <v>36.706385813575572</v>
      </c>
      <c r="U67">
        <f t="shared" si="55"/>
        <v>35.596686666666699</v>
      </c>
      <c r="V67">
        <f t="shared" si="56"/>
        <v>5.8377093481381488</v>
      </c>
      <c r="W67">
        <f t="shared" si="57"/>
        <v>41.254027233711653</v>
      </c>
      <c r="X67">
        <f t="shared" si="58"/>
        <v>2.5445708945606142</v>
      </c>
      <c r="Y67">
        <f t="shared" si="59"/>
        <v>6.1680545274892848</v>
      </c>
      <c r="Z67">
        <f t="shared" si="60"/>
        <v>3.2931384535775345</v>
      </c>
      <c r="AA67">
        <f t="shared" si="61"/>
        <v>-212.72390239131488</v>
      </c>
      <c r="AB67">
        <f t="shared" si="62"/>
        <v>159.83297209264936</v>
      </c>
      <c r="AC67">
        <f t="shared" si="63"/>
        <v>12.750355367131304</v>
      </c>
      <c r="AD67">
        <f t="shared" si="64"/>
        <v>191.15333365212348</v>
      </c>
      <c r="AE67">
        <v>0</v>
      </c>
      <c r="AF67">
        <v>0</v>
      </c>
      <c r="AG67">
        <f t="shared" si="65"/>
        <v>1</v>
      </c>
      <c r="AH67">
        <f t="shared" si="66"/>
        <v>0</v>
      </c>
      <c r="AI67">
        <f t="shared" si="67"/>
        <v>52101.017616818368</v>
      </c>
      <c r="AJ67" t="s">
        <v>287</v>
      </c>
      <c r="AK67">
        <v>715.47692307692296</v>
      </c>
      <c r="AL67">
        <v>3262.08</v>
      </c>
      <c r="AM67">
        <f t="shared" si="68"/>
        <v>2546.603076923077</v>
      </c>
      <c r="AN67">
        <f t="shared" si="69"/>
        <v>0.78066849277855754</v>
      </c>
      <c r="AO67">
        <v>-0.57774747981622299</v>
      </c>
      <c r="AP67" t="s">
        <v>545</v>
      </c>
      <c r="AQ67">
        <v>878.00365384615395</v>
      </c>
      <c r="AR67">
        <v>1117.97</v>
      </c>
      <c r="AS67">
        <f t="shared" si="70"/>
        <v>0.21464470974520433</v>
      </c>
      <c r="AT67">
        <v>0.5</v>
      </c>
      <c r="AU67">
        <f t="shared" si="71"/>
        <v>1180.1993997508889</v>
      </c>
      <c r="AV67">
        <f t="shared" si="72"/>
        <v>10.51359515268711</v>
      </c>
      <c r="AW67">
        <f t="shared" si="73"/>
        <v>126.66177880049696</v>
      </c>
      <c r="AX67">
        <f t="shared" si="74"/>
        <v>0.35793447051352012</v>
      </c>
      <c r="AY67">
        <f t="shared" si="75"/>
        <v>9.3978548327040695E-3</v>
      </c>
      <c r="AZ67">
        <f t="shared" si="76"/>
        <v>1.9178600499118936</v>
      </c>
      <c r="BA67" t="s">
        <v>546</v>
      </c>
      <c r="BB67">
        <v>717.81</v>
      </c>
      <c r="BC67">
        <f t="shared" si="77"/>
        <v>400.16000000000008</v>
      </c>
      <c r="BD67">
        <f t="shared" si="78"/>
        <v>0.59967599498662039</v>
      </c>
      <c r="BE67">
        <f t="shared" si="79"/>
        <v>0.84272109485235436</v>
      </c>
      <c r="BF67">
        <f t="shared" si="80"/>
        <v>0.59619993463814913</v>
      </c>
      <c r="BG67">
        <f t="shared" si="81"/>
        <v>0.84194903376564367</v>
      </c>
      <c r="BH67">
        <f t="shared" si="82"/>
        <v>1400.0170000000001</v>
      </c>
      <c r="BI67">
        <f t="shared" si="83"/>
        <v>1180.1993997508889</v>
      </c>
      <c r="BJ67">
        <f t="shared" si="84"/>
        <v>0.84298933495156758</v>
      </c>
      <c r="BK67">
        <f t="shared" si="85"/>
        <v>0.19597866990313514</v>
      </c>
      <c r="BL67">
        <v>6</v>
      </c>
      <c r="BM67">
        <v>0.5</v>
      </c>
      <c r="BN67" t="s">
        <v>290</v>
      </c>
      <c r="BO67">
        <v>2</v>
      </c>
      <c r="BP67">
        <v>1607552374.25</v>
      </c>
      <c r="BQ67">
        <v>385.09783333333303</v>
      </c>
      <c r="BR67">
        <v>399.94273333333302</v>
      </c>
      <c r="BS67">
        <v>25.031496666666701</v>
      </c>
      <c r="BT67">
        <v>19.388179999999998</v>
      </c>
      <c r="BU67">
        <v>382.79836666666699</v>
      </c>
      <c r="BV67">
        <v>24.859383333333302</v>
      </c>
      <c r="BW67">
        <v>500.01740000000001</v>
      </c>
      <c r="BX67">
        <v>101.609033333333</v>
      </c>
      <c r="BY67">
        <v>4.5731000000000001E-2</v>
      </c>
      <c r="BZ67">
        <v>36.5986166666667</v>
      </c>
      <c r="CA67">
        <v>35.596686666666699</v>
      </c>
      <c r="CB67">
        <v>999.9</v>
      </c>
      <c r="CC67">
        <v>0</v>
      </c>
      <c r="CD67">
        <v>0</v>
      </c>
      <c r="CE67">
        <v>10007.768333333301</v>
      </c>
      <c r="CF67">
        <v>0</v>
      </c>
      <c r="CG67">
        <v>191.81346666666701</v>
      </c>
      <c r="CH67">
        <v>1400.0170000000001</v>
      </c>
      <c r="CI67">
        <v>0.89999739999999995</v>
      </c>
      <c r="CJ67">
        <v>0.10000239</v>
      </c>
      <c r="CK67">
        <v>0</v>
      </c>
      <c r="CL67">
        <v>878.17816666666704</v>
      </c>
      <c r="CM67">
        <v>4.9997499999999997</v>
      </c>
      <c r="CN67">
        <v>12074.6233333333</v>
      </c>
      <c r="CO67">
        <v>12178.196666666699</v>
      </c>
      <c r="CP67">
        <v>47.203800000000001</v>
      </c>
      <c r="CQ67">
        <v>48.674599999999998</v>
      </c>
      <c r="CR67">
        <v>47.920533333333303</v>
      </c>
      <c r="CS67">
        <v>48.695466666666697</v>
      </c>
      <c r="CT67">
        <v>49.124866666666698</v>
      </c>
      <c r="CU67">
        <v>1255.5133333333299</v>
      </c>
      <c r="CV67">
        <v>139.50399999999999</v>
      </c>
      <c r="CW67">
        <v>0</v>
      </c>
      <c r="CX67">
        <v>298.19999980926502</v>
      </c>
      <c r="CY67">
        <v>0</v>
      </c>
      <c r="CZ67">
        <v>878.00365384615395</v>
      </c>
      <c r="DA67">
        <v>-37.497333325623103</v>
      </c>
      <c r="DB67">
        <v>-495.41880341924599</v>
      </c>
      <c r="DC67">
        <v>12072.3615384615</v>
      </c>
      <c r="DD67">
        <v>15</v>
      </c>
      <c r="DE67">
        <v>1607552183</v>
      </c>
      <c r="DF67" t="s">
        <v>547</v>
      </c>
      <c r="DG67">
        <v>1607552183</v>
      </c>
      <c r="DH67">
        <v>1607552180</v>
      </c>
      <c r="DI67">
        <v>21</v>
      </c>
      <c r="DJ67">
        <v>-2.5000000000000001E-2</v>
      </c>
      <c r="DK67">
        <v>-4.8000000000000001E-2</v>
      </c>
      <c r="DL67">
        <v>2.2989999999999999</v>
      </c>
      <c r="DM67">
        <v>0.17199999999999999</v>
      </c>
      <c r="DN67">
        <v>400</v>
      </c>
      <c r="DO67">
        <v>20</v>
      </c>
      <c r="DP67">
        <v>0.28000000000000003</v>
      </c>
      <c r="DQ67">
        <v>0.1</v>
      </c>
      <c r="DR67">
        <v>10.502512928201501</v>
      </c>
      <c r="DS67">
        <v>0.84156692019578005</v>
      </c>
      <c r="DT67">
        <v>6.8463675989968401E-2</v>
      </c>
      <c r="DU67">
        <v>0</v>
      </c>
      <c r="DV67">
        <v>-14.8413677419355</v>
      </c>
      <c r="DW67">
        <v>-1.1532532258063899</v>
      </c>
      <c r="DX67">
        <v>9.2730930174511603E-2</v>
      </c>
      <c r="DY67">
        <v>0</v>
      </c>
      <c r="DZ67">
        <v>5.64280548387097</v>
      </c>
      <c r="EA67">
        <v>0.13428532258064299</v>
      </c>
      <c r="EB67">
        <v>1.0031256583142301E-2</v>
      </c>
      <c r="EC67">
        <v>1</v>
      </c>
      <c r="ED67">
        <v>1</v>
      </c>
      <c r="EE67">
        <v>3</v>
      </c>
      <c r="EF67" t="s">
        <v>321</v>
      </c>
      <c r="EG67">
        <v>100</v>
      </c>
      <c r="EH67">
        <v>100</v>
      </c>
      <c r="EI67">
        <v>2.2989999999999999</v>
      </c>
      <c r="EJ67">
        <v>0.1721</v>
      </c>
      <c r="EK67">
        <v>2.2993999999999901</v>
      </c>
      <c r="EL67">
        <v>0</v>
      </c>
      <c r="EM67">
        <v>0</v>
      </c>
      <c r="EN67">
        <v>0</v>
      </c>
      <c r="EO67">
        <v>0.17211500000000199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3.3</v>
      </c>
      <c r="EX67">
        <v>3.4</v>
      </c>
      <c r="EY67">
        <v>2</v>
      </c>
      <c r="EZ67">
        <v>515.19200000000001</v>
      </c>
      <c r="FA67">
        <v>496.661</v>
      </c>
      <c r="FB67">
        <v>35.426600000000001</v>
      </c>
      <c r="FC67">
        <v>33.493899999999996</v>
      </c>
      <c r="FD67">
        <v>30</v>
      </c>
      <c r="FE67">
        <v>33.302599999999998</v>
      </c>
      <c r="FF67">
        <v>33.2502</v>
      </c>
      <c r="FG67">
        <v>12.1044</v>
      </c>
      <c r="FH67">
        <v>0</v>
      </c>
      <c r="FI67">
        <v>100</v>
      </c>
      <c r="FJ67">
        <v>-999.9</v>
      </c>
      <c r="FK67">
        <v>400</v>
      </c>
      <c r="FL67">
        <v>26.418600000000001</v>
      </c>
      <c r="FM67">
        <v>101.458</v>
      </c>
      <c r="FN67">
        <v>100.81399999999999</v>
      </c>
    </row>
    <row r="68" spans="1:170" x14ac:dyDescent="0.25">
      <c r="A68">
        <v>55</v>
      </c>
      <c r="B68">
        <v>1607552539.0999999</v>
      </c>
      <c r="C68">
        <v>11607.0999999046</v>
      </c>
      <c r="D68" t="s">
        <v>548</v>
      </c>
      <c r="E68" t="s">
        <v>549</v>
      </c>
      <c r="F68" t="s">
        <v>345</v>
      </c>
      <c r="G68" t="s">
        <v>544</v>
      </c>
      <c r="H68">
        <v>1607552531.0999999</v>
      </c>
      <c r="I68">
        <f t="shared" si="43"/>
        <v>2.8131097875170709E-3</v>
      </c>
      <c r="J68">
        <f t="shared" si="44"/>
        <v>7.6142191302655693</v>
      </c>
      <c r="K68">
        <f t="shared" si="45"/>
        <v>389.93103225806499</v>
      </c>
      <c r="L68">
        <f t="shared" si="46"/>
        <v>197.94176698980158</v>
      </c>
      <c r="M68">
        <f t="shared" si="47"/>
        <v>20.122180989301093</v>
      </c>
      <c r="N68">
        <f t="shared" si="48"/>
        <v>39.639248066559112</v>
      </c>
      <c r="O68">
        <f t="shared" si="49"/>
        <v>7.1150736607242013E-2</v>
      </c>
      <c r="P68">
        <f t="shared" si="50"/>
        <v>2.9574017538825146</v>
      </c>
      <c r="Q68">
        <f t="shared" si="51"/>
        <v>7.0213269457814559E-2</v>
      </c>
      <c r="R68">
        <f t="shared" si="52"/>
        <v>4.3966491986729486E-2</v>
      </c>
      <c r="S68">
        <f t="shared" si="53"/>
        <v>231.28873363808563</v>
      </c>
      <c r="T68">
        <f t="shared" si="54"/>
        <v>37.290741452775301</v>
      </c>
      <c r="U68">
        <f t="shared" si="55"/>
        <v>36.6111516129032</v>
      </c>
      <c r="V68">
        <f t="shared" si="56"/>
        <v>6.1722881292666436</v>
      </c>
      <c r="W68">
        <f t="shared" si="57"/>
        <v>36.637946622808876</v>
      </c>
      <c r="X68">
        <f t="shared" si="58"/>
        <v>2.2684658161608851</v>
      </c>
      <c r="Y68">
        <f t="shared" si="59"/>
        <v>6.1915746521358175</v>
      </c>
      <c r="Z68">
        <f t="shared" si="60"/>
        <v>3.9038223131057586</v>
      </c>
      <c r="AA68">
        <f t="shared" si="61"/>
        <v>-124.05814162950283</v>
      </c>
      <c r="AB68">
        <f t="shared" si="62"/>
        <v>9.089591233615371</v>
      </c>
      <c r="AC68">
        <f t="shared" si="63"/>
        <v>0.72931470338732185</v>
      </c>
      <c r="AD68">
        <f t="shared" si="64"/>
        <v>117.0494979455855</v>
      </c>
      <c r="AE68">
        <v>0</v>
      </c>
      <c r="AF68">
        <v>0</v>
      </c>
      <c r="AG68">
        <f t="shared" si="65"/>
        <v>1</v>
      </c>
      <c r="AH68">
        <f t="shared" si="66"/>
        <v>0</v>
      </c>
      <c r="AI68">
        <f t="shared" si="67"/>
        <v>52044.370589074846</v>
      </c>
      <c r="AJ68" t="s">
        <v>287</v>
      </c>
      <c r="AK68">
        <v>715.47692307692296</v>
      </c>
      <c r="AL68">
        <v>3262.08</v>
      </c>
      <c r="AM68">
        <f t="shared" si="68"/>
        <v>2546.603076923077</v>
      </c>
      <c r="AN68">
        <f t="shared" si="69"/>
        <v>0.78066849277855754</v>
      </c>
      <c r="AO68">
        <v>-0.57774747981622299</v>
      </c>
      <c r="AP68" t="s">
        <v>550</v>
      </c>
      <c r="AQ68">
        <v>1096.6432</v>
      </c>
      <c r="AR68">
        <v>1358.34</v>
      </c>
      <c r="AS68">
        <f t="shared" si="70"/>
        <v>0.19265927529190041</v>
      </c>
      <c r="AT68">
        <v>0.5</v>
      </c>
      <c r="AU68">
        <f t="shared" si="71"/>
        <v>1180.173823327963</v>
      </c>
      <c r="AV68">
        <f t="shared" si="72"/>
        <v>7.6142191302655693</v>
      </c>
      <c r="AW68">
        <f t="shared" si="73"/>
        <v>113.68571676041833</v>
      </c>
      <c r="AX68">
        <f t="shared" si="74"/>
        <v>0.36998836815524827</v>
      </c>
      <c r="AY68">
        <f t="shared" si="75"/>
        <v>6.9413220732021741E-3</v>
      </c>
      <c r="AZ68">
        <f t="shared" si="76"/>
        <v>1.4015195017447768</v>
      </c>
      <c r="BA68" t="s">
        <v>551</v>
      </c>
      <c r="BB68">
        <v>855.77</v>
      </c>
      <c r="BC68">
        <f t="shared" si="77"/>
        <v>502.56999999999994</v>
      </c>
      <c r="BD68">
        <f t="shared" si="78"/>
        <v>0.52071711403386589</v>
      </c>
      <c r="BE68">
        <f t="shared" si="79"/>
        <v>0.79114494807402203</v>
      </c>
      <c r="BF68">
        <f t="shared" si="80"/>
        <v>0.40708015344815607</v>
      </c>
      <c r="BG68">
        <f t="shared" si="81"/>
        <v>0.74756055125017218</v>
      </c>
      <c r="BH68">
        <f t="shared" si="82"/>
        <v>1399.98677419355</v>
      </c>
      <c r="BI68">
        <f t="shared" si="83"/>
        <v>1180.173823327963</v>
      </c>
      <c r="BJ68">
        <f t="shared" si="84"/>
        <v>0.84298926610059699</v>
      </c>
      <c r="BK68">
        <f t="shared" si="85"/>
        <v>0.19597853220119418</v>
      </c>
      <c r="BL68">
        <v>6</v>
      </c>
      <c r="BM68">
        <v>0.5</v>
      </c>
      <c r="BN68" t="s">
        <v>290</v>
      </c>
      <c r="BO68">
        <v>2</v>
      </c>
      <c r="BP68">
        <v>1607552531.0999999</v>
      </c>
      <c r="BQ68">
        <v>389.93103225806499</v>
      </c>
      <c r="BR68">
        <v>400.38422580645198</v>
      </c>
      <c r="BS68">
        <v>22.314883870967702</v>
      </c>
      <c r="BT68">
        <v>19.014535483871001</v>
      </c>
      <c r="BU68">
        <v>387.63167741935501</v>
      </c>
      <c r="BV68">
        <v>22.1427612903226</v>
      </c>
      <c r="BW68">
        <v>500.008225806452</v>
      </c>
      <c r="BX68">
        <v>101.61125806451599</v>
      </c>
      <c r="BY68">
        <v>4.5816616129032303E-2</v>
      </c>
      <c r="BZ68">
        <v>36.668161290322601</v>
      </c>
      <c r="CA68">
        <v>36.6111516129032</v>
      </c>
      <c r="CB68">
        <v>999.9</v>
      </c>
      <c r="CC68">
        <v>0</v>
      </c>
      <c r="CD68">
        <v>0</v>
      </c>
      <c r="CE68">
        <v>9998.5361290322599</v>
      </c>
      <c r="CF68">
        <v>0</v>
      </c>
      <c r="CG68">
        <v>156.75041935483901</v>
      </c>
      <c r="CH68">
        <v>1399.98677419355</v>
      </c>
      <c r="CI68">
        <v>0.90000051612903198</v>
      </c>
      <c r="CJ68">
        <v>9.9999419354838706E-2</v>
      </c>
      <c r="CK68">
        <v>0</v>
      </c>
      <c r="CL68">
        <v>1101.7764516129</v>
      </c>
      <c r="CM68">
        <v>4.9997499999999997</v>
      </c>
      <c r="CN68">
        <v>15174.293548387101</v>
      </c>
      <c r="CO68">
        <v>12177.9290322581</v>
      </c>
      <c r="CP68">
        <v>47.985709677419401</v>
      </c>
      <c r="CQ68">
        <v>49.375</v>
      </c>
      <c r="CR68">
        <v>48.691258064516099</v>
      </c>
      <c r="CS68">
        <v>49.316258064516099</v>
      </c>
      <c r="CT68">
        <v>49.781999999999996</v>
      </c>
      <c r="CU68">
        <v>1255.48903225806</v>
      </c>
      <c r="CV68">
        <v>139.49774193548399</v>
      </c>
      <c r="CW68">
        <v>0</v>
      </c>
      <c r="CX68">
        <v>156.09999990463299</v>
      </c>
      <c r="CY68">
        <v>0</v>
      </c>
      <c r="CZ68">
        <v>1096.6432</v>
      </c>
      <c r="DA68">
        <v>-392.93769169625102</v>
      </c>
      <c r="DB68">
        <v>-5358.6692226995501</v>
      </c>
      <c r="DC68">
        <v>15103.348</v>
      </c>
      <c r="DD68">
        <v>15</v>
      </c>
      <c r="DE68">
        <v>1607552183</v>
      </c>
      <c r="DF68" t="s">
        <v>547</v>
      </c>
      <c r="DG68">
        <v>1607552183</v>
      </c>
      <c r="DH68">
        <v>1607552180</v>
      </c>
      <c r="DI68">
        <v>21</v>
      </c>
      <c r="DJ68">
        <v>-2.5000000000000001E-2</v>
      </c>
      <c r="DK68">
        <v>-4.8000000000000001E-2</v>
      </c>
      <c r="DL68">
        <v>2.2989999999999999</v>
      </c>
      <c r="DM68">
        <v>0.17199999999999999</v>
      </c>
      <c r="DN68">
        <v>400</v>
      </c>
      <c r="DO68">
        <v>20</v>
      </c>
      <c r="DP68">
        <v>0.28000000000000003</v>
      </c>
      <c r="DQ68">
        <v>0.1</v>
      </c>
      <c r="DR68">
        <v>7.6225018125598396</v>
      </c>
      <c r="DS68">
        <v>0.65998720717160397</v>
      </c>
      <c r="DT68">
        <v>0.118050302515743</v>
      </c>
      <c r="DU68">
        <v>0</v>
      </c>
      <c r="DV68">
        <v>-10.4531903225806</v>
      </c>
      <c r="DW68">
        <v>-0.75083225806451304</v>
      </c>
      <c r="DX68">
        <v>0.15694388426942099</v>
      </c>
      <c r="DY68">
        <v>0</v>
      </c>
      <c r="DZ68">
        <v>3.3003380645161302</v>
      </c>
      <c r="EA68">
        <v>0.64087354838708799</v>
      </c>
      <c r="EB68">
        <v>4.7985595044114801E-2</v>
      </c>
      <c r="EC68">
        <v>0</v>
      </c>
      <c r="ED68">
        <v>0</v>
      </c>
      <c r="EE68">
        <v>3</v>
      </c>
      <c r="EF68" t="s">
        <v>297</v>
      </c>
      <c r="EG68">
        <v>100</v>
      </c>
      <c r="EH68">
        <v>100</v>
      </c>
      <c r="EI68">
        <v>2.2999999999999998</v>
      </c>
      <c r="EJ68">
        <v>0.1721</v>
      </c>
      <c r="EK68">
        <v>2.2993999999999901</v>
      </c>
      <c r="EL68">
        <v>0</v>
      </c>
      <c r="EM68">
        <v>0</v>
      </c>
      <c r="EN68">
        <v>0</v>
      </c>
      <c r="EO68">
        <v>0.17211500000000199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5.9</v>
      </c>
      <c r="EX68">
        <v>6</v>
      </c>
      <c r="EY68">
        <v>2</v>
      </c>
      <c r="EZ68">
        <v>512.55399999999997</v>
      </c>
      <c r="FA68">
        <v>496.041</v>
      </c>
      <c r="FB68">
        <v>35.416899999999998</v>
      </c>
      <c r="FC68">
        <v>33.481000000000002</v>
      </c>
      <c r="FD68">
        <v>30.0001</v>
      </c>
      <c r="FE68">
        <v>33.284799999999997</v>
      </c>
      <c r="FF68">
        <v>33.232399999999998</v>
      </c>
      <c r="FG68">
        <v>12.0121</v>
      </c>
      <c r="FH68">
        <v>0</v>
      </c>
      <c r="FI68">
        <v>100</v>
      </c>
      <c r="FJ68">
        <v>-999.9</v>
      </c>
      <c r="FK68">
        <v>400</v>
      </c>
      <c r="FL68">
        <v>24.7195</v>
      </c>
      <c r="FM68">
        <v>101.45399999999999</v>
      </c>
      <c r="FN68">
        <v>100.81100000000001</v>
      </c>
    </row>
    <row r="69" spans="1:170" x14ac:dyDescent="0.25">
      <c r="A69">
        <v>56</v>
      </c>
      <c r="B69">
        <v>1607552778.0999999</v>
      </c>
      <c r="C69">
        <v>11846.0999999046</v>
      </c>
      <c r="D69" t="s">
        <v>552</v>
      </c>
      <c r="E69" t="s">
        <v>553</v>
      </c>
      <c r="F69" t="s">
        <v>446</v>
      </c>
      <c r="G69" t="s">
        <v>325</v>
      </c>
      <c r="H69">
        <v>1607552770.0999999</v>
      </c>
      <c r="I69">
        <f t="shared" si="43"/>
        <v>3.6631104460714018E-3</v>
      </c>
      <c r="J69">
        <f t="shared" si="44"/>
        <v>10.055557277854378</v>
      </c>
      <c r="K69">
        <f t="shared" si="45"/>
        <v>385.83787096774199</v>
      </c>
      <c r="L69">
        <f t="shared" si="46"/>
        <v>211.41835031492425</v>
      </c>
      <c r="M69">
        <f t="shared" si="47"/>
        <v>21.491764390224056</v>
      </c>
      <c r="N69">
        <f t="shared" si="48"/>
        <v>39.222407152985042</v>
      </c>
      <c r="O69">
        <f t="shared" si="49"/>
        <v>0.10398524276377516</v>
      </c>
      <c r="P69">
        <f t="shared" si="50"/>
        <v>2.958093481282317</v>
      </c>
      <c r="Q69">
        <f t="shared" si="51"/>
        <v>0.10199638603258473</v>
      </c>
      <c r="R69">
        <f t="shared" si="52"/>
        <v>6.3923263793553439E-2</v>
      </c>
      <c r="S69">
        <f t="shared" si="53"/>
        <v>231.28581127981803</v>
      </c>
      <c r="T69">
        <f t="shared" si="54"/>
        <v>37.199491140353352</v>
      </c>
      <c r="U69">
        <f t="shared" si="55"/>
        <v>35.527003225806503</v>
      </c>
      <c r="V69">
        <f t="shared" si="56"/>
        <v>5.8153170766919775</v>
      </c>
      <c r="W69">
        <f t="shared" si="57"/>
        <v>37.057511660053358</v>
      </c>
      <c r="X69">
        <f t="shared" si="58"/>
        <v>2.3103753213936096</v>
      </c>
      <c r="Y69">
        <f t="shared" si="59"/>
        <v>6.2345668068266704</v>
      </c>
      <c r="Z69">
        <f t="shared" si="60"/>
        <v>3.5049417552983679</v>
      </c>
      <c r="AA69">
        <f t="shared" si="61"/>
        <v>-161.54317067174881</v>
      </c>
      <c r="AB69">
        <f t="shared" si="62"/>
        <v>202.16660016227067</v>
      </c>
      <c r="AC69">
        <f t="shared" si="63"/>
        <v>16.142247838593118</v>
      </c>
      <c r="AD69">
        <f t="shared" si="64"/>
        <v>288.05148860893303</v>
      </c>
      <c r="AE69">
        <v>0</v>
      </c>
      <c r="AF69">
        <v>0</v>
      </c>
      <c r="AG69">
        <f t="shared" si="65"/>
        <v>1</v>
      </c>
      <c r="AH69">
        <f t="shared" si="66"/>
        <v>0</v>
      </c>
      <c r="AI69">
        <f t="shared" si="67"/>
        <v>52042.660933549407</v>
      </c>
      <c r="AJ69" t="s">
        <v>287</v>
      </c>
      <c r="AK69">
        <v>715.47692307692296</v>
      </c>
      <c r="AL69">
        <v>3262.08</v>
      </c>
      <c r="AM69">
        <f t="shared" si="68"/>
        <v>2546.603076923077</v>
      </c>
      <c r="AN69">
        <f t="shared" si="69"/>
        <v>0.78066849277855754</v>
      </c>
      <c r="AO69">
        <v>-0.57774747981622299</v>
      </c>
      <c r="AP69" t="s">
        <v>554</v>
      </c>
      <c r="AQ69">
        <v>1249.2388000000001</v>
      </c>
      <c r="AR69">
        <v>1585.15</v>
      </c>
      <c r="AS69">
        <f t="shared" si="70"/>
        <v>0.21191130176954864</v>
      </c>
      <c r="AT69">
        <v>0.5</v>
      </c>
      <c r="AU69">
        <f t="shared" si="71"/>
        <v>1180.1588717150555</v>
      </c>
      <c r="AV69">
        <f t="shared" si="72"/>
        <v>10.055557277854378</v>
      </c>
      <c r="AW69">
        <f t="shared" si="73"/>
        <v>125.04450140000959</v>
      </c>
      <c r="AX69">
        <f t="shared" si="74"/>
        <v>0.46573510393338174</v>
      </c>
      <c r="AY69">
        <f t="shared" si="75"/>
        <v>9.0100621302095073E-3</v>
      </c>
      <c r="AZ69">
        <f t="shared" si="76"/>
        <v>1.0578998832918018</v>
      </c>
      <c r="BA69" t="s">
        <v>555</v>
      </c>
      <c r="BB69">
        <v>846.89</v>
      </c>
      <c r="BC69">
        <f t="shared" si="77"/>
        <v>738.2600000000001</v>
      </c>
      <c r="BD69">
        <f t="shared" si="78"/>
        <v>0.45500392815539237</v>
      </c>
      <c r="BE69">
        <f t="shared" si="79"/>
        <v>0.69432632629316937</v>
      </c>
      <c r="BF69">
        <f t="shared" si="80"/>
        <v>0.3862499701479335</v>
      </c>
      <c r="BG69">
        <f t="shared" si="81"/>
        <v>0.65849680902221475</v>
      </c>
      <c r="BH69">
        <f t="shared" si="82"/>
        <v>1399.96903225806</v>
      </c>
      <c r="BI69">
        <f t="shared" si="83"/>
        <v>1180.1588717150555</v>
      </c>
      <c r="BJ69">
        <f t="shared" si="84"/>
        <v>0.84298926942086361</v>
      </c>
      <c r="BK69">
        <f t="shared" si="85"/>
        <v>0.19597853884172728</v>
      </c>
      <c r="BL69">
        <v>6</v>
      </c>
      <c r="BM69">
        <v>0.5</v>
      </c>
      <c r="BN69" t="s">
        <v>290</v>
      </c>
      <c r="BO69">
        <v>2</v>
      </c>
      <c r="BP69">
        <v>1607552770.0999999</v>
      </c>
      <c r="BQ69">
        <v>385.83787096774199</v>
      </c>
      <c r="BR69">
        <v>399.60009677419401</v>
      </c>
      <c r="BS69">
        <v>22.727577419354802</v>
      </c>
      <c r="BT69">
        <v>18.431899999999999</v>
      </c>
      <c r="BU69">
        <v>383.43980645161298</v>
      </c>
      <c r="BV69">
        <v>22.578848387096802</v>
      </c>
      <c r="BW69">
        <v>500.01754838709701</v>
      </c>
      <c r="BX69">
        <v>101.60961290322599</v>
      </c>
      <c r="BY69">
        <v>4.5538403225806497E-2</v>
      </c>
      <c r="BZ69">
        <v>36.7946903225806</v>
      </c>
      <c r="CA69">
        <v>35.527003225806503</v>
      </c>
      <c r="CB69">
        <v>999.9</v>
      </c>
      <c r="CC69">
        <v>0</v>
      </c>
      <c r="CD69">
        <v>0</v>
      </c>
      <c r="CE69">
        <v>10002.6219354839</v>
      </c>
      <c r="CF69">
        <v>0</v>
      </c>
      <c r="CG69">
        <v>197.859322580645</v>
      </c>
      <c r="CH69">
        <v>1399.96903225806</v>
      </c>
      <c r="CI69">
        <v>0.9</v>
      </c>
      <c r="CJ69">
        <v>9.9999851612903201E-2</v>
      </c>
      <c r="CK69">
        <v>0</v>
      </c>
      <c r="CL69">
        <v>1254.34064516129</v>
      </c>
      <c r="CM69">
        <v>4.9997499999999997</v>
      </c>
      <c r="CN69">
        <v>17492.1967741935</v>
      </c>
      <c r="CO69">
        <v>12177.764516129</v>
      </c>
      <c r="CP69">
        <v>48.858741935483899</v>
      </c>
      <c r="CQ69">
        <v>50.186999999999998</v>
      </c>
      <c r="CR69">
        <v>49.633000000000003</v>
      </c>
      <c r="CS69">
        <v>50.0741935483871</v>
      </c>
      <c r="CT69">
        <v>50.625</v>
      </c>
      <c r="CU69">
        <v>1255.4729032258099</v>
      </c>
      <c r="CV69">
        <v>139.49612903225801</v>
      </c>
      <c r="CW69">
        <v>0</v>
      </c>
      <c r="CX69">
        <v>238</v>
      </c>
      <c r="CY69">
        <v>0</v>
      </c>
      <c r="CZ69">
        <v>1249.2388000000001</v>
      </c>
      <c r="DA69">
        <v>-547.62922992471101</v>
      </c>
      <c r="DB69">
        <v>-7552.27691145279</v>
      </c>
      <c r="DC69">
        <v>17421.984</v>
      </c>
      <c r="DD69">
        <v>15</v>
      </c>
      <c r="DE69">
        <v>1607552607.5999999</v>
      </c>
      <c r="DF69" t="s">
        <v>556</v>
      </c>
      <c r="DG69">
        <v>1607552607.5999999</v>
      </c>
      <c r="DH69">
        <v>1607552601.5999999</v>
      </c>
      <c r="DI69">
        <v>22</v>
      </c>
      <c r="DJ69">
        <v>9.9000000000000005E-2</v>
      </c>
      <c r="DK69">
        <v>-2.3E-2</v>
      </c>
      <c r="DL69">
        <v>2.3980000000000001</v>
      </c>
      <c r="DM69">
        <v>0.14899999999999999</v>
      </c>
      <c r="DN69">
        <v>402</v>
      </c>
      <c r="DO69">
        <v>19</v>
      </c>
      <c r="DP69">
        <v>0.49</v>
      </c>
      <c r="DQ69">
        <v>0.1</v>
      </c>
      <c r="DR69">
        <v>10.0570471519219</v>
      </c>
      <c r="DS69">
        <v>-0.62989173668252096</v>
      </c>
      <c r="DT69">
        <v>4.8685493201766197E-2</v>
      </c>
      <c r="DU69">
        <v>0</v>
      </c>
      <c r="DV69">
        <v>-13.762238709677399</v>
      </c>
      <c r="DW69">
        <v>0.52899193548387202</v>
      </c>
      <c r="DX69">
        <v>4.5181738227992201E-2</v>
      </c>
      <c r="DY69">
        <v>0</v>
      </c>
      <c r="DZ69">
        <v>4.2956793548387102</v>
      </c>
      <c r="EA69">
        <v>0.484099838709666</v>
      </c>
      <c r="EB69">
        <v>3.6578741043917201E-2</v>
      </c>
      <c r="EC69">
        <v>0</v>
      </c>
      <c r="ED69">
        <v>0</v>
      </c>
      <c r="EE69">
        <v>3</v>
      </c>
      <c r="EF69" t="s">
        <v>297</v>
      </c>
      <c r="EG69">
        <v>100</v>
      </c>
      <c r="EH69">
        <v>100</v>
      </c>
      <c r="EI69">
        <v>2.3980000000000001</v>
      </c>
      <c r="EJ69">
        <v>0.1487</v>
      </c>
      <c r="EK69">
        <v>2.39814999999999</v>
      </c>
      <c r="EL69">
        <v>0</v>
      </c>
      <c r="EM69">
        <v>0</v>
      </c>
      <c r="EN69">
        <v>0</v>
      </c>
      <c r="EO69">
        <v>0.14874000000000001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2.8</v>
      </c>
      <c r="EX69">
        <v>2.9</v>
      </c>
      <c r="EY69">
        <v>2</v>
      </c>
      <c r="EZ69">
        <v>515.59699999999998</v>
      </c>
      <c r="FA69">
        <v>495.78300000000002</v>
      </c>
      <c r="FB69">
        <v>35.4602</v>
      </c>
      <c r="FC69">
        <v>33.526899999999998</v>
      </c>
      <c r="FD69">
        <v>30.0001</v>
      </c>
      <c r="FE69">
        <v>33.321300000000001</v>
      </c>
      <c r="FF69">
        <v>33.267899999999997</v>
      </c>
      <c r="FG69">
        <v>11.580500000000001</v>
      </c>
      <c r="FH69">
        <v>0</v>
      </c>
      <c r="FI69">
        <v>100</v>
      </c>
      <c r="FJ69">
        <v>-999.9</v>
      </c>
      <c r="FK69">
        <v>400</v>
      </c>
      <c r="FL69">
        <v>22.180599999999998</v>
      </c>
      <c r="FM69">
        <v>101.44499999999999</v>
      </c>
      <c r="FN69">
        <v>100.809</v>
      </c>
    </row>
    <row r="70" spans="1:170" x14ac:dyDescent="0.25">
      <c r="A70">
        <v>57</v>
      </c>
      <c r="B70">
        <v>1607552994.0999999</v>
      </c>
      <c r="C70">
        <v>12062.0999999046</v>
      </c>
      <c r="D70" t="s">
        <v>557</v>
      </c>
      <c r="E70" t="s">
        <v>558</v>
      </c>
      <c r="F70" t="s">
        <v>446</v>
      </c>
      <c r="G70" t="s">
        <v>325</v>
      </c>
      <c r="H70">
        <v>1607552986.3499999</v>
      </c>
      <c r="I70">
        <f t="shared" si="43"/>
        <v>8.2421186173056401E-4</v>
      </c>
      <c r="J70">
        <f t="shared" si="44"/>
        <v>1.137592397053736</v>
      </c>
      <c r="K70">
        <f t="shared" si="45"/>
        <v>398.20373333333299</v>
      </c>
      <c r="L70">
        <f t="shared" si="46"/>
        <v>272.56181770238618</v>
      </c>
      <c r="M70">
        <f t="shared" si="47"/>
        <v>27.706207062009387</v>
      </c>
      <c r="N70">
        <f t="shared" si="48"/>
        <v>40.477845288826401</v>
      </c>
      <c r="O70">
        <f t="shared" si="49"/>
        <v>1.8059276998331562E-2</v>
      </c>
      <c r="P70">
        <f t="shared" si="50"/>
        <v>2.9566946742156732</v>
      </c>
      <c r="Q70">
        <f t="shared" si="51"/>
        <v>1.7998220295680954E-2</v>
      </c>
      <c r="R70">
        <f t="shared" si="52"/>
        <v>1.125435609410104E-2</v>
      </c>
      <c r="S70">
        <f t="shared" si="53"/>
        <v>231.29077949904254</v>
      </c>
      <c r="T70">
        <f t="shared" si="54"/>
        <v>38.121972671073578</v>
      </c>
      <c r="U70">
        <f t="shared" si="55"/>
        <v>37.191703333333301</v>
      </c>
      <c r="V70">
        <f t="shared" si="56"/>
        <v>6.3711513719305257</v>
      </c>
      <c r="W70">
        <f t="shared" si="57"/>
        <v>30.241229699836548</v>
      </c>
      <c r="X70">
        <f t="shared" si="58"/>
        <v>1.9056476453875921</v>
      </c>
      <c r="Y70">
        <f t="shared" si="59"/>
        <v>6.3014886110861159</v>
      </c>
      <c r="Z70">
        <f t="shared" si="60"/>
        <v>4.4655037265429334</v>
      </c>
      <c r="AA70">
        <f t="shared" si="61"/>
        <v>-36.347743102317871</v>
      </c>
      <c r="AB70">
        <f t="shared" si="62"/>
        <v>-32.128399381818859</v>
      </c>
      <c r="AC70">
        <f t="shared" si="63"/>
        <v>-2.5897690361330006</v>
      </c>
      <c r="AD70">
        <f t="shared" si="64"/>
        <v>160.22486797877281</v>
      </c>
      <c r="AE70">
        <v>0</v>
      </c>
      <c r="AF70">
        <v>0</v>
      </c>
      <c r="AG70">
        <f t="shared" si="65"/>
        <v>1</v>
      </c>
      <c r="AH70">
        <f t="shared" si="66"/>
        <v>0</v>
      </c>
      <c r="AI70">
        <f t="shared" si="67"/>
        <v>51970.209021846691</v>
      </c>
      <c r="AJ70" t="s">
        <v>287</v>
      </c>
      <c r="AK70">
        <v>715.47692307692296</v>
      </c>
      <c r="AL70">
        <v>3262.08</v>
      </c>
      <c r="AM70">
        <f t="shared" si="68"/>
        <v>2546.603076923077</v>
      </c>
      <c r="AN70">
        <f t="shared" si="69"/>
        <v>0.78066849277855754</v>
      </c>
      <c r="AO70">
        <v>-0.57774747981622299</v>
      </c>
      <c r="AP70" t="s">
        <v>559</v>
      </c>
      <c r="AQ70">
        <v>803.05592000000001</v>
      </c>
      <c r="AR70">
        <v>933.68</v>
      </c>
      <c r="AS70">
        <f t="shared" si="70"/>
        <v>0.13990240767714845</v>
      </c>
      <c r="AT70">
        <v>0.5</v>
      </c>
      <c r="AU70">
        <f t="shared" si="71"/>
        <v>1180.1866607472637</v>
      </c>
      <c r="AV70">
        <f t="shared" si="72"/>
        <v>1.137592397053736</v>
      </c>
      <c r="AW70">
        <f t="shared" si="73"/>
        <v>82.555477673498089</v>
      </c>
      <c r="AX70">
        <f t="shared" si="74"/>
        <v>1.0639405363722048</v>
      </c>
      <c r="AY70">
        <f t="shared" si="75"/>
        <v>1.453447945076629E-3</v>
      </c>
      <c r="AZ70">
        <f t="shared" si="76"/>
        <v>2.4937880215919805</v>
      </c>
      <c r="BA70" t="s">
        <v>560</v>
      </c>
      <c r="BB70">
        <v>-59.7</v>
      </c>
      <c r="BC70">
        <f t="shared" si="77"/>
        <v>993.38</v>
      </c>
      <c r="BD70">
        <f t="shared" si="78"/>
        <v>0.13149457408041226</v>
      </c>
      <c r="BE70">
        <f t="shared" si="79"/>
        <v>0.70094949093558279</v>
      </c>
      <c r="BF70">
        <f t="shared" si="80"/>
        <v>0.59863537142534784</v>
      </c>
      <c r="BG70">
        <f t="shared" si="81"/>
        <v>0.9143160240005993</v>
      </c>
      <c r="BH70">
        <f t="shared" si="82"/>
        <v>1400.0023333333299</v>
      </c>
      <c r="BI70">
        <f t="shared" si="83"/>
        <v>1180.1866607472637</v>
      </c>
      <c r="BJ70">
        <f t="shared" si="84"/>
        <v>0.84298906698055498</v>
      </c>
      <c r="BK70">
        <f t="shared" si="85"/>
        <v>0.19597813396111019</v>
      </c>
      <c r="BL70">
        <v>6</v>
      </c>
      <c r="BM70">
        <v>0.5</v>
      </c>
      <c r="BN70" t="s">
        <v>290</v>
      </c>
      <c r="BO70">
        <v>2</v>
      </c>
      <c r="BP70">
        <v>1607552986.3499999</v>
      </c>
      <c r="BQ70">
        <v>398.20373333333299</v>
      </c>
      <c r="BR70">
        <v>399.96266666666702</v>
      </c>
      <c r="BS70">
        <v>18.746946666666702</v>
      </c>
      <c r="BT70">
        <v>17.7764466666667</v>
      </c>
      <c r="BU70">
        <v>395.80553333333302</v>
      </c>
      <c r="BV70">
        <v>18.598213333333302</v>
      </c>
      <c r="BW70">
        <v>500.00643333333301</v>
      </c>
      <c r="BX70">
        <v>101.6063</v>
      </c>
      <c r="BY70">
        <v>4.4794403333333302E-2</v>
      </c>
      <c r="BZ70">
        <v>36.990146666666703</v>
      </c>
      <c r="CA70">
        <v>37.191703333333301</v>
      </c>
      <c r="CB70">
        <v>999.9</v>
      </c>
      <c r="CC70">
        <v>0</v>
      </c>
      <c r="CD70">
        <v>0</v>
      </c>
      <c r="CE70">
        <v>9995.0139999999992</v>
      </c>
      <c r="CF70">
        <v>0</v>
      </c>
      <c r="CG70">
        <v>185.63843333333301</v>
      </c>
      <c r="CH70">
        <v>1400.0023333333299</v>
      </c>
      <c r="CI70">
        <v>0.900008266666667</v>
      </c>
      <c r="CJ70">
        <v>9.9991540000000004E-2</v>
      </c>
      <c r="CK70">
        <v>0</v>
      </c>
      <c r="CL70">
        <v>803.39416666666705</v>
      </c>
      <c r="CM70">
        <v>4.9997499999999997</v>
      </c>
      <c r="CN70">
        <v>11232.686666666699</v>
      </c>
      <c r="CO70">
        <v>12178.106666666699</v>
      </c>
      <c r="CP70">
        <v>49.3832666666666</v>
      </c>
      <c r="CQ70">
        <v>50.7541333333333</v>
      </c>
      <c r="CR70">
        <v>50.199599999999997</v>
      </c>
      <c r="CS70">
        <v>50.578800000000001</v>
      </c>
      <c r="CT70">
        <v>51.1415333333333</v>
      </c>
      <c r="CU70">
        <v>1255.5123333333299</v>
      </c>
      <c r="CV70">
        <v>139.49</v>
      </c>
      <c r="CW70">
        <v>0</v>
      </c>
      <c r="CX70">
        <v>215.5</v>
      </c>
      <c r="CY70">
        <v>0</v>
      </c>
      <c r="CZ70">
        <v>803.05592000000001</v>
      </c>
      <c r="DA70">
        <v>-25.3152307399961</v>
      </c>
      <c r="DB70">
        <v>-354.37692253775498</v>
      </c>
      <c r="DC70">
        <v>11227.907999999999</v>
      </c>
      <c r="DD70">
        <v>15</v>
      </c>
      <c r="DE70">
        <v>1607552607.5999999</v>
      </c>
      <c r="DF70" t="s">
        <v>556</v>
      </c>
      <c r="DG70">
        <v>1607552607.5999999</v>
      </c>
      <c r="DH70">
        <v>1607552601.5999999</v>
      </c>
      <c r="DI70">
        <v>22</v>
      </c>
      <c r="DJ70">
        <v>9.9000000000000005E-2</v>
      </c>
      <c r="DK70">
        <v>-2.3E-2</v>
      </c>
      <c r="DL70">
        <v>2.3980000000000001</v>
      </c>
      <c r="DM70">
        <v>0.14899999999999999</v>
      </c>
      <c r="DN70">
        <v>402</v>
      </c>
      <c r="DO70">
        <v>19</v>
      </c>
      <c r="DP70">
        <v>0.49</v>
      </c>
      <c r="DQ70">
        <v>0.1</v>
      </c>
      <c r="DR70">
        <v>1.1407379816321299</v>
      </c>
      <c r="DS70">
        <v>-0.33407548809122101</v>
      </c>
      <c r="DT70">
        <v>3.0028173042065998E-2</v>
      </c>
      <c r="DU70">
        <v>1</v>
      </c>
      <c r="DV70">
        <v>-1.7601909677419401</v>
      </c>
      <c r="DW70">
        <v>0.47848403225806602</v>
      </c>
      <c r="DX70">
        <v>4.0647158243314198E-2</v>
      </c>
      <c r="DY70">
        <v>0</v>
      </c>
      <c r="DZ70">
        <v>0.97102787096774201</v>
      </c>
      <c r="EA70">
        <v>-0.13601820967742201</v>
      </c>
      <c r="EB70">
        <v>1.0188632228765E-2</v>
      </c>
      <c r="EC70">
        <v>1</v>
      </c>
      <c r="ED70">
        <v>2</v>
      </c>
      <c r="EE70">
        <v>3</v>
      </c>
      <c r="EF70" t="s">
        <v>305</v>
      </c>
      <c r="EG70">
        <v>100</v>
      </c>
      <c r="EH70">
        <v>100</v>
      </c>
      <c r="EI70">
        <v>2.3980000000000001</v>
      </c>
      <c r="EJ70">
        <v>0.1487</v>
      </c>
      <c r="EK70">
        <v>2.39814999999999</v>
      </c>
      <c r="EL70">
        <v>0</v>
      </c>
      <c r="EM70">
        <v>0</v>
      </c>
      <c r="EN70">
        <v>0</v>
      </c>
      <c r="EO70">
        <v>0.14874000000000001</v>
      </c>
      <c r="EP70">
        <v>0</v>
      </c>
      <c r="EQ70">
        <v>0</v>
      </c>
      <c r="ER70">
        <v>0</v>
      </c>
      <c r="ES70">
        <v>-1</v>
      </c>
      <c r="ET70">
        <v>-1</v>
      </c>
      <c r="EU70">
        <v>-1</v>
      </c>
      <c r="EV70">
        <v>-1</v>
      </c>
      <c r="EW70">
        <v>6.4</v>
      </c>
      <c r="EX70">
        <v>6.5</v>
      </c>
      <c r="EY70">
        <v>2</v>
      </c>
      <c r="EZ70">
        <v>512.245</v>
      </c>
      <c r="FA70">
        <v>495.00400000000002</v>
      </c>
      <c r="FB70">
        <v>35.508499999999998</v>
      </c>
      <c r="FC70">
        <v>33.529899999999998</v>
      </c>
      <c r="FD70">
        <v>29.9999</v>
      </c>
      <c r="FE70">
        <v>33.323399999999999</v>
      </c>
      <c r="FF70">
        <v>33.270800000000001</v>
      </c>
      <c r="FG70">
        <v>11.8703</v>
      </c>
      <c r="FH70">
        <v>0</v>
      </c>
      <c r="FI70">
        <v>100</v>
      </c>
      <c r="FJ70">
        <v>-999.9</v>
      </c>
      <c r="FK70">
        <v>400</v>
      </c>
      <c r="FL70">
        <v>22.622900000000001</v>
      </c>
      <c r="FM70">
        <v>101.46299999999999</v>
      </c>
      <c r="FN70">
        <v>100.81399999999999</v>
      </c>
    </row>
    <row r="71" spans="1:170" x14ac:dyDescent="0.25">
      <c r="A71">
        <v>58</v>
      </c>
      <c r="B71">
        <v>1607553207.0999999</v>
      </c>
      <c r="C71">
        <v>12275.0999999046</v>
      </c>
      <c r="D71" t="s">
        <v>561</v>
      </c>
      <c r="E71" t="s">
        <v>562</v>
      </c>
      <c r="F71" t="s">
        <v>563</v>
      </c>
      <c r="G71" t="s">
        <v>396</v>
      </c>
      <c r="H71">
        <v>1607553199.0999999</v>
      </c>
      <c r="I71">
        <f t="shared" si="43"/>
        <v>3.2426639441133103E-3</v>
      </c>
      <c r="J71">
        <f t="shared" si="44"/>
        <v>7.5871676356659794</v>
      </c>
      <c r="K71">
        <f t="shared" si="45"/>
        <v>389.23374193548398</v>
      </c>
      <c r="L71">
        <f t="shared" si="46"/>
        <v>225.2220686154194</v>
      </c>
      <c r="M71">
        <f t="shared" si="47"/>
        <v>22.893090079569934</v>
      </c>
      <c r="N71">
        <f t="shared" si="48"/>
        <v>39.564342743662444</v>
      </c>
      <c r="O71">
        <f t="shared" si="49"/>
        <v>8.487622234008585E-2</v>
      </c>
      <c r="P71">
        <f t="shared" si="50"/>
        <v>2.9581232283875996</v>
      </c>
      <c r="Q71">
        <f t="shared" si="51"/>
        <v>8.3546146202857885E-2</v>
      </c>
      <c r="R71">
        <f t="shared" si="52"/>
        <v>5.2334107158201179E-2</v>
      </c>
      <c r="S71">
        <f t="shared" si="53"/>
        <v>231.28632122967377</v>
      </c>
      <c r="T71">
        <f t="shared" si="54"/>
        <v>37.326998598696633</v>
      </c>
      <c r="U71">
        <f t="shared" si="55"/>
        <v>35.848406451612902</v>
      </c>
      <c r="V71">
        <f t="shared" si="56"/>
        <v>5.919222979684756</v>
      </c>
      <c r="W71">
        <f t="shared" si="57"/>
        <v>34.130983415084039</v>
      </c>
      <c r="X71">
        <f t="shared" si="58"/>
        <v>2.1302344341823196</v>
      </c>
      <c r="Y71">
        <f t="shared" si="59"/>
        <v>6.2413508813252419</v>
      </c>
      <c r="Z71">
        <f t="shared" si="60"/>
        <v>3.7889885455024364</v>
      </c>
      <c r="AA71">
        <f t="shared" si="61"/>
        <v>-143.00147993539699</v>
      </c>
      <c r="AB71">
        <f t="shared" si="62"/>
        <v>154.08488493657194</v>
      </c>
      <c r="AC71">
        <f t="shared" si="63"/>
        <v>12.323341191201163</v>
      </c>
      <c r="AD71">
        <f t="shared" si="64"/>
        <v>254.69306742204989</v>
      </c>
      <c r="AE71">
        <v>0</v>
      </c>
      <c r="AF71">
        <v>0</v>
      </c>
      <c r="AG71">
        <f t="shared" si="65"/>
        <v>1</v>
      </c>
      <c r="AH71">
        <f t="shared" si="66"/>
        <v>0</v>
      </c>
      <c r="AI71">
        <f t="shared" si="67"/>
        <v>52039.989588509648</v>
      </c>
      <c r="AJ71" t="s">
        <v>287</v>
      </c>
      <c r="AK71">
        <v>715.47692307692296</v>
      </c>
      <c r="AL71">
        <v>3262.08</v>
      </c>
      <c r="AM71">
        <f t="shared" si="68"/>
        <v>2546.603076923077</v>
      </c>
      <c r="AN71">
        <f t="shared" si="69"/>
        <v>0.78066849277855754</v>
      </c>
      <c r="AO71">
        <v>-0.57774747981622299</v>
      </c>
      <c r="AP71" t="s">
        <v>564</v>
      </c>
      <c r="AQ71">
        <v>944.19896000000006</v>
      </c>
      <c r="AR71">
        <v>1172.27</v>
      </c>
      <c r="AS71">
        <f t="shared" si="70"/>
        <v>0.19455504278024682</v>
      </c>
      <c r="AT71">
        <v>0.5</v>
      </c>
      <c r="AU71">
        <f t="shared" si="71"/>
        <v>1180.1591426828456</v>
      </c>
      <c r="AV71">
        <f t="shared" si="72"/>
        <v>7.5871676356659794</v>
      </c>
      <c r="AW71">
        <f t="shared" si="73"/>
        <v>114.80295624608023</v>
      </c>
      <c r="AX71">
        <f t="shared" si="74"/>
        <v>0.38615677275712929</v>
      </c>
      <c r="AY71">
        <f t="shared" si="75"/>
        <v>6.9184865160820353E-3</v>
      </c>
      <c r="AZ71">
        <f t="shared" si="76"/>
        <v>1.7827036433586119</v>
      </c>
      <c r="BA71" t="s">
        <v>565</v>
      </c>
      <c r="BB71">
        <v>719.59</v>
      </c>
      <c r="BC71">
        <f t="shared" si="77"/>
        <v>452.67999999999995</v>
      </c>
      <c r="BD71">
        <f t="shared" si="78"/>
        <v>0.50382398162057074</v>
      </c>
      <c r="BE71">
        <f t="shared" si="79"/>
        <v>0.82195406864923759</v>
      </c>
      <c r="BF71">
        <f t="shared" si="80"/>
        <v>0.49928742689418343</v>
      </c>
      <c r="BG71">
        <f t="shared" si="81"/>
        <v>0.82062651181785451</v>
      </c>
      <c r="BH71">
        <f t="shared" si="82"/>
        <v>1399.96903225806</v>
      </c>
      <c r="BI71">
        <f t="shared" si="83"/>
        <v>1180.1591426828456</v>
      </c>
      <c r="BJ71">
        <f t="shared" si="84"/>
        <v>0.84298946297356658</v>
      </c>
      <c r="BK71">
        <f t="shared" si="85"/>
        <v>0.19597892594713334</v>
      </c>
      <c r="BL71">
        <v>6</v>
      </c>
      <c r="BM71">
        <v>0.5</v>
      </c>
      <c r="BN71" t="s">
        <v>290</v>
      </c>
      <c r="BO71">
        <v>2</v>
      </c>
      <c r="BP71">
        <v>1607553199.0999999</v>
      </c>
      <c r="BQ71">
        <v>389.23374193548398</v>
      </c>
      <c r="BR71">
        <v>399.85267741935502</v>
      </c>
      <c r="BS71">
        <v>20.957232258064501</v>
      </c>
      <c r="BT71">
        <v>17.147674193548401</v>
      </c>
      <c r="BU71">
        <v>386.83561290322598</v>
      </c>
      <c r="BV71">
        <v>20.808487096774201</v>
      </c>
      <c r="BW71">
        <v>500.01180645161298</v>
      </c>
      <c r="BX71">
        <v>101.60145161290301</v>
      </c>
      <c r="BY71">
        <v>4.5292954838709702E-2</v>
      </c>
      <c r="BZ71">
        <v>36.814587096774197</v>
      </c>
      <c r="CA71">
        <v>35.848406451612902</v>
      </c>
      <c r="CB71">
        <v>999.9</v>
      </c>
      <c r="CC71">
        <v>0</v>
      </c>
      <c r="CD71">
        <v>0</v>
      </c>
      <c r="CE71">
        <v>10003.594193548401</v>
      </c>
      <c r="CF71">
        <v>0</v>
      </c>
      <c r="CG71">
        <v>183.561580645161</v>
      </c>
      <c r="CH71">
        <v>1399.96903225806</v>
      </c>
      <c r="CI71">
        <v>0.89999322580645202</v>
      </c>
      <c r="CJ71">
        <v>0.10000675483870999</v>
      </c>
      <c r="CK71">
        <v>0</v>
      </c>
      <c r="CL71">
        <v>944.817580645161</v>
      </c>
      <c r="CM71">
        <v>4.9997499999999997</v>
      </c>
      <c r="CN71">
        <v>13137.864516129001</v>
      </c>
      <c r="CO71">
        <v>12177.748387096801</v>
      </c>
      <c r="CP71">
        <v>49.806096774193499</v>
      </c>
      <c r="CQ71">
        <v>51.186999999999998</v>
      </c>
      <c r="CR71">
        <v>50.630870967741899</v>
      </c>
      <c r="CS71">
        <v>50.9593548387097</v>
      </c>
      <c r="CT71">
        <v>51.501870967741901</v>
      </c>
      <c r="CU71">
        <v>1255.4638709677399</v>
      </c>
      <c r="CV71">
        <v>139.505161290323</v>
      </c>
      <c r="CW71">
        <v>0</v>
      </c>
      <c r="CX71">
        <v>211.90000009536701</v>
      </c>
      <c r="CY71">
        <v>0</v>
      </c>
      <c r="CZ71">
        <v>944.19896000000006</v>
      </c>
      <c r="DA71">
        <v>-63.096846065350903</v>
      </c>
      <c r="DB71">
        <v>-875.44615245523198</v>
      </c>
      <c r="DC71">
        <v>13129.848</v>
      </c>
      <c r="DD71">
        <v>15</v>
      </c>
      <c r="DE71">
        <v>1607552607.5999999</v>
      </c>
      <c r="DF71" t="s">
        <v>556</v>
      </c>
      <c r="DG71">
        <v>1607552607.5999999</v>
      </c>
      <c r="DH71">
        <v>1607552601.5999999</v>
      </c>
      <c r="DI71">
        <v>22</v>
      </c>
      <c r="DJ71">
        <v>9.9000000000000005E-2</v>
      </c>
      <c r="DK71">
        <v>-2.3E-2</v>
      </c>
      <c r="DL71">
        <v>2.3980000000000001</v>
      </c>
      <c r="DM71">
        <v>0.14899999999999999</v>
      </c>
      <c r="DN71">
        <v>402</v>
      </c>
      <c r="DO71">
        <v>19</v>
      </c>
      <c r="DP71">
        <v>0.49</v>
      </c>
      <c r="DQ71">
        <v>0.1</v>
      </c>
      <c r="DR71">
        <v>7.5868286919714203</v>
      </c>
      <c r="DS71">
        <v>-3.6851960556560398E-2</v>
      </c>
      <c r="DT71">
        <v>2.0214461330814601E-2</v>
      </c>
      <c r="DU71">
        <v>1</v>
      </c>
      <c r="DV71">
        <v>-10.6188516129032</v>
      </c>
      <c r="DW71">
        <v>4.78499999999887E-2</v>
      </c>
      <c r="DX71">
        <v>2.39289926855882E-2</v>
      </c>
      <c r="DY71">
        <v>1</v>
      </c>
      <c r="DZ71">
        <v>3.80955548387097</v>
      </c>
      <c r="EA71">
        <v>-3.7652419354846103E-2</v>
      </c>
      <c r="EB71">
        <v>3.2495625896316301E-3</v>
      </c>
      <c r="EC71">
        <v>1</v>
      </c>
      <c r="ED71">
        <v>3</v>
      </c>
      <c r="EE71">
        <v>3</v>
      </c>
      <c r="EF71" t="s">
        <v>292</v>
      </c>
      <c r="EG71">
        <v>100</v>
      </c>
      <c r="EH71">
        <v>100</v>
      </c>
      <c r="EI71">
        <v>2.3980000000000001</v>
      </c>
      <c r="EJ71">
        <v>0.14879999999999999</v>
      </c>
      <c r="EK71">
        <v>2.39814999999999</v>
      </c>
      <c r="EL71">
        <v>0</v>
      </c>
      <c r="EM71">
        <v>0</v>
      </c>
      <c r="EN71">
        <v>0</v>
      </c>
      <c r="EO71">
        <v>0.14874000000000001</v>
      </c>
      <c r="EP71">
        <v>0</v>
      </c>
      <c r="EQ71">
        <v>0</v>
      </c>
      <c r="ER71">
        <v>0</v>
      </c>
      <c r="ES71">
        <v>-1</v>
      </c>
      <c r="ET71">
        <v>-1</v>
      </c>
      <c r="EU71">
        <v>-1</v>
      </c>
      <c r="EV71">
        <v>-1</v>
      </c>
      <c r="EW71">
        <v>10</v>
      </c>
      <c r="EX71">
        <v>10.1</v>
      </c>
      <c r="EY71">
        <v>2</v>
      </c>
      <c r="EZ71">
        <v>511.78100000000001</v>
      </c>
      <c r="FA71">
        <v>494.61200000000002</v>
      </c>
      <c r="FB71">
        <v>35.437600000000003</v>
      </c>
      <c r="FC71">
        <v>33.490900000000003</v>
      </c>
      <c r="FD71">
        <v>29.9999</v>
      </c>
      <c r="FE71">
        <v>33.291400000000003</v>
      </c>
      <c r="FF71">
        <v>33.238399999999999</v>
      </c>
      <c r="FG71">
        <v>11.771800000000001</v>
      </c>
      <c r="FH71">
        <v>0</v>
      </c>
      <c r="FI71">
        <v>100</v>
      </c>
      <c r="FJ71">
        <v>-999.9</v>
      </c>
      <c r="FK71">
        <v>400</v>
      </c>
      <c r="FL71">
        <v>18.687899999999999</v>
      </c>
      <c r="FM71">
        <v>101.46899999999999</v>
      </c>
      <c r="FN71">
        <v>100.828</v>
      </c>
    </row>
    <row r="72" spans="1:170" x14ac:dyDescent="0.25">
      <c r="A72">
        <v>59</v>
      </c>
      <c r="B72">
        <v>1607553388.0999999</v>
      </c>
      <c r="C72">
        <v>12456.0999999046</v>
      </c>
      <c r="D72" t="s">
        <v>566</v>
      </c>
      <c r="E72" t="s">
        <v>567</v>
      </c>
      <c r="F72" t="s">
        <v>563</v>
      </c>
      <c r="G72" t="s">
        <v>396</v>
      </c>
      <c r="H72">
        <v>1607553380.0999999</v>
      </c>
      <c r="I72">
        <f t="shared" si="43"/>
        <v>5.1076648620538507E-3</v>
      </c>
      <c r="J72">
        <f t="shared" si="44"/>
        <v>10.813490876823225</v>
      </c>
      <c r="K72">
        <f t="shared" si="45"/>
        <v>384.41551612903203</v>
      </c>
      <c r="L72">
        <f t="shared" si="46"/>
        <v>239.82802148772535</v>
      </c>
      <c r="M72">
        <f t="shared" si="47"/>
        <v>24.376304233136409</v>
      </c>
      <c r="N72">
        <f t="shared" si="48"/>
        <v>39.072288196227476</v>
      </c>
      <c r="O72">
        <f t="shared" si="49"/>
        <v>0.14039934101527649</v>
      </c>
      <c r="P72">
        <f t="shared" si="50"/>
        <v>2.9565321149722759</v>
      </c>
      <c r="Q72">
        <f t="shared" si="51"/>
        <v>0.1367977828779452</v>
      </c>
      <c r="R72">
        <f t="shared" si="52"/>
        <v>8.5814504904652811E-2</v>
      </c>
      <c r="S72">
        <f t="shared" si="53"/>
        <v>231.29033328474105</v>
      </c>
      <c r="T72">
        <f t="shared" si="54"/>
        <v>36.833855624920908</v>
      </c>
      <c r="U72">
        <f t="shared" si="55"/>
        <v>35.896245161290302</v>
      </c>
      <c r="V72">
        <f t="shared" si="56"/>
        <v>5.934825745884198</v>
      </c>
      <c r="W72">
        <f t="shared" si="57"/>
        <v>36.777693350710358</v>
      </c>
      <c r="X72">
        <f t="shared" si="58"/>
        <v>2.2934409724065099</v>
      </c>
      <c r="Y72">
        <f t="shared" si="59"/>
        <v>6.2359565363068441</v>
      </c>
      <c r="Z72">
        <f t="shared" si="60"/>
        <v>3.6413847734776881</v>
      </c>
      <c r="AA72">
        <f t="shared" si="61"/>
        <v>-225.2480204165748</v>
      </c>
      <c r="AB72">
        <f t="shared" si="62"/>
        <v>143.85538402943325</v>
      </c>
      <c r="AC72">
        <f t="shared" si="63"/>
        <v>11.513185733552268</v>
      </c>
      <c r="AD72">
        <f t="shared" si="64"/>
        <v>161.41088263115176</v>
      </c>
      <c r="AE72">
        <v>0</v>
      </c>
      <c r="AF72">
        <v>0</v>
      </c>
      <c r="AG72">
        <f t="shared" si="65"/>
        <v>1</v>
      </c>
      <c r="AH72">
        <f t="shared" si="66"/>
        <v>0</v>
      </c>
      <c r="AI72">
        <f t="shared" si="67"/>
        <v>51997.490544209242</v>
      </c>
      <c r="AJ72" t="s">
        <v>287</v>
      </c>
      <c r="AK72">
        <v>715.47692307692296</v>
      </c>
      <c r="AL72">
        <v>3262.08</v>
      </c>
      <c r="AM72">
        <f t="shared" si="68"/>
        <v>2546.603076923077</v>
      </c>
      <c r="AN72">
        <f t="shared" si="69"/>
        <v>0.78066849277855754</v>
      </c>
      <c r="AO72">
        <v>-0.57774747981622299</v>
      </c>
      <c r="AP72" t="s">
        <v>568</v>
      </c>
      <c r="AQ72">
        <v>1113.9176</v>
      </c>
      <c r="AR72">
        <v>1375.72</v>
      </c>
      <c r="AS72">
        <f t="shared" si="70"/>
        <v>0.19030209635681683</v>
      </c>
      <c r="AT72">
        <v>0.5</v>
      </c>
      <c r="AU72">
        <f t="shared" si="71"/>
        <v>1180.1841742745314</v>
      </c>
      <c r="AV72">
        <f t="shared" si="72"/>
        <v>10.813490876823225</v>
      </c>
      <c r="AW72">
        <f t="shared" si="73"/>
        <v>112.2957612257911</v>
      </c>
      <c r="AX72">
        <f t="shared" si="74"/>
        <v>0.43054545983194259</v>
      </c>
      <c r="AY72">
        <f t="shared" si="75"/>
        <v>9.6520853312083536E-3</v>
      </c>
      <c r="AZ72">
        <f t="shared" si="76"/>
        <v>1.3711801820137817</v>
      </c>
      <c r="BA72" t="s">
        <v>569</v>
      </c>
      <c r="BB72">
        <v>783.41</v>
      </c>
      <c r="BC72">
        <f t="shared" si="77"/>
        <v>592.31000000000006</v>
      </c>
      <c r="BD72">
        <f t="shared" si="78"/>
        <v>0.44200232986105248</v>
      </c>
      <c r="BE72">
        <f t="shared" si="79"/>
        <v>0.76103716912699138</v>
      </c>
      <c r="BF72">
        <f t="shared" si="80"/>
        <v>0.39652426379095806</v>
      </c>
      <c r="BG72">
        <f t="shared" si="81"/>
        <v>0.74073577350703068</v>
      </c>
      <c r="BH72">
        <f t="shared" si="82"/>
        <v>1399.9993548387099</v>
      </c>
      <c r="BI72">
        <f t="shared" si="83"/>
        <v>1180.1841742745314</v>
      </c>
      <c r="BJ72">
        <f t="shared" si="84"/>
        <v>0.84298908438461184</v>
      </c>
      <c r="BK72">
        <f t="shared" si="85"/>
        <v>0.19597816876922372</v>
      </c>
      <c r="BL72">
        <v>6</v>
      </c>
      <c r="BM72">
        <v>0.5</v>
      </c>
      <c r="BN72" t="s">
        <v>290</v>
      </c>
      <c r="BO72">
        <v>2</v>
      </c>
      <c r="BP72">
        <v>1607553380.0999999</v>
      </c>
      <c r="BQ72">
        <v>384.41551612903203</v>
      </c>
      <c r="BR72">
        <v>399.74754838709703</v>
      </c>
      <c r="BS72">
        <v>22.5641838709677</v>
      </c>
      <c r="BT72">
        <v>16.573409677419399</v>
      </c>
      <c r="BU72">
        <v>382.01741935483898</v>
      </c>
      <c r="BV72">
        <v>22.4154612903226</v>
      </c>
      <c r="BW72">
        <v>500.010290322581</v>
      </c>
      <c r="BX72">
        <v>101.595612903226</v>
      </c>
      <c r="BY72">
        <v>4.5154851612903203E-2</v>
      </c>
      <c r="BZ72">
        <v>36.798767741935499</v>
      </c>
      <c r="CA72">
        <v>35.896245161290302</v>
      </c>
      <c r="CB72">
        <v>999.9</v>
      </c>
      <c r="CC72">
        <v>0</v>
      </c>
      <c r="CD72">
        <v>0</v>
      </c>
      <c r="CE72">
        <v>9995.1435483870991</v>
      </c>
      <c r="CF72">
        <v>0</v>
      </c>
      <c r="CG72">
        <v>154.315741935484</v>
      </c>
      <c r="CH72">
        <v>1399.9993548387099</v>
      </c>
      <c r="CI72">
        <v>0.90000558064516101</v>
      </c>
      <c r="CJ72">
        <v>9.9994138709677396E-2</v>
      </c>
      <c r="CK72">
        <v>0</v>
      </c>
      <c r="CL72">
        <v>1116.58096774194</v>
      </c>
      <c r="CM72">
        <v>4.9997499999999997</v>
      </c>
      <c r="CN72">
        <v>15586.816129032301</v>
      </c>
      <c r="CO72">
        <v>12178.058064516101</v>
      </c>
      <c r="CP72">
        <v>50.116870967741903</v>
      </c>
      <c r="CQ72">
        <v>51.467483870967698</v>
      </c>
      <c r="CR72">
        <v>50.936999999999998</v>
      </c>
      <c r="CS72">
        <v>51.253999999999998</v>
      </c>
      <c r="CT72">
        <v>51.804000000000002</v>
      </c>
      <c r="CU72">
        <v>1255.5070967741899</v>
      </c>
      <c r="CV72">
        <v>139.490322580645</v>
      </c>
      <c r="CW72">
        <v>0</v>
      </c>
      <c r="CX72">
        <v>180.09999990463299</v>
      </c>
      <c r="CY72">
        <v>0</v>
      </c>
      <c r="CZ72">
        <v>1113.9176</v>
      </c>
      <c r="DA72">
        <v>-205.639231094884</v>
      </c>
      <c r="DB72">
        <v>-2849.07692742065</v>
      </c>
      <c r="DC72">
        <v>15549.8</v>
      </c>
      <c r="DD72">
        <v>15</v>
      </c>
      <c r="DE72">
        <v>1607552607.5999999</v>
      </c>
      <c r="DF72" t="s">
        <v>556</v>
      </c>
      <c r="DG72">
        <v>1607552607.5999999</v>
      </c>
      <c r="DH72">
        <v>1607552601.5999999</v>
      </c>
      <c r="DI72">
        <v>22</v>
      </c>
      <c r="DJ72">
        <v>9.9000000000000005E-2</v>
      </c>
      <c r="DK72">
        <v>-2.3E-2</v>
      </c>
      <c r="DL72">
        <v>2.3980000000000001</v>
      </c>
      <c r="DM72">
        <v>0.14899999999999999</v>
      </c>
      <c r="DN72">
        <v>402</v>
      </c>
      <c r="DO72">
        <v>19</v>
      </c>
      <c r="DP72">
        <v>0.49</v>
      </c>
      <c r="DQ72">
        <v>0.1</v>
      </c>
      <c r="DR72">
        <v>10.8159317789064</v>
      </c>
      <c r="DS72">
        <v>-0.64235637391151801</v>
      </c>
      <c r="DT72">
        <v>5.3276945610795899E-2</v>
      </c>
      <c r="DU72">
        <v>0</v>
      </c>
      <c r="DV72">
        <v>-15.3320516129032</v>
      </c>
      <c r="DW72">
        <v>0.86557741935488297</v>
      </c>
      <c r="DX72">
        <v>7.1489935546868E-2</v>
      </c>
      <c r="DY72">
        <v>0</v>
      </c>
      <c r="DZ72">
        <v>5.9907870967741896</v>
      </c>
      <c r="EA72">
        <v>-0.27232500000001097</v>
      </c>
      <c r="EB72">
        <v>2.04022114856886E-2</v>
      </c>
      <c r="EC72">
        <v>0</v>
      </c>
      <c r="ED72">
        <v>0</v>
      </c>
      <c r="EE72">
        <v>3</v>
      </c>
      <c r="EF72" t="s">
        <v>297</v>
      </c>
      <c r="EG72">
        <v>100</v>
      </c>
      <c r="EH72">
        <v>100</v>
      </c>
      <c r="EI72">
        <v>2.3980000000000001</v>
      </c>
      <c r="EJ72">
        <v>0.1487</v>
      </c>
      <c r="EK72">
        <v>2.39814999999999</v>
      </c>
      <c r="EL72">
        <v>0</v>
      </c>
      <c r="EM72">
        <v>0</v>
      </c>
      <c r="EN72">
        <v>0</v>
      </c>
      <c r="EO72">
        <v>0.14874000000000001</v>
      </c>
      <c r="EP72">
        <v>0</v>
      </c>
      <c r="EQ72">
        <v>0</v>
      </c>
      <c r="ER72">
        <v>0</v>
      </c>
      <c r="ES72">
        <v>-1</v>
      </c>
      <c r="ET72">
        <v>-1</v>
      </c>
      <c r="EU72">
        <v>-1</v>
      </c>
      <c r="EV72">
        <v>-1</v>
      </c>
      <c r="EW72">
        <v>13</v>
      </c>
      <c r="EX72">
        <v>13.1</v>
      </c>
      <c r="EY72">
        <v>2</v>
      </c>
      <c r="EZ72">
        <v>515.90099999999995</v>
      </c>
      <c r="FA72">
        <v>494.22300000000001</v>
      </c>
      <c r="FB72">
        <v>35.441299999999998</v>
      </c>
      <c r="FC72">
        <v>33.426299999999998</v>
      </c>
      <c r="FD72">
        <v>29.9999</v>
      </c>
      <c r="FE72">
        <v>33.234499999999997</v>
      </c>
      <c r="FF72">
        <v>33.181600000000003</v>
      </c>
      <c r="FG72">
        <v>11.7514</v>
      </c>
      <c r="FH72">
        <v>0</v>
      </c>
      <c r="FI72">
        <v>100</v>
      </c>
      <c r="FJ72">
        <v>-999.9</v>
      </c>
      <c r="FK72">
        <v>400</v>
      </c>
      <c r="FL72">
        <v>20.811499999999999</v>
      </c>
      <c r="FM72">
        <v>101.47799999999999</v>
      </c>
      <c r="FN72">
        <v>100.83799999999999</v>
      </c>
    </row>
    <row r="73" spans="1:170" x14ac:dyDescent="0.25">
      <c r="A73">
        <v>60</v>
      </c>
      <c r="B73">
        <v>1607553524.0999999</v>
      </c>
      <c r="C73">
        <v>12592.0999999046</v>
      </c>
      <c r="D73" t="s">
        <v>570</v>
      </c>
      <c r="E73" t="s">
        <v>571</v>
      </c>
      <c r="F73" t="s">
        <v>572</v>
      </c>
      <c r="G73" t="s">
        <v>544</v>
      </c>
      <c r="H73">
        <v>1607553516.0999999</v>
      </c>
      <c r="I73">
        <f t="shared" si="43"/>
        <v>6.4965405648396077E-3</v>
      </c>
      <c r="J73">
        <f t="shared" si="44"/>
        <v>14.13984826412125</v>
      </c>
      <c r="K73">
        <f t="shared" si="45"/>
        <v>379.803870967742</v>
      </c>
      <c r="L73">
        <f t="shared" si="46"/>
        <v>245.18502967284351</v>
      </c>
      <c r="M73">
        <f t="shared" si="47"/>
        <v>24.920310265650564</v>
      </c>
      <c r="N73">
        <f t="shared" si="48"/>
        <v>38.602806693542433</v>
      </c>
      <c r="O73">
        <f t="shared" si="49"/>
        <v>0.19830483902793775</v>
      </c>
      <c r="P73">
        <f t="shared" si="50"/>
        <v>2.9559233864314991</v>
      </c>
      <c r="Q73">
        <f t="shared" si="51"/>
        <v>0.19119933701840056</v>
      </c>
      <c r="R73">
        <f t="shared" si="52"/>
        <v>0.12011677549275609</v>
      </c>
      <c r="S73">
        <f t="shared" si="53"/>
        <v>231.29277030218816</v>
      </c>
      <c r="T73">
        <f t="shared" si="54"/>
        <v>36.437499587600307</v>
      </c>
      <c r="U73">
        <f t="shared" si="55"/>
        <v>35.285232258064497</v>
      </c>
      <c r="V73">
        <f t="shared" si="56"/>
        <v>5.7382033385568096</v>
      </c>
      <c r="W73">
        <f t="shared" si="57"/>
        <v>38.948015408554795</v>
      </c>
      <c r="X73">
        <f t="shared" si="58"/>
        <v>2.4233933929106244</v>
      </c>
      <c r="Y73">
        <f t="shared" si="59"/>
        <v>6.2221229181765558</v>
      </c>
      <c r="Z73">
        <f t="shared" si="60"/>
        <v>3.3148099456461853</v>
      </c>
      <c r="AA73">
        <f t="shared" si="61"/>
        <v>-286.49743890942671</v>
      </c>
      <c r="AB73">
        <f t="shared" si="62"/>
        <v>234.72301967106068</v>
      </c>
      <c r="AC73">
        <f t="shared" si="63"/>
        <v>18.730228214922629</v>
      </c>
      <c r="AD73">
        <f t="shared" si="64"/>
        <v>198.24857927874476</v>
      </c>
      <c r="AE73">
        <v>5</v>
      </c>
      <c r="AF73">
        <v>1</v>
      </c>
      <c r="AG73">
        <f t="shared" si="65"/>
        <v>1</v>
      </c>
      <c r="AH73">
        <f t="shared" si="66"/>
        <v>0</v>
      </c>
      <c r="AI73">
        <f t="shared" si="67"/>
        <v>51987.032344677478</v>
      </c>
      <c r="AJ73" t="s">
        <v>287</v>
      </c>
      <c r="AK73">
        <v>715.47692307692296</v>
      </c>
      <c r="AL73">
        <v>3262.08</v>
      </c>
      <c r="AM73">
        <f t="shared" si="68"/>
        <v>2546.603076923077</v>
      </c>
      <c r="AN73">
        <f t="shared" si="69"/>
        <v>0.78066849277855754</v>
      </c>
      <c r="AO73">
        <v>-0.57774747981622299</v>
      </c>
      <c r="AP73" t="s">
        <v>573</v>
      </c>
      <c r="AQ73">
        <v>1173.1438461538501</v>
      </c>
      <c r="AR73">
        <v>1524.48</v>
      </c>
      <c r="AS73">
        <f t="shared" si="70"/>
        <v>0.23046294726473937</v>
      </c>
      <c r="AT73">
        <v>0.5</v>
      </c>
      <c r="AU73">
        <f t="shared" si="71"/>
        <v>1180.1947265537651</v>
      </c>
      <c r="AV73">
        <f t="shared" si="72"/>
        <v>14.13984826412125</v>
      </c>
      <c r="AW73">
        <f t="shared" si="73"/>
        <v>135.99557751394192</v>
      </c>
      <c r="AX73">
        <f t="shared" si="74"/>
        <v>0.4344366603694374</v>
      </c>
      <c r="AY73">
        <f t="shared" si="75"/>
        <v>1.2470480856081842E-2</v>
      </c>
      <c r="AZ73">
        <f t="shared" si="76"/>
        <v>1.1397984886649872</v>
      </c>
      <c r="BA73" t="s">
        <v>574</v>
      </c>
      <c r="BB73">
        <v>862.19</v>
      </c>
      <c r="BC73">
        <f t="shared" si="77"/>
        <v>662.29</v>
      </c>
      <c r="BD73">
        <f t="shared" si="78"/>
        <v>0.53048687711750131</v>
      </c>
      <c r="BE73">
        <f t="shared" si="79"/>
        <v>0.72403318485430579</v>
      </c>
      <c r="BF73">
        <f t="shared" si="80"/>
        <v>0.43428284003863715</v>
      </c>
      <c r="BG73">
        <f t="shared" si="81"/>
        <v>0.68232070232925668</v>
      </c>
      <c r="BH73">
        <f t="shared" si="82"/>
        <v>1400.0116129032299</v>
      </c>
      <c r="BI73">
        <f t="shared" si="83"/>
        <v>1180.1947265537651</v>
      </c>
      <c r="BJ73">
        <f t="shared" si="84"/>
        <v>0.84298924071520631</v>
      </c>
      <c r="BK73">
        <f t="shared" si="85"/>
        <v>0.1959784814304128</v>
      </c>
      <c r="BL73">
        <v>6</v>
      </c>
      <c r="BM73">
        <v>0.5</v>
      </c>
      <c r="BN73" t="s">
        <v>290</v>
      </c>
      <c r="BO73">
        <v>2</v>
      </c>
      <c r="BP73">
        <v>1607553516.0999999</v>
      </c>
      <c r="BQ73">
        <v>379.803870967742</v>
      </c>
      <c r="BR73">
        <v>399.732709677419</v>
      </c>
      <c r="BS73">
        <v>23.843193548387099</v>
      </c>
      <c r="BT73">
        <v>16.2331741935484</v>
      </c>
      <c r="BU73">
        <v>377.40564516129001</v>
      </c>
      <c r="BV73">
        <v>23.694451612903201</v>
      </c>
      <c r="BW73">
        <v>499.996806451613</v>
      </c>
      <c r="BX73">
        <v>101.59319354838701</v>
      </c>
      <c r="BY73">
        <v>4.5598587096774203E-2</v>
      </c>
      <c r="BZ73">
        <v>36.758145161290301</v>
      </c>
      <c r="CA73">
        <v>35.285232258064497</v>
      </c>
      <c r="CB73">
        <v>999.9</v>
      </c>
      <c r="CC73">
        <v>0</v>
      </c>
      <c r="CD73">
        <v>0</v>
      </c>
      <c r="CE73">
        <v>9991.93</v>
      </c>
      <c r="CF73">
        <v>0</v>
      </c>
      <c r="CG73">
        <v>152.154032258065</v>
      </c>
      <c r="CH73">
        <v>1400.0116129032299</v>
      </c>
      <c r="CI73">
        <v>0.90000109677419304</v>
      </c>
      <c r="CJ73">
        <v>9.9998838709677407E-2</v>
      </c>
      <c r="CK73">
        <v>0</v>
      </c>
      <c r="CL73">
        <v>1177.8754838709699</v>
      </c>
      <c r="CM73">
        <v>4.9997499999999997</v>
      </c>
      <c r="CN73">
        <v>16465.6129032258</v>
      </c>
      <c r="CO73">
        <v>12178.1483870968</v>
      </c>
      <c r="CP73">
        <v>50.25</v>
      </c>
      <c r="CQ73">
        <v>51.561999999999998</v>
      </c>
      <c r="CR73">
        <v>51.078258064516099</v>
      </c>
      <c r="CS73">
        <v>51.316064516129003</v>
      </c>
      <c r="CT73">
        <v>51.937064516128999</v>
      </c>
      <c r="CU73">
        <v>1255.5125806451599</v>
      </c>
      <c r="CV73">
        <v>139.49903225806401</v>
      </c>
      <c r="CW73">
        <v>0</v>
      </c>
      <c r="CX73">
        <v>135.299999952316</v>
      </c>
      <c r="CY73">
        <v>0</v>
      </c>
      <c r="CZ73">
        <v>1173.1438461538501</v>
      </c>
      <c r="DA73">
        <v>-378.49162418071802</v>
      </c>
      <c r="DB73">
        <v>-5342.17436289749</v>
      </c>
      <c r="DC73">
        <v>16398.8</v>
      </c>
      <c r="DD73">
        <v>15</v>
      </c>
      <c r="DE73">
        <v>1607552607.5999999</v>
      </c>
      <c r="DF73" t="s">
        <v>556</v>
      </c>
      <c r="DG73">
        <v>1607552607.5999999</v>
      </c>
      <c r="DH73">
        <v>1607552601.5999999</v>
      </c>
      <c r="DI73">
        <v>22</v>
      </c>
      <c r="DJ73">
        <v>9.9000000000000005E-2</v>
      </c>
      <c r="DK73">
        <v>-2.3E-2</v>
      </c>
      <c r="DL73">
        <v>2.3980000000000001</v>
      </c>
      <c r="DM73">
        <v>0.14899999999999999</v>
      </c>
      <c r="DN73">
        <v>402</v>
      </c>
      <c r="DO73">
        <v>19</v>
      </c>
      <c r="DP73">
        <v>0.49</v>
      </c>
      <c r="DQ73">
        <v>0.1</v>
      </c>
      <c r="DR73">
        <v>14.133248896182501</v>
      </c>
      <c r="DS73">
        <v>3.1238641032000101</v>
      </c>
      <c r="DT73">
        <v>0.24994789948938201</v>
      </c>
      <c r="DU73">
        <v>0</v>
      </c>
      <c r="DV73">
        <v>-19.928829032258101</v>
      </c>
      <c r="DW73">
        <v>-3.71502580645158</v>
      </c>
      <c r="DX73">
        <v>0.30761073347767998</v>
      </c>
      <c r="DY73">
        <v>0</v>
      </c>
      <c r="DZ73">
        <v>7.6100154838709697</v>
      </c>
      <c r="EA73">
        <v>0.36899370967741602</v>
      </c>
      <c r="EB73">
        <v>2.765957406883E-2</v>
      </c>
      <c r="EC73">
        <v>0</v>
      </c>
      <c r="ED73">
        <v>0</v>
      </c>
      <c r="EE73">
        <v>3</v>
      </c>
      <c r="EF73" t="s">
        <v>297</v>
      </c>
      <c r="EG73">
        <v>100</v>
      </c>
      <c r="EH73">
        <v>100</v>
      </c>
      <c r="EI73">
        <v>2.3980000000000001</v>
      </c>
      <c r="EJ73">
        <v>0.14879999999999999</v>
      </c>
      <c r="EK73">
        <v>2.39814999999999</v>
      </c>
      <c r="EL73">
        <v>0</v>
      </c>
      <c r="EM73">
        <v>0</v>
      </c>
      <c r="EN73">
        <v>0</v>
      </c>
      <c r="EO73">
        <v>0.14874000000000001</v>
      </c>
      <c r="EP73">
        <v>0</v>
      </c>
      <c r="EQ73">
        <v>0</v>
      </c>
      <c r="ER73">
        <v>0</v>
      </c>
      <c r="ES73">
        <v>-1</v>
      </c>
      <c r="ET73">
        <v>-1</v>
      </c>
      <c r="EU73">
        <v>-1</v>
      </c>
      <c r="EV73">
        <v>-1</v>
      </c>
      <c r="EW73">
        <v>15.3</v>
      </c>
      <c r="EX73">
        <v>15.4</v>
      </c>
      <c r="EY73">
        <v>2</v>
      </c>
      <c r="EZ73">
        <v>482.64600000000002</v>
      </c>
      <c r="FA73">
        <v>493.24</v>
      </c>
      <c r="FB73">
        <v>35.443899999999999</v>
      </c>
      <c r="FC73">
        <v>33.364199999999997</v>
      </c>
      <c r="FD73">
        <v>29.9999</v>
      </c>
      <c r="FE73">
        <v>33.1813</v>
      </c>
      <c r="FF73">
        <v>33.123399999999997</v>
      </c>
      <c r="FG73">
        <v>11.737399999999999</v>
      </c>
      <c r="FH73">
        <v>0</v>
      </c>
      <c r="FI73">
        <v>100</v>
      </c>
      <c r="FJ73">
        <v>-999.9</v>
      </c>
      <c r="FK73">
        <v>400</v>
      </c>
      <c r="FL73">
        <v>22.411899999999999</v>
      </c>
      <c r="FM73">
        <v>101.49</v>
      </c>
      <c r="FN73">
        <v>100.852</v>
      </c>
    </row>
    <row r="74" spans="1:170" x14ac:dyDescent="0.25">
      <c r="A74">
        <v>61</v>
      </c>
      <c r="B74">
        <v>1607553675.0999999</v>
      </c>
      <c r="C74">
        <v>12743.0999999046</v>
      </c>
      <c r="D74" t="s">
        <v>575</v>
      </c>
      <c r="E74" t="s">
        <v>576</v>
      </c>
      <c r="F74" t="s">
        <v>572</v>
      </c>
      <c r="G74" t="s">
        <v>544</v>
      </c>
      <c r="H74">
        <v>1607553667.3499999</v>
      </c>
      <c r="I74">
        <f t="shared" si="43"/>
        <v>2.8272011162457536E-3</v>
      </c>
      <c r="J74">
        <f t="shared" si="44"/>
        <v>6.5555958332684456</v>
      </c>
      <c r="K74">
        <f t="shared" si="45"/>
        <v>390.90796666666699</v>
      </c>
      <c r="L74">
        <f t="shared" si="46"/>
        <v>210.44479803715473</v>
      </c>
      <c r="M74">
        <f t="shared" si="47"/>
        <v>21.388820437708031</v>
      </c>
      <c r="N74">
        <f t="shared" si="48"/>
        <v>39.730420446062652</v>
      </c>
      <c r="O74">
        <f t="shared" si="49"/>
        <v>6.6359487600106556E-2</v>
      </c>
      <c r="P74">
        <f t="shared" si="50"/>
        <v>2.9572638609356749</v>
      </c>
      <c r="Q74">
        <f t="shared" si="51"/>
        <v>6.5543207754280755E-2</v>
      </c>
      <c r="R74">
        <f t="shared" si="52"/>
        <v>4.1037007680421539E-2</v>
      </c>
      <c r="S74">
        <f t="shared" si="53"/>
        <v>231.28704842749869</v>
      </c>
      <c r="T74">
        <f t="shared" si="54"/>
        <v>37.520684933208351</v>
      </c>
      <c r="U74">
        <f t="shared" si="55"/>
        <v>36.574996666666699</v>
      </c>
      <c r="V74">
        <f t="shared" si="56"/>
        <v>6.1600838684496919</v>
      </c>
      <c r="W74">
        <f t="shared" si="57"/>
        <v>31.109803356197734</v>
      </c>
      <c r="X74">
        <f t="shared" si="58"/>
        <v>1.9509464709176849</v>
      </c>
      <c r="Y74">
        <f t="shared" si="59"/>
        <v>6.2711629790132211</v>
      </c>
      <c r="Z74">
        <f t="shared" si="60"/>
        <v>4.2091373975320074</v>
      </c>
      <c r="AA74">
        <f t="shared" si="61"/>
        <v>-124.67956922643774</v>
      </c>
      <c r="AB74">
        <f t="shared" si="62"/>
        <v>52.102912069711664</v>
      </c>
      <c r="AC74">
        <f t="shared" si="63"/>
        <v>4.1847391735133499</v>
      </c>
      <c r="AD74">
        <f t="shared" si="64"/>
        <v>162.89513044428597</v>
      </c>
      <c r="AE74">
        <v>0</v>
      </c>
      <c r="AF74">
        <v>0</v>
      </c>
      <c r="AG74">
        <f t="shared" si="65"/>
        <v>1</v>
      </c>
      <c r="AH74">
        <f t="shared" si="66"/>
        <v>0</v>
      </c>
      <c r="AI74">
        <f t="shared" si="67"/>
        <v>52000.812704652082</v>
      </c>
      <c r="AJ74" t="s">
        <v>287</v>
      </c>
      <c r="AK74">
        <v>715.47692307692296</v>
      </c>
      <c r="AL74">
        <v>3262.08</v>
      </c>
      <c r="AM74">
        <f t="shared" si="68"/>
        <v>2546.603076923077</v>
      </c>
      <c r="AN74">
        <f t="shared" si="69"/>
        <v>0.78066849277855754</v>
      </c>
      <c r="AO74">
        <v>-0.57774747981622299</v>
      </c>
      <c r="AP74" t="s">
        <v>577</v>
      </c>
      <c r="AQ74">
        <v>1224.5916</v>
      </c>
      <c r="AR74">
        <v>1425.41</v>
      </c>
      <c r="AS74">
        <f t="shared" si="70"/>
        <v>0.14088465774759551</v>
      </c>
      <c r="AT74">
        <v>0.5</v>
      </c>
      <c r="AU74">
        <f t="shared" si="71"/>
        <v>1180.1632807473568</v>
      </c>
      <c r="AV74">
        <f t="shared" si="72"/>
        <v>6.5555958332684456</v>
      </c>
      <c r="AW74">
        <f t="shared" si="73"/>
        <v>83.133449947185412</v>
      </c>
      <c r="AX74">
        <f t="shared" si="74"/>
        <v>0.37175268870009337</v>
      </c>
      <c r="AY74">
        <f t="shared" si="75"/>
        <v>6.0443698168336233E-3</v>
      </c>
      <c r="AZ74">
        <f t="shared" si="76"/>
        <v>1.2885204958573322</v>
      </c>
      <c r="BA74" t="s">
        <v>578</v>
      </c>
      <c r="BB74">
        <v>895.51</v>
      </c>
      <c r="BC74">
        <f t="shared" si="77"/>
        <v>529.90000000000009</v>
      </c>
      <c r="BD74">
        <f t="shared" si="78"/>
        <v>0.3789741460652955</v>
      </c>
      <c r="BE74">
        <f t="shared" si="79"/>
        <v>0.77608944590694551</v>
      </c>
      <c r="BF74">
        <f t="shared" si="80"/>
        <v>0.28286947957174735</v>
      </c>
      <c r="BG74">
        <f t="shared" si="81"/>
        <v>0.72122350618501141</v>
      </c>
      <c r="BH74">
        <f t="shared" si="82"/>
        <v>1399.9739999999999</v>
      </c>
      <c r="BI74">
        <f t="shared" si="83"/>
        <v>1180.1632807473568</v>
      </c>
      <c r="BJ74">
        <f t="shared" si="84"/>
        <v>0.84298942748033667</v>
      </c>
      <c r="BK74">
        <f t="shared" si="85"/>
        <v>0.19597885496067338</v>
      </c>
      <c r="BL74">
        <v>6</v>
      </c>
      <c r="BM74">
        <v>0.5</v>
      </c>
      <c r="BN74" t="s">
        <v>290</v>
      </c>
      <c r="BO74">
        <v>2</v>
      </c>
      <c r="BP74">
        <v>1607553667.3499999</v>
      </c>
      <c r="BQ74">
        <v>390.90796666666699</v>
      </c>
      <c r="BR74">
        <v>400.100666666667</v>
      </c>
      <c r="BS74">
        <v>19.19538</v>
      </c>
      <c r="BT74">
        <v>15.867943333333301</v>
      </c>
      <c r="BU74">
        <v>388.50976666666702</v>
      </c>
      <c r="BV74">
        <v>19.0466433333333</v>
      </c>
      <c r="BW74">
        <v>500.01226666666702</v>
      </c>
      <c r="BX74">
        <v>101.5912</v>
      </c>
      <c r="BY74">
        <v>4.5051583333333298E-2</v>
      </c>
      <c r="BZ74">
        <v>36.901800000000001</v>
      </c>
      <c r="CA74">
        <v>36.574996666666699</v>
      </c>
      <c r="CB74">
        <v>999.9</v>
      </c>
      <c r="CC74">
        <v>0</v>
      </c>
      <c r="CD74">
        <v>0</v>
      </c>
      <c r="CE74">
        <v>9999.7279999999992</v>
      </c>
      <c r="CF74">
        <v>0</v>
      </c>
      <c r="CG74">
        <v>162.2184</v>
      </c>
      <c r="CH74">
        <v>1399.9739999999999</v>
      </c>
      <c r="CI74">
        <v>0.899995833333333</v>
      </c>
      <c r="CJ74">
        <v>0.10000414000000001</v>
      </c>
      <c r="CK74">
        <v>0</v>
      </c>
      <c r="CL74">
        <v>1229.9786666666701</v>
      </c>
      <c r="CM74">
        <v>4.9997499999999997</v>
      </c>
      <c r="CN74">
        <v>17273.776666666701</v>
      </c>
      <c r="CO74">
        <v>12177.82</v>
      </c>
      <c r="CP74">
        <v>49.545633333333299</v>
      </c>
      <c r="CQ74">
        <v>50.762300000000003</v>
      </c>
      <c r="CR74">
        <v>50.301933333333302</v>
      </c>
      <c r="CS74">
        <v>50.280999999999999</v>
      </c>
      <c r="CT74">
        <v>51.249833333333299</v>
      </c>
      <c r="CU74">
        <v>1255.47</v>
      </c>
      <c r="CV74">
        <v>139.50399999999999</v>
      </c>
      <c r="CW74">
        <v>0</v>
      </c>
      <c r="CX74">
        <v>150.40000009536701</v>
      </c>
      <c r="CY74">
        <v>0</v>
      </c>
      <c r="CZ74">
        <v>1224.5916</v>
      </c>
      <c r="DA74">
        <v>-394.03461476223498</v>
      </c>
      <c r="DB74">
        <v>-5602.07691455843</v>
      </c>
      <c r="DC74">
        <v>17197.835999999999</v>
      </c>
      <c r="DD74">
        <v>15</v>
      </c>
      <c r="DE74">
        <v>1607552607.5999999</v>
      </c>
      <c r="DF74" t="s">
        <v>556</v>
      </c>
      <c r="DG74">
        <v>1607552607.5999999</v>
      </c>
      <c r="DH74">
        <v>1607552601.5999999</v>
      </c>
      <c r="DI74">
        <v>22</v>
      </c>
      <c r="DJ74">
        <v>9.9000000000000005E-2</v>
      </c>
      <c r="DK74">
        <v>-2.3E-2</v>
      </c>
      <c r="DL74">
        <v>2.3980000000000001</v>
      </c>
      <c r="DM74">
        <v>0.14899999999999999</v>
      </c>
      <c r="DN74">
        <v>402</v>
      </c>
      <c r="DO74">
        <v>19</v>
      </c>
      <c r="DP74">
        <v>0.49</v>
      </c>
      <c r="DQ74">
        <v>0.1</v>
      </c>
      <c r="DR74">
        <v>6.5628717835034802</v>
      </c>
      <c r="DS74">
        <v>-0.84670953500563295</v>
      </c>
      <c r="DT74">
        <v>6.8018742414304501E-2</v>
      </c>
      <c r="DU74">
        <v>0</v>
      </c>
      <c r="DV74">
        <v>-9.1954487096774198</v>
      </c>
      <c r="DW74">
        <v>1.0301303225806899</v>
      </c>
      <c r="DX74">
        <v>8.2027774554324306E-2</v>
      </c>
      <c r="DY74">
        <v>0</v>
      </c>
      <c r="DZ74">
        <v>3.3271251612903199</v>
      </c>
      <c r="EA74">
        <v>3.73587096774112E-2</v>
      </c>
      <c r="EB74">
        <v>3.9007707021510101E-3</v>
      </c>
      <c r="EC74">
        <v>1</v>
      </c>
      <c r="ED74">
        <v>1</v>
      </c>
      <c r="EE74">
        <v>3</v>
      </c>
      <c r="EF74" t="s">
        <v>321</v>
      </c>
      <c r="EG74">
        <v>100</v>
      </c>
      <c r="EH74">
        <v>100</v>
      </c>
      <c r="EI74">
        <v>2.3980000000000001</v>
      </c>
      <c r="EJ74">
        <v>0.1487</v>
      </c>
      <c r="EK74">
        <v>2.39814999999999</v>
      </c>
      <c r="EL74">
        <v>0</v>
      </c>
      <c r="EM74">
        <v>0</v>
      </c>
      <c r="EN74">
        <v>0</v>
      </c>
      <c r="EO74">
        <v>0.14874000000000001</v>
      </c>
      <c r="EP74">
        <v>0</v>
      </c>
      <c r="EQ74">
        <v>0</v>
      </c>
      <c r="ER74">
        <v>0</v>
      </c>
      <c r="ES74">
        <v>-1</v>
      </c>
      <c r="ET74">
        <v>-1</v>
      </c>
      <c r="EU74">
        <v>-1</v>
      </c>
      <c r="EV74">
        <v>-1</v>
      </c>
      <c r="EW74">
        <v>17.8</v>
      </c>
      <c r="EX74">
        <v>17.899999999999999</v>
      </c>
      <c r="EY74">
        <v>2</v>
      </c>
      <c r="EZ74">
        <v>500.53300000000002</v>
      </c>
      <c r="FA74">
        <v>493.83600000000001</v>
      </c>
      <c r="FB74">
        <v>35.451300000000003</v>
      </c>
      <c r="FC74">
        <v>33.291899999999998</v>
      </c>
      <c r="FD74">
        <v>30</v>
      </c>
      <c r="FE74">
        <v>33.1038</v>
      </c>
      <c r="FF74">
        <v>33.053699999999999</v>
      </c>
      <c r="FG74">
        <v>11.642799999999999</v>
      </c>
      <c r="FH74">
        <v>0</v>
      </c>
      <c r="FI74">
        <v>100</v>
      </c>
      <c r="FJ74">
        <v>-999.9</v>
      </c>
      <c r="FK74">
        <v>400</v>
      </c>
      <c r="FL74">
        <v>23.574100000000001</v>
      </c>
      <c r="FM74">
        <v>101.506</v>
      </c>
      <c r="FN74">
        <v>100.874</v>
      </c>
    </row>
    <row r="75" spans="1:170" x14ac:dyDescent="0.25">
      <c r="A75">
        <v>62</v>
      </c>
      <c r="B75">
        <v>1607554007.5999999</v>
      </c>
      <c r="C75">
        <v>13075.5999999046</v>
      </c>
      <c r="D75" t="s">
        <v>579</v>
      </c>
      <c r="E75" t="s">
        <v>580</v>
      </c>
      <c r="F75" t="s">
        <v>581</v>
      </c>
      <c r="G75" t="s">
        <v>301</v>
      </c>
      <c r="H75">
        <v>1607553999.5999999</v>
      </c>
      <c r="I75">
        <f t="shared" si="43"/>
        <v>5.9940483424702009E-4</v>
      </c>
      <c r="J75">
        <f t="shared" si="44"/>
        <v>1.34935484251966</v>
      </c>
      <c r="K75">
        <f t="shared" si="45"/>
        <v>398.34803225806502</v>
      </c>
      <c r="L75">
        <f t="shared" si="46"/>
        <v>198.7599271209078</v>
      </c>
      <c r="M75">
        <f t="shared" si="47"/>
        <v>20.200393099670606</v>
      </c>
      <c r="N75">
        <f t="shared" si="48"/>
        <v>40.484955688267256</v>
      </c>
      <c r="O75">
        <f t="shared" si="49"/>
        <v>1.2275902301220894E-2</v>
      </c>
      <c r="P75">
        <f t="shared" si="50"/>
        <v>2.9566770399286173</v>
      </c>
      <c r="Q75">
        <f t="shared" si="51"/>
        <v>1.2247656751216656E-2</v>
      </c>
      <c r="R75">
        <f t="shared" si="52"/>
        <v>7.6573177553791016E-3</v>
      </c>
      <c r="S75">
        <f t="shared" si="53"/>
        <v>231.29181433380157</v>
      </c>
      <c r="T75">
        <f t="shared" si="54"/>
        <v>37.967719014363048</v>
      </c>
      <c r="U75">
        <f t="shared" si="55"/>
        <v>37.316835483871003</v>
      </c>
      <c r="V75">
        <f t="shared" si="56"/>
        <v>6.4147355386622653</v>
      </c>
      <c r="W75">
        <f t="shared" si="57"/>
        <v>26.294584983238593</v>
      </c>
      <c r="X75">
        <f t="shared" si="58"/>
        <v>1.6378708163994251</v>
      </c>
      <c r="Y75">
        <f t="shared" si="59"/>
        <v>6.2289281897526845</v>
      </c>
      <c r="Z75">
        <f t="shared" si="60"/>
        <v>4.7768647222628404</v>
      </c>
      <c r="AA75">
        <f t="shared" si="61"/>
        <v>-26.433753190293586</v>
      </c>
      <c r="AB75">
        <f t="shared" si="62"/>
        <v>-85.86846651228997</v>
      </c>
      <c r="AC75">
        <f t="shared" si="63"/>
        <v>-6.9187239208477118</v>
      </c>
      <c r="AD75">
        <f t="shared" si="64"/>
        <v>112.07087071037027</v>
      </c>
      <c r="AE75">
        <v>0</v>
      </c>
      <c r="AF75">
        <v>0</v>
      </c>
      <c r="AG75">
        <f t="shared" si="65"/>
        <v>1</v>
      </c>
      <c r="AH75">
        <f t="shared" si="66"/>
        <v>0</v>
      </c>
      <c r="AI75">
        <f t="shared" si="67"/>
        <v>52004.870794524424</v>
      </c>
      <c r="AJ75" t="s">
        <v>287</v>
      </c>
      <c r="AK75">
        <v>715.47692307692296</v>
      </c>
      <c r="AL75">
        <v>3262.08</v>
      </c>
      <c r="AM75">
        <f t="shared" si="68"/>
        <v>2546.603076923077</v>
      </c>
      <c r="AN75">
        <f t="shared" si="69"/>
        <v>0.78066849277855754</v>
      </c>
      <c r="AO75">
        <v>-0.57774747981622299</v>
      </c>
      <c r="AP75" t="s">
        <v>582</v>
      </c>
      <c r="AQ75">
        <v>1132.2568000000001</v>
      </c>
      <c r="AR75">
        <v>1243.8800000000001</v>
      </c>
      <c r="AS75">
        <f t="shared" si="70"/>
        <v>8.973791684085286E-2</v>
      </c>
      <c r="AT75">
        <v>0.5</v>
      </c>
      <c r="AU75">
        <f t="shared" si="71"/>
        <v>1180.1878846183172</v>
      </c>
      <c r="AV75">
        <f t="shared" si="72"/>
        <v>1.34935484251966</v>
      </c>
      <c r="AW75">
        <f t="shared" si="73"/>
        <v>52.953801123230299</v>
      </c>
      <c r="AX75">
        <f t="shared" si="74"/>
        <v>0.31920281699199282</v>
      </c>
      <c r="AY75">
        <f t="shared" si="75"/>
        <v>1.6328775675909638E-3</v>
      </c>
      <c r="AZ75">
        <f t="shared" si="76"/>
        <v>1.6225037784995335</v>
      </c>
      <c r="BA75" t="s">
        <v>583</v>
      </c>
      <c r="BB75">
        <v>846.83</v>
      </c>
      <c r="BC75">
        <f t="shared" si="77"/>
        <v>397.05000000000007</v>
      </c>
      <c r="BD75">
        <f t="shared" si="78"/>
        <v>0.28113134365948866</v>
      </c>
      <c r="BE75">
        <f t="shared" si="79"/>
        <v>0.83560708001242101</v>
      </c>
      <c r="BF75">
        <f t="shared" si="80"/>
        <v>0.2112463096354181</v>
      </c>
      <c r="BG75">
        <f t="shared" si="81"/>
        <v>0.79250669972427812</v>
      </c>
      <c r="BH75">
        <f t="shared" si="82"/>
        <v>1400.00322580645</v>
      </c>
      <c r="BI75">
        <f t="shared" si="83"/>
        <v>1180.1878846183172</v>
      </c>
      <c r="BJ75">
        <f t="shared" si="84"/>
        <v>0.84298940378404374</v>
      </c>
      <c r="BK75">
        <f t="shared" si="85"/>
        <v>0.19597880756808761</v>
      </c>
      <c r="BL75">
        <v>6</v>
      </c>
      <c r="BM75">
        <v>0.5</v>
      </c>
      <c r="BN75" t="s">
        <v>290</v>
      </c>
      <c r="BO75">
        <v>2</v>
      </c>
      <c r="BP75">
        <v>1607553999.5999999</v>
      </c>
      <c r="BQ75">
        <v>398.34803225806502</v>
      </c>
      <c r="BR75">
        <v>400.253774193548</v>
      </c>
      <c r="BS75">
        <v>16.115680645161301</v>
      </c>
      <c r="BT75">
        <v>15.4079903225806</v>
      </c>
      <c r="BU75">
        <v>395.83593548387103</v>
      </c>
      <c r="BV75">
        <v>16.040158064516099</v>
      </c>
      <c r="BW75">
        <v>500.00261290322601</v>
      </c>
      <c r="BX75">
        <v>101.586806451613</v>
      </c>
      <c r="BY75">
        <v>4.5315235483871001E-2</v>
      </c>
      <c r="BZ75">
        <v>36.7781387096774</v>
      </c>
      <c r="CA75">
        <v>37.316835483871003</v>
      </c>
      <c r="CB75">
        <v>999.9</v>
      </c>
      <c r="CC75">
        <v>0</v>
      </c>
      <c r="CD75">
        <v>0</v>
      </c>
      <c r="CE75">
        <v>9996.8319354838695</v>
      </c>
      <c r="CF75">
        <v>0</v>
      </c>
      <c r="CG75">
        <v>291.07354838709699</v>
      </c>
      <c r="CH75">
        <v>1400.00322580645</v>
      </c>
      <c r="CI75">
        <v>0.899996225806452</v>
      </c>
      <c r="CJ75">
        <v>0.100003625806452</v>
      </c>
      <c r="CK75">
        <v>0</v>
      </c>
      <c r="CL75">
        <v>1132.2912903225799</v>
      </c>
      <c r="CM75">
        <v>4.9997499999999997</v>
      </c>
      <c r="CN75">
        <v>15474.6129032258</v>
      </c>
      <c r="CO75">
        <v>12178.064516128999</v>
      </c>
      <c r="CP75">
        <v>47.721548387096803</v>
      </c>
      <c r="CQ75">
        <v>49.080290322580602</v>
      </c>
      <c r="CR75">
        <v>48.396999999999998</v>
      </c>
      <c r="CS75">
        <v>48.762</v>
      </c>
      <c r="CT75">
        <v>49.546064516129</v>
      </c>
      <c r="CU75">
        <v>1255.4974193548401</v>
      </c>
      <c r="CV75">
        <v>139.50580645161301</v>
      </c>
      <c r="CW75">
        <v>0</v>
      </c>
      <c r="CX75">
        <v>331.40000009536698</v>
      </c>
      <c r="CY75">
        <v>0</v>
      </c>
      <c r="CZ75">
        <v>1132.2568000000001</v>
      </c>
      <c r="DA75">
        <v>-1.8807692151164299</v>
      </c>
      <c r="DB75">
        <v>-56.223076941322397</v>
      </c>
      <c r="DC75">
        <v>15474.044</v>
      </c>
      <c r="DD75">
        <v>15</v>
      </c>
      <c r="DE75">
        <v>1607553836.0999999</v>
      </c>
      <c r="DF75" t="s">
        <v>584</v>
      </c>
      <c r="DG75">
        <v>1607553836.0999999</v>
      </c>
      <c r="DH75">
        <v>1607553835.5999999</v>
      </c>
      <c r="DI75">
        <v>23</v>
      </c>
      <c r="DJ75">
        <v>0.114</v>
      </c>
      <c r="DK75">
        <v>-7.2999999999999995E-2</v>
      </c>
      <c r="DL75">
        <v>2.512</v>
      </c>
      <c r="DM75">
        <v>7.5999999999999998E-2</v>
      </c>
      <c r="DN75">
        <v>399</v>
      </c>
      <c r="DO75">
        <v>16</v>
      </c>
      <c r="DP75">
        <v>0.35</v>
      </c>
      <c r="DQ75">
        <v>0.1</v>
      </c>
      <c r="DR75">
        <v>1.3647547089994001</v>
      </c>
      <c r="DS75">
        <v>-0.200532937325229</v>
      </c>
      <c r="DT75">
        <v>4.1354155537558598E-2</v>
      </c>
      <c r="DU75">
        <v>1</v>
      </c>
      <c r="DV75">
        <v>-1.91619387096774</v>
      </c>
      <c r="DW75">
        <v>0.18289451612903401</v>
      </c>
      <c r="DX75">
        <v>5.5963298092613398E-2</v>
      </c>
      <c r="DY75">
        <v>1</v>
      </c>
      <c r="DZ75">
        <v>0.70396525806451604</v>
      </c>
      <c r="EA75">
        <v>0.45760020967741799</v>
      </c>
      <c r="EB75">
        <v>3.4253247562509498E-2</v>
      </c>
      <c r="EC75">
        <v>0</v>
      </c>
      <c r="ED75">
        <v>2</v>
      </c>
      <c r="EE75">
        <v>3</v>
      </c>
      <c r="EF75" t="s">
        <v>305</v>
      </c>
      <c r="EG75">
        <v>100</v>
      </c>
      <c r="EH75">
        <v>100</v>
      </c>
      <c r="EI75">
        <v>2.512</v>
      </c>
      <c r="EJ75">
        <v>7.5499999999999998E-2</v>
      </c>
      <c r="EK75">
        <v>2.5120999999999198</v>
      </c>
      <c r="EL75">
        <v>0</v>
      </c>
      <c r="EM75">
        <v>0</v>
      </c>
      <c r="EN75">
        <v>0</v>
      </c>
      <c r="EO75">
        <v>7.5514285714286103E-2</v>
      </c>
      <c r="EP75">
        <v>0</v>
      </c>
      <c r="EQ75">
        <v>0</v>
      </c>
      <c r="ER75">
        <v>0</v>
      </c>
      <c r="ES75">
        <v>-1</v>
      </c>
      <c r="ET75">
        <v>-1</v>
      </c>
      <c r="EU75">
        <v>-1</v>
      </c>
      <c r="EV75">
        <v>-1</v>
      </c>
      <c r="EW75">
        <v>2.9</v>
      </c>
      <c r="EX75">
        <v>2.9</v>
      </c>
      <c r="EY75">
        <v>2</v>
      </c>
      <c r="EZ75">
        <v>503.69200000000001</v>
      </c>
      <c r="FA75">
        <v>493.23099999999999</v>
      </c>
      <c r="FB75">
        <v>35.379800000000003</v>
      </c>
      <c r="FC75">
        <v>33.253799999999998</v>
      </c>
      <c r="FD75">
        <v>30.000399999999999</v>
      </c>
      <c r="FE75">
        <v>33.058</v>
      </c>
      <c r="FF75">
        <v>33.012999999999998</v>
      </c>
      <c r="FG75">
        <v>11.8346</v>
      </c>
      <c r="FH75">
        <v>0</v>
      </c>
      <c r="FI75">
        <v>100</v>
      </c>
      <c r="FJ75">
        <v>-999.9</v>
      </c>
      <c r="FK75">
        <v>400</v>
      </c>
      <c r="FL75">
        <v>19.141100000000002</v>
      </c>
      <c r="FM75">
        <v>101.508</v>
      </c>
      <c r="FN75">
        <v>100.871</v>
      </c>
    </row>
    <row r="76" spans="1:170" x14ac:dyDescent="0.25">
      <c r="A76">
        <v>63</v>
      </c>
      <c r="B76">
        <v>1607554267</v>
      </c>
      <c r="C76">
        <v>13335</v>
      </c>
      <c r="D76" t="s">
        <v>585</v>
      </c>
      <c r="E76" t="s">
        <v>586</v>
      </c>
      <c r="F76" t="s">
        <v>581</v>
      </c>
      <c r="G76" t="s">
        <v>301</v>
      </c>
      <c r="H76">
        <v>1607554259.25</v>
      </c>
      <c r="I76">
        <f t="shared" si="43"/>
        <v>3.6950655445891077E-4</v>
      </c>
      <c r="J76">
        <f t="shared" si="44"/>
        <v>0.34727409844480883</v>
      </c>
      <c r="K76">
        <f t="shared" si="45"/>
        <v>399.413366666667</v>
      </c>
      <c r="L76">
        <f t="shared" si="46"/>
        <v>298.22561906530638</v>
      </c>
      <c r="M76">
        <f t="shared" si="47"/>
        <v>30.309856438552892</v>
      </c>
      <c r="N76">
        <f t="shared" si="48"/>
        <v>40.593969898524108</v>
      </c>
      <c r="O76">
        <f t="shared" si="49"/>
        <v>7.5383425907983737E-3</v>
      </c>
      <c r="P76">
        <f t="shared" si="50"/>
        <v>2.9576854920237263</v>
      </c>
      <c r="Q76">
        <f t="shared" si="51"/>
        <v>7.5276848865872105E-3</v>
      </c>
      <c r="R76">
        <f t="shared" si="52"/>
        <v>4.7057593302474252E-3</v>
      </c>
      <c r="S76">
        <f t="shared" si="53"/>
        <v>231.28927278318517</v>
      </c>
      <c r="T76">
        <f t="shared" si="54"/>
        <v>38.180645370445042</v>
      </c>
      <c r="U76">
        <f t="shared" si="55"/>
        <v>37.08831</v>
      </c>
      <c r="V76">
        <f t="shared" si="56"/>
        <v>6.335333131834239</v>
      </c>
      <c r="W76">
        <f t="shared" si="57"/>
        <v>24.511764561759534</v>
      </c>
      <c r="X76">
        <f t="shared" si="58"/>
        <v>1.5397724051734389</v>
      </c>
      <c r="Y76">
        <f t="shared" si="59"/>
        <v>6.2817689085330741</v>
      </c>
      <c r="Z76">
        <f t="shared" si="60"/>
        <v>4.7955607266608</v>
      </c>
      <c r="AA76">
        <f t="shared" si="61"/>
        <v>-16.295239051637964</v>
      </c>
      <c r="AB76">
        <f t="shared" si="62"/>
        <v>-24.806373940067171</v>
      </c>
      <c r="AC76">
        <f t="shared" si="63"/>
        <v>-1.997339293689891</v>
      </c>
      <c r="AD76">
        <f t="shared" si="64"/>
        <v>188.19032049779014</v>
      </c>
      <c r="AE76">
        <v>0</v>
      </c>
      <c r="AF76">
        <v>0</v>
      </c>
      <c r="AG76">
        <f t="shared" si="65"/>
        <v>1</v>
      </c>
      <c r="AH76">
        <f t="shared" si="66"/>
        <v>0</v>
      </c>
      <c r="AI76">
        <f t="shared" si="67"/>
        <v>52007.474106004775</v>
      </c>
      <c r="AJ76" t="s">
        <v>287</v>
      </c>
      <c r="AK76">
        <v>715.47692307692296</v>
      </c>
      <c r="AL76">
        <v>3262.08</v>
      </c>
      <c r="AM76">
        <f t="shared" si="68"/>
        <v>2546.603076923077</v>
      </c>
      <c r="AN76">
        <f t="shared" si="69"/>
        <v>0.78066849277855754</v>
      </c>
      <c r="AO76">
        <v>-0.57774747981622299</v>
      </c>
      <c r="AP76" t="s">
        <v>587</v>
      </c>
      <c r="AQ76">
        <v>700.88148000000001</v>
      </c>
      <c r="AR76">
        <v>732.42</v>
      </c>
      <c r="AS76">
        <f t="shared" si="70"/>
        <v>4.3060702875399315E-2</v>
      </c>
      <c r="AT76">
        <v>0.5</v>
      </c>
      <c r="AU76">
        <f t="shared" si="71"/>
        <v>1180.1757907473327</v>
      </c>
      <c r="AV76">
        <f t="shared" si="72"/>
        <v>0.34727409844480883</v>
      </c>
      <c r="AW76">
        <f t="shared" si="73"/>
        <v>25.409599533055164</v>
      </c>
      <c r="AX76">
        <f t="shared" si="74"/>
        <v>0.19081947516452308</v>
      </c>
      <c r="AY76">
        <f t="shared" si="75"/>
        <v>7.837998250034197E-4</v>
      </c>
      <c r="AZ76">
        <f t="shared" si="76"/>
        <v>3.4538379618251822</v>
      </c>
      <c r="BA76" t="s">
        <v>588</v>
      </c>
      <c r="BB76">
        <v>592.66</v>
      </c>
      <c r="BC76">
        <f t="shared" si="77"/>
        <v>139.76</v>
      </c>
      <c r="BD76">
        <f t="shared" si="78"/>
        <v>0.2256619919862618</v>
      </c>
      <c r="BE76">
        <f t="shared" si="79"/>
        <v>0.9476440575106202</v>
      </c>
      <c r="BF76">
        <f t="shared" si="80"/>
        <v>1.8614399346227071</v>
      </c>
      <c r="BG76">
        <f t="shared" si="81"/>
        <v>0.99334679319419161</v>
      </c>
      <c r="BH76">
        <f t="shared" si="82"/>
        <v>1399.989</v>
      </c>
      <c r="BI76">
        <f t="shared" si="83"/>
        <v>1180.1757907473327</v>
      </c>
      <c r="BJ76">
        <f t="shared" si="84"/>
        <v>0.84298933116426822</v>
      </c>
      <c r="BK76">
        <f t="shared" si="85"/>
        <v>0.19597866232853658</v>
      </c>
      <c r="BL76">
        <v>6</v>
      </c>
      <c r="BM76">
        <v>0.5</v>
      </c>
      <c r="BN76" t="s">
        <v>290</v>
      </c>
      <c r="BO76">
        <v>2</v>
      </c>
      <c r="BP76">
        <v>1607554259.25</v>
      </c>
      <c r="BQ76">
        <v>399.413366666667</v>
      </c>
      <c r="BR76">
        <v>400.00716666666699</v>
      </c>
      <c r="BS76">
        <v>15.150173333333299</v>
      </c>
      <c r="BT76">
        <v>14.713506666666699</v>
      </c>
      <c r="BU76">
        <v>396.90129999999999</v>
      </c>
      <c r="BV76">
        <v>15.0746533333333</v>
      </c>
      <c r="BW76">
        <v>500.02690000000001</v>
      </c>
      <c r="BX76">
        <v>101.587566666667</v>
      </c>
      <c r="BY76">
        <v>4.6412780000000001E-2</v>
      </c>
      <c r="BZ76">
        <v>36.932740000000003</v>
      </c>
      <c r="CA76">
        <v>37.08831</v>
      </c>
      <c r="CB76">
        <v>999.9</v>
      </c>
      <c r="CC76">
        <v>0</v>
      </c>
      <c r="CD76">
        <v>0</v>
      </c>
      <c r="CE76">
        <v>10002.4776666667</v>
      </c>
      <c r="CF76">
        <v>0</v>
      </c>
      <c r="CG76">
        <v>286.19540000000001</v>
      </c>
      <c r="CH76">
        <v>1399.989</v>
      </c>
      <c r="CI76">
        <v>0.90000033333333296</v>
      </c>
      <c r="CJ76">
        <v>9.9999716666666599E-2</v>
      </c>
      <c r="CK76">
        <v>0</v>
      </c>
      <c r="CL76">
        <v>700.89296666666701</v>
      </c>
      <c r="CM76">
        <v>4.9997499999999997</v>
      </c>
      <c r="CN76">
        <v>9584.3903333333292</v>
      </c>
      <c r="CO76">
        <v>12177.9666666667</v>
      </c>
      <c r="CP76">
        <v>47.295466666666698</v>
      </c>
      <c r="CQ76">
        <v>48.707999999999998</v>
      </c>
      <c r="CR76">
        <v>47.932866666666598</v>
      </c>
      <c r="CS76">
        <v>48.487400000000001</v>
      </c>
      <c r="CT76">
        <v>49.1332666666667</v>
      </c>
      <c r="CU76">
        <v>1255.4880000000001</v>
      </c>
      <c r="CV76">
        <v>139.501</v>
      </c>
      <c r="CW76">
        <v>0</v>
      </c>
      <c r="CX76">
        <v>258.69999980926502</v>
      </c>
      <c r="CY76">
        <v>0</v>
      </c>
      <c r="CZ76">
        <v>700.88148000000001</v>
      </c>
      <c r="DA76">
        <v>-0.88346154877814498</v>
      </c>
      <c r="DB76">
        <v>-33.777692386928003</v>
      </c>
      <c r="DC76">
        <v>9584.0831999999991</v>
      </c>
      <c r="DD76">
        <v>15</v>
      </c>
      <c r="DE76">
        <v>1607553836.0999999</v>
      </c>
      <c r="DF76" t="s">
        <v>584</v>
      </c>
      <c r="DG76">
        <v>1607553836.0999999</v>
      </c>
      <c r="DH76">
        <v>1607553835.5999999</v>
      </c>
      <c r="DI76">
        <v>23</v>
      </c>
      <c r="DJ76">
        <v>0.114</v>
      </c>
      <c r="DK76">
        <v>-7.2999999999999995E-2</v>
      </c>
      <c r="DL76">
        <v>2.512</v>
      </c>
      <c r="DM76">
        <v>7.5999999999999998E-2</v>
      </c>
      <c r="DN76">
        <v>399</v>
      </c>
      <c r="DO76">
        <v>16</v>
      </c>
      <c r="DP76">
        <v>0.35</v>
      </c>
      <c r="DQ76">
        <v>0.1</v>
      </c>
      <c r="DR76">
        <v>0.34604589514530798</v>
      </c>
      <c r="DS76">
        <v>0.18032632825844599</v>
      </c>
      <c r="DT76">
        <v>1.7877803936944901E-2</v>
      </c>
      <c r="DU76">
        <v>1</v>
      </c>
      <c r="DV76">
        <v>-0.59380599999999994</v>
      </c>
      <c r="DW76">
        <v>-0.26057053615128001</v>
      </c>
      <c r="DX76">
        <v>2.37280132951188E-2</v>
      </c>
      <c r="DY76">
        <v>0</v>
      </c>
      <c r="DZ76">
        <v>0.43667250000000002</v>
      </c>
      <c r="EA76">
        <v>8.5680934371523701E-2</v>
      </c>
      <c r="EB76">
        <v>6.2191594649116397E-3</v>
      </c>
      <c r="EC76">
        <v>1</v>
      </c>
      <c r="ED76">
        <v>2</v>
      </c>
      <c r="EE76">
        <v>3</v>
      </c>
      <c r="EF76" t="s">
        <v>305</v>
      </c>
      <c r="EG76">
        <v>100</v>
      </c>
      <c r="EH76">
        <v>100</v>
      </c>
      <c r="EI76">
        <v>2.512</v>
      </c>
      <c r="EJ76">
        <v>7.5499999999999998E-2</v>
      </c>
      <c r="EK76">
        <v>2.5120999999999198</v>
      </c>
      <c r="EL76">
        <v>0</v>
      </c>
      <c r="EM76">
        <v>0</v>
      </c>
      <c r="EN76">
        <v>0</v>
      </c>
      <c r="EO76">
        <v>7.5514285714286103E-2</v>
      </c>
      <c r="EP76">
        <v>0</v>
      </c>
      <c r="EQ76">
        <v>0</v>
      </c>
      <c r="ER76">
        <v>0</v>
      </c>
      <c r="ES76">
        <v>-1</v>
      </c>
      <c r="ET76">
        <v>-1</v>
      </c>
      <c r="EU76">
        <v>-1</v>
      </c>
      <c r="EV76">
        <v>-1</v>
      </c>
      <c r="EW76">
        <v>7.2</v>
      </c>
      <c r="EX76">
        <v>7.2</v>
      </c>
      <c r="EY76">
        <v>2</v>
      </c>
      <c r="EZ76">
        <v>503.17</v>
      </c>
      <c r="FA76">
        <v>490.565</v>
      </c>
      <c r="FB76">
        <v>35.516399999999997</v>
      </c>
      <c r="FC76">
        <v>33.518099999999997</v>
      </c>
      <c r="FD76">
        <v>30.000599999999999</v>
      </c>
      <c r="FE76">
        <v>33.285600000000002</v>
      </c>
      <c r="FF76">
        <v>33.2346</v>
      </c>
      <c r="FG76">
        <v>11.861499999999999</v>
      </c>
      <c r="FH76">
        <v>0</v>
      </c>
      <c r="FI76">
        <v>100</v>
      </c>
      <c r="FJ76">
        <v>-999.9</v>
      </c>
      <c r="FK76">
        <v>400</v>
      </c>
      <c r="FL76">
        <v>16.139600000000002</v>
      </c>
      <c r="FM76">
        <v>101.46299999999999</v>
      </c>
      <c r="FN76">
        <v>100.81399999999999</v>
      </c>
    </row>
    <row r="77" spans="1:170" x14ac:dyDescent="0.25">
      <c r="A77">
        <v>64</v>
      </c>
      <c r="B77">
        <v>1607554590</v>
      </c>
      <c r="C77">
        <v>13658</v>
      </c>
      <c r="D77" t="s">
        <v>589</v>
      </c>
      <c r="E77" t="s">
        <v>590</v>
      </c>
      <c r="F77" t="s">
        <v>591</v>
      </c>
      <c r="G77" t="s">
        <v>313</v>
      </c>
      <c r="H77">
        <v>1607554582</v>
      </c>
      <c r="I77">
        <f t="shared" si="43"/>
        <v>1.8959693074242171E-4</v>
      </c>
      <c r="J77">
        <f t="shared" si="44"/>
        <v>-9.656946230324974E-2</v>
      </c>
      <c r="K77">
        <f t="shared" si="45"/>
        <v>400.02300000000002</v>
      </c>
      <c r="L77">
        <f t="shared" si="46"/>
        <v>409.04424428814565</v>
      </c>
      <c r="M77">
        <f t="shared" si="47"/>
        <v>41.573254902601178</v>
      </c>
      <c r="N77">
        <f t="shared" si="48"/>
        <v>40.656379788070737</v>
      </c>
      <c r="O77">
        <f t="shared" si="49"/>
        <v>3.5263251353609103E-3</v>
      </c>
      <c r="P77">
        <f t="shared" si="50"/>
        <v>2.9572320397324594</v>
      </c>
      <c r="Q77">
        <f t="shared" si="51"/>
        <v>3.523990730401075E-3</v>
      </c>
      <c r="R77">
        <f t="shared" si="52"/>
        <v>2.202703809798234E-3</v>
      </c>
      <c r="S77">
        <f t="shared" si="53"/>
        <v>231.28906671069535</v>
      </c>
      <c r="T77">
        <f t="shared" si="54"/>
        <v>38.449338382959816</v>
      </c>
      <c r="U77">
        <f t="shared" si="55"/>
        <v>38.0852838709677</v>
      </c>
      <c r="V77">
        <f t="shared" si="56"/>
        <v>6.6881081400892324</v>
      </c>
      <c r="W77">
        <f t="shared" si="57"/>
        <v>22.624232445560153</v>
      </c>
      <c r="X77">
        <f t="shared" si="58"/>
        <v>1.4385747566593123</v>
      </c>
      <c r="Y77">
        <f t="shared" si="59"/>
        <v>6.358557180319381</v>
      </c>
      <c r="Z77">
        <f t="shared" si="60"/>
        <v>5.2495333834299203</v>
      </c>
      <c r="AA77">
        <f t="shared" si="61"/>
        <v>-8.3612246457407977</v>
      </c>
      <c r="AB77">
        <f t="shared" si="62"/>
        <v>-148.25063009696348</v>
      </c>
      <c r="AC77">
        <f t="shared" si="63"/>
        <v>-12.009170747449017</v>
      </c>
      <c r="AD77">
        <f t="shared" si="64"/>
        <v>62.668041220542051</v>
      </c>
      <c r="AE77">
        <v>0</v>
      </c>
      <c r="AF77">
        <v>0</v>
      </c>
      <c r="AG77">
        <f t="shared" si="65"/>
        <v>1</v>
      </c>
      <c r="AH77">
        <f t="shared" si="66"/>
        <v>0</v>
      </c>
      <c r="AI77">
        <f t="shared" si="67"/>
        <v>51957.349378266925</v>
      </c>
      <c r="AJ77" t="s">
        <v>287</v>
      </c>
      <c r="AK77">
        <v>715.47692307692296</v>
      </c>
      <c r="AL77">
        <v>3262.08</v>
      </c>
      <c r="AM77">
        <f t="shared" si="68"/>
        <v>2546.603076923077</v>
      </c>
      <c r="AN77">
        <f t="shared" si="69"/>
        <v>0.78066849277855754</v>
      </c>
      <c r="AO77">
        <v>-0.57774747981622299</v>
      </c>
      <c r="AP77" t="s">
        <v>592</v>
      </c>
      <c r="AQ77">
        <v>1320.9826923076901</v>
      </c>
      <c r="AR77">
        <v>1416.73</v>
      </c>
      <c r="AS77">
        <f t="shared" si="70"/>
        <v>6.7583313469969597E-2</v>
      </c>
      <c r="AT77">
        <v>0.5</v>
      </c>
      <c r="AU77">
        <f t="shared" si="71"/>
        <v>1180.1720513959219</v>
      </c>
      <c r="AV77">
        <f t="shared" si="72"/>
        <v>-9.656946230324974E-2</v>
      </c>
      <c r="AW77">
        <f t="shared" si="73"/>
        <v>39.879968848993833</v>
      </c>
      <c r="AX77">
        <f t="shared" si="74"/>
        <v>0.29574442554332864</v>
      </c>
      <c r="AY77">
        <f t="shared" si="75"/>
        <v>4.0771853302561264E-4</v>
      </c>
      <c r="AZ77">
        <f t="shared" si="76"/>
        <v>1.3025417687209278</v>
      </c>
      <c r="BA77" t="s">
        <v>593</v>
      </c>
      <c r="BB77">
        <v>997.74</v>
      </c>
      <c r="BC77">
        <f t="shared" si="77"/>
        <v>418.99</v>
      </c>
      <c r="BD77">
        <f t="shared" si="78"/>
        <v>0.22851931476242859</v>
      </c>
      <c r="BE77">
        <f t="shared" si="79"/>
        <v>0.81496153404524041</v>
      </c>
      <c r="BF77">
        <f t="shared" si="80"/>
        <v>0.13653745109030418</v>
      </c>
      <c r="BG77">
        <f t="shared" si="81"/>
        <v>0.72463196825696008</v>
      </c>
      <c r="BH77">
        <f t="shared" si="82"/>
        <v>1399.9841935483901</v>
      </c>
      <c r="BI77">
        <f t="shared" si="83"/>
        <v>1180.1720513959219</v>
      </c>
      <c r="BJ77">
        <f t="shared" si="84"/>
        <v>0.84298955433537159</v>
      </c>
      <c r="BK77">
        <f t="shared" si="85"/>
        <v>0.19597910867074322</v>
      </c>
      <c r="BL77">
        <v>6</v>
      </c>
      <c r="BM77">
        <v>0.5</v>
      </c>
      <c r="BN77" t="s">
        <v>290</v>
      </c>
      <c r="BO77">
        <v>2</v>
      </c>
      <c r="BP77">
        <v>1607554582</v>
      </c>
      <c r="BQ77">
        <v>400.02300000000002</v>
      </c>
      <c r="BR77">
        <v>399.99812903225802</v>
      </c>
      <c r="BS77">
        <v>14.1543096774194</v>
      </c>
      <c r="BT77">
        <v>13.9300193548387</v>
      </c>
      <c r="BU77">
        <v>397.53038709677401</v>
      </c>
      <c r="BV77">
        <v>14.0974290322581</v>
      </c>
      <c r="BW77">
        <v>500.012612903226</v>
      </c>
      <c r="BX77">
        <v>101.589096774194</v>
      </c>
      <c r="BY77">
        <v>4.6008677419354799E-2</v>
      </c>
      <c r="BZ77">
        <v>37.155406451612897</v>
      </c>
      <c r="CA77">
        <v>38.0852838709677</v>
      </c>
      <c r="CB77">
        <v>999.9</v>
      </c>
      <c r="CC77">
        <v>0</v>
      </c>
      <c r="CD77">
        <v>0</v>
      </c>
      <c r="CE77">
        <v>9999.7545161290309</v>
      </c>
      <c r="CF77">
        <v>0</v>
      </c>
      <c r="CG77">
        <v>264.606870967742</v>
      </c>
      <c r="CH77">
        <v>1399.9841935483901</v>
      </c>
      <c r="CI77">
        <v>0.899993483870968</v>
      </c>
      <c r="CJ77">
        <v>0.100006541935484</v>
      </c>
      <c r="CK77">
        <v>0</v>
      </c>
      <c r="CL77">
        <v>1321.34612903226</v>
      </c>
      <c r="CM77">
        <v>4.9997499999999997</v>
      </c>
      <c r="CN77">
        <v>18091.9290322581</v>
      </c>
      <c r="CO77">
        <v>12177.8838709677</v>
      </c>
      <c r="CP77">
        <v>47.008064516128997</v>
      </c>
      <c r="CQ77">
        <v>48.491870967741903</v>
      </c>
      <c r="CR77">
        <v>47.625</v>
      </c>
      <c r="CS77">
        <v>48.258000000000003</v>
      </c>
      <c r="CT77">
        <v>48.891064516128999</v>
      </c>
      <c r="CU77">
        <v>1255.4735483871</v>
      </c>
      <c r="CV77">
        <v>139.51096774193601</v>
      </c>
      <c r="CW77">
        <v>0</v>
      </c>
      <c r="CX77">
        <v>322.299999952316</v>
      </c>
      <c r="CY77">
        <v>0</v>
      </c>
      <c r="CZ77">
        <v>1320.9826923076901</v>
      </c>
      <c r="DA77">
        <v>-35.367863275033798</v>
      </c>
      <c r="DB77">
        <v>-501.75042776225803</v>
      </c>
      <c r="DC77">
        <v>18086.6615384615</v>
      </c>
      <c r="DD77">
        <v>15</v>
      </c>
      <c r="DE77">
        <v>1607554317.5</v>
      </c>
      <c r="DF77" t="s">
        <v>594</v>
      </c>
      <c r="DG77">
        <v>1607554315</v>
      </c>
      <c r="DH77">
        <v>1607554317.5</v>
      </c>
      <c r="DI77">
        <v>24</v>
      </c>
      <c r="DJ77">
        <v>-0.02</v>
      </c>
      <c r="DK77">
        <v>-1.9E-2</v>
      </c>
      <c r="DL77">
        <v>2.4929999999999999</v>
      </c>
      <c r="DM77">
        <v>5.7000000000000002E-2</v>
      </c>
      <c r="DN77">
        <v>400</v>
      </c>
      <c r="DO77">
        <v>15</v>
      </c>
      <c r="DP77">
        <v>0.1</v>
      </c>
      <c r="DQ77">
        <v>0.08</v>
      </c>
      <c r="DR77">
        <v>-9.6238882970631198E-2</v>
      </c>
      <c r="DS77">
        <v>-9.5767710990707893E-3</v>
      </c>
      <c r="DT77">
        <v>1.51531325223104E-2</v>
      </c>
      <c r="DU77">
        <v>1</v>
      </c>
      <c r="DV77">
        <v>2.5551354666666699E-2</v>
      </c>
      <c r="DW77">
        <v>6.2015999999998498E-3</v>
      </c>
      <c r="DX77">
        <v>1.7814324401933701E-2</v>
      </c>
      <c r="DY77">
        <v>1</v>
      </c>
      <c r="DZ77">
        <v>0.22426326666666699</v>
      </c>
      <c r="EA77">
        <v>-3.1426918798662302E-3</v>
      </c>
      <c r="EB77">
        <v>5.6080715243497401E-4</v>
      </c>
      <c r="EC77">
        <v>1</v>
      </c>
      <c r="ED77">
        <v>3</v>
      </c>
      <c r="EE77">
        <v>3</v>
      </c>
      <c r="EF77" t="s">
        <v>292</v>
      </c>
      <c r="EG77">
        <v>100</v>
      </c>
      <c r="EH77">
        <v>100</v>
      </c>
      <c r="EI77">
        <v>2.4929999999999999</v>
      </c>
      <c r="EJ77">
        <v>5.6899999999999999E-2</v>
      </c>
      <c r="EK77">
        <v>2.4926500000000802</v>
      </c>
      <c r="EL77">
        <v>0</v>
      </c>
      <c r="EM77">
        <v>0</v>
      </c>
      <c r="EN77">
        <v>0</v>
      </c>
      <c r="EO77">
        <v>5.68761904761921E-2</v>
      </c>
      <c r="EP77">
        <v>0</v>
      </c>
      <c r="EQ77">
        <v>0</v>
      </c>
      <c r="ER77">
        <v>0</v>
      </c>
      <c r="ES77">
        <v>-1</v>
      </c>
      <c r="ET77">
        <v>-1</v>
      </c>
      <c r="EU77">
        <v>-1</v>
      </c>
      <c r="EV77">
        <v>-1</v>
      </c>
      <c r="EW77">
        <v>4.5999999999999996</v>
      </c>
      <c r="EX77">
        <v>4.5</v>
      </c>
      <c r="EY77">
        <v>2</v>
      </c>
      <c r="EZ77">
        <v>508.69099999999997</v>
      </c>
      <c r="FA77">
        <v>489.05399999999997</v>
      </c>
      <c r="FB77">
        <v>35.744399999999999</v>
      </c>
      <c r="FC77">
        <v>33.944000000000003</v>
      </c>
      <c r="FD77">
        <v>30.000599999999999</v>
      </c>
      <c r="FE77">
        <v>33.694000000000003</v>
      </c>
      <c r="FF77">
        <v>33.637300000000003</v>
      </c>
      <c r="FG77">
        <v>11.8741</v>
      </c>
      <c r="FH77">
        <v>0</v>
      </c>
      <c r="FI77">
        <v>100</v>
      </c>
      <c r="FJ77">
        <v>-999.9</v>
      </c>
      <c r="FK77">
        <v>400</v>
      </c>
      <c r="FL77">
        <v>15.142899999999999</v>
      </c>
      <c r="FM77">
        <v>101.38800000000001</v>
      </c>
      <c r="FN77">
        <v>100.733</v>
      </c>
    </row>
    <row r="78" spans="1:170" x14ac:dyDescent="0.25">
      <c r="A78">
        <v>65</v>
      </c>
      <c r="B78">
        <v>1607554738.5</v>
      </c>
      <c r="C78">
        <v>13806.5</v>
      </c>
      <c r="D78" t="s">
        <v>595</v>
      </c>
      <c r="E78" t="s">
        <v>596</v>
      </c>
      <c r="F78" t="s">
        <v>591</v>
      </c>
      <c r="G78" t="s">
        <v>313</v>
      </c>
      <c r="H78">
        <v>1607554730.75</v>
      </c>
      <c r="I78">
        <f t="shared" ref="I78:I90" si="86">BW78*AG78*(BS78-BT78)/(100*BL78*(1000-AG78*BS78))</f>
        <v>1.1399870957616276E-4</v>
      </c>
      <c r="J78">
        <f t="shared" ref="J78:J90" si="87">BW78*AG78*(BR78-BQ78*(1000-AG78*BT78)/(1000-AG78*BS78))/(100*BL78)</f>
        <v>-8.4388288436003378E-2</v>
      </c>
      <c r="K78">
        <f t="shared" ref="K78:K90" si="88">BQ78 - IF(AG78&gt;1, J78*BL78*100/(AI78*CE78), 0)</f>
        <v>400.33146666666698</v>
      </c>
      <c r="L78">
        <f t="shared" ref="L78:L90" si="89">((R78-I78/2)*K78-J78)/(R78+I78/2)</f>
        <v>428.27598938149737</v>
      </c>
      <c r="M78">
        <f t="shared" ref="M78:M90" si="90">L78*(BX78+BY78)/1000</f>
        <v>43.52585227378686</v>
      </c>
      <c r="N78">
        <f t="shared" ref="N78:N90" si="91">(BQ78 - IF(AG78&gt;1, J78*BL78*100/(AI78*CE78), 0))*(BX78+BY78)/1000</f>
        <v>40.685839763854325</v>
      </c>
      <c r="O78">
        <f t="shared" ref="O78:O90" si="92">2/((1/Q78-1/P78)+SIGN(Q78)*SQRT((1/Q78-1/P78)*(1/Q78-1/P78) + 4*BM78/((BM78+1)*(BM78+1))*(2*1/Q78*1/P78-1/P78*1/P78)))</f>
        <v>2.1282693157566117E-3</v>
      </c>
      <c r="P78">
        <f t="shared" ref="P78:P90" si="93">IF(LEFT(BN78,1)&lt;&gt;"0",IF(LEFT(BN78,1)="1",3,BO78),$D$5+$E$5*(CE78*BX78/($K$5*1000))+$F$5*(CE78*BX78/($K$5*1000))*MAX(MIN(BL78,$J$5),$I$5)*MAX(MIN(BL78,$J$5),$I$5)+$G$5*MAX(MIN(BL78,$J$5),$I$5)*(CE78*BX78/($K$5*1000))+$H$5*(CE78*BX78/($K$5*1000))*(CE78*BX78/($K$5*1000)))</f>
        <v>2.9572087142377255</v>
      </c>
      <c r="Q78">
        <f t="shared" ref="Q78:Q90" si="94">I78*(1000-(1000*0.61365*EXP(17.502*U78/(240.97+U78))/(BX78+BY78)+BS78)/2)/(1000*0.61365*EXP(17.502*U78/(240.97+U78))/(BX78+BY78)-BS78)</f>
        <v>2.1274187435348013E-3</v>
      </c>
      <c r="R78">
        <f t="shared" ref="R78:R90" si="95">1/((BM78+1)/(O78/1.6)+1/(P78/1.37)) + BM78/((BM78+1)/(O78/1.6) + BM78/(P78/1.37))</f>
        <v>1.3297131050638514E-3</v>
      </c>
      <c r="S78">
        <f t="shared" ref="S78:S90" si="96">(BI78*BK78)</f>
        <v>231.29035687302081</v>
      </c>
      <c r="T78">
        <f t="shared" ref="T78:T90" si="97">(BZ78+(S78+2*0.95*0.0000000567*(((BZ78+$B$7)+273)^4-(BZ78+273)^4)-44100*I78)/(1.84*29.3*P78+8*0.95*0.0000000567*(BZ78+273)^3))</f>
        <v>38.407857460676624</v>
      </c>
      <c r="U78">
        <f t="shared" ref="U78:U90" si="98">($C$7*CA78+$D$7*CB78+$E$7*T78)</f>
        <v>37.907620000000001</v>
      </c>
      <c r="V78">
        <f t="shared" ref="V78:V90" si="99">0.61365*EXP(17.502*U78/(240.97+U78))</f>
        <v>6.6240225943194613</v>
      </c>
      <c r="W78">
        <f t="shared" ref="W78:W90" si="100">(X78/Y78*100)</f>
        <v>21.978909943827489</v>
      </c>
      <c r="X78">
        <f t="shared" ref="X78:X90" si="101">BS78*(BX78+BY78)/1000</f>
        <v>1.3929073920351585</v>
      </c>
      <c r="Y78">
        <f t="shared" ref="Y78:Y90" si="102">0.61365*EXP(17.502*BZ78/(240.97+BZ78))</f>
        <v>6.3374725843778243</v>
      </c>
      <c r="Z78">
        <f t="shared" ref="Z78:Z90" si="103">(V78-BS78*(BX78+BY78)/1000)</f>
        <v>5.231115202284303</v>
      </c>
      <c r="AA78">
        <f t="shared" ref="AA78:AA90" si="104">(-I78*44100)</f>
        <v>-5.0273430923087776</v>
      </c>
      <c r="AB78">
        <f t="shared" ref="AB78:AB90" si="105">2*29.3*P78*0.92*(BZ78-U78)</f>
        <v>-129.63493791655824</v>
      </c>
      <c r="AC78">
        <f t="shared" ref="AC78:AC90" si="106">2*0.95*0.0000000567*(((BZ78+$B$7)+273)^4-(U78+273)^4)</f>
        <v>-10.489174258777243</v>
      </c>
      <c r="AD78">
        <f t="shared" ref="AD78:AD90" si="107">S78+AC78+AA78+AB78</f>
        <v>86.13890160537656</v>
      </c>
      <c r="AE78">
        <v>0</v>
      </c>
      <c r="AF78">
        <v>0</v>
      </c>
      <c r="AG78">
        <f t="shared" ref="AG78:AG90" si="108">IF(AE78*$H$13&gt;=AI78,1,(AI78/(AI78-AE78*$H$13)))</f>
        <v>1</v>
      </c>
      <c r="AH78">
        <f t="shared" ref="AH78:AH90" si="109">(AG78-1)*100</f>
        <v>0</v>
      </c>
      <c r="AI78">
        <f t="shared" ref="AI78:AI90" si="110">MAX(0,($B$13+$C$13*CE78)/(1+$D$13*CE78)*BX78/(BZ78+273)*$E$13)</f>
        <v>51966.825303893718</v>
      </c>
      <c r="AJ78" t="s">
        <v>287</v>
      </c>
      <c r="AK78">
        <v>715.47692307692296</v>
      </c>
      <c r="AL78">
        <v>3262.08</v>
      </c>
      <c r="AM78">
        <f t="shared" ref="AM78:AM90" si="111">AL78-AK78</f>
        <v>2546.603076923077</v>
      </c>
      <c r="AN78">
        <f t="shared" ref="AN78:AN90" si="112">AM78/AL78</f>
        <v>0.78066849277855754</v>
      </c>
      <c r="AO78">
        <v>-0.57774747981622299</v>
      </c>
      <c r="AP78" t="s">
        <v>597</v>
      </c>
      <c r="AQ78">
        <v>1475.0291999999999</v>
      </c>
      <c r="AR78">
        <v>1614.95</v>
      </c>
      <c r="AS78">
        <f t="shared" ref="AS78:AS90" si="113">1-AQ78/AR78</f>
        <v>8.664094863618077E-2</v>
      </c>
      <c r="AT78">
        <v>0.5</v>
      </c>
      <c r="AU78">
        <f t="shared" ref="AU78:AU90" si="114">BI78</f>
        <v>1180.1811497508852</v>
      </c>
      <c r="AV78">
        <f t="shared" ref="AV78:AV90" si="115">J78</f>
        <v>-8.4388288436003378E-2</v>
      </c>
      <c r="AW78">
        <f t="shared" ref="AW78:AW90" si="116">AS78*AT78*AU78</f>
        <v>51.126007188477608</v>
      </c>
      <c r="AX78">
        <f t="shared" ref="AX78:AX90" si="117">BC78/AR78</f>
        <v>0.3646057153472243</v>
      </c>
      <c r="AY78">
        <f t="shared" ref="AY78:AY90" si="118">(AV78-AO78)/AU78</f>
        <v>4.180368339931194E-4</v>
      </c>
      <c r="AZ78">
        <f t="shared" ref="AZ78:AZ90" si="119">(AL78-AR78)/AR78</f>
        <v>1.019926313508158</v>
      </c>
      <c r="BA78" t="s">
        <v>598</v>
      </c>
      <c r="BB78">
        <v>1026.1300000000001</v>
      </c>
      <c r="BC78">
        <f t="shared" ref="BC78:BC90" si="120">AR78-BB78</f>
        <v>588.81999999999994</v>
      </c>
      <c r="BD78">
        <f t="shared" ref="BD78:BD90" si="121">(AR78-AQ78)/(AR78-BB78)</f>
        <v>0.2376291566183216</v>
      </c>
      <c r="BE78">
        <f t="shared" ref="BE78:BE90" si="122">(AL78-AR78)/(AL78-BB78)</f>
        <v>0.73665779646235385</v>
      </c>
      <c r="BF78">
        <f t="shared" ref="BF78:BF90" si="123">(AR78-AQ78)/(AR78-AK78)</f>
        <v>0.15555863048023852</v>
      </c>
      <c r="BG78">
        <f t="shared" ref="BG78:BG90" si="124">(AL78-AR78)/(AL78-AK78)</f>
        <v>0.64679494614847399</v>
      </c>
      <c r="BH78">
        <f t="shared" ref="BH78:BH90" si="125">$B$11*CF78+$C$11*CG78+$F$11*CH78*(1-CK78)</f>
        <v>1399.9953333333301</v>
      </c>
      <c r="BI78">
        <f t="shared" ref="BI78:BI90" si="126">BH78*BJ78</f>
        <v>1180.1811497508852</v>
      </c>
      <c r="BJ78">
        <f t="shared" ref="BJ78:BJ90" si="127">($B$11*$D$9+$C$11*$D$9+$F$11*((CU78+CM78)/MAX(CU78+CM78+CV78, 0.1)*$I$9+CV78/MAX(CU78+CM78+CV78, 0.1)*$J$9))/($B$11+$C$11+$F$11)</f>
        <v>0.84298934550083349</v>
      </c>
      <c r="BK78">
        <f t="shared" ref="BK78:BK90" si="128">($B$11*$K$9+$C$11*$K$9+$F$11*((CU78+CM78)/MAX(CU78+CM78+CV78, 0.1)*$P$9+CV78/MAX(CU78+CM78+CV78, 0.1)*$Q$9))/($B$11+$C$11+$F$11)</f>
        <v>0.19597869100166698</v>
      </c>
      <c r="BL78">
        <v>6</v>
      </c>
      <c r="BM78">
        <v>0.5</v>
      </c>
      <c r="BN78" t="s">
        <v>290</v>
      </c>
      <c r="BO78">
        <v>2</v>
      </c>
      <c r="BP78">
        <v>1607554730.75</v>
      </c>
      <c r="BQ78">
        <v>400.33146666666698</v>
      </c>
      <c r="BR78">
        <v>400.284966666667</v>
      </c>
      <c r="BS78">
        <v>13.70562</v>
      </c>
      <c r="BT78">
        <v>13.5707</v>
      </c>
      <c r="BU78">
        <v>397.83890000000002</v>
      </c>
      <c r="BV78">
        <v>13.6487366666667</v>
      </c>
      <c r="BW78">
        <v>500.01313333333297</v>
      </c>
      <c r="BX78">
        <v>101.585766666667</v>
      </c>
      <c r="BY78">
        <v>4.4615033333333297E-2</v>
      </c>
      <c r="BZ78">
        <v>37.094499999999996</v>
      </c>
      <c r="CA78">
        <v>37.907620000000001</v>
      </c>
      <c r="CB78">
        <v>999.9</v>
      </c>
      <c r="CC78">
        <v>0</v>
      </c>
      <c r="CD78">
        <v>0</v>
      </c>
      <c r="CE78">
        <v>9999.9500000000007</v>
      </c>
      <c r="CF78">
        <v>0</v>
      </c>
      <c r="CG78">
        <v>265.14960000000002</v>
      </c>
      <c r="CH78">
        <v>1399.9953333333301</v>
      </c>
      <c r="CI78">
        <v>0.899995833333333</v>
      </c>
      <c r="CJ78">
        <v>0.100004233333333</v>
      </c>
      <c r="CK78">
        <v>0</v>
      </c>
      <c r="CL78">
        <v>1474.32566666667</v>
      </c>
      <c r="CM78">
        <v>4.9997499999999997</v>
      </c>
      <c r="CN78">
        <v>20209.496666666699</v>
      </c>
      <c r="CO78">
        <v>12177.99</v>
      </c>
      <c r="CP78">
        <v>47.0124</v>
      </c>
      <c r="CQ78">
        <v>48.5</v>
      </c>
      <c r="CR78">
        <v>47.6332666666666</v>
      </c>
      <c r="CS78">
        <v>48.2541333333333</v>
      </c>
      <c r="CT78">
        <v>48.928733333333298</v>
      </c>
      <c r="CU78">
        <v>1255.4933333333299</v>
      </c>
      <c r="CV78">
        <v>139.50233333333301</v>
      </c>
      <c r="CW78">
        <v>0</v>
      </c>
      <c r="CX78">
        <v>147.799999952316</v>
      </c>
      <c r="CY78">
        <v>0</v>
      </c>
      <c r="CZ78">
        <v>1475.0291999999999</v>
      </c>
      <c r="DA78">
        <v>58.620769292884603</v>
      </c>
      <c r="DB78">
        <v>785.04615485319903</v>
      </c>
      <c r="DC78">
        <v>20218.972000000002</v>
      </c>
      <c r="DD78">
        <v>15</v>
      </c>
      <c r="DE78">
        <v>1607554317.5</v>
      </c>
      <c r="DF78" t="s">
        <v>594</v>
      </c>
      <c r="DG78">
        <v>1607554315</v>
      </c>
      <c r="DH78">
        <v>1607554317.5</v>
      </c>
      <c r="DI78">
        <v>24</v>
      </c>
      <c r="DJ78">
        <v>-0.02</v>
      </c>
      <c r="DK78">
        <v>-1.9E-2</v>
      </c>
      <c r="DL78">
        <v>2.4929999999999999</v>
      </c>
      <c r="DM78">
        <v>5.7000000000000002E-2</v>
      </c>
      <c r="DN78">
        <v>400</v>
      </c>
      <c r="DO78">
        <v>15</v>
      </c>
      <c r="DP78">
        <v>0.1</v>
      </c>
      <c r="DQ78">
        <v>0.08</v>
      </c>
      <c r="DR78">
        <v>-9.1722275766553202E-2</v>
      </c>
      <c r="DS78">
        <v>0.78385334538733298</v>
      </c>
      <c r="DT78">
        <v>7.0965142822657104E-2</v>
      </c>
      <c r="DU78">
        <v>0</v>
      </c>
      <c r="DV78">
        <v>5.1461782866666701E-2</v>
      </c>
      <c r="DW78">
        <v>-0.87245608861401502</v>
      </c>
      <c r="DX78">
        <v>8.4967808078766194E-2</v>
      </c>
      <c r="DY78">
        <v>0</v>
      </c>
      <c r="DZ78">
        <v>0.13230346333333301</v>
      </c>
      <c r="EA78">
        <v>0.31061903359288101</v>
      </c>
      <c r="EB78">
        <v>2.2533570545809799E-2</v>
      </c>
      <c r="EC78">
        <v>0</v>
      </c>
      <c r="ED78">
        <v>0</v>
      </c>
      <c r="EE78">
        <v>3</v>
      </c>
      <c r="EF78" t="s">
        <v>297</v>
      </c>
      <c r="EG78">
        <v>100</v>
      </c>
      <c r="EH78">
        <v>100</v>
      </c>
      <c r="EI78">
        <v>2.4929999999999999</v>
      </c>
      <c r="EJ78">
        <v>5.6899999999999999E-2</v>
      </c>
      <c r="EK78">
        <v>2.4926500000000802</v>
      </c>
      <c r="EL78">
        <v>0</v>
      </c>
      <c r="EM78">
        <v>0</v>
      </c>
      <c r="EN78">
        <v>0</v>
      </c>
      <c r="EO78">
        <v>5.68761904761921E-2</v>
      </c>
      <c r="EP78">
        <v>0</v>
      </c>
      <c r="EQ78">
        <v>0</v>
      </c>
      <c r="ER78">
        <v>0</v>
      </c>
      <c r="ES78">
        <v>-1</v>
      </c>
      <c r="ET78">
        <v>-1</v>
      </c>
      <c r="EU78">
        <v>-1</v>
      </c>
      <c r="EV78">
        <v>-1</v>
      </c>
      <c r="EW78">
        <v>7.1</v>
      </c>
      <c r="EX78">
        <v>7</v>
      </c>
      <c r="EY78">
        <v>2</v>
      </c>
      <c r="EZ78">
        <v>504.483</v>
      </c>
      <c r="FA78">
        <v>489.08800000000002</v>
      </c>
      <c r="FB78">
        <v>35.807299999999998</v>
      </c>
      <c r="FC78">
        <v>34.098700000000001</v>
      </c>
      <c r="FD78">
        <v>30.000299999999999</v>
      </c>
      <c r="FE78">
        <v>33.853999999999999</v>
      </c>
      <c r="FF78">
        <v>33.793700000000001</v>
      </c>
      <c r="FG78">
        <v>11.7385</v>
      </c>
      <c r="FH78">
        <v>0</v>
      </c>
      <c r="FI78">
        <v>100</v>
      </c>
      <c r="FJ78">
        <v>-999.9</v>
      </c>
      <c r="FK78">
        <v>400</v>
      </c>
      <c r="FL78">
        <v>14.1319</v>
      </c>
      <c r="FM78">
        <v>101.363</v>
      </c>
      <c r="FN78">
        <v>100.708</v>
      </c>
    </row>
    <row r="79" spans="1:170" x14ac:dyDescent="0.25">
      <c r="A79">
        <v>66</v>
      </c>
      <c r="B79">
        <v>1607554937</v>
      </c>
      <c r="C79">
        <v>14005</v>
      </c>
      <c r="D79" t="s">
        <v>599</v>
      </c>
      <c r="E79" t="s">
        <v>600</v>
      </c>
      <c r="F79" t="s">
        <v>601</v>
      </c>
      <c r="G79" t="s">
        <v>325</v>
      </c>
      <c r="H79">
        <v>1607554929.25</v>
      </c>
      <c r="I79">
        <f t="shared" si="86"/>
        <v>3.5717099812399475E-3</v>
      </c>
      <c r="J79">
        <f t="shared" si="87"/>
        <v>7.4902610825129523</v>
      </c>
      <c r="K79">
        <f t="shared" si="88"/>
        <v>389.30156666666699</v>
      </c>
      <c r="L79">
        <f t="shared" si="89"/>
        <v>212.18447679056473</v>
      </c>
      <c r="M79">
        <f t="shared" si="90"/>
        <v>21.562515828326745</v>
      </c>
      <c r="N79">
        <f t="shared" si="91"/>
        <v>39.561429376042263</v>
      </c>
      <c r="O79">
        <f t="shared" si="92"/>
        <v>7.8341808351771403E-2</v>
      </c>
      <c r="P79">
        <f t="shared" si="93"/>
        <v>2.9559324353417953</v>
      </c>
      <c r="Q79">
        <f t="shared" si="94"/>
        <v>7.7206343578552092E-2</v>
      </c>
      <c r="R79">
        <f t="shared" si="95"/>
        <v>4.8354610732371087E-2</v>
      </c>
      <c r="S79">
        <f t="shared" si="96"/>
        <v>231.2912655431808</v>
      </c>
      <c r="T79">
        <f t="shared" si="97"/>
        <v>37.551596104632708</v>
      </c>
      <c r="U79">
        <f t="shared" si="98"/>
        <v>36.833176666666702</v>
      </c>
      <c r="V79">
        <f t="shared" si="99"/>
        <v>6.2476950376440197</v>
      </c>
      <c r="W79">
        <f t="shared" si="100"/>
        <v>27.271786619787854</v>
      </c>
      <c r="X79">
        <f t="shared" si="101"/>
        <v>1.7310475985541744</v>
      </c>
      <c r="Y79">
        <f t="shared" si="102"/>
        <v>6.3473934534899952</v>
      </c>
      <c r="Z79">
        <f t="shared" si="103"/>
        <v>4.5166474390898452</v>
      </c>
      <c r="AA79">
        <f t="shared" si="104"/>
        <v>-157.51241017268168</v>
      </c>
      <c r="AB79">
        <f t="shared" si="105"/>
        <v>46.214997742461442</v>
      </c>
      <c r="AC79">
        <f t="shared" si="106"/>
        <v>3.7221434019242761</v>
      </c>
      <c r="AD79">
        <f t="shared" si="107"/>
        <v>123.71599651488484</v>
      </c>
      <c r="AE79">
        <v>0</v>
      </c>
      <c r="AF79">
        <v>0</v>
      </c>
      <c r="AG79">
        <f t="shared" si="108"/>
        <v>1</v>
      </c>
      <c r="AH79">
        <f t="shared" si="109"/>
        <v>0</v>
      </c>
      <c r="AI79">
        <f t="shared" si="110"/>
        <v>51925.743201186779</v>
      </c>
      <c r="AJ79" t="s">
        <v>287</v>
      </c>
      <c r="AK79">
        <v>715.47692307692296</v>
      </c>
      <c r="AL79">
        <v>3262.08</v>
      </c>
      <c r="AM79">
        <f t="shared" si="111"/>
        <v>2546.603076923077</v>
      </c>
      <c r="AN79">
        <f t="shared" si="112"/>
        <v>0.78066849277855754</v>
      </c>
      <c r="AO79">
        <v>-0.57774747981622299</v>
      </c>
      <c r="AP79" t="s">
        <v>602</v>
      </c>
      <c r="AQ79">
        <v>1077.5142307692299</v>
      </c>
      <c r="AR79">
        <v>1330.14</v>
      </c>
      <c r="AS79">
        <f t="shared" si="113"/>
        <v>0.18992419537099114</v>
      </c>
      <c r="AT79">
        <v>0.5</v>
      </c>
      <c r="AU79">
        <f t="shared" si="114"/>
        <v>1180.1871707473103</v>
      </c>
      <c r="AV79">
        <f t="shared" si="115"/>
        <v>7.4902610825129523</v>
      </c>
      <c r="AW79">
        <f t="shared" si="116"/>
        <v>112.07304939567473</v>
      </c>
      <c r="AX79">
        <f t="shared" si="117"/>
        <v>0.42716556151984003</v>
      </c>
      <c r="AY79">
        <f t="shared" si="118"/>
        <v>6.8362110369496768E-3</v>
      </c>
      <c r="AZ79">
        <f t="shared" si="119"/>
        <v>1.4524335784203164</v>
      </c>
      <c r="BA79" t="s">
        <v>603</v>
      </c>
      <c r="BB79">
        <v>761.95</v>
      </c>
      <c r="BC79">
        <f t="shared" si="120"/>
        <v>568.19000000000005</v>
      </c>
      <c r="BD79">
        <f t="shared" si="121"/>
        <v>0.44461495139085544</v>
      </c>
      <c r="BE79">
        <f t="shared" si="122"/>
        <v>0.77273581773747757</v>
      </c>
      <c r="BF79">
        <f t="shared" si="123"/>
        <v>0.41099877105906812</v>
      </c>
      <c r="BG79">
        <f t="shared" si="124"/>
        <v>0.75863412618438308</v>
      </c>
      <c r="BH79">
        <f t="shared" si="125"/>
        <v>1400.0026666666699</v>
      </c>
      <c r="BI79">
        <f t="shared" si="126"/>
        <v>1180.1871707473103</v>
      </c>
      <c r="BJ79">
        <f t="shared" si="127"/>
        <v>0.8429892305543043</v>
      </c>
      <c r="BK79">
        <f t="shared" si="128"/>
        <v>0.19597846110860878</v>
      </c>
      <c r="BL79">
        <v>6</v>
      </c>
      <c r="BM79">
        <v>0.5</v>
      </c>
      <c r="BN79" t="s">
        <v>290</v>
      </c>
      <c r="BO79">
        <v>2</v>
      </c>
      <c r="BP79">
        <v>1607554929.25</v>
      </c>
      <c r="BQ79">
        <v>389.30156666666699</v>
      </c>
      <c r="BR79">
        <v>399.95850000000002</v>
      </c>
      <c r="BS79">
        <v>17.0342566666667</v>
      </c>
      <c r="BT79">
        <v>12.8211933333333</v>
      </c>
      <c r="BU79">
        <v>386.735633333333</v>
      </c>
      <c r="BV79">
        <v>16.999839999999999</v>
      </c>
      <c r="BW79">
        <v>499.9975</v>
      </c>
      <c r="BX79">
        <v>101.57623333333299</v>
      </c>
      <c r="BY79">
        <v>4.5318603333333297E-2</v>
      </c>
      <c r="BZ79">
        <v>37.123179999999998</v>
      </c>
      <c r="CA79">
        <v>36.833176666666702</v>
      </c>
      <c r="CB79">
        <v>999.9</v>
      </c>
      <c r="CC79">
        <v>0</v>
      </c>
      <c r="CD79">
        <v>0</v>
      </c>
      <c r="CE79">
        <v>9993.6496666666699</v>
      </c>
      <c r="CF79">
        <v>0</v>
      </c>
      <c r="CG79">
        <v>313.33983333333299</v>
      </c>
      <c r="CH79">
        <v>1400.0026666666699</v>
      </c>
      <c r="CI79">
        <v>0.90000089999999999</v>
      </c>
      <c r="CJ79">
        <v>9.9998799999999999E-2</v>
      </c>
      <c r="CK79">
        <v>0</v>
      </c>
      <c r="CL79">
        <v>1078.60733333333</v>
      </c>
      <c r="CM79">
        <v>4.9997499999999997</v>
      </c>
      <c r="CN79">
        <v>14955.42</v>
      </c>
      <c r="CO79">
        <v>12178.0766666667</v>
      </c>
      <c r="CP79">
        <v>47</v>
      </c>
      <c r="CQ79">
        <v>48.449599999999997</v>
      </c>
      <c r="CR79">
        <v>47.625</v>
      </c>
      <c r="CS79">
        <v>48.25</v>
      </c>
      <c r="CT79">
        <v>48.903933333333299</v>
      </c>
      <c r="CU79">
        <v>1255.5050000000001</v>
      </c>
      <c r="CV79">
        <v>139.49766666666699</v>
      </c>
      <c r="CW79">
        <v>0</v>
      </c>
      <c r="CX79">
        <v>197.700000047684</v>
      </c>
      <c r="CY79">
        <v>0</v>
      </c>
      <c r="CZ79">
        <v>1077.5142307692299</v>
      </c>
      <c r="DA79">
        <v>-234.682735194049</v>
      </c>
      <c r="DB79">
        <v>-3254.2735063579198</v>
      </c>
      <c r="DC79">
        <v>14940.6192307692</v>
      </c>
      <c r="DD79">
        <v>15</v>
      </c>
      <c r="DE79">
        <v>1607554795</v>
      </c>
      <c r="DF79" t="s">
        <v>604</v>
      </c>
      <c r="DG79">
        <v>1607554795</v>
      </c>
      <c r="DH79">
        <v>1607554786.5</v>
      </c>
      <c r="DI79">
        <v>25</v>
      </c>
      <c r="DJ79">
        <v>7.2999999999999995E-2</v>
      </c>
      <c r="DK79">
        <v>-2.1999999999999999E-2</v>
      </c>
      <c r="DL79">
        <v>2.5659999999999998</v>
      </c>
      <c r="DM79">
        <v>3.4000000000000002E-2</v>
      </c>
      <c r="DN79">
        <v>401</v>
      </c>
      <c r="DO79">
        <v>13</v>
      </c>
      <c r="DP79">
        <v>7.0000000000000007E-2</v>
      </c>
      <c r="DQ79">
        <v>0.17</v>
      </c>
      <c r="DR79">
        <v>7.5050403987788403</v>
      </c>
      <c r="DS79">
        <v>-0.972205985506293</v>
      </c>
      <c r="DT79">
        <v>8.0394559542742994E-2</v>
      </c>
      <c r="DU79">
        <v>0</v>
      </c>
      <c r="DV79">
        <v>-10.6569533333333</v>
      </c>
      <c r="DW79">
        <v>1.4368765294771899</v>
      </c>
      <c r="DX79">
        <v>0.114640492361508</v>
      </c>
      <c r="DY79">
        <v>0</v>
      </c>
      <c r="DZ79">
        <v>4.213076</v>
      </c>
      <c r="EA79">
        <v>-0.32227221357062702</v>
      </c>
      <c r="EB79">
        <v>2.3568269573022702E-2</v>
      </c>
      <c r="EC79">
        <v>0</v>
      </c>
      <c r="ED79">
        <v>0</v>
      </c>
      <c r="EE79">
        <v>3</v>
      </c>
      <c r="EF79" t="s">
        <v>297</v>
      </c>
      <c r="EG79">
        <v>100</v>
      </c>
      <c r="EH79">
        <v>100</v>
      </c>
      <c r="EI79">
        <v>2.5659999999999998</v>
      </c>
      <c r="EJ79">
        <v>3.44E-2</v>
      </c>
      <c r="EK79">
        <v>2.5659523809523499</v>
      </c>
      <c r="EL79">
        <v>0</v>
      </c>
      <c r="EM79">
        <v>0</v>
      </c>
      <c r="EN79">
        <v>0</v>
      </c>
      <c r="EO79">
        <v>3.4424999999998797E-2</v>
      </c>
      <c r="EP79">
        <v>0</v>
      </c>
      <c r="EQ79">
        <v>0</v>
      </c>
      <c r="ER79">
        <v>0</v>
      </c>
      <c r="ES79">
        <v>-1</v>
      </c>
      <c r="ET79">
        <v>-1</v>
      </c>
      <c r="EU79">
        <v>-1</v>
      </c>
      <c r="EV79">
        <v>-1</v>
      </c>
      <c r="EW79">
        <v>2.4</v>
      </c>
      <c r="EX79">
        <v>2.5</v>
      </c>
      <c r="EY79">
        <v>2</v>
      </c>
      <c r="EZ79">
        <v>514.17200000000003</v>
      </c>
      <c r="FA79">
        <v>488.02600000000001</v>
      </c>
      <c r="FB79">
        <v>35.901299999999999</v>
      </c>
      <c r="FC79">
        <v>34.2149</v>
      </c>
      <c r="FD79">
        <v>30.000399999999999</v>
      </c>
      <c r="FE79">
        <v>33.991399999999999</v>
      </c>
      <c r="FF79">
        <v>33.933500000000002</v>
      </c>
      <c r="FG79">
        <v>11.632099999999999</v>
      </c>
      <c r="FH79">
        <v>0</v>
      </c>
      <c r="FI79">
        <v>100</v>
      </c>
      <c r="FJ79">
        <v>-999.9</v>
      </c>
      <c r="FK79">
        <v>400</v>
      </c>
      <c r="FL79">
        <v>13.713699999999999</v>
      </c>
      <c r="FM79">
        <v>101.345</v>
      </c>
      <c r="FN79">
        <v>100.691</v>
      </c>
    </row>
    <row r="80" spans="1:170" x14ac:dyDescent="0.25">
      <c r="A80">
        <v>67</v>
      </c>
      <c r="B80">
        <v>1607555056</v>
      </c>
      <c r="C80">
        <v>14124</v>
      </c>
      <c r="D80" t="s">
        <v>605</v>
      </c>
      <c r="E80" t="s">
        <v>606</v>
      </c>
      <c r="F80" t="s">
        <v>601</v>
      </c>
      <c r="G80" t="s">
        <v>325</v>
      </c>
      <c r="H80">
        <v>1607555048.25</v>
      </c>
      <c r="I80">
        <f t="shared" si="86"/>
        <v>3.8467430666543571E-3</v>
      </c>
      <c r="J80">
        <f t="shared" si="87"/>
        <v>8.2034659935931931</v>
      </c>
      <c r="K80">
        <f t="shared" si="88"/>
        <v>388.40786666666702</v>
      </c>
      <c r="L80">
        <f t="shared" si="89"/>
        <v>206.37465370241878</v>
      </c>
      <c r="M80">
        <f t="shared" si="90"/>
        <v>20.969658127721445</v>
      </c>
      <c r="N80">
        <f t="shared" si="91"/>
        <v>39.465990769689959</v>
      </c>
      <c r="O80">
        <f t="shared" si="92"/>
        <v>8.3259914933537543E-2</v>
      </c>
      <c r="P80">
        <f t="shared" si="93"/>
        <v>2.9564765830262516</v>
      </c>
      <c r="Q80">
        <f t="shared" si="94"/>
        <v>8.1978900825072323E-2</v>
      </c>
      <c r="R80">
        <f t="shared" si="95"/>
        <v>5.1350265204776396E-2</v>
      </c>
      <c r="S80">
        <f t="shared" si="96"/>
        <v>231.29143818402895</v>
      </c>
      <c r="T80">
        <f t="shared" si="97"/>
        <v>37.473091585694469</v>
      </c>
      <c r="U80">
        <f t="shared" si="98"/>
        <v>36.972716666666699</v>
      </c>
      <c r="V80">
        <f t="shared" si="99"/>
        <v>6.2954955766963376</v>
      </c>
      <c r="W80">
        <f t="shared" si="100"/>
        <v>27.039620191616841</v>
      </c>
      <c r="X80">
        <f t="shared" si="101"/>
        <v>1.715560881302834</v>
      </c>
      <c r="Y80">
        <f t="shared" si="102"/>
        <v>6.3446190040595072</v>
      </c>
      <c r="Z80">
        <f t="shared" si="103"/>
        <v>4.5799346953935034</v>
      </c>
      <c r="AA80">
        <f t="shared" si="104"/>
        <v>-169.64136923945713</v>
      </c>
      <c r="AB80">
        <f t="shared" si="105"/>
        <v>22.704512313196318</v>
      </c>
      <c r="AC80">
        <f t="shared" si="106"/>
        <v>1.8294422585036267</v>
      </c>
      <c r="AD80">
        <f t="shared" si="107"/>
        <v>86.184023516271765</v>
      </c>
      <c r="AE80">
        <v>0</v>
      </c>
      <c r="AF80">
        <v>0</v>
      </c>
      <c r="AG80">
        <f t="shared" si="108"/>
        <v>1</v>
      </c>
      <c r="AH80">
        <f t="shared" si="109"/>
        <v>0</v>
      </c>
      <c r="AI80">
        <f t="shared" si="110"/>
        <v>51942.228953200654</v>
      </c>
      <c r="AJ80" t="s">
        <v>287</v>
      </c>
      <c r="AK80">
        <v>715.47692307692296</v>
      </c>
      <c r="AL80">
        <v>3262.08</v>
      </c>
      <c r="AM80">
        <f t="shared" si="111"/>
        <v>2546.603076923077</v>
      </c>
      <c r="AN80">
        <f t="shared" si="112"/>
        <v>0.78066849277855754</v>
      </c>
      <c r="AO80">
        <v>-0.57774747981622299</v>
      </c>
      <c r="AP80" t="s">
        <v>607</v>
      </c>
      <c r="AQ80">
        <v>1296.3599999999999</v>
      </c>
      <c r="AR80">
        <v>1575.67</v>
      </c>
      <c r="AS80">
        <f t="shared" si="113"/>
        <v>0.17726427487989249</v>
      </c>
      <c r="AT80">
        <v>0.5</v>
      </c>
      <c r="AU80">
        <f t="shared" si="114"/>
        <v>1180.1870107473262</v>
      </c>
      <c r="AV80">
        <f t="shared" si="115"/>
        <v>8.2034659935931931</v>
      </c>
      <c r="AW80">
        <f t="shared" si="116"/>
        <v>104.60249734139633</v>
      </c>
      <c r="AX80">
        <f t="shared" si="117"/>
        <v>0.41182481103276708</v>
      </c>
      <c r="AY80">
        <f t="shared" si="118"/>
        <v>7.4405271312458481E-3</v>
      </c>
      <c r="AZ80">
        <f t="shared" si="119"/>
        <v>1.0702812137059154</v>
      </c>
      <c r="BA80" t="s">
        <v>608</v>
      </c>
      <c r="BB80">
        <v>926.77</v>
      </c>
      <c r="BC80">
        <f t="shared" si="120"/>
        <v>648.90000000000009</v>
      </c>
      <c r="BD80">
        <f t="shared" si="121"/>
        <v>0.43043612266913256</v>
      </c>
      <c r="BE80">
        <f t="shared" si="122"/>
        <v>0.72213539101875124</v>
      </c>
      <c r="BF80">
        <f t="shared" si="123"/>
        <v>0.32470617061822449</v>
      </c>
      <c r="BG80">
        <f t="shared" si="124"/>
        <v>0.66221941506392823</v>
      </c>
      <c r="BH80">
        <f t="shared" si="125"/>
        <v>1400.0023333333299</v>
      </c>
      <c r="BI80">
        <f t="shared" si="126"/>
        <v>1180.1870107473262</v>
      </c>
      <c r="BJ80">
        <f t="shared" si="127"/>
        <v>0.84298931698018298</v>
      </c>
      <c r="BK80">
        <f t="shared" si="128"/>
        <v>0.19597863396036613</v>
      </c>
      <c r="BL80">
        <v>6</v>
      </c>
      <c r="BM80">
        <v>0.5</v>
      </c>
      <c r="BN80" t="s">
        <v>290</v>
      </c>
      <c r="BO80">
        <v>2</v>
      </c>
      <c r="BP80">
        <v>1607555048.25</v>
      </c>
      <c r="BQ80">
        <v>388.40786666666702</v>
      </c>
      <c r="BR80">
        <v>400.04463333333302</v>
      </c>
      <c r="BS80">
        <v>16.883836666666699</v>
      </c>
      <c r="BT80">
        <v>12.3458066666667</v>
      </c>
      <c r="BU80">
        <v>385.84199999999998</v>
      </c>
      <c r="BV80">
        <v>16.849409999999999</v>
      </c>
      <c r="BW80">
        <v>500.01369999999997</v>
      </c>
      <c r="BX80">
        <v>101.564866666667</v>
      </c>
      <c r="BY80">
        <v>4.4792036666666701E-2</v>
      </c>
      <c r="BZ80">
        <v>37.1151633333333</v>
      </c>
      <c r="CA80">
        <v>36.972716666666699</v>
      </c>
      <c r="CB80">
        <v>999.9</v>
      </c>
      <c r="CC80">
        <v>0</v>
      </c>
      <c r="CD80">
        <v>0</v>
      </c>
      <c r="CE80">
        <v>9997.8543333333291</v>
      </c>
      <c r="CF80">
        <v>0</v>
      </c>
      <c r="CG80">
        <v>297.51060000000001</v>
      </c>
      <c r="CH80">
        <v>1400.0023333333299</v>
      </c>
      <c r="CI80">
        <v>0.89999846666666705</v>
      </c>
      <c r="CJ80">
        <v>0.10000125</v>
      </c>
      <c r="CK80">
        <v>0</v>
      </c>
      <c r="CL80">
        <v>1302.55833333333</v>
      </c>
      <c r="CM80">
        <v>4.9997499999999997</v>
      </c>
      <c r="CN80">
        <v>17952.79</v>
      </c>
      <c r="CO80">
        <v>12178.06</v>
      </c>
      <c r="CP80">
        <v>46.995800000000003</v>
      </c>
      <c r="CQ80">
        <v>48.432866666666598</v>
      </c>
      <c r="CR80">
        <v>47.620800000000003</v>
      </c>
      <c r="CS80">
        <v>48.245800000000003</v>
      </c>
      <c r="CT80">
        <v>48.916333333333299</v>
      </c>
      <c r="CU80">
        <v>1255.50066666667</v>
      </c>
      <c r="CV80">
        <v>139.50166666666701</v>
      </c>
      <c r="CW80">
        <v>0</v>
      </c>
      <c r="CX80">
        <v>118.19999980926499</v>
      </c>
      <c r="CY80">
        <v>0</v>
      </c>
      <c r="CZ80">
        <v>1296.3599999999999</v>
      </c>
      <c r="DA80">
        <v>-617.07384709906603</v>
      </c>
      <c r="DB80">
        <v>-8409.9153977104197</v>
      </c>
      <c r="DC80">
        <v>17867.671999999999</v>
      </c>
      <c r="DD80">
        <v>15</v>
      </c>
      <c r="DE80">
        <v>1607554795</v>
      </c>
      <c r="DF80" t="s">
        <v>604</v>
      </c>
      <c r="DG80">
        <v>1607554795</v>
      </c>
      <c r="DH80">
        <v>1607554786.5</v>
      </c>
      <c r="DI80">
        <v>25</v>
      </c>
      <c r="DJ80">
        <v>7.2999999999999995E-2</v>
      </c>
      <c r="DK80">
        <v>-2.1999999999999999E-2</v>
      </c>
      <c r="DL80">
        <v>2.5659999999999998</v>
      </c>
      <c r="DM80">
        <v>3.4000000000000002E-2</v>
      </c>
      <c r="DN80">
        <v>401</v>
      </c>
      <c r="DO80">
        <v>13</v>
      </c>
      <c r="DP80">
        <v>7.0000000000000007E-2</v>
      </c>
      <c r="DQ80">
        <v>0.17</v>
      </c>
      <c r="DR80">
        <v>8.2159318173396407</v>
      </c>
      <c r="DS80">
        <v>-0.87530296896736504</v>
      </c>
      <c r="DT80">
        <v>6.9037047586038902E-2</v>
      </c>
      <c r="DU80">
        <v>0</v>
      </c>
      <c r="DV80">
        <v>-11.636786666666699</v>
      </c>
      <c r="DW80">
        <v>1.0937646273637101</v>
      </c>
      <c r="DX80">
        <v>8.4437786696610104E-2</v>
      </c>
      <c r="DY80">
        <v>0</v>
      </c>
      <c r="DZ80">
        <v>4.5380336666666699</v>
      </c>
      <c r="EA80">
        <v>-2.4739221357054898E-2</v>
      </c>
      <c r="EB80">
        <v>5.1278660170571196E-3</v>
      </c>
      <c r="EC80">
        <v>1</v>
      </c>
      <c r="ED80">
        <v>1</v>
      </c>
      <c r="EE80">
        <v>3</v>
      </c>
      <c r="EF80" t="s">
        <v>321</v>
      </c>
      <c r="EG80">
        <v>100</v>
      </c>
      <c r="EH80">
        <v>100</v>
      </c>
      <c r="EI80">
        <v>2.5659999999999998</v>
      </c>
      <c r="EJ80">
        <v>3.44E-2</v>
      </c>
      <c r="EK80">
        <v>2.5659523809523499</v>
      </c>
      <c r="EL80">
        <v>0</v>
      </c>
      <c r="EM80">
        <v>0</v>
      </c>
      <c r="EN80">
        <v>0</v>
      </c>
      <c r="EO80">
        <v>3.4424999999998797E-2</v>
      </c>
      <c r="EP80">
        <v>0</v>
      </c>
      <c r="EQ80">
        <v>0</v>
      </c>
      <c r="ER80">
        <v>0</v>
      </c>
      <c r="ES80">
        <v>-1</v>
      </c>
      <c r="ET80">
        <v>-1</v>
      </c>
      <c r="EU80">
        <v>-1</v>
      </c>
      <c r="EV80">
        <v>-1</v>
      </c>
      <c r="EW80">
        <v>4.3</v>
      </c>
      <c r="EX80">
        <v>4.5</v>
      </c>
      <c r="EY80">
        <v>2</v>
      </c>
      <c r="EZ80">
        <v>511.14600000000002</v>
      </c>
      <c r="FA80">
        <v>487.23099999999999</v>
      </c>
      <c r="FB80">
        <v>35.946599999999997</v>
      </c>
      <c r="FC80">
        <v>34.293900000000001</v>
      </c>
      <c r="FD80">
        <v>30.000399999999999</v>
      </c>
      <c r="FE80">
        <v>34.072499999999998</v>
      </c>
      <c r="FF80">
        <v>34.015900000000002</v>
      </c>
      <c r="FG80">
        <v>11.5962</v>
      </c>
      <c r="FH80">
        <v>0</v>
      </c>
      <c r="FI80">
        <v>100</v>
      </c>
      <c r="FJ80">
        <v>-999.9</v>
      </c>
      <c r="FK80">
        <v>400</v>
      </c>
      <c r="FL80">
        <v>16.896999999999998</v>
      </c>
      <c r="FM80">
        <v>101.337</v>
      </c>
      <c r="FN80">
        <v>100.681</v>
      </c>
    </row>
    <row r="81" spans="1:170" x14ac:dyDescent="0.25">
      <c r="A81">
        <v>68</v>
      </c>
      <c r="B81">
        <v>1607555310</v>
      </c>
      <c r="C81">
        <v>14378</v>
      </c>
      <c r="D81" t="s">
        <v>609</v>
      </c>
      <c r="E81" t="s">
        <v>610</v>
      </c>
      <c r="F81" t="s">
        <v>436</v>
      </c>
      <c r="G81" t="s">
        <v>396</v>
      </c>
      <c r="H81">
        <v>1607555302</v>
      </c>
      <c r="I81">
        <f t="shared" si="86"/>
        <v>1.8231495071011688E-4</v>
      </c>
      <c r="J81">
        <f t="shared" si="87"/>
        <v>-0.31285252559587384</v>
      </c>
      <c r="K81">
        <f t="shared" si="88"/>
        <v>400.175935483871</v>
      </c>
      <c r="L81">
        <f t="shared" si="89"/>
        <v>512.93593118079752</v>
      </c>
      <c r="M81">
        <f t="shared" si="90"/>
        <v>52.117283981275122</v>
      </c>
      <c r="N81">
        <f t="shared" si="91"/>
        <v>40.660210377685679</v>
      </c>
      <c r="O81">
        <f t="shared" si="92"/>
        <v>3.2598229425941636E-3</v>
      </c>
      <c r="P81">
        <f t="shared" si="93"/>
        <v>2.9557133963467699</v>
      </c>
      <c r="Q81">
        <f t="shared" si="94"/>
        <v>3.2578269178710397E-3</v>
      </c>
      <c r="R81">
        <f t="shared" si="95"/>
        <v>2.0363210524691117E-3</v>
      </c>
      <c r="S81">
        <f t="shared" si="96"/>
        <v>231.2885496984992</v>
      </c>
      <c r="T81">
        <f t="shared" si="97"/>
        <v>38.617099167133333</v>
      </c>
      <c r="U81">
        <f t="shared" si="98"/>
        <v>38.057861290322599</v>
      </c>
      <c r="V81">
        <f t="shared" si="99"/>
        <v>6.6781815074150526</v>
      </c>
      <c r="W81">
        <f t="shared" si="100"/>
        <v>18.903945822045632</v>
      </c>
      <c r="X81">
        <f t="shared" si="101"/>
        <v>1.2129029486401242</v>
      </c>
      <c r="Y81">
        <f t="shared" si="102"/>
        <v>6.4161363984954205</v>
      </c>
      <c r="Z81">
        <f t="shared" si="103"/>
        <v>5.4652785587749282</v>
      </c>
      <c r="AA81">
        <f t="shared" si="104"/>
        <v>-8.0400893263161546</v>
      </c>
      <c r="AB81">
        <f t="shared" si="105"/>
        <v>-117.4423561355982</v>
      </c>
      <c r="AC81">
        <f t="shared" si="106"/>
        <v>-9.524745217681172</v>
      </c>
      <c r="AD81">
        <f t="shared" si="107"/>
        <v>96.281359018903657</v>
      </c>
      <c r="AE81">
        <v>0</v>
      </c>
      <c r="AF81">
        <v>0</v>
      </c>
      <c r="AG81">
        <f t="shared" si="108"/>
        <v>1</v>
      </c>
      <c r="AH81">
        <f t="shared" si="109"/>
        <v>0</v>
      </c>
      <c r="AI81">
        <f t="shared" si="110"/>
        <v>51886.135110903517</v>
      </c>
      <c r="AJ81" t="s">
        <v>287</v>
      </c>
      <c r="AK81">
        <v>715.47692307692296</v>
      </c>
      <c r="AL81">
        <v>3262.08</v>
      </c>
      <c r="AM81">
        <f t="shared" si="111"/>
        <v>2546.603076923077</v>
      </c>
      <c r="AN81">
        <f t="shared" si="112"/>
        <v>0.78066849277855754</v>
      </c>
      <c r="AO81">
        <v>-0.57774747981622299</v>
      </c>
      <c r="AP81" t="s">
        <v>611</v>
      </c>
      <c r="AQ81">
        <v>1684.3435999999999</v>
      </c>
      <c r="AR81">
        <v>1731.16</v>
      </c>
      <c r="AS81">
        <f t="shared" si="113"/>
        <v>2.7043369763626757E-2</v>
      </c>
      <c r="AT81">
        <v>0.5</v>
      </c>
      <c r="AU81">
        <f t="shared" si="114"/>
        <v>1180.173725589495</v>
      </c>
      <c r="AV81">
        <f t="shared" si="115"/>
        <v>-0.31285252559587384</v>
      </c>
      <c r="AW81">
        <f t="shared" si="116"/>
        <v>15.957937223216845</v>
      </c>
      <c r="AX81">
        <f t="shared" si="117"/>
        <v>0.33940825804662778</v>
      </c>
      <c r="AY81">
        <f t="shared" si="118"/>
        <v>2.2445420405206403E-4</v>
      </c>
      <c r="AZ81">
        <f t="shared" si="119"/>
        <v>0.88433189306592097</v>
      </c>
      <c r="BA81" t="s">
        <v>612</v>
      </c>
      <c r="BB81">
        <v>1143.5899999999999</v>
      </c>
      <c r="BC81">
        <f t="shared" si="120"/>
        <v>587.57000000000016</v>
      </c>
      <c r="BD81">
        <f t="shared" si="121"/>
        <v>7.9677995813265054E-2</v>
      </c>
      <c r="BE81">
        <f t="shared" si="122"/>
        <v>0.72264679087463235</v>
      </c>
      <c r="BF81">
        <f t="shared" si="123"/>
        <v>4.6093511907106241E-2</v>
      </c>
      <c r="BG81">
        <f t="shared" si="124"/>
        <v>0.60116160774050731</v>
      </c>
      <c r="BH81">
        <f t="shared" si="125"/>
        <v>1399.98677419355</v>
      </c>
      <c r="BI81">
        <f t="shared" si="126"/>
        <v>1180.173725589495</v>
      </c>
      <c r="BJ81">
        <f t="shared" si="127"/>
        <v>0.84298919628674618</v>
      </c>
      <c r="BK81">
        <f t="shared" si="128"/>
        <v>0.19597839257349245</v>
      </c>
      <c r="BL81">
        <v>6</v>
      </c>
      <c r="BM81">
        <v>0.5</v>
      </c>
      <c r="BN81" t="s">
        <v>290</v>
      </c>
      <c r="BO81">
        <v>2</v>
      </c>
      <c r="BP81">
        <v>1607555302</v>
      </c>
      <c r="BQ81">
        <v>400.175935483871</v>
      </c>
      <c r="BR81">
        <v>399.88806451612902</v>
      </c>
      <c r="BS81">
        <v>11.937335483870999</v>
      </c>
      <c r="BT81">
        <v>11.7211709677419</v>
      </c>
      <c r="BU81">
        <v>397.63009677419399</v>
      </c>
      <c r="BV81">
        <v>11.9280258064516</v>
      </c>
      <c r="BW81">
        <v>500.004161290323</v>
      </c>
      <c r="BX81">
        <v>101.55958064516101</v>
      </c>
      <c r="BY81">
        <v>4.6255119354838697E-2</v>
      </c>
      <c r="BZ81">
        <v>37.3208451612903</v>
      </c>
      <c r="CA81">
        <v>38.057861290322599</v>
      </c>
      <c r="CB81">
        <v>999.9</v>
      </c>
      <c r="CC81">
        <v>0</v>
      </c>
      <c r="CD81">
        <v>0</v>
      </c>
      <c r="CE81">
        <v>9994.0461290322601</v>
      </c>
      <c r="CF81">
        <v>0</v>
      </c>
      <c r="CG81">
        <v>253.59177419354799</v>
      </c>
      <c r="CH81">
        <v>1399.98677419355</v>
      </c>
      <c r="CI81">
        <v>0.90000500000000005</v>
      </c>
      <c r="CJ81">
        <v>9.9995329032258107E-2</v>
      </c>
      <c r="CK81">
        <v>0</v>
      </c>
      <c r="CL81">
        <v>1684.56838709677</v>
      </c>
      <c r="CM81">
        <v>4.9997499999999997</v>
      </c>
      <c r="CN81">
        <v>23233.012903225801</v>
      </c>
      <c r="CO81">
        <v>12177.9516129032</v>
      </c>
      <c r="CP81">
        <v>46.930999999999997</v>
      </c>
      <c r="CQ81">
        <v>48.395000000000003</v>
      </c>
      <c r="CR81">
        <v>47.566064516129003</v>
      </c>
      <c r="CS81">
        <v>48.186999999999998</v>
      </c>
      <c r="CT81">
        <v>48.866870967741903</v>
      </c>
      <c r="CU81">
        <v>1255.4925806451599</v>
      </c>
      <c r="CV81">
        <v>139.49451612903201</v>
      </c>
      <c r="CW81">
        <v>0</v>
      </c>
      <c r="CX81">
        <v>253</v>
      </c>
      <c r="CY81">
        <v>0</v>
      </c>
      <c r="CZ81">
        <v>1684.3435999999999</v>
      </c>
      <c r="DA81">
        <v>-26.029230718705801</v>
      </c>
      <c r="DB81">
        <v>-388.01538398004698</v>
      </c>
      <c r="DC81">
        <v>23229.96</v>
      </c>
      <c r="DD81">
        <v>15</v>
      </c>
      <c r="DE81">
        <v>1607555106.5</v>
      </c>
      <c r="DF81" t="s">
        <v>613</v>
      </c>
      <c r="DG81">
        <v>1607555103.5</v>
      </c>
      <c r="DH81">
        <v>1607555106.5</v>
      </c>
      <c r="DI81">
        <v>26</v>
      </c>
      <c r="DJ81">
        <v>-0.02</v>
      </c>
      <c r="DK81">
        <v>-2.5000000000000001E-2</v>
      </c>
      <c r="DL81">
        <v>2.5459999999999998</v>
      </c>
      <c r="DM81">
        <v>8.9999999999999993E-3</v>
      </c>
      <c r="DN81">
        <v>400</v>
      </c>
      <c r="DO81">
        <v>12</v>
      </c>
      <c r="DP81">
        <v>0.04</v>
      </c>
      <c r="DQ81">
        <v>0.02</v>
      </c>
      <c r="DR81">
        <v>-0.30898377351664302</v>
      </c>
      <c r="DS81">
        <v>-0.17511247844820099</v>
      </c>
      <c r="DT81">
        <v>2.8347116803553399E-2</v>
      </c>
      <c r="DU81">
        <v>1</v>
      </c>
      <c r="DV81">
        <v>0.28762003333333303</v>
      </c>
      <c r="DW81">
        <v>0.32598847608453901</v>
      </c>
      <c r="DX81">
        <v>4.2593239052290399E-2</v>
      </c>
      <c r="DY81">
        <v>0</v>
      </c>
      <c r="DZ81">
        <v>0.21619026666666699</v>
      </c>
      <c r="EA81">
        <v>5.2086140155729998E-3</v>
      </c>
      <c r="EB81">
        <v>4.8383240440834E-4</v>
      </c>
      <c r="EC81">
        <v>1</v>
      </c>
      <c r="ED81">
        <v>2</v>
      </c>
      <c r="EE81">
        <v>3</v>
      </c>
      <c r="EF81" t="s">
        <v>305</v>
      </c>
      <c r="EG81">
        <v>100</v>
      </c>
      <c r="EH81">
        <v>100</v>
      </c>
      <c r="EI81">
        <v>2.5449999999999999</v>
      </c>
      <c r="EJ81">
        <v>9.2999999999999992E-3</v>
      </c>
      <c r="EK81">
        <v>2.5458000000000398</v>
      </c>
      <c r="EL81">
        <v>0</v>
      </c>
      <c r="EM81">
        <v>0</v>
      </c>
      <c r="EN81">
        <v>0</v>
      </c>
      <c r="EO81">
        <v>9.3199999999988795E-3</v>
      </c>
      <c r="EP81">
        <v>0</v>
      </c>
      <c r="EQ81">
        <v>0</v>
      </c>
      <c r="ER81">
        <v>0</v>
      </c>
      <c r="ES81">
        <v>-1</v>
      </c>
      <c r="ET81">
        <v>-1</v>
      </c>
      <c r="EU81">
        <v>-1</v>
      </c>
      <c r="EV81">
        <v>-1</v>
      </c>
      <c r="EW81">
        <v>3.4</v>
      </c>
      <c r="EX81">
        <v>3.4</v>
      </c>
      <c r="EY81">
        <v>2</v>
      </c>
      <c r="EZ81">
        <v>511.94299999999998</v>
      </c>
      <c r="FA81">
        <v>485.899</v>
      </c>
      <c r="FB81">
        <v>36.0383</v>
      </c>
      <c r="FC81">
        <v>34.374699999999997</v>
      </c>
      <c r="FD81">
        <v>30.0001</v>
      </c>
      <c r="FE81">
        <v>34.163800000000002</v>
      </c>
      <c r="FF81">
        <v>34.112900000000003</v>
      </c>
      <c r="FG81">
        <v>11.6373</v>
      </c>
      <c r="FH81">
        <v>0</v>
      </c>
      <c r="FI81">
        <v>100</v>
      </c>
      <c r="FJ81">
        <v>-999.9</v>
      </c>
      <c r="FK81">
        <v>400</v>
      </c>
      <c r="FL81">
        <v>16.793199999999999</v>
      </c>
      <c r="FM81">
        <v>101.331</v>
      </c>
      <c r="FN81">
        <v>100.676</v>
      </c>
    </row>
    <row r="82" spans="1:170" x14ac:dyDescent="0.25">
      <c r="A82">
        <v>69</v>
      </c>
      <c r="B82">
        <v>1607555501</v>
      </c>
      <c r="C82">
        <v>14569</v>
      </c>
      <c r="D82" t="s">
        <v>617</v>
      </c>
      <c r="E82" t="s">
        <v>618</v>
      </c>
      <c r="F82" t="s">
        <v>436</v>
      </c>
      <c r="G82" t="s">
        <v>396</v>
      </c>
      <c r="H82">
        <v>1607555493.25</v>
      </c>
      <c r="I82">
        <f t="shared" si="86"/>
        <v>1.5759150737275463E-4</v>
      </c>
      <c r="J82">
        <f t="shared" si="87"/>
        <v>-0.10156561944862551</v>
      </c>
      <c r="K82">
        <f t="shared" si="88"/>
        <v>400.00020000000001</v>
      </c>
      <c r="L82">
        <f t="shared" si="89"/>
        <v>421.19168172689837</v>
      </c>
      <c r="M82">
        <f t="shared" si="90"/>
        <v>42.794972624005425</v>
      </c>
      <c r="N82">
        <f t="shared" si="91"/>
        <v>40.641822598234604</v>
      </c>
      <c r="O82">
        <f t="shared" si="92"/>
        <v>2.7841896770727163E-3</v>
      </c>
      <c r="P82">
        <f t="shared" si="93"/>
        <v>2.9577561370951049</v>
      </c>
      <c r="Q82">
        <f t="shared" si="94"/>
        <v>2.7827344942517925E-3</v>
      </c>
      <c r="R82">
        <f t="shared" si="95"/>
        <v>1.7393397347970577E-3</v>
      </c>
      <c r="S82">
        <f t="shared" si="96"/>
        <v>231.29537454316912</v>
      </c>
      <c r="T82">
        <f t="shared" si="97"/>
        <v>38.664349277271896</v>
      </c>
      <c r="U82">
        <f t="shared" si="98"/>
        <v>38.102159999999998</v>
      </c>
      <c r="V82">
        <f t="shared" si="99"/>
        <v>6.694223450284194</v>
      </c>
      <c r="W82">
        <f t="shared" si="100"/>
        <v>18.079463413868378</v>
      </c>
      <c r="X82">
        <f t="shared" si="101"/>
        <v>1.1626430858828494</v>
      </c>
      <c r="Y82">
        <f t="shared" si="102"/>
        <v>6.430738895663298</v>
      </c>
      <c r="Z82">
        <f t="shared" si="103"/>
        <v>5.5315803644013446</v>
      </c>
      <c r="AA82">
        <f t="shared" si="104"/>
        <v>-6.9497854751384791</v>
      </c>
      <c r="AB82">
        <f t="shared" si="105"/>
        <v>-117.92969592566406</v>
      </c>
      <c r="AC82">
        <f t="shared" si="106"/>
        <v>-9.5616350797317065</v>
      </c>
      <c r="AD82">
        <f t="shared" si="107"/>
        <v>96.854258062634884</v>
      </c>
      <c r="AE82">
        <v>0</v>
      </c>
      <c r="AF82">
        <v>0</v>
      </c>
      <c r="AG82">
        <f t="shared" si="108"/>
        <v>1</v>
      </c>
      <c r="AH82">
        <f t="shared" si="109"/>
        <v>0</v>
      </c>
      <c r="AI82">
        <f t="shared" si="110"/>
        <v>51936.810408910475</v>
      </c>
      <c r="AJ82" t="s">
        <v>287</v>
      </c>
      <c r="AK82">
        <v>715.47692307692296</v>
      </c>
      <c r="AL82">
        <v>3262.08</v>
      </c>
      <c r="AM82">
        <f t="shared" si="111"/>
        <v>2546.603076923077</v>
      </c>
      <c r="AN82">
        <f t="shared" si="112"/>
        <v>0.78066849277855754</v>
      </c>
      <c r="AO82">
        <v>-0.57774747981622299</v>
      </c>
      <c r="AP82" t="s">
        <v>619</v>
      </c>
      <c r="AQ82">
        <v>1856.8265384615399</v>
      </c>
      <c r="AR82">
        <v>1924.17</v>
      </c>
      <c r="AS82">
        <f t="shared" si="113"/>
        <v>3.499870673509109E-2</v>
      </c>
      <c r="AT82">
        <v>0.5</v>
      </c>
      <c r="AU82">
        <f t="shared" si="114"/>
        <v>1180.2077307473162</v>
      </c>
      <c r="AV82">
        <f t="shared" si="115"/>
        <v>-0.10156561944862551</v>
      </c>
      <c r="AW82">
        <f t="shared" si="116"/>
        <v>20.652872127456334</v>
      </c>
      <c r="AX82">
        <f t="shared" si="117"/>
        <v>0.40034404444513744</v>
      </c>
      <c r="AY82">
        <f t="shared" si="118"/>
        <v>4.0347292087815389E-4</v>
      </c>
      <c r="AZ82">
        <f t="shared" si="119"/>
        <v>0.69531798125945199</v>
      </c>
      <c r="BA82" t="s">
        <v>620</v>
      </c>
      <c r="BB82">
        <v>1153.8399999999999</v>
      </c>
      <c r="BC82">
        <f t="shared" si="120"/>
        <v>770.33000000000015</v>
      </c>
      <c r="BD82">
        <f t="shared" si="121"/>
        <v>8.742157456993771E-2</v>
      </c>
      <c r="BE82">
        <f t="shared" si="122"/>
        <v>0.63460991158501878</v>
      </c>
      <c r="BF82">
        <f t="shared" si="123"/>
        <v>5.571593221158655E-2</v>
      </c>
      <c r="BG82">
        <f t="shared" si="124"/>
        <v>0.52537044823511492</v>
      </c>
      <c r="BH82">
        <f t="shared" si="125"/>
        <v>1400.027</v>
      </c>
      <c r="BI82">
        <f t="shared" si="126"/>
        <v>1180.2077307473162</v>
      </c>
      <c r="BJ82">
        <f t="shared" si="127"/>
        <v>0.84298926431227117</v>
      </c>
      <c r="BK82">
        <f t="shared" si="128"/>
        <v>0.19597852862454238</v>
      </c>
      <c r="BL82">
        <v>6</v>
      </c>
      <c r="BM82">
        <v>0.5</v>
      </c>
      <c r="BN82" t="s">
        <v>290</v>
      </c>
      <c r="BO82">
        <v>2</v>
      </c>
      <c r="BP82">
        <v>1607555493.25</v>
      </c>
      <c r="BQ82">
        <v>400.00020000000001</v>
      </c>
      <c r="BR82">
        <v>399.95396666666699</v>
      </c>
      <c r="BS82">
        <v>11.442830000000001</v>
      </c>
      <c r="BT82">
        <v>11.255890000000001</v>
      </c>
      <c r="BU82">
        <v>397.45443333333299</v>
      </c>
      <c r="BV82">
        <v>11.4334966666667</v>
      </c>
      <c r="BW82">
        <v>500.01566666666702</v>
      </c>
      <c r="BX82">
        <v>101.557566666667</v>
      </c>
      <c r="BY82">
        <v>4.6939026666666703E-2</v>
      </c>
      <c r="BZ82">
        <v>37.362596666666697</v>
      </c>
      <c r="CA82">
        <v>38.102159999999998</v>
      </c>
      <c r="CB82">
        <v>999.9</v>
      </c>
      <c r="CC82">
        <v>0</v>
      </c>
      <c r="CD82">
        <v>0</v>
      </c>
      <c r="CE82">
        <v>10005.833333333299</v>
      </c>
      <c r="CF82">
        <v>0</v>
      </c>
      <c r="CG82">
        <v>244.976133333333</v>
      </c>
      <c r="CH82">
        <v>1400.027</v>
      </c>
      <c r="CI82">
        <v>0.89999949999999995</v>
      </c>
      <c r="CJ82">
        <v>0.10000078666666699</v>
      </c>
      <c r="CK82">
        <v>0</v>
      </c>
      <c r="CL82">
        <v>1856.605</v>
      </c>
      <c r="CM82">
        <v>4.9997499999999997</v>
      </c>
      <c r="CN82">
        <v>25848.11</v>
      </c>
      <c r="CO82">
        <v>12178.2866666667</v>
      </c>
      <c r="CP82">
        <v>46.936999999999998</v>
      </c>
      <c r="CQ82">
        <v>48.420466666666698</v>
      </c>
      <c r="CR82">
        <v>47.561999999999998</v>
      </c>
      <c r="CS82">
        <v>48.178733333333298</v>
      </c>
      <c r="CT82">
        <v>48.824599999999997</v>
      </c>
      <c r="CU82">
        <v>1255.5253333333301</v>
      </c>
      <c r="CV82">
        <v>139.50166666666701</v>
      </c>
      <c r="CW82">
        <v>0</v>
      </c>
      <c r="CX82">
        <v>190.39999985694899</v>
      </c>
      <c r="CY82">
        <v>0</v>
      </c>
      <c r="CZ82">
        <v>1856.8265384615399</v>
      </c>
      <c r="DA82">
        <v>33.957264979404499</v>
      </c>
      <c r="DB82">
        <v>464.89230820406402</v>
      </c>
      <c r="DC82">
        <v>25850.357692307702</v>
      </c>
      <c r="DD82">
        <v>15</v>
      </c>
      <c r="DE82">
        <v>1607555106.5</v>
      </c>
      <c r="DF82" t="s">
        <v>613</v>
      </c>
      <c r="DG82">
        <v>1607555103.5</v>
      </c>
      <c r="DH82">
        <v>1607555106.5</v>
      </c>
      <c r="DI82">
        <v>26</v>
      </c>
      <c r="DJ82">
        <v>-0.02</v>
      </c>
      <c r="DK82">
        <v>-2.5000000000000001E-2</v>
      </c>
      <c r="DL82">
        <v>2.5459999999999998</v>
      </c>
      <c r="DM82">
        <v>8.9999999999999993E-3</v>
      </c>
      <c r="DN82">
        <v>400</v>
      </c>
      <c r="DO82">
        <v>12</v>
      </c>
      <c r="DP82">
        <v>0.04</v>
      </c>
      <c r="DQ82">
        <v>0.02</v>
      </c>
      <c r="DR82">
        <v>-0.102187457965072</v>
      </c>
      <c r="DS82">
        <v>0.19324478761911301</v>
      </c>
      <c r="DT82">
        <v>2.2839110137819401E-2</v>
      </c>
      <c r="DU82">
        <v>1</v>
      </c>
      <c r="DV82">
        <v>4.6371456499999998E-2</v>
      </c>
      <c r="DW82">
        <v>-0.222293579399332</v>
      </c>
      <c r="DX82">
        <v>2.8033811281870099E-2</v>
      </c>
      <c r="DY82">
        <v>0</v>
      </c>
      <c r="DZ82">
        <v>0.186941633333333</v>
      </c>
      <c r="EA82">
        <v>2.5972725250277801E-2</v>
      </c>
      <c r="EB82">
        <v>1.94513477653578E-3</v>
      </c>
      <c r="EC82">
        <v>1</v>
      </c>
      <c r="ED82">
        <v>2</v>
      </c>
      <c r="EE82">
        <v>3</v>
      </c>
      <c r="EF82" t="s">
        <v>305</v>
      </c>
      <c r="EG82">
        <v>100</v>
      </c>
      <c r="EH82">
        <v>100</v>
      </c>
      <c r="EI82">
        <v>2.5459999999999998</v>
      </c>
      <c r="EJ82">
        <v>9.4000000000000004E-3</v>
      </c>
      <c r="EK82">
        <v>2.5458000000000398</v>
      </c>
      <c r="EL82">
        <v>0</v>
      </c>
      <c r="EM82">
        <v>0</v>
      </c>
      <c r="EN82">
        <v>0</v>
      </c>
      <c r="EO82">
        <v>9.3199999999988795E-3</v>
      </c>
      <c r="EP82">
        <v>0</v>
      </c>
      <c r="EQ82">
        <v>0</v>
      </c>
      <c r="ER82">
        <v>0</v>
      </c>
      <c r="ES82">
        <v>-1</v>
      </c>
      <c r="ET82">
        <v>-1</v>
      </c>
      <c r="EU82">
        <v>-1</v>
      </c>
      <c r="EV82">
        <v>-1</v>
      </c>
      <c r="EW82">
        <v>6.6</v>
      </c>
      <c r="EX82">
        <v>6.6</v>
      </c>
      <c r="EY82">
        <v>2</v>
      </c>
      <c r="EZ82">
        <v>512.18499999999995</v>
      </c>
      <c r="FA82">
        <v>484.76400000000001</v>
      </c>
      <c r="FB82">
        <v>36.095199999999998</v>
      </c>
      <c r="FC82">
        <v>34.359099999999998</v>
      </c>
      <c r="FD82">
        <v>30.0001</v>
      </c>
      <c r="FE82">
        <v>34.160699999999999</v>
      </c>
      <c r="FF82">
        <v>34.110700000000001</v>
      </c>
      <c r="FG82">
        <v>11.5815</v>
      </c>
      <c r="FH82">
        <v>0</v>
      </c>
      <c r="FI82">
        <v>100</v>
      </c>
      <c r="FJ82">
        <v>-999.9</v>
      </c>
      <c r="FK82">
        <v>400</v>
      </c>
      <c r="FL82">
        <v>11.910399999999999</v>
      </c>
      <c r="FM82">
        <v>101.334</v>
      </c>
      <c r="FN82">
        <v>100.67400000000001</v>
      </c>
    </row>
    <row r="83" spans="1:170" x14ac:dyDescent="0.25">
      <c r="A83">
        <v>70</v>
      </c>
      <c r="B83">
        <v>1607555709.5</v>
      </c>
      <c r="C83">
        <v>14777.5</v>
      </c>
      <c r="D83" t="s">
        <v>621</v>
      </c>
      <c r="E83" t="s">
        <v>622</v>
      </c>
      <c r="F83" t="s">
        <v>285</v>
      </c>
      <c r="G83" t="s">
        <v>544</v>
      </c>
      <c r="H83">
        <v>1607555701.5</v>
      </c>
      <c r="I83">
        <f t="shared" si="86"/>
        <v>3.4122455952397485E-3</v>
      </c>
      <c r="J83">
        <f t="shared" si="87"/>
        <v>7.3845322198000956</v>
      </c>
      <c r="K83">
        <f t="shared" si="88"/>
        <v>389.453483870968</v>
      </c>
      <c r="L83">
        <f t="shared" si="89"/>
        <v>200.24151268882392</v>
      </c>
      <c r="M83">
        <f t="shared" si="90"/>
        <v>20.344446968798223</v>
      </c>
      <c r="N83">
        <f t="shared" si="91"/>
        <v>39.568297517504924</v>
      </c>
      <c r="O83">
        <f t="shared" si="92"/>
        <v>7.1770701799315342E-2</v>
      </c>
      <c r="P83">
        <f t="shared" si="93"/>
        <v>2.9566823476224862</v>
      </c>
      <c r="Q83">
        <f t="shared" si="94"/>
        <v>7.0816715764835558E-2</v>
      </c>
      <c r="R83">
        <f t="shared" si="95"/>
        <v>4.4345102715493273E-2</v>
      </c>
      <c r="S83">
        <f t="shared" si="96"/>
        <v>231.2827740715897</v>
      </c>
      <c r="T83">
        <f t="shared" si="97"/>
        <v>37.741715567714692</v>
      </c>
      <c r="U83">
        <f t="shared" si="98"/>
        <v>36.634712903225797</v>
      </c>
      <c r="V83">
        <f t="shared" si="99"/>
        <v>6.1802526410641292</v>
      </c>
      <c r="W83">
        <f t="shared" si="100"/>
        <v>22.956316056471259</v>
      </c>
      <c r="X83">
        <f t="shared" si="101"/>
        <v>1.4690491524108988</v>
      </c>
      <c r="Y83">
        <f t="shared" si="102"/>
        <v>6.3993244769636366</v>
      </c>
      <c r="Z83">
        <f t="shared" si="103"/>
        <v>4.7112034886532301</v>
      </c>
      <c r="AA83">
        <f t="shared" si="104"/>
        <v>-150.4800307500729</v>
      </c>
      <c r="AB83">
        <f t="shared" si="105"/>
        <v>101.69144991848844</v>
      </c>
      <c r="AC83">
        <f t="shared" si="106"/>
        <v>8.186191253093936</v>
      </c>
      <c r="AD83">
        <f t="shared" si="107"/>
        <v>190.68038449309918</v>
      </c>
      <c r="AE83">
        <v>0</v>
      </c>
      <c r="AF83">
        <v>0</v>
      </c>
      <c r="AG83">
        <f t="shared" si="108"/>
        <v>1</v>
      </c>
      <c r="AH83">
        <f t="shared" si="109"/>
        <v>0</v>
      </c>
      <c r="AI83">
        <f t="shared" si="110"/>
        <v>51921.457515694856</v>
      </c>
      <c r="AJ83" t="s">
        <v>287</v>
      </c>
      <c r="AK83">
        <v>715.47692307692296</v>
      </c>
      <c r="AL83">
        <v>3262.08</v>
      </c>
      <c r="AM83">
        <f t="shared" si="111"/>
        <v>2546.603076923077</v>
      </c>
      <c r="AN83">
        <f t="shared" si="112"/>
        <v>0.78066849277855754</v>
      </c>
      <c r="AO83">
        <v>-0.57774747981622299</v>
      </c>
      <c r="AP83" t="s">
        <v>623</v>
      </c>
      <c r="AQ83">
        <v>1174.4126923076899</v>
      </c>
      <c r="AR83">
        <v>1475.71</v>
      </c>
      <c r="AS83">
        <f t="shared" si="113"/>
        <v>0.20417108218573443</v>
      </c>
      <c r="AT83">
        <v>0.5</v>
      </c>
      <c r="AU83">
        <f t="shared" si="114"/>
        <v>1180.1428846182951</v>
      </c>
      <c r="AV83">
        <f t="shared" si="115"/>
        <v>7.3845322198000956</v>
      </c>
      <c r="AW83">
        <f t="shared" si="116"/>
        <v>120.47552494315582</v>
      </c>
      <c r="AX83">
        <f t="shared" si="117"/>
        <v>0.40015992302010556</v>
      </c>
      <c r="AY83">
        <f t="shared" si="118"/>
        <v>6.7468776903159781E-3</v>
      </c>
      <c r="AZ83">
        <f t="shared" si="119"/>
        <v>1.2105156162118573</v>
      </c>
      <c r="BA83" t="s">
        <v>624</v>
      </c>
      <c r="BB83">
        <v>885.19</v>
      </c>
      <c r="BC83">
        <f t="shared" si="120"/>
        <v>590.52</v>
      </c>
      <c r="BD83">
        <f t="shared" si="121"/>
        <v>0.51022371417108681</v>
      </c>
      <c r="BE83">
        <f t="shared" si="122"/>
        <v>0.75155770776098174</v>
      </c>
      <c r="BF83">
        <f t="shared" si="123"/>
        <v>0.39632228172939182</v>
      </c>
      <c r="BG83">
        <f t="shared" si="124"/>
        <v>0.70147170408604642</v>
      </c>
      <c r="BH83">
        <f t="shared" si="125"/>
        <v>1399.95</v>
      </c>
      <c r="BI83">
        <f t="shared" si="126"/>
        <v>1180.1428846182951</v>
      </c>
      <c r="BJ83">
        <f t="shared" si="127"/>
        <v>0.84298931005985578</v>
      </c>
      <c r="BK83">
        <f t="shared" si="128"/>
        <v>0.19597862011971179</v>
      </c>
      <c r="BL83">
        <v>6</v>
      </c>
      <c r="BM83">
        <v>0.5</v>
      </c>
      <c r="BN83" t="s">
        <v>290</v>
      </c>
      <c r="BO83">
        <v>2</v>
      </c>
      <c r="BP83">
        <v>1607555701.5</v>
      </c>
      <c r="BQ83">
        <v>389.453483870968</v>
      </c>
      <c r="BR83">
        <v>399.90941935483897</v>
      </c>
      <c r="BS83">
        <v>14.4592096774194</v>
      </c>
      <c r="BT83">
        <v>10.4237967741935</v>
      </c>
      <c r="BU83">
        <v>386.83219354838701</v>
      </c>
      <c r="BV83">
        <v>14.463016129032299</v>
      </c>
      <c r="BW83">
        <v>500.00938709677399</v>
      </c>
      <c r="BX83">
        <v>101.554516129032</v>
      </c>
      <c r="BY83">
        <v>4.50308161290323E-2</v>
      </c>
      <c r="BZ83">
        <v>37.272674193548397</v>
      </c>
      <c r="CA83">
        <v>36.634712903225797</v>
      </c>
      <c r="CB83">
        <v>999.9</v>
      </c>
      <c r="CC83">
        <v>0</v>
      </c>
      <c r="CD83">
        <v>0</v>
      </c>
      <c r="CE83">
        <v>10000.0406451613</v>
      </c>
      <c r="CF83">
        <v>0</v>
      </c>
      <c r="CG83">
        <v>235.04158064516099</v>
      </c>
      <c r="CH83">
        <v>1399.95</v>
      </c>
      <c r="CI83">
        <v>0.89999948387096795</v>
      </c>
      <c r="CJ83">
        <v>0.100000509677419</v>
      </c>
      <c r="CK83">
        <v>0</v>
      </c>
      <c r="CL83">
        <v>1176.8125806451601</v>
      </c>
      <c r="CM83">
        <v>4.9997499999999997</v>
      </c>
      <c r="CN83">
        <v>16337.319354838701</v>
      </c>
      <c r="CO83">
        <v>12177.6129032258</v>
      </c>
      <c r="CP83">
        <v>46.941064516129003</v>
      </c>
      <c r="CQ83">
        <v>48.344516129032201</v>
      </c>
      <c r="CR83">
        <v>47.548000000000002</v>
      </c>
      <c r="CS83">
        <v>48.170999999999999</v>
      </c>
      <c r="CT83">
        <v>48.8648387096774</v>
      </c>
      <c r="CU83">
        <v>1255.4538709677399</v>
      </c>
      <c r="CV83">
        <v>139.49612903225801</v>
      </c>
      <c r="CW83">
        <v>0</v>
      </c>
      <c r="CX83">
        <v>207.59999990463299</v>
      </c>
      <c r="CY83">
        <v>0</v>
      </c>
      <c r="CZ83">
        <v>1174.4126923076899</v>
      </c>
      <c r="DA83">
        <v>-396.27999946159099</v>
      </c>
      <c r="DB83">
        <v>-5517.5316164947699</v>
      </c>
      <c r="DC83">
        <v>16304.0307692308</v>
      </c>
      <c r="DD83">
        <v>15</v>
      </c>
      <c r="DE83">
        <v>1607555585</v>
      </c>
      <c r="DF83" t="s">
        <v>625</v>
      </c>
      <c r="DG83">
        <v>1607555585</v>
      </c>
      <c r="DH83">
        <v>1607555579.5</v>
      </c>
      <c r="DI83">
        <v>27</v>
      </c>
      <c r="DJ83">
        <v>7.5999999999999998E-2</v>
      </c>
      <c r="DK83">
        <v>-1.2999999999999999E-2</v>
      </c>
      <c r="DL83">
        <v>2.621</v>
      </c>
      <c r="DM83">
        <v>-4.0000000000000001E-3</v>
      </c>
      <c r="DN83">
        <v>399</v>
      </c>
      <c r="DO83">
        <v>11</v>
      </c>
      <c r="DP83">
        <v>0.37</v>
      </c>
      <c r="DQ83">
        <v>0.09</v>
      </c>
      <c r="DR83">
        <v>7.3939497056167998</v>
      </c>
      <c r="DS83">
        <v>-0.34231137918848098</v>
      </c>
      <c r="DT83">
        <v>4.2077889068370199E-2</v>
      </c>
      <c r="DU83">
        <v>1</v>
      </c>
      <c r="DV83">
        <v>-10.4600766666667</v>
      </c>
      <c r="DW83">
        <v>0.433043826473824</v>
      </c>
      <c r="DX83">
        <v>5.3348112639738203E-2</v>
      </c>
      <c r="DY83">
        <v>0</v>
      </c>
      <c r="DZ83">
        <v>4.0355100000000004</v>
      </c>
      <c r="EA83">
        <v>1.3416507230264101E-2</v>
      </c>
      <c r="EB83">
        <v>1.9722525193291299E-3</v>
      </c>
      <c r="EC83">
        <v>1</v>
      </c>
      <c r="ED83">
        <v>2</v>
      </c>
      <c r="EE83">
        <v>3</v>
      </c>
      <c r="EF83" t="s">
        <v>305</v>
      </c>
      <c r="EG83">
        <v>100</v>
      </c>
      <c r="EH83">
        <v>100</v>
      </c>
      <c r="EI83">
        <v>2.6219999999999999</v>
      </c>
      <c r="EJ83">
        <v>-3.8E-3</v>
      </c>
      <c r="EK83">
        <v>2.6213499999998899</v>
      </c>
      <c r="EL83">
        <v>0</v>
      </c>
      <c r="EM83">
        <v>0</v>
      </c>
      <c r="EN83">
        <v>0</v>
      </c>
      <c r="EO83">
        <v>-3.80476190476386E-3</v>
      </c>
      <c r="EP83">
        <v>0</v>
      </c>
      <c r="EQ83">
        <v>0</v>
      </c>
      <c r="ER83">
        <v>0</v>
      </c>
      <c r="ES83">
        <v>-1</v>
      </c>
      <c r="ET83">
        <v>-1</v>
      </c>
      <c r="EU83">
        <v>-1</v>
      </c>
      <c r="EV83">
        <v>-1</v>
      </c>
      <c r="EW83">
        <v>2.1</v>
      </c>
      <c r="EX83">
        <v>2.2000000000000002</v>
      </c>
      <c r="EY83">
        <v>2</v>
      </c>
      <c r="EZ83">
        <v>514.024</v>
      </c>
      <c r="FA83">
        <v>484.06900000000002</v>
      </c>
      <c r="FB83">
        <v>36.113</v>
      </c>
      <c r="FC83">
        <v>34.374299999999998</v>
      </c>
      <c r="FD83">
        <v>30.0002</v>
      </c>
      <c r="FE83">
        <v>34.177999999999997</v>
      </c>
      <c r="FF83">
        <v>34.123199999999997</v>
      </c>
      <c r="FG83">
        <v>11.798</v>
      </c>
      <c r="FH83">
        <v>0</v>
      </c>
      <c r="FI83">
        <v>100</v>
      </c>
      <c r="FJ83">
        <v>-999.9</v>
      </c>
      <c r="FK83">
        <v>400</v>
      </c>
      <c r="FL83">
        <v>11.4095</v>
      </c>
      <c r="FM83">
        <v>101.328</v>
      </c>
      <c r="FN83">
        <v>100.678</v>
      </c>
    </row>
    <row r="84" spans="1:170" x14ac:dyDescent="0.25">
      <c r="A84">
        <v>71</v>
      </c>
      <c r="B84">
        <v>1607555864.5999999</v>
      </c>
      <c r="C84">
        <v>14932.5999999046</v>
      </c>
      <c r="D84" t="s">
        <v>626</v>
      </c>
      <c r="E84" t="s">
        <v>627</v>
      </c>
      <c r="F84" t="s">
        <v>285</v>
      </c>
      <c r="G84" t="s">
        <v>544</v>
      </c>
      <c r="H84">
        <v>1607555856.8499999</v>
      </c>
      <c r="I84">
        <f t="shared" si="86"/>
        <v>2.9257695180019893E-3</v>
      </c>
      <c r="J84">
        <f t="shared" si="87"/>
        <v>5.5488046696276196</v>
      </c>
      <c r="K84">
        <f t="shared" si="88"/>
        <v>391.57683333333301</v>
      </c>
      <c r="L84">
        <f t="shared" si="89"/>
        <v>221.19971108196978</v>
      </c>
      <c r="M84">
        <f t="shared" si="90"/>
        <v>22.474302951129673</v>
      </c>
      <c r="N84">
        <f t="shared" si="91"/>
        <v>39.784936146305256</v>
      </c>
      <c r="O84">
        <f t="shared" si="92"/>
        <v>6.1121397102160489E-2</v>
      </c>
      <c r="P84">
        <f t="shared" si="93"/>
        <v>2.9567853519271465</v>
      </c>
      <c r="Q84">
        <f t="shared" si="94"/>
        <v>6.042806058319361E-2</v>
      </c>
      <c r="R84">
        <f t="shared" si="95"/>
        <v>3.7829175959535208E-2</v>
      </c>
      <c r="S84">
        <f t="shared" si="96"/>
        <v>231.29364496262036</v>
      </c>
      <c r="T84">
        <f t="shared" si="97"/>
        <v>37.89360015295351</v>
      </c>
      <c r="U84">
        <f t="shared" si="98"/>
        <v>36.341606666666699</v>
      </c>
      <c r="V84">
        <f t="shared" si="99"/>
        <v>6.0818051020582526</v>
      </c>
      <c r="W84">
        <f t="shared" si="100"/>
        <v>20.943422560100121</v>
      </c>
      <c r="X84">
        <f t="shared" si="101"/>
        <v>1.342233437448672</v>
      </c>
      <c r="Y84">
        <f t="shared" si="102"/>
        <v>6.4088543006614263</v>
      </c>
      <c r="Z84">
        <f t="shared" si="103"/>
        <v>4.7395716646095805</v>
      </c>
      <c r="AA84">
        <f t="shared" si="104"/>
        <v>-129.02643574388773</v>
      </c>
      <c r="AB84">
        <f t="shared" si="105"/>
        <v>152.77278806217404</v>
      </c>
      <c r="AC84">
        <f t="shared" si="106"/>
        <v>12.282030349475324</v>
      </c>
      <c r="AD84">
        <f t="shared" si="107"/>
        <v>267.32202763038197</v>
      </c>
      <c r="AE84">
        <v>0</v>
      </c>
      <c r="AF84">
        <v>0</v>
      </c>
      <c r="AG84">
        <f t="shared" si="108"/>
        <v>1</v>
      </c>
      <c r="AH84">
        <f t="shared" si="109"/>
        <v>0</v>
      </c>
      <c r="AI84">
        <f t="shared" si="110"/>
        <v>51919.805629163529</v>
      </c>
      <c r="AJ84" t="s">
        <v>287</v>
      </c>
      <c r="AK84">
        <v>715.47692307692296</v>
      </c>
      <c r="AL84">
        <v>3262.08</v>
      </c>
      <c r="AM84">
        <f t="shared" si="111"/>
        <v>2546.603076923077</v>
      </c>
      <c r="AN84">
        <f t="shared" si="112"/>
        <v>0.78066849277855754</v>
      </c>
      <c r="AO84">
        <v>-0.57774747981622299</v>
      </c>
      <c r="AP84" t="s">
        <v>628</v>
      </c>
      <c r="AQ84">
        <v>1016.38707692308</v>
      </c>
      <c r="AR84">
        <v>1239.3900000000001</v>
      </c>
      <c r="AS84">
        <f t="shared" si="113"/>
        <v>0.17992958074288157</v>
      </c>
      <c r="AT84">
        <v>0.5</v>
      </c>
      <c r="AU84">
        <f t="shared" si="114"/>
        <v>1180.202028754584</v>
      </c>
      <c r="AV84">
        <f t="shared" si="115"/>
        <v>5.5488046696276196</v>
      </c>
      <c r="AW84">
        <f t="shared" si="116"/>
        <v>106.17662811285528</v>
      </c>
      <c r="AX84">
        <f t="shared" si="117"/>
        <v>0.36651094490031394</v>
      </c>
      <c r="AY84">
        <f t="shared" si="118"/>
        <v>5.1911045737727864E-3</v>
      </c>
      <c r="AZ84">
        <f t="shared" si="119"/>
        <v>1.6320044538038871</v>
      </c>
      <c r="BA84" t="s">
        <v>629</v>
      </c>
      <c r="BB84">
        <v>785.14</v>
      </c>
      <c r="BC84">
        <f t="shared" si="120"/>
        <v>454.25000000000011</v>
      </c>
      <c r="BD84">
        <f t="shared" si="121"/>
        <v>0.49092553236526143</v>
      </c>
      <c r="BE84">
        <f t="shared" si="122"/>
        <v>0.81660839584325817</v>
      </c>
      <c r="BF84">
        <f t="shared" si="123"/>
        <v>0.42564870567195667</v>
      </c>
      <c r="BG84">
        <f t="shared" si="124"/>
        <v>0.7942698327545834</v>
      </c>
      <c r="BH84">
        <f t="shared" si="125"/>
        <v>1400.02066666667</v>
      </c>
      <c r="BI84">
        <f t="shared" si="126"/>
        <v>1180.202028754584</v>
      </c>
      <c r="BJ84">
        <f t="shared" si="127"/>
        <v>0.84298900498700824</v>
      </c>
      <c r="BK84">
        <f t="shared" si="128"/>
        <v>0.19597800997401649</v>
      </c>
      <c r="BL84">
        <v>6</v>
      </c>
      <c r="BM84">
        <v>0.5</v>
      </c>
      <c r="BN84" t="s">
        <v>290</v>
      </c>
      <c r="BO84">
        <v>2</v>
      </c>
      <c r="BP84">
        <v>1607555856.8499999</v>
      </c>
      <c r="BQ84">
        <v>391.57683333333301</v>
      </c>
      <c r="BR84">
        <v>399.609933333333</v>
      </c>
      <c r="BS84">
        <v>13.2107166666667</v>
      </c>
      <c r="BT84">
        <v>9.7462879999999998</v>
      </c>
      <c r="BU84">
        <v>388.95530000000002</v>
      </c>
      <c r="BV84">
        <v>13.21452</v>
      </c>
      <c r="BW84">
        <v>500.0163</v>
      </c>
      <c r="BX84">
        <v>101.554966666667</v>
      </c>
      <c r="BY84">
        <v>4.6897283333333303E-2</v>
      </c>
      <c r="BZ84">
        <v>37.299993333333298</v>
      </c>
      <c r="CA84">
        <v>36.341606666666699</v>
      </c>
      <c r="CB84">
        <v>999.9</v>
      </c>
      <c r="CC84">
        <v>0</v>
      </c>
      <c r="CD84">
        <v>0</v>
      </c>
      <c r="CE84">
        <v>10000.580666666699</v>
      </c>
      <c r="CF84">
        <v>0</v>
      </c>
      <c r="CG84">
        <v>245.047666666667</v>
      </c>
      <c r="CH84">
        <v>1400.02066666667</v>
      </c>
      <c r="CI84">
        <v>0.90000936666666698</v>
      </c>
      <c r="CJ84">
        <v>9.9990506666666701E-2</v>
      </c>
      <c r="CK84">
        <v>0</v>
      </c>
      <c r="CL84">
        <v>1017.88623333333</v>
      </c>
      <c r="CM84">
        <v>4.9997499999999997</v>
      </c>
      <c r="CN84">
        <v>14077.73</v>
      </c>
      <c r="CO84">
        <v>12178.26</v>
      </c>
      <c r="CP84">
        <v>46.9288666666667</v>
      </c>
      <c r="CQ84">
        <v>48.307866666666598</v>
      </c>
      <c r="CR84">
        <v>47.5041333333333</v>
      </c>
      <c r="CS84">
        <v>48.1291333333333</v>
      </c>
      <c r="CT84">
        <v>48.8791333333333</v>
      </c>
      <c r="CU84">
        <v>1255.5323333333299</v>
      </c>
      <c r="CV84">
        <v>139.489</v>
      </c>
      <c r="CW84">
        <v>0</v>
      </c>
      <c r="CX84">
        <v>154.299999952316</v>
      </c>
      <c r="CY84">
        <v>0</v>
      </c>
      <c r="CZ84">
        <v>1016.38707692308</v>
      </c>
      <c r="DA84">
        <v>-234.40150444173301</v>
      </c>
      <c r="DB84">
        <v>-3206.9401733261998</v>
      </c>
      <c r="DC84">
        <v>14057.6538461538</v>
      </c>
      <c r="DD84">
        <v>15</v>
      </c>
      <c r="DE84">
        <v>1607555585</v>
      </c>
      <c r="DF84" t="s">
        <v>625</v>
      </c>
      <c r="DG84">
        <v>1607555585</v>
      </c>
      <c r="DH84">
        <v>1607555579.5</v>
      </c>
      <c r="DI84">
        <v>27</v>
      </c>
      <c r="DJ84">
        <v>7.5999999999999998E-2</v>
      </c>
      <c r="DK84">
        <v>-1.2999999999999999E-2</v>
      </c>
      <c r="DL84">
        <v>2.621</v>
      </c>
      <c r="DM84">
        <v>-4.0000000000000001E-3</v>
      </c>
      <c r="DN84">
        <v>399</v>
      </c>
      <c r="DO84">
        <v>11</v>
      </c>
      <c r="DP84">
        <v>0.37</v>
      </c>
      <c r="DQ84">
        <v>0.09</v>
      </c>
      <c r="DR84">
        <v>5.5530452955757204</v>
      </c>
      <c r="DS84">
        <v>-0.387156743692604</v>
      </c>
      <c r="DT84">
        <v>3.4694190208539602E-2</v>
      </c>
      <c r="DU84">
        <v>1</v>
      </c>
      <c r="DV84">
        <v>-8.0377629032258096</v>
      </c>
      <c r="DW84">
        <v>0.493735161290353</v>
      </c>
      <c r="DX84">
        <v>4.4412748692351699E-2</v>
      </c>
      <c r="DY84">
        <v>0</v>
      </c>
      <c r="DZ84">
        <v>3.4658587096774198</v>
      </c>
      <c r="EA84">
        <v>-0.11493822580646899</v>
      </c>
      <c r="EB84">
        <v>8.6212957419723995E-3</v>
      </c>
      <c r="EC84">
        <v>1</v>
      </c>
      <c r="ED84">
        <v>2</v>
      </c>
      <c r="EE84">
        <v>3</v>
      </c>
      <c r="EF84" t="s">
        <v>305</v>
      </c>
      <c r="EG84">
        <v>100</v>
      </c>
      <c r="EH84">
        <v>100</v>
      </c>
      <c r="EI84">
        <v>2.6219999999999999</v>
      </c>
      <c r="EJ84">
        <v>-3.8E-3</v>
      </c>
      <c r="EK84">
        <v>2.6213499999998899</v>
      </c>
      <c r="EL84">
        <v>0</v>
      </c>
      <c r="EM84">
        <v>0</v>
      </c>
      <c r="EN84">
        <v>0</v>
      </c>
      <c r="EO84">
        <v>-3.80476190476386E-3</v>
      </c>
      <c r="EP84">
        <v>0</v>
      </c>
      <c r="EQ84">
        <v>0</v>
      </c>
      <c r="ER84">
        <v>0</v>
      </c>
      <c r="ES84">
        <v>-1</v>
      </c>
      <c r="ET84">
        <v>-1</v>
      </c>
      <c r="EU84">
        <v>-1</v>
      </c>
      <c r="EV84">
        <v>-1</v>
      </c>
      <c r="EW84">
        <v>4.7</v>
      </c>
      <c r="EX84">
        <v>4.8</v>
      </c>
      <c r="EY84">
        <v>2</v>
      </c>
      <c r="EZ84">
        <v>511.11399999999998</v>
      </c>
      <c r="FA84">
        <v>483.27100000000002</v>
      </c>
      <c r="FB84">
        <v>36.114699999999999</v>
      </c>
      <c r="FC84">
        <v>34.377800000000001</v>
      </c>
      <c r="FD84">
        <v>29.999700000000001</v>
      </c>
      <c r="FE84">
        <v>34.176099999999998</v>
      </c>
      <c r="FF84">
        <v>34.119900000000001</v>
      </c>
      <c r="FG84">
        <v>12.0266</v>
      </c>
      <c r="FH84">
        <v>0</v>
      </c>
      <c r="FI84">
        <v>100</v>
      </c>
      <c r="FJ84">
        <v>-999.9</v>
      </c>
      <c r="FK84">
        <v>400</v>
      </c>
      <c r="FL84">
        <v>14.353400000000001</v>
      </c>
      <c r="FM84">
        <v>101.33199999999999</v>
      </c>
      <c r="FN84">
        <v>100.68</v>
      </c>
    </row>
    <row r="85" spans="1:170" x14ac:dyDescent="0.25">
      <c r="A85">
        <v>72</v>
      </c>
      <c r="B85">
        <v>1607556165.0999999</v>
      </c>
      <c r="C85">
        <v>15233.0999999046</v>
      </c>
      <c r="D85" t="s">
        <v>630</v>
      </c>
      <c r="E85" t="s">
        <v>631</v>
      </c>
      <c r="F85" t="s">
        <v>525</v>
      </c>
      <c r="G85" t="s">
        <v>301</v>
      </c>
      <c r="H85">
        <v>1607556157.0999999</v>
      </c>
      <c r="I85">
        <f t="shared" si="86"/>
        <v>6.4394774641063888E-4</v>
      </c>
      <c r="J85">
        <f t="shared" si="87"/>
        <v>0.49624421032807237</v>
      </c>
      <c r="K85">
        <f t="shared" si="88"/>
        <v>398.74148387096801</v>
      </c>
      <c r="L85">
        <f t="shared" si="89"/>
        <v>300.7761666456787</v>
      </c>
      <c r="M85">
        <f t="shared" si="90"/>
        <v>30.563953579528494</v>
      </c>
      <c r="N85">
        <f t="shared" si="91"/>
        <v>40.518889309541876</v>
      </c>
      <c r="O85">
        <f t="shared" si="92"/>
        <v>1.1805658551231456E-2</v>
      </c>
      <c r="P85">
        <f t="shared" si="93"/>
        <v>2.9568637202439483</v>
      </c>
      <c r="Q85">
        <f t="shared" si="94"/>
        <v>1.177953467584505E-2</v>
      </c>
      <c r="R85">
        <f t="shared" si="95"/>
        <v>7.3645514359050885E-3</v>
      </c>
      <c r="S85">
        <f t="shared" si="96"/>
        <v>231.28981375037799</v>
      </c>
      <c r="T85">
        <f t="shared" si="97"/>
        <v>38.459839110339232</v>
      </c>
      <c r="U85">
        <f t="shared" si="98"/>
        <v>37.200067741935499</v>
      </c>
      <c r="V85">
        <f t="shared" si="99"/>
        <v>6.3740566994013141</v>
      </c>
      <c r="W85">
        <f t="shared" si="100"/>
        <v>15.948643942652938</v>
      </c>
      <c r="X85">
        <f t="shared" si="101"/>
        <v>1.0211337775360754</v>
      </c>
      <c r="Y85">
        <f t="shared" si="102"/>
        <v>6.4026369966487406</v>
      </c>
      <c r="Z85">
        <f t="shared" si="103"/>
        <v>5.3529229218652388</v>
      </c>
      <c r="AA85">
        <f t="shared" si="104"/>
        <v>-28.398095616709174</v>
      </c>
      <c r="AB85">
        <f t="shared" si="105"/>
        <v>13.088625322754718</v>
      </c>
      <c r="AC85">
        <f t="shared" si="106"/>
        <v>1.0565061397875157</v>
      </c>
      <c r="AD85">
        <f t="shared" si="107"/>
        <v>217.03684959621106</v>
      </c>
      <c r="AE85">
        <v>0</v>
      </c>
      <c r="AF85">
        <v>0</v>
      </c>
      <c r="AG85">
        <f t="shared" si="108"/>
        <v>1</v>
      </c>
      <c r="AH85">
        <f t="shared" si="109"/>
        <v>0</v>
      </c>
      <c r="AI85">
        <f t="shared" si="110"/>
        <v>51925.334504870305</v>
      </c>
      <c r="AJ85" t="s">
        <v>287</v>
      </c>
      <c r="AK85">
        <v>715.47692307692296</v>
      </c>
      <c r="AL85">
        <v>3262.08</v>
      </c>
      <c r="AM85">
        <f t="shared" si="111"/>
        <v>2546.603076923077</v>
      </c>
      <c r="AN85">
        <f t="shared" si="112"/>
        <v>0.78066849277855754</v>
      </c>
      <c r="AO85">
        <v>-0.57774747981622299</v>
      </c>
      <c r="AP85" t="s">
        <v>632</v>
      </c>
      <c r="AQ85">
        <v>1128.45115384615</v>
      </c>
      <c r="AR85">
        <v>1205.49</v>
      </c>
      <c r="AS85">
        <f t="shared" si="113"/>
        <v>6.3906665467030055E-2</v>
      </c>
      <c r="AT85">
        <v>0.5</v>
      </c>
      <c r="AU85">
        <f t="shared" si="114"/>
        <v>1180.1753717151414</v>
      </c>
      <c r="AV85">
        <f t="shared" si="115"/>
        <v>0.49624421032807237</v>
      </c>
      <c r="AW85">
        <f t="shared" si="116"/>
        <v>37.710536336313695</v>
      </c>
      <c r="AX85">
        <f t="shared" si="117"/>
        <v>0.44276601216102995</v>
      </c>
      <c r="AY85">
        <f t="shared" si="118"/>
        <v>9.1002720094342422E-4</v>
      </c>
      <c r="AZ85">
        <f t="shared" si="119"/>
        <v>1.7060199586889979</v>
      </c>
      <c r="BA85" t="s">
        <v>633</v>
      </c>
      <c r="BB85">
        <v>671.74</v>
      </c>
      <c r="BC85">
        <f t="shared" si="120"/>
        <v>533.75</v>
      </c>
      <c r="BD85">
        <f t="shared" si="121"/>
        <v>0.14433507476131155</v>
      </c>
      <c r="BE85">
        <f t="shared" si="122"/>
        <v>0.79394596848290189</v>
      </c>
      <c r="BF85">
        <f t="shared" si="123"/>
        <v>0.15721793923867813</v>
      </c>
      <c r="BG85">
        <f t="shared" si="124"/>
        <v>0.80758168347336912</v>
      </c>
      <c r="BH85">
        <f t="shared" si="125"/>
        <v>1399.98806451613</v>
      </c>
      <c r="BI85">
        <f t="shared" si="126"/>
        <v>1180.1753717151414</v>
      </c>
      <c r="BJ85">
        <f t="shared" si="127"/>
        <v>0.84298959514561211</v>
      </c>
      <c r="BK85">
        <f t="shared" si="128"/>
        <v>0.19597919029122424</v>
      </c>
      <c r="BL85">
        <v>6</v>
      </c>
      <c r="BM85">
        <v>0.5</v>
      </c>
      <c r="BN85" t="s">
        <v>290</v>
      </c>
      <c r="BO85">
        <v>2</v>
      </c>
      <c r="BP85">
        <v>1607556157.0999999</v>
      </c>
      <c r="BQ85">
        <v>398.74148387096801</v>
      </c>
      <c r="BR85">
        <v>399.64509677419397</v>
      </c>
      <c r="BS85">
        <v>10.048853870967701</v>
      </c>
      <c r="BT85">
        <v>9.28388387096774</v>
      </c>
      <c r="BU85">
        <v>396.12019354838702</v>
      </c>
      <c r="BV85">
        <v>10.0526580645161</v>
      </c>
      <c r="BW85">
        <v>500.00141935483902</v>
      </c>
      <c r="BX85">
        <v>101.57090322580601</v>
      </c>
      <c r="BY85">
        <v>4.6036441935483903E-2</v>
      </c>
      <c r="BZ85">
        <v>37.2821741935484</v>
      </c>
      <c r="CA85">
        <v>37.200067741935499</v>
      </c>
      <c r="CB85">
        <v>999.9</v>
      </c>
      <c r="CC85">
        <v>0</v>
      </c>
      <c r="CD85">
        <v>0</v>
      </c>
      <c r="CE85">
        <v>9999.4561290322599</v>
      </c>
      <c r="CF85">
        <v>0</v>
      </c>
      <c r="CG85">
        <v>219.16929032258099</v>
      </c>
      <c r="CH85">
        <v>1399.98806451613</v>
      </c>
      <c r="CI85">
        <v>0.89998874193548395</v>
      </c>
      <c r="CJ85">
        <v>0.100011270967742</v>
      </c>
      <c r="CK85">
        <v>0</v>
      </c>
      <c r="CL85">
        <v>1128.94709677419</v>
      </c>
      <c r="CM85">
        <v>4.9997499999999997</v>
      </c>
      <c r="CN85">
        <v>15773.3548387097</v>
      </c>
      <c r="CO85">
        <v>12177.893548387099</v>
      </c>
      <c r="CP85">
        <v>46.5</v>
      </c>
      <c r="CQ85">
        <v>47.936999999999998</v>
      </c>
      <c r="CR85">
        <v>47.125</v>
      </c>
      <c r="CS85">
        <v>47.741870967741903</v>
      </c>
      <c r="CT85">
        <v>48.483741935483899</v>
      </c>
      <c r="CU85">
        <v>1255.4748387096799</v>
      </c>
      <c r="CV85">
        <v>139.513225806452</v>
      </c>
      <c r="CW85">
        <v>0</v>
      </c>
      <c r="CX85">
        <v>299.60000014305098</v>
      </c>
      <c r="CY85">
        <v>0</v>
      </c>
      <c r="CZ85">
        <v>1128.45115384615</v>
      </c>
      <c r="DA85">
        <v>-68.883076966885099</v>
      </c>
      <c r="DB85">
        <v>-968.60171007431995</v>
      </c>
      <c r="DC85">
        <v>15766.0307692308</v>
      </c>
      <c r="DD85">
        <v>15</v>
      </c>
      <c r="DE85">
        <v>1607555585</v>
      </c>
      <c r="DF85" t="s">
        <v>625</v>
      </c>
      <c r="DG85">
        <v>1607555585</v>
      </c>
      <c r="DH85">
        <v>1607555579.5</v>
      </c>
      <c r="DI85">
        <v>27</v>
      </c>
      <c r="DJ85">
        <v>7.5999999999999998E-2</v>
      </c>
      <c r="DK85">
        <v>-1.2999999999999999E-2</v>
      </c>
      <c r="DL85">
        <v>2.621</v>
      </c>
      <c r="DM85">
        <v>-4.0000000000000001E-3</v>
      </c>
      <c r="DN85">
        <v>399</v>
      </c>
      <c r="DO85">
        <v>11</v>
      </c>
      <c r="DP85">
        <v>0.37</v>
      </c>
      <c r="DQ85">
        <v>0.09</v>
      </c>
      <c r="DR85">
        <v>0.50099124228679304</v>
      </c>
      <c r="DS85">
        <v>-0.531442287544453</v>
      </c>
      <c r="DT85">
        <v>6.4942571658386697E-2</v>
      </c>
      <c r="DU85">
        <v>0</v>
      </c>
      <c r="DV85">
        <v>-0.90351938709677404</v>
      </c>
      <c r="DW85">
        <v>0.70915253225806596</v>
      </c>
      <c r="DX85">
        <v>8.3067753713140305E-2</v>
      </c>
      <c r="DY85">
        <v>0</v>
      </c>
      <c r="DZ85">
        <v>0.76496135483870997</v>
      </c>
      <c r="EA85">
        <v>-6.2724677419372498E-3</v>
      </c>
      <c r="EB85">
        <v>7.5183635609590003E-4</v>
      </c>
      <c r="EC85">
        <v>1</v>
      </c>
      <c r="ED85">
        <v>1</v>
      </c>
      <c r="EE85">
        <v>3</v>
      </c>
      <c r="EF85" t="s">
        <v>321</v>
      </c>
      <c r="EG85">
        <v>100</v>
      </c>
      <c r="EH85">
        <v>100</v>
      </c>
      <c r="EI85">
        <v>2.6219999999999999</v>
      </c>
      <c r="EJ85">
        <v>-3.8E-3</v>
      </c>
      <c r="EK85">
        <v>2.6213499999998899</v>
      </c>
      <c r="EL85">
        <v>0</v>
      </c>
      <c r="EM85">
        <v>0</v>
      </c>
      <c r="EN85">
        <v>0</v>
      </c>
      <c r="EO85">
        <v>-3.80476190476386E-3</v>
      </c>
      <c r="EP85">
        <v>0</v>
      </c>
      <c r="EQ85">
        <v>0</v>
      </c>
      <c r="ER85">
        <v>0</v>
      </c>
      <c r="ES85">
        <v>-1</v>
      </c>
      <c r="ET85">
        <v>-1</v>
      </c>
      <c r="EU85">
        <v>-1</v>
      </c>
      <c r="EV85">
        <v>-1</v>
      </c>
      <c r="EW85">
        <v>9.6999999999999993</v>
      </c>
      <c r="EX85">
        <v>9.8000000000000007</v>
      </c>
      <c r="EY85">
        <v>2</v>
      </c>
      <c r="EZ85">
        <v>509.19900000000001</v>
      </c>
      <c r="FA85">
        <v>483.07299999999998</v>
      </c>
      <c r="FB85">
        <v>36.0745</v>
      </c>
      <c r="FC85">
        <v>34.098100000000002</v>
      </c>
      <c r="FD85">
        <v>29.9998</v>
      </c>
      <c r="FE85">
        <v>33.929400000000001</v>
      </c>
      <c r="FF85">
        <v>33.883600000000001</v>
      </c>
      <c r="FG85">
        <v>12.7081</v>
      </c>
      <c r="FH85">
        <v>0</v>
      </c>
      <c r="FI85">
        <v>100</v>
      </c>
      <c r="FJ85">
        <v>-999.9</v>
      </c>
      <c r="FK85">
        <v>400</v>
      </c>
      <c r="FL85">
        <v>13.129099999999999</v>
      </c>
      <c r="FM85">
        <v>101.399</v>
      </c>
      <c r="FN85">
        <v>100.749</v>
      </c>
    </row>
    <row r="86" spans="1:170" x14ac:dyDescent="0.25">
      <c r="A86">
        <v>73</v>
      </c>
      <c r="B86">
        <v>1607556429.5999999</v>
      </c>
      <c r="C86">
        <v>15497.5999999046</v>
      </c>
      <c r="D86" t="s">
        <v>634</v>
      </c>
      <c r="E86" t="s">
        <v>635</v>
      </c>
      <c r="F86" t="s">
        <v>525</v>
      </c>
      <c r="G86" t="s">
        <v>301</v>
      </c>
      <c r="H86">
        <v>1607556421.5999999</v>
      </c>
      <c r="I86">
        <f t="shared" si="86"/>
        <v>4.0268355005547923E-4</v>
      </c>
      <c r="J86">
        <f t="shared" si="87"/>
        <v>0.17978452233371087</v>
      </c>
      <c r="K86">
        <f t="shared" si="88"/>
        <v>400.42503225806502</v>
      </c>
      <c r="L86">
        <f t="shared" si="89"/>
        <v>330.56567558443919</v>
      </c>
      <c r="M86">
        <f t="shared" si="90"/>
        <v>33.589645293125329</v>
      </c>
      <c r="N86">
        <f t="shared" si="91"/>
        <v>40.688237749599594</v>
      </c>
      <c r="O86">
        <f t="shared" si="92"/>
        <v>7.497527487896719E-3</v>
      </c>
      <c r="P86">
        <f t="shared" si="93"/>
        <v>2.9572455004405436</v>
      </c>
      <c r="Q86">
        <f t="shared" si="94"/>
        <v>7.4869832266405744E-3</v>
      </c>
      <c r="R86">
        <f t="shared" si="95"/>
        <v>4.6803106204804743E-3</v>
      </c>
      <c r="S86">
        <f t="shared" si="96"/>
        <v>231.29540979858973</v>
      </c>
      <c r="T86">
        <f t="shared" si="97"/>
        <v>37.878691407520947</v>
      </c>
      <c r="U86">
        <f t="shared" si="98"/>
        <v>36.639454838709703</v>
      </c>
      <c r="V86">
        <f t="shared" si="99"/>
        <v>6.1818566537205797</v>
      </c>
      <c r="W86">
        <f t="shared" si="100"/>
        <v>14.677624851828078</v>
      </c>
      <c r="X86">
        <f t="shared" si="101"/>
        <v>0.90731769396965356</v>
      </c>
      <c r="Y86">
        <f t="shared" si="102"/>
        <v>6.1816383994624884</v>
      </c>
      <c r="Z86">
        <f t="shared" si="103"/>
        <v>5.2745389597509265</v>
      </c>
      <c r="AA86">
        <f t="shared" si="104"/>
        <v>-17.758344557446634</v>
      </c>
      <c r="AB86">
        <f t="shared" si="105"/>
        <v>-0.10285872220279867</v>
      </c>
      <c r="AC86">
        <f t="shared" si="106"/>
        <v>-8.2533921023314472E-3</v>
      </c>
      <c r="AD86">
        <f t="shared" si="107"/>
        <v>213.42595312683798</v>
      </c>
      <c r="AE86">
        <v>0</v>
      </c>
      <c r="AF86">
        <v>0</v>
      </c>
      <c r="AG86">
        <f t="shared" si="108"/>
        <v>1</v>
      </c>
      <c r="AH86">
        <f t="shared" si="109"/>
        <v>0</v>
      </c>
      <c r="AI86">
        <f t="shared" si="110"/>
        <v>52043.917247906131</v>
      </c>
      <c r="AJ86" t="s">
        <v>287</v>
      </c>
      <c r="AK86">
        <v>715.47692307692296</v>
      </c>
      <c r="AL86">
        <v>3262.08</v>
      </c>
      <c r="AM86">
        <f t="shared" si="111"/>
        <v>2546.603076923077</v>
      </c>
      <c r="AN86">
        <f t="shared" si="112"/>
        <v>0.78066849277855754</v>
      </c>
      <c r="AO86">
        <v>-0.57774747981622299</v>
      </c>
      <c r="AP86" t="s">
        <v>636</v>
      </c>
      <c r="AQ86">
        <v>1033.3900000000001</v>
      </c>
      <c r="AR86">
        <v>1081.25</v>
      </c>
      <c r="AS86">
        <f t="shared" si="113"/>
        <v>4.4263583815028817E-2</v>
      </c>
      <c r="AT86">
        <v>0.5</v>
      </c>
      <c r="AU86">
        <f t="shared" si="114"/>
        <v>1180.2083097934578</v>
      </c>
      <c r="AV86">
        <f t="shared" si="115"/>
        <v>0.17978452233371087</v>
      </c>
      <c r="AW86">
        <f t="shared" si="116"/>
        <v>26.120124719868109</v>
      </c>
      <c r="AX86">
        <f t="shared" si="117"/>
        <v>0.37959768786127174</v>
      </c>
      <c r="AY86">
        <f t="shared" si="118"/>
        <v>6.418629625498109E-4</v>
      </c>
      <c r="AZ86">
        <f t="shared" si="119"/>
        <v>2.0169526011560692</v>
      </c>
      <c r="BA86" t="s">
        <v>637</v>
      </c>
      <c r="BB86">
        <v>670.81</v>
      </c>
      <c r="BC86">
        <f t="shared" si="120"/>
        <v>410.44000000000005</v>
      </c>
      <c r="BD86">
        <f t="shared" si="121"/>
        <v>0.11660656856056889</v>
      </c>
      <c r="BE86">
        <f t="shared" si="122"/>
        <v>0.84160662532271813</v>
      </c>
      <c r="BF86">
        <f t="shared" si="123"/>
        <v>0.13084615303729688</v>
      </c>
      <c r="BG86">
        <f t="shared" si="124"/>
        <v>0.85636824197785044</v>
      </c>
      <c r="BH86">
        <f t="shared" si="125"/>
        <v>1400.02774193548</v>
      </c>
      <c r="BI86">
        <f t="shared" si="126"/>
        <v>1180.2083097934578</v>
      </c>
      <c r="BJ86">
        <f t="shared" si="127"/>
        <v>0.84298923117185454</v>
      </c>
      <c r="BK86">
        <f t="shared" si="128"/>
        <v>0.19597846234370908</v>
      </c>
      <c r="BL86">
        <v>6</v>
      </c>
      <c r="BM86">
        <v>0.5</v>
      </c>
      <c r="BN86" t="s">
        <v>290</v>
      </c>
      <c r="BO86">
        <v>2</v>
      </c>
      <c r="BP86">
        <v>1607556421.5999999</v>
      </c>
      <c r="BQ86">
        <v>400.42503225806502</v>
      </c>
      <c r="BR86">
        <v>400.83425806451601</v>
      </c>
      <c r="BS86">
        <v>8.9291829032258097</v>
      </c>
      <c r="BT86">
        <v>8.4502880645161298</v>
      </c>
      <c r="BU86">
        <v>397.803838709677</v>
      </c>
      <c r="BV86">
        <v>8.9329896774193607</v>
      </c>
      <c r="BW86">
        <v>500.011129032258</v>
      </c>
      <c r="BX86">
        <v>101.565322580645</v>
      </c>
      <c r="BY86">
        <v>4.73001870967742E-2</v>
      </c>
      <c r="BZ86">
        <v>36.638809677419403</v>
      </c>
      <c r="CA86">
        <v>36.639454838709703</v>
      </c>
      <c r="CB86">
        <v>999.9</v>
      </c>
      <c r="CC86">
        <v>0</v>
      </c>
      <c r="CD86">
        <v>0</v>
      </c>
      <c r="CE86">
        <v>10002.171612903199</v>
      </c>
      <c r="CF86">
        <v>0</v>
      </c>
      <c r="CG86">
        <v>264.14529032258099</v>
      </c>
      <c r="CH86">
        <v>1400.02774193548</v>
      </c>
      <c r="CI86">
        <v>0.90000132258064502</v>
      </c>
      <c r="CJ86">
        <v>9.9998696774193596E-2</v>
      </c>
      <c r="CK86">
        <v>0</v>
      </c>
      <c r="CL86">
        <v>1033.7216129032299</v>
      </c>
      <c r="CM86">
        <v>4.9997499999999997</v>
      </c>
      <c r="CN86">
        <v>14362.251612903199</v>
      </c>
      <c r="CO86">
        <v>12178.2903225806</v>
      </c>
      <c r="CP86">
        <v>46.375</v>
      </c>
      <c r="CQ86">
        <v>47.733741935483799</v>
      </c>
      <c r="CR86">
        <v>46.981709677419303</v>
      </c>
      <c r="CS86">
        <v>47.561999999999998</v>
      </c>
      <c r="CT86">
        <v>48.25</v>
      </c>
      <c r="CU86">
        <v>1255.52870967742</v>
      </c>
      <c r="CV86">
        <v>139.50032258064499</v>
      </c>
      <c r="CW86">
        <v>0</v>
      </c>
      <c r="CX86">
        <v>263.40000009536698</v>
      </c>
      <c r="CY86">
        <v>0</v>
      </c>
      <c r="CZ86">
        <v>1033.3900000000001</v>
      </c>
      <c r="DA86">
        <v>-58.942222156570402</v>
      </c>
      <c r="DB86">
        <v>-800.76239200392399</v>
      </c>
      <c r="DC86">
        <v>14357.2961538462</v>
      </c>
      <c r="DD86">
        <v>15</v>
      </c>
      <c r="DE86">
        <v>1607555585</v>
      </c>
      <c r="DF86" t="s">
        <v>625</v>
      </c>
      <c r="DG86">
        <v>1607555585</v>
      </c>
      <c r="DH86">
        <v>1607555579.5</v>
      </c>
      <c r="DI86">
        <v>27</v>
      </c>
      <c r="DJ86">
        <v>7.5999999999999998E-2</v>
      </c>
      <c r="DK86">
        <v>-1.2999999999999999E-2</v>
      </c>
      <c r="DL86">
        <v>2.621</v>
      </c>
      <c r="DM86">
        <v>-4.0000000000000001E-3</v>
      </c>
      <c r="DN86">
        <v>399</v>
      </c>
      <c r="DO86">
        <v>11</v>
      </c>
      <c r="DP86">
        <v>0.37</v>
      </c>
      <c r="DQ86">
        <v>0.09</v>
      </c>
      <c r="DR86">
        <v>0.18519342454655299</v>
      </c>
      <c r="DS86">
        <v>0.15066844220967601</v>
      </c>
      <c r="DT86">
        <v>3.6994751607987299E-2</v>
      </c>
      <c r="DU86">
        <v>1</v>
      </c>
      <c r="DV86">
        <v>-0.41180996774193501</v>
      </c>
      <c r="DW86">
        <v>-0.20142517741935501</v>
      </c>
      <c r="DX86">
        <v>3.7751948175736197E-2</v>
      </c>
      <c r="DY86">
        <v>0</v>
      </c>
      <c r="DZ86">
        <v>0.48000212903225797</v>
      </c>
      <c r="EA86">
        <v>-0.129871451612903</v>
      </c>
      <c r="EB86">
        <v>9.6846060380576596E-3</v>
      </c>
      <c r="EC86">
        <v>1</v>
      </c>
      <c r="ED86">
        <v>2</v>
      </c>
      <c r="EE86">
        <v>3</v>
      </c>
      <c r="EF86" t="s">
        <v>305</v>
      </c>
      <c r="EG86">
        <v>100</v>
      </c>
      <c r="EH86">
        <v>100</v>
      </c>
      <c r="EI86">
        <v>2.621</v>
      </c>
      <c r="EJ86">
        <v>-3.8E-3</v>
      </c>
      <c r="EK86">
        <v>2.6213499999998899</v>
      </c>
      <c r="EL86">
        <v>0</v>
      </c>
      <c r="EM86">
        <v>0</v>
      </c>
      <c r="EN86">
        <v>0</v>
      </c>
      <c r="EO86">
        <v>-3.80476190476386E-3</v>
      </c>
      <c r="EP86">
        <v>0</v>
      </c>
      <c r="EQ86">
        <v>0</v>
      </c>
      <c r="ER86">
        <v>0</v>
      </c>
      <c r="ES86">
        <v>-1</v>
      </c>
      <c r="ET86">
        <v>-1</v>
      </c>
      <c r="EU86">
        <v>-1</v>
      </c>
      <c r="EV86">
        <v>-1</v>
      </c>
      <c r="EW86">
        <v>14.1</v>
      </c>
      <c r="EX86">
        <v>14.2</v>
      </c>
      <c r="EY86">
        <v>2</v>
      </c>
      <c r="EZ86">
        <v>508.77499999999998</v>
      </c>
      <c r="FA86">
        <v>482.13900000000001</v>
      </c>
      <c r="FB86">
        <v>35.6616</v>
      </c>
      <c r="FC86">
        <v>33.842799999999997</v>
      </c>
      <c r="FD86">
        <v>29.9998</v>
      </c>
      <c r="FE86">
        <v>33.685899999999997</v>
      </c>
      <c r="FF86">
        <v>33.643599999999999</v>
      </c>
      <c r="FG86">
        <v>10.333500000000001</v>
      </c>
      <c r="FH86">
        <v>0</v>
      </c>
      <c r="FI86">
        <v>100</v>
      </c>
      <c r="FJ86">
        <v>-999.9</v>
      </c>
      <c r="FK86">
        <v>400</v>
      </c>
      <c r="FL86">
        <v>9.9693900000000006</v>
      </c>
      <c r="FM86">
        <v>101.43600000000001</v>
      </c>
      <c r="FN86">
        <v>100.79600000000001</v>
      </c>
    </row>
    <row r="87" spans="1:170" x14ac:dyDescent="0.25">
      <c r="A87">
        <v>74</v>
      </c>
      <c r="B87">
        <v>1607556680.0999999</v>
      </c>
      <c r="C87">
        <v>15748.0999999046</v>
      </c>
      <c r="D87" t="s">
        <v>638</v>
      </c>
      <c r="E87" t="s">
        <v>639</v>
      </c>
      <c r="F87" t="s">
        <v>312</v>
      </c>
      <c r="G87" t="s">
        <v>286</v>
      </c>
      <c r="H87">
        <v>1607556672.3499999</v>
      </c>
      <c r="I87">
        <f t="shared" si="86"/>
        <v>1.2365499170804045E-2</v>
      </c>
      <c r="J87">
        <f t="shared" si="87"/>
        <v>20.451205092301944</v>
      </c>
      <c r="K87">
        <f t="shared" si="88"/>
        <v>369.02303333333299</v>
      </c>
      <c r="L87">
        <f t="shared" si="89"/>
        <v>280.81687058058753</v>
      </c>
      <c r="M87">
        <f t="shared" si="90"/>
        <v>28.5340201242246</v>
      </c>
      <c r="N87">
        <f t="shared" si="91"/>
        <v>37.496716766573186</v>
      </c>
      <c r="O87">
        <f t="shared" si="92"/>
        <v>0.47777499274026636</v>
      </c>
      <c r="P87">
        <f t="shared" si="93"/>
        <v>2.9563772116356137</v>
      </c>
      <c r="Q87">
        <f t="shared" si="94"/>
        <v>0.43865539165073031</v>
      </c>
      <c r="R87">
        <f t="shared" si="95"/>
        <v>0.27740694896107854</v>
      </c>
      <c r="S87">
        <f t="shared" si="96"/>
        <v>231.28492969130869</v>
      </c>
      <c r="T87">
        <f t="shared" si="97"/>
        <v>34.037421992135563</v>
      </c>
      <c r="U87">
        <f t="shared" si="98"/>
        <v>33.167389999999997</v>
      </c>
      <c r="V87">
        <f t="shared" si="99"/>
        <v>5.0998186014765325</v>
      </c>
      <c r="W87">
        <f t="shared" si="100"/>
        <v>39.50737283341914</v>
      </c>
      <c r="X87">
        <f t="shared" si="101"/>
        <v>2.3403234399479236</v>
      </c>
      <c r="Y87">
        <f t="shared" si="102"/>
        <v>5.923763773956269</v>
      </c>
      <c r="Z87">
        <f t="shared" si="103"/>
        <v>2.759495161528609</v>
      </c>
      <c r="AA87">
        <f t="shared" si="104"/>
        <v>-545.31851343245842</v>
      </c>
      <c r="AB87">
        <f t="shared" si="105"/>
        <v>429.53247197940863</v>
      </c>
      <c r="AC87">
        <f t="shared" si="106"/>
        <v>33.771787182309538</v>
      </c>
      <c r="AD87">
        <f t="shared" si="107"/>
        <v>149.27067542056847</v>
      </c>
      <c r="AE87">
        <v>0</v>
      </c>
      <c r="AF87">
        <v>0</v>
      </c>
      <c r="AG87">
        <f t="shared" si="108"/>
        <v>1</v>
      </c>
      <c r="AH87">
        <f t="shared" si="109"/>
        <v>0</v>
      </c>
      <c r="AI87">
        <f t="shared" si="110"/>
        <v>52150.068031130286</v>
      </c>
      <c r="AJ87" t="s">
        <v>287</v>
      </c>
      <c r="AK87">
        <v>715.47692307692296</v>
      </c>
      <c r="AL87">
        <v>3262.08</v>
      </c>
      <c r="AM87">
        <f t="shared" si="111"/>
        <v>2546.603076923077</v>
      </c>
      <c r="AN87">
        <f t="shared" si="112"/>
        <v>0.78066849277855754</v>
      </c>
      <c r="AO87">
        <v>-0.57774747981622299</v>
      </c>
      <c r="AP87" t="s">
        <v>640</v>
      </c>
      <c r="AQ87">
        <v>1746.88230769231</v>
      </c>
      <c r="AR87">
        <v>2389.0100000000002</v>
      </c>
      <c r="AS87">
        <f t="shared" si="113"/>
        <v>0.26878401191610346</v>
      </c>
      <c r="AT87">
        <v>0.5</v>
      </c>
      <c r="AU87">
        <f t="shared" si="114"/>
        <v>1180.152840747352</v>
      </c>
      <c r="AV87">
        <f t="shared" si="115"/>
        <v>20.451205092301944</v>
      </c>
      <c r="AW87">
        <f t="shared" si="116"/>
        <v>158.60310760512979</v>
      </c>
      <c r="AX87">
        <f t="shared" si="117"/>
        <v>0.52723094503580981</v>
      </c>
      <c r="AY87">
        <f t="shared" si="118"/>
        <v>1.7818838243698353E-2</v>
      </c>
      <c r="AZ87">
        <f t="shared" si="119"/>
        <v>0.36545263519198312</v>
      </c>
      <c r="BA87" t="s">
        <v>641</v>
      </c>
      <c r="BB87">
        <v>1129.45</v>
      </c>
      <c r="BC87">
        <f t="shared" si="120"/>
        <v>1259.5600000000002</v>
      </c>
      <c r="BD87">
        <f t="shared" si="121"/>
        <v>0.50980317913214945</v>
      </c>
      <c r="BE87">
        <f t="shared" si="122"/>
        <v>0.40938653212230891</v>
      </c>
      <c r="BF87">
        <f t="shared" si="123"/>
        <v>0.38369584752294994</v>
      </c>
      <c r="BG87">
        <f t="shared" si="124"/>
        <v>0.34283709460324813</v>
      </c>
      <c r="BH87">
        <f t="shared" si="125"/>
        <v>1399.96166666667</v>
      </c>
      <c r="BI87">
        <f t="shared" si="126"/>
        <v>1180.152840747352</v>
      </c>
      <c r="BJ87">
        <f t="shared" si="127"/>
        <v>0.84298939667206307</v>
      </c>
      <c r="BK87">
        <f t="shared" si="128"/>
        <v>0.19597879334412613</v>
      </c>
      <c r="BL87">
        <v>6</v>
      </c>
      <c r="BM87">
        <v>0.5</v>
      </c>
      <c r="BN87" t="s">
        <v>290</v>
      </c>
      <c r="BO87">
        <v>2</v>
      </c>
      <c r="BP87">
        <v>1607556672.3499999</v>
      </c>
      <c r="BQ87">
        <v>369.02303333333299</v>
      </c>
      <c r="BR87">
        <v>399.03980000000001</v>
      </c>
      <c r="BS87">
        <v>23.032236666666702</v>
      </c>
      <c r="BT87">
        <v>8.5356280000000009</v>
      </c>
      <c r="BU87">
        <v>366.46036666666703</v>
      </c>
      <c r="BV87">
        <v>23.070426666666702</v>
      </c>
      <c r="BW87">
        <v>500.00773333333302</v>
      </c>
      <c r="BX87">
        <v>101.56336666666699</v>
      </c>
      <c r="BY87">
        <v>4.7409300000000001E-2</v>
      </c>
      <c r="BZ87">
        <v>35.862340000000003</v>
      </c>
      <c r="CA87">
        <v>33.167389999999997</v>
      </c>
      <c r="CB87">
        <v>999.9</v>
      </c>
      <c r="CC87">
        <v>0</v>
      </c>
      <c r="CD87">
        <v>0</v>
      </c>
      <c r="CE87">
        <v>9997.4383333333299</v>
      </c>
      <c r="CF87">
        <v>0</v>
      </c>
      <c r="CG87">
        <v>303.25086666666698</v>
      </c>
      <c r="CH87">
        <v>1399.96166666667</v>
      </c>
      <c r="CI87">
        <v>0.89999676666666695</v>
      </c>
      <c r="CJ87">
        <v>0.100003023333333</v>
      </c>
      <c r="CK87">
        <v>0</v>
      </c>
      <c r="CL87">
        <v>1748.59666666667</v>
      </c>
      <c r="CM87">
        <v>4.9997499999999997</v>
      </c>
      <c r="CN87">
        <v>23805.97</v>
      </c>
      <c r="CO87">
        <v>12177.7033333333</v>
      </c>
      <c r="CP87">
        <v>46.191200000000002</v>
      </c>
      <c r="CQ87">
        <v>47.574599999999997</v>
      </c>
      <c r="CR87">
        <v>46.791333333333299</v>
      </c>
      <c r="CS87">
        <v>47.3791333333333</v>
      </c>
      <c r="CT87">
        <v>48.0041333333333</v>
      </c>
      <c r="CU87">
        <v>1255.46033333333</v>
      </c>
      <c r="CV87">
        <v>139.50133333333301</v>
      </c>
      <c r="CW87">
        <v>0</v>
      </c>
      <c r="CX87">
        <v>249.700000047684</v>
      </c>
      <c r="CY87">
        <v>0</v>
      </c>
      <c r="CZ87">
        <v>1746.88230769231</v>
      </c>
      <c r="DA87">
        <v>-262.90461556706299</v>
      </c>
      <c r="DB87">
        <v>-3559.5897461346899</v>
      </c>
      <c r="DC87">
        <v>23782.976923076902</v>
      </c>
      <c r="DD87">
        <v>15</v>
      </c>
      <c r="DE87">
        <v>1607556549.0999999</v>
      </c>
      <c r="DF87" t="s">
        <v>642</v>
      </c>
      <c r="DG87">
        <v>1607556549.0999999</v>
      </c>
      <c r="DH87">
        <v>1607556549.0999999</v>
      </c>
      <c r="DI87">
        <v>28</v>
      </c>
      <c r="DJ87">
        <v>-5.8999999999999997E-2</v>
      </c>
      <c r="DK87">
        <v>-3.4000000000000002E-2</v>
      </c>
      <c r="DL87">
        <v>2.5630000000000002</v>
      </c>
      <c r="DM87">
        <v>-3.7999999999999999E-2</v>
      </c>
      <c r="DN87">
        <v>398</v>
      </c>
      <c r="DO87">
        <v>8</v>
      </c>
      <c r="DP87">
        <v>0.06</v>
      </c>
      <c r="DQ87">
        <v>0.06</v>
      </c>
      <c r="DR87">
        <v>20.4153681109369</v>
      </c>
      <c r="DS87">
        <v>3.5837488692417501</v>
      </c>
      <c r="DT87">
        <v>0.27207987312793802</v>
      </c>
      <c r="DU87">
        <v>0</v>
      </c>
      <c r="DV87">
        <v>-30.001770967741901</v>
      </c>
      <c r="DW87">
        <v>-4.6565903225806702</v>
      </c>
      <c r="DX87">
        <v>0.35103781635596798</v>
      </c>
      <c r="DY87">
        <v>0</v>
      </c>
      <c r="DZ87">
        <v>14.492741935483901</v>
      </c>
      <c r="EA87">
        <v>0.81169838709674502</v>
      </c>
      <c r="EB87">
        <v>6.0968890926193099E-2</v>
      </c>
      <c r="EC87">
        <v>0</v>
      </c>
      <c r="ED87">
        <v>0</v>
      </c>
      <c r="EE87">
        <v>3</v>
      </c>
      <c r="EF87" t="s">
        <v>297</v>
      </c>
      <c r="EG87">
        <v>100</v>
      </c>
      <c r="EH87">
        <v>100</v>
      </c>
      <c r="EI87">
        <v>2.5630000000000002</v>
      </c>
      <c r="EJ87">
        <v>-3.8199999999999998E-2</v>
      </c>
      <c r="EK87">
        <v>2.5627999999999802</v>
      </c>
      <c r="EL87">
        <v>0</v>
      </c>
      <c r="EM87">
        <v>0</v>
      </c>
      <c r="EN87">
        <v>0</v>
      </c>
      <c r="EO87">
        <v>-3.8191499999999899E-2</v>
      </c>
      <c r="EP87">
        <v>0</v>
      </c>
      <c r="EQ87">
        <v>0</v>
      </c>
      <c r="ER87">
        <v>0</v>
      </c>
      <c r="ES87">
        <v>-1</v>
      </c>
      <c r="ET87">
        <v>-1</v>
      </c>
      <c r="EU87">
        <v>-1</v>
      </c>
      <c r="EV87">
        <v>-1</v>
      </c>
      <c r="EW87">
        <v>2.2000000000000002</v>
      </c>
      <c r="EX87">
        <v>2.2000000000000002</v>
      </c>
      <c r="EY87">
        <v>2</v>
      </c>
      <c r="EZ87">
        <v>522.64400000000001</v>
      </c>
      <c r="FA87">
        <v>482.21499999999997</v>
      </c>
      <c r="FB87">
        <v>35.2254</v>
      </c>
      <c r="FC87">
        <v>33.650500000000001</v>
      </c>
      <c r="FD87">
        <v>29.9998</v>
      </c>
      <c r="FE87">
        <v>33.524000000000001</v>
      </c>
      <c r="FF87">
        <v>33.464700000000001</v>
      </c>
      <c r="FG87">
        <v>10.6753</v>
      </c>
      <c r="FH87">
        <v>0</v>
      </c>
      <c r="FI87">
        <v>100</v>
      </c>
      <c r="FJ87">
        <v>-999.9</v>
      </c>
      <c r="FK87">
        <v>400</v>
      </c>
      <c r="FL87">
        <v>8.8910400000000003</v>
      </c>
      <c r="FM87">
        <v>101.45099999999999</v>
      </c>
      <c r="FN87">
        <v>100.828</v>
      </c>
    </row>
    <row r="88" spans="1:170" x14ac:dyDescent="0.25">
      <c r="A88">
        <v>75</v>
      </c>
      <c r="B88">
        <v>1607556838.5999999</v>
      </c>
      <c r="C88">
        <v>15906.5999999046</v>
      </c>
      <c r="D88" t="s">
        <v>643</v>
      </c>
      <c r="E88" t="s">
        <v>644</v>
      </c>
      <c r="F88" t="s">
        <v>312</v>
      </c>
      <c r="G88" t="s">
        <v>286</v>
      </c>
      <c r="H88">
        <v>1607556830.5999999</v>
      </c>
      <c r="I88">
        <f t="shared" si="86"/>
        <v>1.0862399432274707E-2</v>
      </c>
      <c r="J88">
        <f t="shared" si="87"/>
        <v>20.784027736240905</v>
      </c>
      <c r="K88">
        <f t="shared" si="88"/>
        <v>369.35690322580598</v>
      </c>
      <c r="L88">
        <f t="shared" si="89"/>
        <v>259.60042217833285</v>
      </c>
      <c r="M88">
        <f t="shared" si="90"/>
        <v>26.378136222814049</v>
      </c>
      <c r="N88">
        <f t="shared" si="91"/>
        <v>37.530550321810054</v>
      </c>
      <c r="O88">
        <f t="shared" si="92"/>
        <v>0.37390008602551178</v>
      </c>
      <c r="P88">
        <f t="shared" si="93"/>
        <v>2.9574804332149136</v>
      </c>
      <c r="Q88">
        <f t="shared" si="94"/>
        <v>0.34948421922233025</v>
      </c>
      <c r="R88">
        <f t="shared" si="95"/>
        <v>0.22048830604336778</v>
      </c>
      <c r="S88">
        <f t="shared" si="96"/>
        <v>231.28636564522731</v>
      </c>
      <c r="T88">
        <f t="shared" si="97"/>
        <v>34.192282477888</v>
      </c>
      <c r="U88">
        <f t="shared" si="98"/>
        <v>33.670254838709702</v>
      </c>
      <c r="V88">
        <f t="shared" si="99"/>
        <v>5.2455171885468701</v>
      </c>
      <c r="W88">
        <f t="shared" si="100"/>
        <v>37.666165051046868</v>
      </c>
      <c r="X88">
        <f t="shared" si="101"/>
        <v>2.2030929396503338</v>
      </c>
      <c r="Y88">
        <f t="shared" si="102"/>
        <v>5.8489972012404339</v>
      </c>
      <c r="Z88">
        <f t="shared" si="103"/>
        <v>3.0424242488965363</v>
      </c>
      <c r="AA88">
        <f t="shared" si="104"/>
        <v>-479.03181496331462</v>
      </c>
      <c r="AB88">
        <f t="shared" si="105"/>
        <v>312.74415934379942</v>
      </c>
      <c r="AC88">
        <f t="shared" si="106"/>
        <v>24.612623094174104</v>
      </c>
      <c r="AD88">
        <f t="shared" si="107"/>
        <v>89.611333119886211</v>
      </c>
      <c r="AE88">
        <v>0</v>
      </c>
      <c r="AF88">
        <v>0</v>
      </c>
      <c r="AG88">
        <f t="shared" si="108"/>
        <v>1</v>
      </c>
      <c r="AH88">
        <f t="shared" si="109"/>
        <v>0</v>
      </c>
      <c r="AI88">
        <f t="shared" si="110"/>
        <v>52220.406888716643</v>
      </c>
      <c r="AJ88" t="s">
        <v>287</v>
      </c>
      <c r="AK88">
        <v>715.47692307692296</v>
      </c>
      <c r="AL88">
        <v>3262.08</v>
      </c>
      <c r="AM88">
        <f t="shared" si="111"/>
        <v>2546.603076923077</v>
      </c>
      <c r="AN88">
        <f t="shared" si="112"/>
        <v>0.78066849277855754</v>
      </c>
      <c r="AO88">
        <v>-0.57774747981622299</v>
      </c>
      <c r="AP88" t="s">
        <v>645</v>
      </c>
      <c r="AQ88">
        <v>1537.2308</v>
      </c>
      <c r="AR88">
        <v>2109.09</v>
      </c>
      <c r="AS88">
        <f t="shared" si="113"/>
        <v>0.27114025480183401</v>
      </c>
      <c r="AT88">
        <v>0.5</v>
      </c>
      <c r="AU88">
        <f t="shared" si="114"/>
        <v>1180.1613588118398</v>
      </c>
      <c r="AV88">
        <f t="shared" si="115"/>
        <v>20.784027736240905</v>
      </c>
      <c r="AW88">
        <f t="shared" si="116"/>
        <v>159.99462576776045</v>
      </c>
      <c r="AX88">
        <f t="shared" si="117"/>
        <v>0.48254934592644227</v>
      </c>
      <c r="AY88">
        <f t="shared" si="118"/>
        <v>1.8100724156537112E-2</v>
      </c>
      <c r="AZ88">
        <f t="shared" si="119"/>
        <v>0.54667652873988293</v>
      </c>
      <c r="BA88" t="s">
        <v>646</v>
      </c>
      <c r="BB88">
        <v>1091.3499999999999</v>
      </c>
      <c r="BC88">
        <f t="shared" si="120"/>
        <v>1017.7400000000002</v>
      </c>
      <c r="BD88">
        <f t="shared" si="121"/>
        <v>0.56189124923850886</v>
      </c>
      <c r="BE88">
        <f t="shared" si="122"/>
        <v>0.53115311439008983</v>
      </c>
      <c r="BF88">
        <f t="shared" si="123"/>
        <v>0.41034287742376346</v>
      </c>
      <c r="BG88">
        <f t="shared" si="124"/>
        <v>0.45275606962396958</v>
      </c>
      <c r="BH88">
        <f t="shared" si="125"/>
        <v>1399.9719354838701</v>
      </c>
      <c r="BI88">
        <f t="shared" si="126"/>
        <v>1180.1613588118398</v>
      </c>
      <c r="BJ88">
        <f t="shared" si="127"/>
        <v>0.84298929778470344</v>
      </c>
      <c r="BK88">
        <f t="shared" si="128"/>
        <v>0.19597859556940694</v>
      </c>
      <c r="BL88">
        <v>6</v>
      </c>
      <c r="BM88">
        <v>0.5</v>
      </c>
      <c r="BN88" t="s">
        <v>290</v>
      </c>
      <c r="BO88">
        <v>2</v>
      </c>
      <c r="BP88">
        <v>1607556830.5999999</v>
      </c>
      <c r="BQ88">
        <v>369.35690322580598</v>
      </c>
      <c r="BR88">
        <v>399.110677419355</v>
      </c>
      <c r="BS88">
        <v>21.681738709677401</v>
      </c>
      <c r="BT88">
        <v>8.9301561290322606</v>
      </c>
      <c r="BU88">
        <v>366.79425806451599</v>
      </c>
      <c r="BV88">
        <v>21.7199322580645</v>
      </c>
      <c r="BW88">
        <v>500.026580645161</v>
      </c>
      <c r="BX88">
        <v>101.565</v>
      </c>
      <c r="BY88">
        <v>4.55289870967742E-2</v>
      </c>
      <c r="BZ88">
        <v>35.631725806451598</v>
      </c>
      <c r="CA88">
        <v>33.670254838709702</v>
      </c>
      <c r="CB88">
        <v>999.9</v>
      </c>
      <c r="CC88">
        <v>0</v>
      </c>
      <c r="CD88">
        <v>0</v>
      </c>
      <c r="CE88">
        <v>10003.536451612899</v>
      </c>
      <c r="CF88">
        <v>0</v>
      </c>
      <c r="CG88">
        <v>281.17909677419402</v>
      </c>
      <c r="CH88">
        <v>1399.9719354838701</v>
      </c>
      <c r="CI88">
        <v>0.89999929032258097</v>
      </c>
      <c r="CJ88">
        <v>0.100000593548387</v>
      </c>
      <c r="CK88">
        <v>0</v>
      </c>
      <c r="CL88">
        <v>1543.5603225806501</v>
      </c>
      <c r="CM88">
        <v>4.9997499999999997</v>
      </c>
      <c r="CN88">
        <v>21126.254838709701</v>
      </c>
      <c r="CO88">
        <v>12177.8096774194</v>
      </c>
      <c r="CP88">
        <v>46.427096774193501</v>
      </c>
      <c r="CQ88">
        <v>47.935225806451598</v>
      </c>
      <c r="CR88">
        <v>47.078419354838701</v>
      </c>
      <c r="CS88">
        <v>47.812290322580601</v>
      </c>
      <c r="CT88">
        <v>48.267806451612898</v>
      </c>
      <c r="CU88">
        <v>1255.4741935483901</v>
      </c>
      <c r="CV88">
        <v>139.49774193548399</v>
      </c>
      <c r="CW88">
        <v>0</v>
      </c>
      <c r="CX88">
        <v>157.799999952316</v>
      </c>
      <c r="CY88">
        <v>0</v>
      </c>
      <c r="CZ88">
        <v>1537.2308</v>
      </c>
      <c r="DA88">
        <v>-393.565385209125</v>
      </c>
      <c r="DB88">
        <v>-5406.2230851883496</v>
      </c>
      <c r="DC88">
        <v>21039.864000000001</v>
      </c>
      <c r="DD88">
        <v>15</v>
      </c>
      <c r="DE88">
        <v>1607556549.0999999</v>
      </c>
      <c r="DF88" t="s">
        <v>642</v>
      </c>
      <c r="DG88">
        <v>1607556549.0999999</v>
      </c>
      <c r="DH88">
        <v>1607556549.0999999</v>
      </c>
      <c r="DI88">
        <v>28</v>
      </c>
      <c r="DJ88">
        <v>-5.8999999999999997E-2</v>
      </c>
      <c r="DK88">
        <v>-3.4000000000000002E-2</v>
      </c>
      <c r="DL88">
        <v>2.5630000000000002</v>
      </c>
      <c r="DM88">
        <v>-3.7999999999999999E-2</v>
      </c>
      <c r="DN88">
        <v>398</v>
      </c>
      <c r="DO88">
        <v>8</v>
      </c>
      <c r="DP88">
        <v>0.06</v>
      </c>
      <c r="DQ88">
        <v>0.06</v>
      </c>
      <c r="DR88">
        <v>20.795370822983301</v>
      </c>
      <c r="DS88">
        <v>4.5691544863091504</v>
      </c>
      <c r="DT88">
        <v>0.45668569505550899</v>
      </c>
      <c r="DU88">
        <v>0</v>
      </c>
      <c r="DV88">
        <v>-29.765767741935498</v>
      </c>
      <c r="DW88">
        <v>-4.5395903225805796</v>
      </c>
      <c r="DX88">
        <v>0.54535992163039204</v>
      </c>
      <c r="DY88">
        <v>0</v>
      </c>
      <c r="DZ88">
        <v>12.754735483871</v>
      </c>
      <c r="EA88">
        <v>-0.36283064516131602</v>
      </c>
      <c r="EB88">
        <v>2.7255026744261002E-2</v>
      </c>
      <c r="EC88">
        <v>0</v>
      </c>
      <c r="ED88">
        <v>0</v>
      </c>
      <c r="EE88">
        <v>3</v>
      </c>
      <c r="EF88" t="s">
        <v>297</v>
      </c>
      <c r="EG88">
        <v>100</v>
      </c>
      <c r="EH88">
        <v>100</v>
      </c>
      <c r="EI88">
        <v>2.5630000000000002</v>
      </c>
      <c r="EJ88">
        <v>-3.8199999999999998E-2</v>
      </c>
      <c r="EK88">
        <v>2.5627999999999802</v>
      </c>
      <c r="EL88">
        <v>0</v>
      </c>
      <c r="EM88">
        <v>0</v>
      </c>
      <c r="EN88">
        <v>0</v>
      </c>
      <c r="EO88">
        <v>-3.8191499999999899E-2</v>
      </c>
      <c r="EP88">
        <v>0</v>
      </c>
      <c r="EQ88">
        <v>0</v>
      </c>
      <c r="ER88">
        <v>0</v>
      </c>
      <c r="ES88">
        <v>-1</v>
      </c>
      <c r="ET88">
        <v>-1</v>
      </c>
      <c r="EU88">
        <v>-1</v>
      </c>
      <c r="EV88">
        <v>-1</v>
      </c>
      <c r="EW88">
        <v>4.8</v>
      </c>
      <c r="EX88">
        <v>4.8</v>
      </c>
      <c r="EY88">
        <v>2</v>
      </c>
      <c r="EZ88">
        <v>519.29499999999996</v>
      </c>
      <c r="FA88">
        <v>483.29</v>
      </c>
      <c r="FB88">
        <v>34.9467</v>
      </c>
      <c r="FC88">
        <v>33.575099999999999</v>
      </c>
      <c r="FD88">
        <v>29.9999</v>
      </c>
      <c r="FE88">
        <v>33.439599999999999</v>
      </c>
      <c r="FF88">
        <v>33.392400000000002</v>
      </c>
      <c r="FG88">
        <v>11.3117</v>
      </c>
      <c r="FH88">
        <v>0</v>
      </c>
      <c r="FI88">
        <v>100</v>
      </c>
      <c r="FJ88">
        <v>-999.9</v>
      </c>
      <c r="FK88">
        <v>400</v>
      </c>
      <c r="FL88">
        <v>22.482700000000001</v>
      </c>
      <c r="FM88">
        <v>101.461</v>
      </c>
      <c r="FN88">
        <v>100.839</v>
      </c>
    </row>
    <row r="89" spans="1:170" x14ac:dyDescent="0.25">
      <c r="A89">
        <v>76</v>
      </c>
      <c r="B89">
        <v>1607557114.0999999</v>
      </c>
      <c r="C89">
        <v>16182.0999999046</v>
      </c>
      <c r="D89" t="s">
        <v>647</v>
      </c>
      <c r="E89" t="s">
        <v>648</v>
      </c>
      <c r="F89" t="s">
        <v>446</v>
      </c>
      <c r="G89" t="s">
        <v>484</v>
      </c>
      <c r="H89">
        <v>1607557106.3499999</v>
      </c>
      <c r="I89">
        <f t="shared" si="86"/>
        <v>2.5196432011693713E-3</v>
      </c>
      <c r="J89">
        <f t="shared" si="87"/>
        <v>4.6380846290817024</v>
      </c>
      <c r="K89">
        <f t="shared" si="88"/>
        <v>392.26926666666702</v>
      </c>
      <c r="L89">
        <f t="shared" si="89"/>
        <v>237.06238196433011</v>
      </c>
      <c r="M89">
        <f t="shared" si="90"/>
        <v>24.088268511056395</v>
      </c>
      <c r="N89">
        <f t="shared" si="91"/>
        <v>39.859075682128378</v>
      </c>
      <c r="O89">
        <f t="shared" si="92"/>
        <v>5.6495073109641934E-2</v>
      </c>
      <c r="P89">
        <f t="shared" si="93"/>
        <v>2.956272678874547</v>
      </c>
      <c r="Q89">
        <f t="shared" si="94"/>
        <v>5.5902071910272244E-2</v>
      </c>
      <c r="R89">
        <f t="shared" si="95"/>
        <v>3.499155494535116E-2</v>
      </c>
      <c r="S89">
        <f t="shared" si="96"/>
        <v>231.28709835684305</v>
      </c>
      <c r="T89">
        <f t="shared" si="97"/>
        <v>36.560225502367807</v>
      </c>
      <c r="U89">
        <f t="shared" si="98"/>
        <v>35.253323333333299</v>
      </c>
      <c r="V89">
        <f t="shared" si="99"/>
        <v>5.7280925505477747</v>
      </c>
      <c r="W89">
        <f t="shared" si="100"/>
        <v>22.060059899925825</v>
      </c>
      <c r="X89">
        <f t="shared" si="101"/>
        <v>1.3067515576186814</v>
      </c>
      <c r="Y89">
        <f t="shared" si="102"/>
        <v>5.9236083834163802</v>
      </c>
      <c r="Z89">
        <f t="shared" si="103"/>
        <v>4.4213409929290934</v>
      </c>
      <c r="AA89">
        <f t="shared" si="104"/>
        <v>-111.11626517156928</v>
      </c>
      <c r="AB89">
        <f t="shared" si="105"/>
        <v>96.988236608636569</v>
      </c>
      <c r="AC89">
        <f t="shared" si="106"/>
        <v>7.7036211903748635</v>
      </c>
      <c r="AD89">
        <f t="shared" si="107"/>
        <v>224.86269098428519</v>
      </c>
      <c r="AE89">
        <v>0</v>
      </c>
      <c r="AF89">
        <v>0</v>
      </c>
      <c r="AG89">
        <f t="shared" si="108"/>
        <v>1</v>
      </c>
      <c r="AH89">
        <f t="shared" si="109"/>
        <v>0</v>
      </c>
      <c r="AI89">
        <f t="shared" si="110"/>
        <v>52147.251688576667</v>
      </c>
      <c r="AJ89" t="s">
        <v>287</v>
      </c>
      <c r="AK89">
        <v>715.47692307692296</v>
      </c>
      <c r="AL89">
        <v>3262.08</v>
      </c>
      <c r="AM89">
        <f t="shared" si="111"/>
        <v>2546.603076923077</v>
      </c>
      <c r="AN89">
        <f t="shared" si="112"/>
        <v>0.78066849277855754</v>
      </c>
      <c r="AO89">
        <v>-0.57774747981622299</v>
      </c>
      <c r="AP89" t="s">
        <v>649</v>
      </c>
      <c r="AQ89">
        <v>877.07430769230803</v>
      </c>
      <c r="AR89">
        <v>1083.0999999999999</v>
      </c>
      <c r="AS89">
        <f t="shared" si="113"/>
        <v>0.19021853227559038</v>
      </c>
      <c r="AT89">
        <v>0.5</v>
      </c>
      <c r="AU89">
        <f t="shared" si="114"/>
        <v>1180.1638107473539</v>
      </c>
      <c r="AV89">
        <f t="shared" si="115"/>
        <v>4.6380846290817024</v>
      </c>
      <c r="AW89">
        <f t="shared" si="116"/>
        <v>112.24451396256464</v>
      </c>
      <c r="AX89">
        <f t="shared" si="117"/>
        <v>0.37976179484812111</v>
      </c>
      <c r="AY89">
        <f t="shared" si="118"/>
        <v>4.4195831641328951E-3</v>
      </c>
      <c r="AZ89">
        <f t="shared" si="119"/>
        <v>2.0117994645000463</v>
      </c>
      <c r="BA89" t="s">
        <v>650</v>
      </c>
      <c r="BB89">
        <v>671.78</v>
      </c>
      <c r="BC89">
        <f t="shared" si="120"/>
        <v>411.31999999999994</v>
      </c>
      <c r="BD89">
        <f t="shared" si="121"/>
        <v>0.50088907008580164</v>
      </c>
      <c r="BE89">
        <f t="shared" si="122"/>
        <v>0.84120758213334357</v>
      </c>
      <c r="BF89">
        <f t="shared" si="123"/>
        <v>0.56042644012470844</v>
      </c>
      <c r="BG89">
        <f t="shared" si="124"/>
        <v>0.85564178404776925</v>
      </c>
      <c r="BH89">
        <f t="shared" si="125"/>
        <v>1399.9746666666699</v>
      </c>
      <c r="BI89">
        <f t="shared" si="126"/>
        <v>1180.1638107473539</v>
      </c>
      <c r="BJ89">
        <f t="shared" si="127"/>
        <v>0.84298940462781069</v>
      </c>
      <c r="BK89">
        <f t="shared" si="128"/>
        <v>0.1959788092556215</v>
      </c>
      <c r="BL89">
        <v>6</v>
      </c>
      <c r="BM89">
        <v>0.5</v>
      </c>
      <c r="BN89" t="s">
        <v>290</v>
      </c>
      <c r="BO89">
        <v>2</v>
      </c>
      <c r="BP89">
        <v>1607557106.3499999</v>
      </c>
      <c r="BQ89">
        <v>392.26926666666702</v>
      </c>
      <c r="BR89">
        <v>399.02103333333298</v>
      </c>
      <c r="BS89">
        <v>12.86027</v>
      </c>
      <c r="BT89">
        <v>9.8755773333333305</v>
      </c>
      <c r="BU89">
        <v>389.68246666666698</v>
      </c>
      <c r="BV89">
        <v>12.898113333333299</v>
      </c>
      <c r="BW89">
        <v>499.99919999999997</v>
      </c>
      <c r="BX89">
        <v>101.5667</v>
      </c>
      <c r="BY89">
        <v>4.4818080000000003E-2</v>
      </c>
      <c r="BZ89">
        <v>35.861863333333297</v>
      </c>
      <c r="CA89">
        <v>35.253323333333299</v>
      </c>
      <c r="CB89">
        <v>999.9</v>
      </c>
      <c r="CC89">
        <v>0</v>
      </c>
      <c r="CD89">
        <v>0</v>
      </c>
      <c r="CE89">
        <v>9996.5173333333296</v>
      </c>
      <c r="CF89">
        <v>0</v>
      </c>
      <c r="CG89">
        <v>332.080966666667</v>
      </c>
      <c r="CH89">
        <v>1399.9746666666699</v>
      </c>
      <c r="CI89">
        <v>0.89999513333333403</v>
      </c>
      <c r="CJ89">
        <v>0.10000469333333301</v>
      </c>
      <c r="CK89">
        <v>0</v>
      </c>
      <c r="CL89">
        <v>877.33316666666701</v>
      </c>
      <c r="CM89">
        <v>4.9997499999999997</v>
      </c>
      <c r="CN89">
        <v>12186.83</v>
      </c>
      <c r="CO89">
        <v>12177.8066666667</v>
      </c>
      <c r="CP89">
        <v>47.7665333333333</v>
      </c>
      <c r="CQ89">
        <v>49.268599999999999</v>
      </c>
      <c r="CR89">
        <v>48.537266666666603</v>
      </c>
      <c r="CS89">
        <v>49.193366666666599</v>
      </c>
      <c r="CT89">
        <v>49.547666666666601</v>
      </c>
      <c r="CU89">
        <v>1255.47166666667</v>
      </c>
      <c r="CV89">
        <v>139.50299999999999</v>
      </c>
      <c r="CW89">
        <v>0</v>
      </c>
      <c r="CX89">
        <v>274.5</v>
      </c>
      <c r="CY89">
        <v>0</v>
      </c>
      <c r="CZ89">
        <v>877.07430769230803</v>
      </c>
      <c r="DA89">
        <v>-68.569709390090097</v>
      </c>
      <c r="DB89">
        <v>-958.38290599208301</v>
      </c>
      <c r="DC89">
        <v>12183.8576923077</v>
      </c>
      <c r="DD89">
        <v>15</v>
      </c>
      <c r="DE89">
        <v>1607556911.0999999</v>
      </c>
      <c r="DF89" t="s">
        <v>651</v>
      </c>
      <c r="DG89">
        <v>1607556896.0999999</v>
      </c>
      <c r="DH89">
        <v>1607556911.0999999</v>
      </c>
      <c r="DI89">
        <v>29</v>
      </c>
      <c r="DJ89">
        <v>2.4E-2</v>
      </c>
      <c r="DK89">
        <v>0</v>
      </c>
      <c r="DL89">
        <v>2.5870000000000002</v>
      </c>
      <c r="DM89">
        <v>-3.7999999999999999E-2</v>
      </c>
      <c r="DN89">
        <v>394</v>
      </c>
      <c r="DO89">
        <v>9</v>
      </c>
      <c r="DP89">
        <v>0.04</v>
      </c>
      <c r="DQ89">
        <v>0.02</v>
      </c>
      <c r="DR89">
        <v>4.9966339938467197</v>
      </c>
      <c r="DS89">
        <v>-25.061181318690299</v>
      </c>
      <c r="DT89">
        <v>2.5909881904082099</v>
      </c>
      <c r="DU89">
        <v>0</v>
      </c>
      <c r="DV89">
        <v>-6.97568419354839</v>
      </c>
      <c r="DW89">
        <v>25.291973225806501</v>
      </c>
      <c r="DX89">
        <v>2.8880126658653298</v>
      </c>
      <c r="DY89">
        <v>0</v>
      </c>
      <c r="DZ89">
        <v>2.9858767741935499</v>
      </c>
      <c r="EA89">
        <v>-0.28985129032258899</v>
      </c>
      <c r="EB89">
        <v>2.1618881291682299E-2</v>
      </c>
      <c r="EC89">
        <v>0</v>
      </c>
      <c r="ED89">
        <v>0</v>
      </c>
      <c r="EE89">
        <v>3</v>
      </c>
      <c r="EF89" t="s">
        <v>297</v>
      </c>
      <c r="EG89">
        <v>100</v>
      </c>
      <c r="EH89">
        <v>100</v>
      </c>
      <c r="EI89">
        <v>2.5870000000000002</v>
      </c>
      <c r="EJ89">
        <v>-3.78E-2</v>
      </c>
      <c r="EK89">
        <v>2.58685714285718</v>
      </c>
      <c r="EL89">
        <v>0</v>
      </c>
      <c r="EM89">
        <v>0</v>
      </c>
      <c r="EN89">
        <v>0</v>
      </c>
      <c r="EO89">
        <v>-3.7840476190476501E-2</v>
      </c>
      <c r="EP89">
        <v>0</v>
      </c>
      <c r="EQ89">
        <v>0</v>
      </c>
      <c r="ER89">
        <v>0</v>
      </c>
      <c r="ES89">
        <v>-1</v>
      </c>
      <c r="ET89">
        <v>-1</v>
      </c>
      <c r="EU89">
        <v>-1</v>
      </c>
      <c r="EV89">
        <v>-1</v>
      </c>
      <c r="EW89">
        <v>3.6</v>
      </c>
      <c r="EX89">
        <v>3.4</v>
      </c>
      <c r="EY89">
        <v>2</v>
      </c>
      <c r="EZ89">
        <v>509.65899999999999</v>
      </c>
      <c r="FA89">
        <v>484.55700000000002</v>
      </c>
      <c r="FB89">
        <v>34.748600000000003</v>
      </c>
      <c r="FC89">
        <v>33.474299999999999</v>
      </c>
      <c r="FD89">
        <v>30.0001</v>
      </c>
      <c r="FE89">
        <v>33.3324</v>
      </c>
      <c r="FF89">
        <v>33.294499999999999</v>
      </c>
      <c r="FG89">
        <v>13.168699999999999</v>
      </c>
      <c r="FH89">
        <v>0</v>
      </c>
      <c r="FI89">
        <v>100</v>
      </c>
      <c r="FJ89">
        <v>-999.9</v>
      </c>
      <c r="FK89">
        <v>400</v>
      </c>
      <c r="FL89">
        <v>21.279</v>
      </c>
      <c r="FM89">
        <v>101.485</v>
      </c>
      <c r="FN89">
        <v>100.849</v>
      </c>
    </row>
    <row r="90" spans="1:170" x14ac:dyDescent="0.25">
      <c r="A90">
        <v>77</v>
      </c>
      <c r="B90">
        <v>1607557277.5999999</v>
      </c>
      <c r="C90">
        <v>16345.5999999046</v>
      </c>
      <c r="D90" t="s">
        <v>652</v>
      </c>
      <c r="E90" t="s">
        <v>653</v>
      </c>
      <c r="F90" t="s">
        <v>446</v>
      </c>
      <c r="G90" t="s">
        <v>484</v>
      </c>
      <c r="H90">
        <v>1607557269.5999999</v>
      </c>
      <c r="I90">
        <f t="shared" si="86"/>
        <v>2.028446432440371E-3</v>
      </c>
      <c r="J90">
        <f t="shared" si="87"/>
        <v>4.7251429322220586</v>
      </c>
      <c r="K90">
        <f t="shared" si="88"/>
        <v>391.51229032258101</v>
      </c>
      <c r="L90">
        <f t="shared" si="89"/>
        <v>203.58181997955054</v>
      </c>
      <c r="M90">
        <f t="shared" si="90"/>
        <v>20.685997224595255</v>
      </c>
      <c r="N90">
        <f t="shared" si="91"/>
        <v>39.781657084219773</v>
      </c>
      <c r="O90">
        <f t="shared" si="92"/>
        <v>4.5700850963898094E-2</v>
      </c>
      <c r="P90">
        <f t="shared" si="93"/>
        <v>2.9562812639401339</v>
      </c>
      <c r="Q90">
        <f t="shared" si="94"/>
        <v>4.5311964816871678E-2</v>
      </c>
      <c r="R90">
        <f t="shared" si="95"/>
        <v>2.8354641932199026E-2</v>
      </c>
      <c r="S90">
        <f t="shared" si="96"/>
        <v>231.28475853112266</v>
      </c>
      <c r="T90">
        <f t="shared" si="97"/>
        <v>36.69046798358994</v>
      </c>
      <c r="U90">
        <f t="shared" si="98"/>
        <v>35.142609677419401</v>
      </c>
      <c r="V90">
        <f t="shared" si="99"/>
        <v>5.6931313325014505</v>
      </c>
      <c r="W90">
        <f t="shared" si="100"/>
        <v>21.95721400706628</v>
      </c>
      <c r="X90">
        <f t="shared" si="101"/>
        <v>1.3009725849495226</v>
      </c>
      <c r="Y90">
        <f t="shared" si="102"/>
        <v>5.9250348633977108</v>
      </c>
      <c r="Z90">
        <f t="shared" si="103"/>
        <v>4.3921587475519281</v>
      </c>
      <c r="AA90">
        <f t="shared" si="104"/>
        <v>-89.454487670620367</v>
      </c>
      <c r="AB90">
        <f t="shared" si="105"/>
        <v>115.33129722219256</v>
      </c>
      <c r="AC90">
        <f t="shared" si="106"/>
        <v>9.1558236831107838</v>
      </c>
      <c r="AD90">
        <f t="shared" si="107"/>
        <v>266.31739176580567</v>
      </c>
      <c r="AE90">
        <v>0</v>
      </c>
      <c r="AF90">
        <v>0</v>
      </c>
      <c r="AG90">
        <f t="shared" si="108"/>
        <v>1</v>
      </c>
      <c r="AH90">
        <f t="shared" si="109"/>
        <v>0</v>
      </c>
      <c r="AI90">
        <f t="shared" si="110"/>
        <v>52146.736549914407</v>
      </c>
      <c r="AJ90" t="s">
        <v>287</v>
      </c>
      <c r="AK90">
        <v>715.47692307692296</v>
      </c>
      <c r="AL90">
        <v>3262.08</v>
      </c>
      <c r="AM90">
        <f t="shared" si="111"/>
        <v>2546.603076923077</v>
      </c>
      <c r="AN90">
        <f t="shared" si="112"/>
        <v>0.78066849277855754</v>
      </c>
      <c r="AO90">
        <v>-0.57774747981622299</v>
      </c>
      <c r="AP90" t="s">
        <v>654</v>
      </c>
      <c r="AQ90">
        <v>1435.5350000000001</v>
      </c>
      <c r="AR90">
        <v>1598.07</v>
      </c>
      <c r="AS90">
        <f t="shared" si="113"/>
        <v>0.1017070591400876</v>
      </c>
      <c r="AT90">
        <v>0.5</v>
      </c>
      <c r="AU90">
        <f t="shared" si="114"/>
        <v>1180.1536836540085</v>
      </c>
      <c r="AV90">
        <f t="shared" si="115"/>
        <v>4.7251429322220586</v>
      </c>
      <c r="AW90">
        <f t="shared" si="116"/>
        <v>60.014980248895235</v>
      </c>
      <c r="AX90">
        <f t="shared" si="117"/>
        <v>0.47902782731670079</v>
      </c>
      <c r="AY90">
        <f t="shared" si="118"/>
        <v>4.4933897046521912E-3</v>
      </c>
      <c r="AZ90">
        <f t="shared" si="119"/>
        <v>1.0412622726163434</v>
      </c>
      <c r="BA90" t="s">
        <v>655</v>
      </c>
      <c r="BB90">
        <v>832.55</v>
      </c>
      <c r="BC90">
        <f t="shared" si="120"/>
        <v>765.52</v>
      </c>
      <c r="BD90">
        <f t="shared" si="121"/>
        <v>0.21231973037934979</v>
      </c>
      <c r="BE90">
        <f t="shared" si="122"/>
        <v>0.68491025013068374</v>
      </c>
      <c r="BF90">
        <f t="shared" si="123"/>
        <v>0.1841562145112608</v>
      </c>
      <c r="BG90">
        <f t="shared" si="124"/>
        <v>0.65342338391051247</v>
      </c>
      <c r="BH90">
        <f t="shared" si="125"/>
        <v>1399.9629032258099</v>
      </c>
      <c r="BI90">
        <f t="shared" si="126"/>
        <v>1180.1536836540085</v>
      </c>
      <c r="BJ90">
        <f t="shared" si="127"/>
        <v>0.84298925416858228</v>
      </c>
      <c r="BK90">
        <f t="shared" si="128"/>
        <v>0.19597850833716463</v>
      </c>
      <c r="BL90">
        <v>6</v>
      </c>
      <c r="BM90">
        <v>0.5</v>
      </c>
      <c r="BN90" t="s">
        <v>290</v>
      </c>
      <c r="BO90">
        <v>2</v>
      </c>
      <c r="BP90">
        <v>1607557269.5999999</v>
      </c>
      <c r="BQ90">
        <v>391.51229032258101</v>
      </c>
      <c r="BR90">
        <v>398.13538709677402</v>
      </c>
      <c r="BS90">
        <v>12.8035580645161</v>
      </c>
      <c r="BT90">
        <v>10.400612903225801</v>
      </c>
      <c r="BU90">
        <v>388.92541935483899</v>
      </c>
      <c r="BV90">
        <v>12.8414</v>
      </c>
      <c r="BW90">
        <v>500.00519354838701</v>
      </c>
      <c r="BX90">
        <v>101.565741935484</v>
      </c>
      <c r="BY90">
        <v>4.4496280645161299E-2</v>
      </c>
      <c r="BZ90">
        <v>35.866238709677397</v>
      </c>
      <c r="CA90">
        <v>35.142609677419401</v>
      </c>
      <c r="CB90">
        <v>999.9</v>
      </c>
      <c r="CC90">
        <v>0</v>
      </c>
      <c r="CD90">
        <v>0</v>
      </c>
      <c r="CE90">
        <v>9996.6603225806393</v>
      </c>
      <c r="CF90">
        <v>0</v>
      </c>
      <c r="CG90">
        <v>301.18964516129</v>
      </c>
      <c r="CH90">
        <v>1399.9629032258099</v>
      </c>
      <c r="CI90">
        <v>0.90000122580645203</v>
      </c>
      <c r="CJ90">
        <v>9.9998629032258105E-2</v>
      </c>
      <c r="CK90">
        <v>0</v>
      </c>
      <c r="CL90">
        <v>1445.50451612903</v>
      </c>
      <c r="CM90">
        <v>4.9997499999999997</v>
      </c>
      <c r="CN90">
        <v>20222.3548387097</v>
      </c>
      <c r="CO90">
        <v>12177.745161290301</v>
      </c>
      <c r="CP90">
        <v>48.368903225806498</v>
      </c>
      <c r="CQ90">
        <v>49.808</v>
      </c>
      <c r="CR90">
        <v>49.140999999999998</v>
      </c>
      <c r="CS90">
        <v>49.679064516129003</v>
      </c>
      <c r="CT90">
        <v>50.078258064516099</v>
      </c>
      <c r="CU90">
        <v>1255.4683870967699</v>
      </c>
      <c r="CV90">
        <v>139.494838709677</v>
      </c>
      <c r="CW90">
        <v>0</v>
      </c>
      <c r="CX90">
        <v>162.799999952316</v>
      </c>
      <c r="CY90">
        <v>0</v>
      </c>
      <c r="CZ90">
        <v>1435.5350000000001</v>
      </c>
      <c r="DA90">
        <v>-1086.88307769996</v>
      </c>
      <c r="DB90">
        <v>-15194.400010834999</v>
      </c>
      <c r="DC90">
        <v>20083.2</v>
      </c>
      <c r="DD90">
        <v>15</v>
      </c>
      <c r="DE90">
        <v>1607556911.0999999</v>
      </c>
      <c r="DF90" t="s">
        <v>651</v>
      </c>
      <c r="DG90">
        <v>1607556896.0999999</v>
      </c>
      <c r="DH90">
        <v>1607556911.0999999</v>
      </c>
      <c r="DI90">
        <v>29</v>
      </c>
      <c r="DJ90">
        <v>2.4E-2</v>
      </c>
      <c r="DK90">
        <v>0</v>
      </c>
      <c r="DL90">
        <v>2.5870000000000002</v>
      </c>
      <c r="DM90">
        <v>-3.7999999999999999E-2</v>
      </c>
      <c r="DN90">
        <v>394</v>
      </c>
      <c r="DO90">
        <v>9</v>
      </c>
      <c r="DP90">
        <v>0.04</v>
      </c>
      <c r="DQ90">
        <v>0.02</v>
      </c>
      <c r="DR90">
        <v>4.68553146579442</v>
      </c>
      <c r="DS90">
        <v>1.67827744934703</v>
      </c>
      <c r="DT90">
        <v>0.20998663044461599</v>
      </c>
      <c r="DU90">
        <v>0</v>
      </c>
      <c r="DV90">
        <v>-6.6009616129032302</v>
      </c>
      <c r="DW90">
        <v>-1.48976225806451</v>
      </c>
      <c r="DX90">
        <v>0.21523022576881501</v>
      </c>
      <c r="DY90">
        <v>0</v>
      </c>
      <c r="DZ90">
        <v>2.4036393548387101</v>
      </c>
      <c r="EA90">
        <v>-8.0115483870966106E-2</v>
      </c>
      <c r="EB90">
        <v>6.0144197346923703E-3</v>
      </c>
      <c r="EC90">
        <v>1</v>
      </c>
      <c r="ED90">
        <v>1</v>
      </c>
      <c r="EE90">
        <v>3</v>
      </c>
      <c r="EF90" t="s">
        <v>321</v>
      </c>
      <c r="EG90">
        <v>100</v>
      </c>
      <c r="EH90">
        <v>100</v>
      </c>
      <c r="EI90">
        <v>2.5870000000000002</v>
      </c>
      <c r="EJ90">
        <v>-3.7900000000000003E-2</v>
      </c>
      <c r="EK90">
        <v>2.58685714285718</v>
      </c>
      <c r="EL90">
        <v>0</v>
      </c>
      <c r="EM90">
        <v>0</v>
      </c>
      <c r="EN90">
        <v>0</v>
      </c>
      <c r="EO90">
        <v>-3.7840476190476501E-2</v>
      </c>
      <c r="EP90">
        <v>0</v>
      </c>
      <c r="EQ90">
        <v>0</v>
      </c>
      <c r="ER90">
        <v>0</v>
      </c>
      <c r="ES90">
        <v>-1</v>
      </c>
      <c r="ET90">
        <v>-1</v>
      </c>
      <c r="EU90">
        <v>-1</v>
      </c>
      <c r="EV90">
        <v>-1</v>
      </c>
      <c r="EW90">
        <v>6.4</v>
      </c>
      <c r="EX90">
        <v>6.1</v>
      </c>
      <c r="EY90">
        <v>2</v>
      </c>
      <c r="EZ90">
        <v>500.91899999999998</v>
      </c>
      <c r="FA90">
        <v>484.46899999999999</v>
      </c>
      <c r="FB90">
        <v>34.711300000000001</v>
      </c>
      <c r="FC90">
        <v>33.460900000000002</v>
      </c>
      <c r="FD90">
        <v>30.0001</v>
      </c>
      <c r="FE90">
        <v>33.317500000000003</v>
      </c>
      <c r="FF90">
        <v>33.276800000000001</v>
      </c>
      <c r="FG90">
        <v>13.783099999999999</v>
      </c>
      <c r="FH90">
        <v>0</v>
      </c>
      <c r="FI90">
        <v>100</v>
      </c>
      <c r="FJ90">
        <v>-999.9</v>
      </c>
      <c r="FK90">
        <v>400</v>
      </c>
      <c r="FL90">
        <v>12.816599999999999</v>
      </c>
      <c r="FM90">
        <v>101.485</v>
      </c>
      <c r="FN90">
        <v>100.85299999999999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  <row r="16" spans="1:2" x14ac:dyDescent="0.25">
      <c r="A16" t="s">
        <v>492</v>
      </c>
      <c r="B16" t="s">
        <v>493</v>
      </c>
    </row>
    <row r="17" spans="1:2" x14ac:dyDescent="0.25">
      <c r="A17" t="s">
        <v>516</v>
      </c>
      <c r="B17" t="s">
        <v>517</v>
      </c>
    </row>
    <row r="18" spans="1:2" x14ac:dyDescent="0.25">
      <c r="A18" t="s">
        <v>518</v>
      </c>
      <c r="B18" t="s">
        <v>517</v>
      </c>
    </row>
    <row r="19" spans="1:2" x14ac:dyDescent="0.25">
      <c r="A19" t="s">
        <v>614</v>
      </c>
      <c r="B19" t="s">
        <v>615</v>
      </c>
    </row>
    <row r="20" spans="1:2" x14ac:dyDescent="0.25">
      <c r="A20" t="s">
        <v>616</v>
      </c>
      <c r="B20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2020-12-09T15:54:42Z</dcterms:created>
  <dcterms:modified xsi:type="dcterms:W3CDTF">2021-05-13T19:26:16Z</dcterms:modified>
</cp:coreProperties>
</file>