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/>
  <calcPr/>
  <extLst>
    <ext uri="GoogleSheetsCustomDataVersion1">
      <go:sheetsCustomData xmlns:go="http://customooxmlschemas.google.com/" r:id="rId6" roundtripDataSignature="AMtx7mjYCxx6tBWnKRY3rZirUP4iYJx1Cg=="/>
    </ext>
  </extLst>
</workbook>
</file>

<file path=xl/sharedStrings.xml><?xml version="1.0" encoding="utf-8"?>
<sst xmlns="http://schemas.openxmlformats.org/spreadsheetml/2006/main" count="1185" uniqueCount="597">
  <si>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</si>
  <si>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</si>
  <si>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</si>
  <si>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</si>
  <si>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</si>
  <si>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</si>
  <si>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</si>
  <si>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</si>
  <si>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</si>
  <si>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</si>
  <si>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</si>
  <si>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</si>
  <si>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</si>
  <si>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</si>
  <si>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</si>
  <si>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</si>
  <si>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</si>
  <si>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</si>
  <si>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</si>
  <si>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</si>
  <si>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</si>
  <si>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</si>
  <si>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</si>
  <si>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</si>
  <si>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</si>
  <si>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</si>
  <si>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</si>
  <si>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</si>
  <si>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</si>
  <si>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</si>
  <si>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</si>
  <si>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</si>
  <si>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</si>
  <si>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</si>
  <si>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</si>
  <si>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</si>
  <si>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</si>
  <si>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</si>
  <si>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</si>
  <si>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</si>
  <si>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</si>
  <si>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</si>
  <si>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</si>
  <si>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</si>
  <si>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</si>
  <si>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</si>
  <si>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</si>
  <si>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</si>
  <si>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</si>
  <si>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</si>
  <si>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</si>
  <si>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</si>
  <si>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</si>
  <si>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</si>
  <si>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</si>
  <si>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-0.268949 72.7532 363.268 617.81 876.2 1089.42 1387.52 1404.03</t>
  </si>
  <si>
    <t>0.0145496 108.422 402.795 600.66 800.767 1001.16 1295.06 1312.98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</si>
  <si>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</si>
  <si>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</si>
  <si>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</si>
  <si>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</si>
  <si>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</si>
  <si>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</si>
  <si>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</si>
  <si>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</si>
  <si>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</si>
  <si>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</si>
  <si>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</si>
  <si>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</si>
  <si>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</si>
  <si>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</si>
  <si>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</si>
  <si>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</si>
  <si>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</si>
  <si>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</si>
  <si>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</si>
  <si>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</si>
  <si>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</si>
  <si>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</si>
  <si>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</si>
  <si>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</si>
  <si>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</si>
  <si>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</si>
  <si>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</si>
  <si>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</si>
  <si>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</si>
  <si>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</si>
  <si>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</si>
  <si>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</si>
  <si>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</si>
  <si>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</si>
  <si>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</si>
  <si>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</si>
  <si>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</si>
  <si>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</si>
  <si>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</si>
  <si>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</si>
  <si>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</si>
  <si>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</si>
  <si>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</si>
  <si>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</si>
  <si>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</si>
  <si>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</si>
  <si>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</si>
  <si>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</si>
  <si>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</si>
  <si>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</si>
  <si>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</si>
  <si>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</si>
  <si>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</si>
  <si>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</si>
  <si>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</si>
  <si>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</si>
  <si>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</si>
  <si>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</si>
  <si>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</si>
  <si>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</si>
  <si>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</si>
  <si>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</si>
  <si>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</si>
  <si>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</si>
  <si>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</si>
  <si>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</si>
  <si>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</si>
  <si>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</si>
  <si>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</si>
  <si>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</si>
  <si>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</si>
  <si>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</si>
  <si>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</si>
  <si>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</si>
  <si>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</si>
  <si>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</si>
  <si>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</si>
  <si>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</si>
  <si>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</si>
  <si>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</si>
  <si>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</si>
  <si>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</si>
  <si>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</si>
  <si>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</si>
  <si>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</si>
  <si>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</si>
  <si>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</si>
  <si>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</si>
  <si>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</si>
  <si>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</si>
  <si>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</si>
  <si>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</si>
  <si>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</si>
  <si>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</si>
  <si>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</si>
  <si>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</si>
  <si>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</si>
  <si>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</si>
  <si>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</si>
  <si>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</si>
  <si>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</si>
  <si>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</si>
  <si>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</si>
  <si>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</si>
  <si>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</si>
  <si>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</si>
  <si>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</si>
  <si>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</si>
  <si>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</si>
  <si>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</si>
  <si>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</si>
  <si>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</si>
  <si>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</si>
  <si>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</si>
  <si>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</si>
  <si>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</si>
  <si>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</si>
  <si>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</si>
  <si>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</si>
  <si>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</si>
  <si>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</si>
  <si>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</si>
  <si>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</si>
  <si>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</si>
  <si>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</si>
  <si>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</si>
  <si>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</si>
  <si>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</si>
  <si>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</si>
  <si>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</si>
  <si>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</si>
  <si>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</si>
  <si>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</si>
  <si>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</si>
  <si>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</si>
  <si>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</si>
  <si>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</si>
  <si>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</si>
  <si>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</si>
  <si>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</si>
  <si>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</si>
  <si>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</si>
  <si>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</si>
  <si>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</si>
  <si>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</si>
  <si>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</si>
  <si>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</si>
  <si>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</si>
  <si>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</si>
  <si>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</si>
  <si>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</si>
  <si>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</si>
  <si>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</si>
  <si>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</si>
  <si>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</si>
  <si>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</si>
  <si>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</si>
  <si>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</si>
  <si>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</si>
  <si>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</si>
  <si>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</si>
  <si>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</si>
  <si>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</si>
  <si>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</si>
  <si>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</si>
  <si>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</si>
  <si>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</si>
  <si>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</si>
  <si>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</si>
  <si>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</si>
  <si>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</si>
  <si>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</si>
  <si>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</si>
  <si>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</si>
  <si>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</si>
  <si>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</si>
  <si>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</si>
  <si>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</si>
  <si>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</si>
  <si>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</si>
  <si>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</si>
  <si>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</si>
  <si>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</si>
  <si>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</si>
  <si>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</si>
  <si>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</si>
  <si>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</si>
  <si>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</si>
  <si>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</si>
  <si>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</si>
  <si>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</si>
  <si>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</si>
  <si>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</si>
  <si>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</si>
  <si>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</si>
  <si>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</si>
  <si>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</si>
  <si>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</si>
  <si>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</si>
  <si>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</si>
  <si>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</si>
  <si>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</si>
  <si>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20201207 12:17:12</t>
  </si>
  <si>
    <t>12:17:12</t>
  </si>
  <si>
    <t>Haines2</t>
  </si>
  <si>
    <t>_1</t>
  </si>
  <si>
    <t>RECT-4143-20200907-06_33_50</t>
  </si>
  <si>
    <t>RECT-6130-20201207-12_17_12</t>
  </si>
  <si>
    <t>DARK-6131-20201207-12_17_14</t>
  </si>
  <si>
    <t>0: Broadleaf</t>
  </si>
  <si>
    <t>12:13:04</t>
  </si>
  <si>
    <t>1/3</t>
  </si>
  <si>
    <t>20201207 12:23:12</t>
  </si>
  <si>
    <t>12:23:12</t>
  </si>
  <si>
    <t>_2</t>
  </si>
  <si>
    <t>RECT-6132-20201207-12_23_12</t>
  </si>
  <si>
    <t>DARK-6133-20201207-12_23_14</t>
  </si>
  <si>
    <t>12:23:45</t>
  </si>
  <si>
    <t>2/3</t>
  </si>
  <si>
    <t>20201207 12:25:31</t>
  </si>
  <si>
    <t>12:25:31</t>
  </si>
  <si>
    <t>RECT-6134-20201207-12_25_31</t>
  </si>
  <si>
    <t>DARK-6135-20201207-12_25_34</t>
  </si>
  <si>
    <t>20201207 12:28:40</t>
  </si>
  <si>
    <t>12:28:40</t>
  </si>
  <si>
    <t>2970</t>
  </si>
  <si>
    <t>_9</t>
  </si>
  <si>
    <t>RECT-6136-20201207-12_28_40</t>
  </si>
  <si>
    <t>DARK-6137-20201207-12_28_42</t>
  </si>
  <si>
    <t>20201207 12:30:35</t>
  </si>
  <si>
    <t>12:30:35</t>
  </si>
  <si>
    <t>RECT-6138-20201207-12_30_35</t>
  </si>
  <si>
    <t>DARK-6139-20201207-12_30_37</t>
  </si>
  <si>
    <t>20201207 12:33:06</t>
  </si>
  <si>
    <t>12:33:06</t>
  </si>
  <si>
    <t>RECT-6140-20201207-12_33_06</t>
  </si>
  <si>
    <t>DARK-6141-20201207-12_33_08</t>
  </si>
  <si>
    <t>20201207 12:34:40</t>
  </si>
  <si>
    <t>12:34:40</t>
  </si>
  <si>
    <t>RECT-6142-20201207-12_34_41</t>
  </si>
  <si>
    <t>DARK-6143-20201207-12_34_43</t>
  </si>
  <si>
    <t>12:34:58</t>
  </si>
  <si>
    <t>0/3</t>
  </si>
  <si>
    <t>20201207 12:37:21</t>
  </si>
  <si>
    <t>12:37:21</t>
  </si>
  <si>
    <t>NY1</t>
  </si>
  <si>
    <t>RECT-6144-20201207-12_37_21</t>
  </si>
  <si>
    <t>DARK-6145-20201207-12_37_23</t>
  </si>
  <si>
    <t>20201207 12:39:52</t>
  </si>
  <si>
    <t>12:39:52</t>
  </si>
  <si>
    <t>RECT-6146-20201207-12_39_53</t>
  </si>
  <si>
    <t>DARK-6147-20201207-12_39_55</t>
  </si>
  <si>
    <t>20201207 12:42:31</t>
  </si>
  <si>
    <t>12:42:31</t>
  </si>
  <si>
    <t>TX6704</t>
  </si>
  <si>
    <t>_6</t>
  </si>
  <si>
    <t>RECT-6148-20201207-12_42_32</t>
  </si>
  <si>
    <t>DARK-6149-20201207-12_42_34</t>
  </si>
  <si>
    <t>20201207 12:45:29</t>
  </si>
  <si>
    <t>12:45:29</t>
  </si>
  <si>
    <t>RECT-6150-20201207-12_45_29</t>
  </si>
  <si>
    <t>DARK-6151-20201207-12_45_31</t>
  </si>
  <si>
    <t>12:45:47</t>
  </si>
  <si>
    <t>20201207 12:47:58</t>
  </si>
  <si>
    <t>12:47:58</t>
  </si>
  <si>
    <t>V57-96</t>
  </si>
  <si>
    <t>_10</t>
  </si>
  <si>
    <t>RECT-6152-20201207-12_47_58</t>
  </si>
  <si>
    <t>DARK-6153-20201207-12_48_00</t>
  </si>
  <si>
    <t>20201207 12:51:27</t>
  </si>
  <si>
    <t>12:51:27</t>
  </si>
  <si>
    <t>RECT-6154-20201207-12_51_28</t>
  </si>
  <si>
    <t>DARK-6155-20201207-12_51_30</t>
  </si>
  <si>
    <t>20201207 12:54:25</t>
  </si>
  <si>
    <t>12:54:25</t>
  </si>
  <si>
    <t>RECT-6156-20201207-12_54_25</t>
  </si>
  <si>
    <t>DARK-6157-20201207-12_54_27</t>
  </si>
  <si>
    <t>20201207 12:58:39</t>
  </si>
  <si>
    <t>12:58:39</t>
  </si>
  <si>
    <t>CC12</t>
  </si>
  <si>
    <t>RECT-6158-20201207-12_58_40</t>
  </si>
  <si>
    <t>DARK-6159-20201207-12_58_42</t>
  </si>
  <si>
    <t>12:58:58</t>
  </si>
  <si>
    <t>3/3</t>
  </si>
  <si>
    <t>20201207 13:02:09</t>
  </si>
  <si>
    <t>13:02:09</t>
  </si>
  <si>
    <t>RECT-6162-20201207-13_02_10</t>
  </si>
  <si>
    <t>DARK-6163-20201207-13_02_12</t>
  </si>
  <si>
    <t>20201207 13:05:06</t>
  </si>
  <si>
    <t>13:05:06</t>
  </si>
  <si>
    <t>OCK1-SO2</t>
  </si>
  <si>
    <t>RECT-6164-20201207-13_05_07</t>
  </si>
  <si>
    <t>DARK-6165-20201207-13_05_09</t>
  </si>
  <si>
    <t>20201207 13:07:30</t>
  </si>
  <si>
    <t>13:07:30</t>
  </si>
  <si>
    <t>RECT-6166-20201207-13_07_30</t>
  </si>
  <si>
    <t>DARK-6167-20201207-13_07_32</t>
  </si>
  <si>
    <t>20201207 13:10:37</t>
  </si>
  <si>
    <t>13:10:37</t>
  </si>
  <si>
    <t>2214.4</t>
  </si>
  <si>
    <t>_3</t>
  </si>
  <si>
    <t>RECT-6168-20201207-13_10_38</t>
  </si>
  <si>
    <t>DARK-6169-20201207-13_10_40</t>
  </si>
  <si>
    <t>13:10:59</t>
  </si>
  <si>
    <t>20201207 13:16:01</t>
  </si>
  <si>
    <t>13:16:01</t>
  </si>
  <si>
    <t>RECT-6170-20201207-13_16_02</t>
  </si>
  <si>
    <t>DARK-6171-20201207-13_16_04</t>
  </si>
  <si>
    <t>20201207 13:23:38</t>
  </si>
  <si>
    <t>13:23:38</t>
  </si>
  <si>
    <t>b42-24</t>
  </si>
  <si>
    <t>RECT-6174-20201207-13_23_38</t>
  </si>
  <si>
    <t>DARK-6175-20201207-13_23_40</t>
  </si>
  <si>
    <t>13:21:41</t>
  </si>
  <si>
    <t>20201207 13:26:14</t>
  </si>
  <si>
    <t>13:26:14</t>
  </si>
  <si>
    <t>RECT-6176-20201207-13_26_15</t>
  </si>
  <si>
    <t>DARK-6177-20201207-13_26_17</t>
  </si>
  <si>
    <t>20201207 13:29:12</t>
  </si>
  <si>
    <t>13:29:12</t>
  </si>
  <si>
    <t>Haines</t>
  </si>
  <si>
    <t>_7</t>
  </si>
  <si>
    <t>RECT-6178-20201207-13_29_12</t>
  </si>
  <si>
    <t>DARK-6179-20201207-13_29_14</t>
  </si>
  <si>
    <t>20201207 13:32:03</t>
  </si>
  <si>
    <t>13:32:03</t>
  </si>
  <si>
    <t>RECT-6180-20201207-13_32_04</t>
  </si>
  <si>
    <t>DARK-6181-20201207-13_32_06</t>
  </si>
  <si>
    <t>13:32:24</t>
  </si>
  <si>
    <t>20201207 13:39:32</t>
  </si>
  <si>
    <t>13:39:32</t>
  </si>
  <si>
    <t>RECT-6182-20201207-13_39_32</t>
  </si>
  <si>
    <t>DARK-6183-20201207-13_39_35</t>
  </si>
  <si>
    <t>20201207 13:42:33</t>
  </si>
  <si>
    <t>13:42:33</t>
  </si>
  <si>
    <t>RECT-6184-20201207-13_42_34</t>
  </si>
  <si>
    <t>DARK-6185-20201207-13_42_36</t>
  </si>
  <si>
    <t>13:42:51</t>
  </si>
  <si>
    <t>20201207 13:44:33</t>
  </si>
  <si>
    <t>13:44:33</t>
  </si>
  <si>
    <t>_4</t>
  </si>
  <si>
    <t>RECT-6186-20201207-13_44_33</t>
  </si>
  <si>
    <t>DARK-6187-20201207-13_44_35</t>
  </si>
  <si>
    <t>20201207 13:47:01</t>
  </si>
  <si>
    <t>13:47:01</t>
  </si>
  <si>
    <t>RECT-6188-20201207-13_47_02</t>
  </si>
  <si>
    <t>DARK-6189-20201207-13_47_04</t>
  </si>
  <si>
    <t>20201207 13:49:34</t>
  </si>
  <si>
    <t>13:49:34</t>
  </si>
  <si>
    <t>Vru42</t>
  </si>
  <si>
    <t>_5</t>
  </si>
  <si>
    <t>RECT-6190-20201207-13_49_34</t>
  </si>
  <si>
    <t>DARK-6191-20201207-13_49_36</t>
  </si>
  <si>
    <t>20201207 13:52:31</t>
  </si>
  <si>
    <t>13:52:31</t>
  </si>
  <si>
    <t>RECT-6192-20201207-13_52_32</t>
  </si>
  <si>
    <t>DARK-6193-20201207-13_52_34</t>
  </si>
  <si>
    <t>20201207 13:55:18</t>
  </si>
  <si>
    <t>13:55:18</t>
  </si>
  <si>
    <t>588155.01</t>
  </si>
  <si>
    <t>RECT-6194-20201207-13_55_19</t>
  </si>
  <si>
    <t>DARK-6195-20201207-13_55_21</t>
  </si>
  <si>
    <t>13:55:37</t>
  </si>
  <si>
    <t>20201207 13:58:08</t>
  </si>
  <si>
    <t>13:58:08</t>
  </si>
  <si>
    <t>RECT-6196-20201207-13_58_08</t>
  </si>
  <si>
    <t>DARK-6197-20201207-13_58_10</t>
  </si>
  <si>
    <t>20201207 14:00:24</t>
  </si>
  <si>
    <t>14:00:24</t>
  </si>
  <si>
    <t>RECT-6198-20201207-14_00_25</t>
  </si>
  <si>
    <t>DARK-6199-20201207-14_00_27</t>
  </si>
  <si>
    <t>20201207 14:03:07</t>
  </si>
  <si>
    <t>14:03:07</t>
  </si>
  <si>
    <t>RECT-6200-20201207-14_03_08</t>
  </si>
  <si>
    <t>DARK-6201-20201207-14_03_10</t>
  </si>
  <si>
    <t>20201207 14:05:51</t>
  </si>
  <si>
    <t>14:05:51</t>
  </si>
  <si>
    <t>RECT-6202-20201207-14_05_51</t>
  </si>
  <si>
    <t>DARK-6203-20201207-14_05_53</t>
  </si>
  <si>
    <t>14:06:13</t>
  </si>
  <si>
    <t>20201207 14:08:17</t>
  </si>
  <si>
    <t>14:08:17</t>
  </si>
  <si>
    <t>RECT-6204-20201207-14_08_17</t>
  </si>
  <si>
    <t>DARK-6205-20201207-14_08_19</t>
  </si>
  <si>
    <t>20201207 14:10:45</t>
  </si>
  <si>
    <t>14:10:45</t>
  </si>
  <si>
    <t>RECT-6206-20201207-14_10_46</t>
  </si>
  <si>
    <t>DARK-6207-20201207-14_10_48</t>
  </si>
  <si>
    <t>20201207 14:13:23</t>
  </si>
  <si>
    <t>14:13:23</t>
  </si>
  <si>
    <t>RECT-6208-20201207-14_13_23</t>
  </si>
  <si>
    <t>DARK-6209-20201207-14_13_25</t>
  </si>
  <si>
    <t>20201207 14:16:17</t>
  </si>
  <si>
    <t>14:16:17</t>
  </si>
  <si>
    <t>9031</t>
  </si>
  <si>
    <t>RECT-6210-20201207-14_16_17</t>
  </si>
  <si>
    <t>DARK-6211-20201207-14_16_19</t>
  </si>
  <si>
    <t>14:16:52</t>
  </si>
  <si>
    <t>20201207 14:18:35</t>
  </si>
  <si>
    <t>14:18:35</t>
  </si>
  <si>
    <t>RECT-6212-20201207-14_18_35</t>
  </si>
  <si>
    <t>DARK-6213-20201207-14_18_37</t>
  </si>
  <si>
    <t>20201207 14:21:24</t>
  </si>
  <si>
    <t>14:21:24</t>
  </si>
  <si>
    <t>9025</t>
  </si>
  <si>
    <t>RECT-6214-20201207-14_21_25</t>
  </si>
  <si>
    <t>DARK-6215-20201207-14_21_27</t>
  </si>
  <si>
    <t>20201207 14:23:29</t>
  </si>
  <si>
    <t>14:23:29</t>
  </si>
  <si>
    <t>RECT-6216-20201207-14_23_30</t>
  </si>
  <si>
    <t>DARK-6217-20201207-14_23_32</t>
  </si>
  <si>
    <t>20201207 14:26:19</t>
  </si>
  <si>
    <t>14:26:19</t>
  </si>
  <si>
    <t>_8</t>
  </si>
  <si>
    <t>RECT-6218-20201207-14_26_19</t>
  </si>
  <si>
    <t>DARK-6219-20201207-14_26_21</t>
  </si>
  <si>
    <t>20201207 14:29:29</t>
  </si>
  <si>
    <t>14:29:29</t>
  </si>
  <si>
    <t>RECT-6220-20201207-14_29_29</t>
  </si>
  <si>
    <t>DARK-6221-20201207-14_29_31</t>
  </si>
  <si>
    <t>14:30:09</t>
  </si>
  <si>
    <t>20201207 14:34:25</t>
  </si>
  <si>
    <t>14:34:25</t>
  </si>
  <si>
    <t>9035</t>
  </si>
  <si>
    <t>RECT-6222-20201207-14_34_26</t>
  </si>
  <si>
    <t>DARK-6223-20201207-14_34_28</t>
  </si>
  <si>
    <t>14:31:43</t>
  </si>
  <si>
    <t>20201207 14:37:11</t>
  </si>
  <si>
    <t>14:37:11</t>
  </si>
  <si>
    <t>RECT-6224-20201207-14_37_11</t>
  </si>
  <si>
    <t>DARK-6225-20201207-14_37_13</t>
  </si>
  <si>
    <t>20201207 14:40:23</t>
  </si>
  <si>
    <t>14:40:23</t>
  </si>
  <si>
    <t>RECT-6226-20201207-14_40_24</t>
  </si>
  <si>
    <t>DARK-6227-20201207-14_40_26</t>
  </si>
  <si>
    <t>20201207 14:44:11</t>
  </si>
  <si>
    <t>14:44:11</t>
  </si>
  <si>
    <t>b42-34</t>
  </si>
  <si>
    <t>RECT-6228-20201207-14_44_12</t>
  </si>
  <si>
    <t>DARK-6229-20201207-14_44_14</t>
  </si>
  <si>
    <t>14:44:43</t>
  </si>
  <si>
    <t>20201207 14:47:32</t>
  </si>
  <si>
    <t>14:47:32</t>
  </si>
  <si>
    <t>RECT-6230-20201207-14_47_32</t>
  </si>
  <si>
    <t>DARK-6231-20201207-14_47_34</t>
  </si>
  <si>
    <t>20201207 14:49:47</t>
  </si>
  <si>
    <t>14:49:47</t>
  </si>
  <si>
    <t>TXNM0821</t>
  </si>
  <si>
    <t>RECT-6232-20201207-14_49_47</t>
  </si>
  <si>
    <t>DARK-6233-20201207-14_49_49</t>
  </si>
  <si>
    <t>20201207 14:52:09</t>
  </si>
  <si>
    <t>14:52:09</t>
  </si>
  <si>
    <t>RECT-6234-20201207-14_52_10</t>
  </si>
  <si>
    <t>DARK-6235-20201207-14_52_12</t>
  </si>
  <si>
    <t>20201207 14:54:14</t>
  </si>
  <si>
    <t>14:54:14</t>
  </si>
  <si>
    <t>V60-96</t>
  </si>
  <si>
    <t>RECT-6236-20201207-14_54_15</t>
  </si>
  <si>
    <t>DARK-6237-20201207-14_54_17</t>
  </si>
  <si>
    <t>20201207 14:56:03</t>
  </si>
  <si>
    <t>14:56:03</t>
  </si>
  <si>
    <t>RECT-6238-20201207-14_56_04</t>
  </si>
  <si>
    <t>DARK-6239-20201207-14_56_06</t>
  </si>
  <si>
    <t>14:56:34</t>
  </si>
  <si>
    <t>20201207 14:59:01</t>
  </si>
  <si>
    <t>14:59:01</t>
  </si>
  <si>
    <t>b40-14</t>
  </si>
  <si>
    <t>RECT-6240-20201207-14_59_02</t>
  </si>
  <si>
    <t>DARK-6241-20201207-14_59_04</t>
  </si>
  <si>
    <t>20201207 15:01:06</t>
  </si>
  <si>
    <t>15:01:06</t>
  </si>
  <si>
    <t>RECT-6242-20201207-15_01_07</t>
  </si>
  <si>
    <t>DARK-6243-20201207-15_01_09</t>
  </si>
  <si>
    <t>20201207 15:03:05</t>
  </si>
  <si>
    <t>15:03:05</t>
  </si>
  <si>
    <t>RECT-6244-20201207-15_03_06</t>
  </si>
  <si>
    <t>DARK-6245-20201207-15_03_08</t>
  </si>
  <si>
    <t>20201207 15:05:31</t>
  </si>
  <si>
    <t>15:05:31</t>
  </si>
  <si>
    <t>RECT-6246-20201207-15_05_32</t>
  </si>
  <si>
    <t>DARK-6247-20201207-15_05_34</t>
  </si>
  <si>
    <t>20201207 15:07:46</t>
  </si>
  <si>
    <t>15:07:46</t>
  </si>
  <si>
    <t>C56-94</t>
  </si>
  <si>
    <t>RECT-6248-20201207-15_07_47</t>
  </si>
  <si>
    <t>DARK-6249-20201207-15_07_49</t>
  </si>
  <si>
    <t>15:08:20</t>
  </si>
  <si>
    <t>20201207 15:10:11</t>
  </si>
  <si>
    <t>15:10:11</t>
  </si>
  <si>
    <t>RECT-6250-20201207-15_10_12</t>
  </si>
  <si>
    <t>DARK-6251-20201207-15_10_14</t>
  </si>
  <si>
    <t>20201207 15:12:29</t>
  </si>
  <si>
    <t>15:12:29</t>
  </si>
  <si>
    <t>RECT-6252-20201207-15_12_30</t>
  </si>
  <si>
    <t>DARK-6253-20201207-15_12_32</t>
  </si>
  <si>
    <t>20201207 15:14:39</t>
  </si>
  <si>
    <t>15:14:39</t>
  </si>
  <si>
    <t>T48</t>
  </si>
  <si>
    <t>RECT-6254-20201207-15_14_40</t>
  </si>
  <si>
    <t>DARK-6255-20201207-15_14_42</t>
  </si>
  <si>
    <t>20201207 15:17:51</t>
  </si>
  <si>
    <t>15:17:51</t>
  </si>
  <si>
    <t>RECT-6256-20201207-15_17_52</t>
  </si>
  <si>
    <t>DARK-6257-20201207-15_17_54</t>
  </si>
  <si>
    <t>20201207 15:21:30</t>
  </si>
  <si>
    <t>15:21:30</t>
  </si>
  <si>
    <t>25189.01</t>
  </si>
  <si>
    <t>RECT-6258-20201207-15_21_31</t>
  </si>
  <si>
    <t>DARK-6259-20201207-15_21_33</t>
  </si>
  <si>
    <t>15:22:03</t>
  </si>
  <si>
    <t>20201207 15:24:24</t>
  </si>
  <si>
    <t>15:24:24</t>
  </si>
  <si>
    <t>RECT-6260-20201207-15_24_24</t>
  </si>
  <si>
    <t>DARK-6261-20201207-15_24_26</t>
  </si>
  <si>
    <t>File opened</t>
  </si>
  <si>
    <t>2020-12-07 12:12:30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</si>
  <si>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</si>
  <si>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</si>
  <si>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</si>
  <si>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</si>
  <si>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</si>
  <si>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</si>
  <si>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</si>
  <si>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</si>
  <si>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</si>
  <si>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</si>
  <si>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</si>
  <si>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{"flowmeterzero": "1.00299", "tazero": "0.0863571", "co2bspan1": "1.00108", "h2oaspan2": "0", "co2aspan2b": "0.306383", "h2oaspanconc1": "12.28", "h2obspanconc1": "12.28", "ssa_ref": "35809.5", "co2bzero": "0.964262", "co2bspanconc2": "299.2", "h2oaspanconc2": "0", "co2aspan1": "1.00054", "oxygen": "21", "chamberpressurezero": "2.68126", "co2azero": "0.965182", "h2oaspan2b": "0.070146", "co2aspanconc1": "2500", "co2aspan2a": "0.308883", "tbzero": "0.134552", "h2obspan2b": "0.0705964", "flowbzero": "0.29097", "h2oaspan2a": "0.0696095", "co2aspanconc2": "299.2", "h2obspan1": "0.99587", "h2obzero": "1.1444", "co2bspanconc1": "2500", "ssb_ref": "37377.7", "co2bspan2a": "0.310949", "co2bspan2": "-0.0301809", "h2obspan2a": "0.0708892", "h2obspanconc2": "0", "co2aspan2": "-0.0279682", "h2obspan2": "0", "flowazero": "0.29042", "co2bspan2b": "0.308367", "h2oazero": "1.13424", "h2oaspan1": "1.00771"}</t>
  </si>
  <si>
    <t>Chamber type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</si>
  <si>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</si>
  <si>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</si>
  <si>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</si>
  <si>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</si>
  <si>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</si>
  <si>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</si>
  <si>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</si>
  <si>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12:12:30</t>
  </si>
  <si>
    <t>Stability Definition:	A (GasEx): Slp&lt;0.5 Per=15	ΔH2O (Meas2): Slp&lt;0.2 Per=15	ΔCO2 (Meas2): Slp&lt;0.2 Per=15</t>
  </si>
  <si>
    <t>15:19:30</t>
  </si>
  <si>
    <t>the last c56-94.3 read is t48.2 so delete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</si>
</sst>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25"/>
    <col customWidth="1" min="3" max="3" width="10.63"/>
    <col customWidth="1" min="4" max="170" width="7.63"/>
  </cols>
  <sheetData>
    <row r="2">
      <c r="A2" s="1" t="s">
        <v>0</v>
      </c>
      <c r="B2" s="1" t="s">
        <v>1</v>
      </c>
      <c r="C2" s="1" t="s">
        <v>2</v>
      </c>
    </row>
    <row r="3">
      <c r="B3" s="1" t="s">
        <v>3</v>
      </c>
      <c r="C3" s="1">
        <v>21.0</v>
      </c>
    </row>
    <row r="4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>
      <c r="B5" s="1" t="s">
        <v>15</v>
      </c>
      <c r="C5" s="1" t="s">
        <v>16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55</v>
      </c>
      <c r="G13" s="1" t="s">
        <v>56</v>
      </c>
      <c r="H13" s="1">
        <v>0.0</v>
      </c>
    </row>
    <row r="14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64</v>
      </c>
      <c r="BQ14" s="1" t="s">
        <v>64</v>
      </c>
      <c r="BR14" s="1" t="s">
        <v>64</v>
      </c>
      <c r="BS14" s="1" t="s">
        <v>64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65</v>
      </c>
      <c r="CI14" s="1" t="s">
        <v>65</v>
      </c>
      <c r="CJ14" s="1" t="s">
        <v>65</v>
      </c>
      <c r="CK14" s="1" t="s">
        <v>65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66</v>
      </c>
      <c r="DA14" s="1" t="s">
        <v>66</v>
      </c>
      <c r="DB14" s="1" t="s">
        <v>66</v>
      </c>
      <c r="DC14" s="1" t="s">
        <v>66</v>
      </c>
      <c r="DD14" s="1" t="s">
        <v>66</v>
      </c>
      <c r="DE14" s="1" t="s">
        <v>67</v>
      </c>
      <c r="DF14" s="1" t="s">
        <v>67</v>
      </c>
      <c r="DG14" s="1" t="s">
        <v>67</v>
      </c>
      <c r="DH14" s="1" t="s">
        <v>67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68</v>
      </c>
      <c r="DS14" s="1" t="s">
        <v>68</v>
      </c>
      <c r="DT14" s="1" t="s">
        <v>68</v>
      </c>
      <c r="DU14" s="1" t="s">
        <v>68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69</v>
      </c>
      <c r="EH14" s="1" t="s">
        <v>69</v>
      </c>
      <c r="EI14" s="1" t="s">
        <v>69</v>
      </c>
      <c r="EJ14" s="1" t="s">
        <v>69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70</v>
      </c>
      <c r="EZ14" s="1" t="s">
        <v>70</v>
      </c>
      <c r="FA14" s="1" t="s">
        <v>70</v>
      </c>
      <c r="FB14" s="1" t="s">
        <v>70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</row>
    <row r="1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78</v>
      </c>
      <c r="BQ15" s="1" t="s">
        <v>137</v>
      </c>
      <c r="BR15" s="1" t="s">
        <v>138</v>
      </c>
      <c r="BS15" s="1" t="s">
        <v>139</v>
      </c>
      <c r="BT15" s="1" t="s">
        <v>140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72</v>
      </c>
      <c r="DF15" s="1" t="s">
        <v>75</v>
      </c>
      <c r="DG15" s="1" t="s">
        <v>177</v>
      </c>
      <c r="DH15" s="1" t="s">
        <v>178</v>
      </c>
      <c r="DI15" s="1" t="s">
        <v>179</v>
      </c>
      <c r="DJ15" s="1" t="s">
        <v>180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</row>
    <row r="16">
      <c r="B16" s="1" t="s">
        <v>237</v>
      </c>
      <c r="C16" s="1" t="s">
        <v>237</v>
      </c>
      <c r="H16" s="1" t="s">
        <v>237</v>
      </c>
      <c r="I16" s="1" t="s">
        <v>238</v>
      </c>
      <c r="J16" s="1" t="s">
        <v>239</v>
      </c>
      <c r="K16" s="1" t="s">
        <v>240</v>
      </c>
      <c r="L16" s="1" t="s">
        <v>240</v>
      </c>
      <c r="M16" s="1" t="s">
        <v>144</v>
      </c>
      <c r="N16" s="1" t="s">
        <v>144</v>
      </c>
      <c r="O16" s="1" t="s">
        <v>238</v>
      </c>
      <c r="P16" s="1" t="s">
        <v>238</v>
      </c>
      <c r="Q16" s="1" t="s">
        <v>238</v>
      </c>
      <c r="R16" s="1" t="s">
        <v>238</v>
      </c>
      <c r="S16" s="1" t="s">
        <v>241</v>
      </c>
      <c r="T16" s="1" t="s">
        <v>242</v>
      </c>
      <c r="U16" s="1" t="s">
        <v>242</v>
      </c>
      <c r="V16" s="1" t="s">
        <v>243</v>
      </c>
      <c r="W16" s="1" t="s">
        <v>244</v>
      </c>
      <c r="X16" s="1" t="s">
        <v>243</v>
      </c>
      <c r="Y16" s="1" t="s">
        <v>243</v>
      </c>
      <c r="Z16" s="1" t="s">
        <v>243</v>
      </c>
      <c r="AA16" s="1" t="s">
        <v>241</v>
      </c>
      <c r="AB16" s="1" t="s">
        <v>241</v>
      </c>
      <c r="AC16" s="1" t="s">
        <v>241</v>
      </c>
      <c r="AD16" s="1" t="s">
        <v>241</v>
      </c>
      <c r="AE16" s="1" t="s">
        <v>245</v>
      </c>
      <c r="AF16" s="1" t="s">
        <v>244</v>
      </c>
      <c r="AH16" s="1" t="s">
        <v>244</v>
      </c>
      <c r="AI16" s="1" t="s">
        <v>245</v>
      </c>
      <c r="AO16" s="1" t="s">
        <v>239</v>
      </c>
      <c r="AU16" s="1" t="s">
        <v>239</v>
      </c>
      <c r="AV16" s="1" t="s">
        <v>239</v>
      </c>
      <c r="AW16" s="1" t="s">
        <v>239</v>
      </c>
      <c r="AY16" s="1" t="s">
        <v>246</v>
      </c>
      <c r="BH16" s="1" t="s">
        <v>239</v>
      </c>
      <c r="BI16" s="1" t="s">
        <v>239</v>
      </c>
      <c r="BK16" s="1" t="s">
        <v>247</v>
      </c>
      <c r="BL16" s="1" t="s">
        <v>248</v>
      </c>
      <c r="BO16" s="1" t="s">
        <v>238</v>
      </c>
      <c r="BP16" s="1" t="s">
        <v>237</v>
      </c>
      <c r="BQ16" s="1" t="s">
        <v>240</v>
      </c>
      <c r="BR16" s="1" t="s">
        <v>240</v>
      </c>
      <c r="BS16" s="1" t="s">
        <v>249</v>
      </c>
      <c r="BT16" s="1" t="s">
        <v>249</v>
      </c>
      <c r="BU16" s="1" t="s">
        <v>240</v>
      </c>
      <c r="BV16" s="1" t="s">
        <v>249</v>
      </c>
      <c r="BW16" s="1" t="s">
        <v>245</v>
      </c>
      <c r="BX16" s="1" t="s">
        <v>243</v>
      </c>
      <c r="BY16" s="1" t="s">
        <v>243</v>
      </c>
      <c r="BZ16" s="1" t="s">
        <v>242</v>
      </c>
      <c r="CA16" s="1" t="s">
        <v>242</v>
      </c>
      <c r="CB16" s="1" t="s">
        <v>242</v>
      </c>
      <c r="CC16" s="1" t="s">
        <v>242</v>
      </c>
      <c r="CD16" s="1" t="s">
        <v>242</v>
      </c>
      <c r="CE16" s="1" t="s">
        <v>250</v>
      </c>
      <c r="CF16" s="1" t="s">
        <v>239</v>
      </c>
      <c r="CG16" s="1" t="s">
        <v>239</v>
      </c>
      <c r="CH16" s="1" t="s">
        <v>239</v>
      </c>
      <c r="CM16" s="1" t="s">
        <v>239</v>
      </c>
      <c r="CP16" s="1" t="s">
        <v>242</v>
      </c>
      <c r="CQ16" s="1" t="s">
        <v>242</v>
      </c>
      <c r="CR16" s="1" t="s">
        <v>242</v>
      </c>
      <c r="CS16" s="1" t="s">
        <v>242</v>
      </c>
      <c r="CT16" s="1" t="s">
        <v>242</v>
      </c>
      <c r="CU16" s="1" t="s">
        <v>239</v>
      </c>
      <c r="CV16" s="1" t="s">
        <v>239</v>
      </c>
      <c r="CW16" s="1" t="s">
        <v>239</v>
      </c>
      <c r="CX16" s="1" t="s">
        <v>237</v>
      </c>
      <c r="DA16" s="1" t="s">
        <v>251</v>
      </c>
      <c r="DB16" s="1" t="s">
        <v>251</v>
      </c>
      <c r="DD16" s="1" t="s">
        <v>237</v>
      </c>
      <c r="DE16" s="1" t="s">
        <v>252</v>
      </c>
      <c r="DG16" s="1" t="s">
        <v>237</v>
      </c>
      <c r="DH16" s="1" t="s">
        <v>237</v>
      </c>
      <c r="DJ16" s="1" t="s">
        <v>253</v>
      </c>
      <c r="DK16" s="1" t="s">
        <v>254</v>
      </c>
      <c r="DL16" s="1" t="s">
        <v>253</v>
      </c>
      <c r="DM16" s="1" t="s">
        <v>254</v>
      </c>
      <c r="DN16" s="1" t="s">
        <v>253</v>
      </c>
      <c r="DO16" s="1" t="s">
        <v>254</v>
      </c>
      <c r="DP16" s="1" t="s">
        <v>244</v>
      </c>
      <c r="DQ16" s="1" t="s">
        <v>244</v>
      </c>
      <c r="DR16" s="1" t="s">
        <v>239</v>
      </c>
      <c r="DS16" s="1" t="s">
        <v>255</v>
      </c>
      <c r="DT16" s="1" t="s">
        <v>239</v>
      </c>
      <c r="DV16" s="1" t="s">
        <v>240</v>
      </c>
      <c r="DW16" s="1" t="s">
        <v>256</v>
      </c>
      <c r="DX16" s="1" t="s">
        <v>240</v>
      </c>
      <c r="DZ16" s="1" t="s">
        <v>249</v>
      </c>
      <c r="EA16" s="1" t="s">
        <v>257</v>
      </c>
      <c r="EB16" s="1" t="s">
        <v>249</v>
      </c>
      <c r="EG16" s="1" t="s">
        <v>244</v>
      </c>
      <c r="EH16" s="1" t="s">
        <v>244</v>
      </c>
      <c r="EI16" s="1" t="s">
        <v>253</v>
      </c>
      <c r="EJ16" s="1" t="s">
        <v>254</v>
      </c>
      <c r="EK16" s="1" t="s">
        <v>254</v>
      </c>
      <c r="EO16" s="1" t="s">
        <v>254</v>
      </c>
      <c r="ES16" s="1" t="s">
        <v>240</v>
      </c>
      <c r="ET16" s="1" t="s">
        <v>240</v>
      </c>
      <c r="EU16" s="1" t="s">
        <v>249</v>
      </c>
      <c r="EV16" s="1" t="s">
        <v>249</v>
      </c>
      <c r="EW16" s="1" t="s">
        <v>258</v>
      </c>
      <c r="EX16" s="1" t="s">
        <v>258</v>
      </c>
      <c r="EZ16" s="1" t="s">
        <v>245</v>
      </c>
      <c r="FA16" s="1" t="s">
        <v>245</v>
      </c>
      <c r="FB16" s="1" t="s">
        <v>242</v>
      </c>
      <c r="FC16" s="1" t="s">
        <v>242</v>
      </c>
      <c r="FD16" s="1" t="s">
        <v>242</v>
      </c>
      <c r="FE16" s="1" t="s">
        <v>242</v>
      </c>
      <c r="FF16" s="1" t="s">
        <v>242</v>
      </c>
      <c r="FG16" s="1" t="s">
        <v>244</v>
      </c>
      <c r="FH16" s="1" t="s">
        <v>244</v>
      </c>
      <c r="FI16" s="1" t="s">
        <v>244</v>
      </c>
      <c r="FJ16" s="1" t="s">
        <v>242</v>
      </c>
      <c r="FK16" s="1" t="s">
        <v>240</v>
      </c>
      <c r="FL16" s="1" t="s">
        <v>249</v>
      </c>
      <c r="FM16" s="1" t="s">
        <v>244</v>
      </c>
      <c r="FN16" s="1" t="s">
        <v>244</v>
      </c>
    </row>
    <row r="17">
      <c r="A17" s="1">
        <v>1.0</v>
      </c>
      <c r="B17" s="1">
        <v>1.6073722321E9</v>
      </c>
      <c r="C17" s="1">
        <v>0.0</v>
      </c>
      <c r="D17" s="1" t="s">
        <v>259</v>
      </c>
      <c r="E17" s="1" t="s">
        <v>260</v>
      </c>
      <c r="F17" s="1" t="s">
        <v>261</v>
      </c>
      <c r="G17" s="1" t="s">
        <v>262</v>
      </c>
      <c r="H17" s="1">
        <v>1.6073722241E9</v>
      </c>
      <c r="I17" s="1">
        <f t="shared" ref="I17:I80" si="1">BW17*AG17*(BS17-BT17)/(100*BL17*(1000-AG17*BS17))</f>
        <v>0.00002856138522</v>
      </c>
      <c r="J17" s="1">
        <f t="shared" ref="J17:J80" si="2">BW17*AG17*(BR17-BQ17*(1000-AG17*BT17)/(1000-AG17*BS17))/(100*BL17)</f>
        <v>-0.03712612917</v>
      </c>
      <c r="K17" s="1">
        <f t="shared" ref="K17:K80" si="3">BQ17 - IF(AG17&gt;1, J17*BL17*100/(AI17*CE17), 0)</f>
        <v>400.0727097</v>
      </c>
      <c r="L17" s="1">
        <f t="shared" ref="L17:L80" si="4">((R17-I17/2)*K17-J17)/(R17+I17/2)</f>
        <v>451.0126274</v>
      </c>
      <c r="M17" s="1">
        <f t="shared" ref="M17:M80" si="5">L17*(BX17+BY17)/1000</f>
        <v>46.14375052</v>
      </c>
      <c r="N17" s="1">
        <f t="shared" ref="N17:N80" si="6">(BQ17 - IF(AG17&gt;1, J17*BL17*100/(AI17*CE17), 0))*(BX17+BY17)/1000</f>
        <v>40.93201428</v>
      </c>
      <c r="O17" s="1">
        <f t="shared" ref="O17:O80" si="7">2/((1/Q17-1/P17)+SIGN(Q17)*SQRT((1/Q17-1/P17)*(1/Q17-1/P17) + 4*BM17/((BM17+1)*(BM17+1))*(2*1/Q17*1/P17-1/P17*1/P17)))</f>
        <v>0.0007844591991</v>
      </c>
      <c r="P17" s="1">
        <f t="shared" ref="P17:P80" si="8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2.969273155</v>
      </c>
      <c r="Q17" s="1">
        <f t="shared" ref="Q17:Q80" si="9">I17*(1000-(1000*0.61365*exp(17.502*U17/(240.97+U17))/(BX17+BY17)+BS17)/2)/(1000*0.61365*exp(17.502*U17/(240.97+U17))/(BX17+BY17)-BS17)</f>
        <v>0.0007843440795</v>
      </c>
      <c r="R17" s="1">
        <f t="shared" ref="R17:R80" si="10">1/((BM17+1)/(O17/1.6)+1/(P17/1.37)) + BM17/((BM17+1)/(O17/1.6) + BM17/(P17/1.37))</f>
        <v>0.0004902253911</v>
      </c>
      <c r="S17" s="1">
        <f t="shared" ref="S17:S80" si="11">(BI17*BK17)</f>
        <v>231.2938125</v>
      </c>
      <c r="T17" s="1">
        <f t="shared" ref="T17:T80" si="12">(BZ17+(S17+2*0.95*0.0000000567*(((BZ17+$B$7)+273)^4-(BZ17+273)^4)-44100*I17)/(1.84*29.3*P17+8*0.95*0.0000000567*(BZ17+273)^3))</f>
        <v>39.11295296</v>
      </c>
      <c r="U17" s="1">
        <f t="shared" ref="U17:U80" si="13">($C$7*CA17+$D$7*CB17+$E$7*T17)</f>
        <v>38.52596129</v>
      </c>
      <c r="V17" s="1">
        <f t="shared" ref="V17:V80" si="14">0.61365*exp(17.502*U17/(240.97+U17))</f>
        <v>6.84939301</v>
      </c>
      <c r="W17" s="1">
        <f t="shared" ref="W17:W80" si="15">(X17/Y17*100)</f>
        <v>50.28839425</v>
      </c>
      <c r="X17" s="1">
        <f t="shared" ref="X17:X80" si="16">BS17*(BX17+BY17)/1000</f>
        <v>3.308738708</v>
      </c>
      <c r="Y17" s="1">
        <f t="shared" ref="Y17:Y80" si="17">0.61365*exp(17.502*BZ17/(240.97+BZ17))</f>
        <v>6.579527457</v>
      </c>
      <c r="Z17" s="1">
        <f t="shared" ref="Z17:Z80" si="18">(V17-BS17*(BX17+BY17)/1000)</f>
        <v>3.540654303</v>
      </c>
      <c r="AA17" s="1">
        <f t="shared" ref="AA17:AA80" si="19">(-I17*44100)</f>
        <v>-1.259557088</v>
      </c>
      <c r="AB17" s="1">
        <f t="shared" ref="AB17:AB80" si="20">2*29.3*P17*0.92*(BZ17-U17)</f>
        <v>-118.8708717</v>
      </c>
      <c r="AC17" s="1">
        <f t="shared" ref="AC17:AC80" si="21">2*0.95*0.0000000567*(((BZ17+$B$7)+273)^4-(U17+273)^4)</f>
        <v>-9.639757525</v>
      </c>
      <c r="AD17" s="1">
        <f t="shared" ref="AD17:AD80" si="22">S17+AC17+AA17+AB17</f>
        <v>101.5236262</v>
      </c>
      <c r="AE17" s="1">
        <v>0.0</v>
      </c>
      <c r="AF17" s="1">
        <v>0.0</v>
      </c>
      <c r="AG17" s="1">
        <f t="shared" ref="AG17:AG80" si="23">IF(AE17*$H$13&gt;=AI17,1,(AI17/(AI17-AE17*$H$13)))</f>
        <v>1</v>
      </c>
      <c r="AH17" s="1">
        <f t="shared" ref="AH17:AH80" si="24">(AG17-1)*100</f>
        <v>0</v>
      </c>
      <c r="AI17" s="1">
        <f t="shared" ref="AI17:AI80" si="25">MAX(0,($B$13+$C$13*CE17)/(1+$D$13*CE17)*BX17/(BZ17+273)*$E$13)</f>
        <v>52206.87663</v>
      </c>
      <c r="AJ17" s="1" t="s">
        <v>263</v>
      </c>
      <c r="AK17" s="1">
        <v>715.476923076923</v>
      </c>
      <c r="AL17" s="1">
        <v>3262.08</v>
      </c>
      <c r="AM17" s="1">
        <f t="shared" ref="AM17:AM80" si="26">AL17-AK17</f>
        <v>2546.603077</v>
      </c>
      <c r="AN17" s="1">
        <f t="shared" ref="AN17:AN80" si="27">AM17/AL17</f>
        <v>0.7806684928</v>
      </c>
      <c r="AO17" s="1">
        <v>-0.577747479816223</v>
      </c>
      <c r="AP17" s="1" t="s">
        <v>264</v>
      </c>
      <c r="AQ17" s="1">
        <v>751.68712</v>
      </c>
      <c r="AR17" s="1">
        <v>820.64</v>
      </c>
      <c r="AS17" s="1">
        <f t="shared" ref="AS17:AS80" si="28">1-AQ17/AR17</f>
        <v>0.08402329889</v>
      </c>
      <c r="AT17" s="1">
        <v>0.5</v>
      </c>
      <c r="AU17" s="1">
        <f t="shared" ref="AU17:AU80" si="29">BI17</f>
        <v>1180.199178</v>
      </c>
      <c r="AV17" s="1">
        <f t="shared" ref="AV17:AV80" si="30">J17</f>
        <v>-0.03712612917</v>
      </c>
      <c r="AW17" s="1">
        <f t="shared" ref="AW17:AW80" si="31">AS17*AT17*AU17</f>
        <v>49.58211415</v>
      </c>
      <c r="AX17" s="1">
        <f t="shared" ref="AX17:AX80" si="32">BC17/AR17</f>
        <v>0.2629167479</v>
      </c>
      <c r="AY17" s="1">
        <f t="shared" ref="AY17:AY80" si="33">(AV17-AO17)/AU17</f>
        <v>0.000458076366</v>
      </c>
      <c r="AZ17" s="1">
        <f t="shared" ref="AZ17:AZ80" si="34">(AL17-AR17)/AR17</f>
        <v>2.975043868</v>
      </c>
      <c r="BA17" s="1" t="s">
        <v>265</v>
      </c>
      <c r="BB17" s="1">
        <v>604.88</v>
      </c>
      <c r="BC17" s="1">
        <f t="shared" ref="BC17:BC80" si="35">AR17-BB17</f>
        <v>215.76</v>
      </c>
      <c r="BD17" s="1">
        <f t="shared" ref="BD17:BD80" si="36">(AR17-AQ17)/(AR17-BB17)</f>
        <v>0.3195813867</v>
      </c>
      <c r="BE17" s="1">
        <f t="shared" ref="BE17:BE80" si="37">(AL17-AR17)/(AL17-BB17)</f>
        <v>0.9188017462</v>
      </c>
      <c r="BF17" s="1">
        <f t="shared" ref="BF17:BF80" si="38">(AR17-AQ17)/(AR17-AK17)</f>
        <v>0.6556757563</v>
      </c>
      <c r="BG17" s="1">
        <f t="shared" ref="BG17:BG80" si="39">(AL17-AR17)/(AL17-AK17)</f>
        <v>0.9587045669</v>
      </c>
      <c r="BH17" s="1">
        <f t="shared" ref="BH17:BH80" si="40">$B$11*CF17+$C$11*CG17+$F$11*CH17*(1-CK17)</f>
        <v>1400.016774</v>
      </c>
      <c r="BI17" s="1">
        <f t="shared" ref="BI17:BI80" si="41">BH17*BJ17</f>
        <v>1180.199178</v>
      </c>
      <c r="BJ17" s="1">
        <f t="shared" ref="BJ17:BJ80" si="42">($B$11*$D$9+$C$11*$D$9+$F$11*((CU17+CM17)/MAX(CU17+CM17+CV17, 0.1)*$I$9+CV17/MAX(CU17+CM17+CV17, 0.1)*$J$9))/($B$11+$C$11+$F$11)</f>
        <v>0.8429893126</v>
      </c>
      <c r="BK17" s="1">
        <f t="shared" ref="BK17:BK80" si="43">($B$11*$K$9+$C$11*$K$9+$F$11*((CU17+CM17)/MAX(CU17+CM17+CV17, 0.1)*$P$9+CV17/MAX(CU17+CM17+CV17, 0.1)*$Q$9))/($B$11+$C$11+$F$11)</f>
        <v>0.1959786253</v>
      </c>
      <c r="BL17" s="1">
        <v>6.0</v>
      </c>
      <c r="BM17" s="1">
        <v>0.5</v>
      </c>
      <c r="BN17" s="1" t="s">
        <v>266</v>
      </c>
      <c r="BO17" s="1">
        <v>2.0</v>
      </c>
      <c r="BP17" s="1">
        <v>1.6073722241E9</v>
      </c>
      <c r="BQ17" s="1">
        <v>400.072709677419</v>
      </c>
      <c r="BR17" s="1">
        <v>400.041870967742</v>
      </c>
      <c r="BS17" s="1">
        <v>32.3398709677419</v>
      </c>
      <c r="BT17" s="1">
        <v>32.3067064516129</v>
      </c>
      <c r="BU17" s="1">
        <v>397.843774193548</v>
      </c>
      <c r="BV17" s="1">
        <v>31.7744935483871</v>
      </c>
      <c r="BW17" s="1">
        <v>500.011161290322</v>
      </c>
      <c r="BX17" s="1">
        <v>102.259741935484</v>
      </c>
      <c r="BY17" s="1">
        <v>0.0516961903225806</v>
      </c>
      <c r="BZ17" s="1">
        <v>37.7833870967742</v>
      </c>
      <c r="CA17" s="1">
        <v>38.5259612903226</v>
      </c>
      <c r="CB17" s="1">
        <v>999.9</v>
      </c>
      <c r="CC17" s="1">
        <v>0.0</v>
      </c>
      <c r="CD17" s="1">
        <v>0.0</v>
      </c>
      <c r="CE17" s="1">
        <v>10002.1932258065</v>
      </c>
      <c r="CF17" s="1">
        <v>0.0</v>
      </c>
      <c r="CG17" s="1">
        <v>986.370451612903</v>
      </c>
      <c r="CH17" s="1">
        <v>1400.01677419355</v>
      </c>
      <c r="CI17" s="1">
        <v>0.899999451612904</v>
      </c>
      <c r="CJ17" s="1">
        <v>0.100000548387097</v>
      </c>
      <c r="CK17" s="1">
        <v>0.0</v>
      </c>
      <c r="CL17" s="1">
        <v>751.933064516129</v>
      </c>
      <c r="CM17" s="1">
        <v>4.99975</v>
      </c>
      <c r="CN17" s="1">
        <v>10443.364516129</v>
      </c>
      <c r="CO17" s="1">
        <v>12178.2032258065</v>
      </c>
      <c r="CP17" s="1">
        <v>49.941064516129</v>
      </c>
      <c r="CQ17" s="1">
        <v>51.816064516129</v>
      </c>
      <c r="CR17" s="1">
        <v>50.687</v>
      </c>
      <c r="CS17" s="1">
        <v>51.379</v>
      </c>
      <c r="CT17" s="1">
        <v>51.625</v>
      </c>
      <c r="CU17" s="1">
        <v>1255.51387096774</v>
      </c>
      <c r="CV17" s="1">
        <v>139.502903225806</v>
      </c>
      <c r="CW17" s="1">
        <v>0.0</v>
      </c>
      <c r="CX17" s="1">
        <v>2537.29999995232</v>
      </c>
      <c r="CY17" s="1">
        <v>0.0</v>
      </c>
      <c r="CZ17" s="1">
        <v>751.68712</v>
      </c>
      <c r="DA17" s="1">
        <v>-14.687923105682</v>
      </c>
      <c r="DB17" s="1">
        <v>-195.453846474349</v>
      </c>
      <c r="DC17" s="1">
        <v>10439.74</v>
      </c>
      <c r="DD17" s="1">
        <v>15.0</v>
      </c>
      <c r="DE17" s="1">
        <v>1.6073719846E9</v>
      </c>
      <c r="DF17" s="1" t="s">
        <v>267</v>
      </c>
      <c r="DG17" s="1">
        <v>1.6073719806E9</v>
      </c>
      <c r="DH17" s="1">
        <v>1.6073719846E9</v>
      </c>
      <c r="DI17" s="1">
        <v>2.0</v>
      </c>
      <c r="DJ17" s="1">
        <v>0.089</v>
      </c>
      <c r="DK17" s="1">
        <v>-0.143</v>
      </c>
      <c r="DL17" s="1">
        <v>2.229</v>
      </c>
      <c r="DM17" s="1">
        <v>0.565</v>
      </c>
      <c r="DN17" s="1">
        <v>400.0</v>
      </c>
      <c r="DO17" s="1">
        <v>33.0</v>
      </c>
      <c r="DP17" s="1">
        <v>0.31</v>
      </c>
      <c r="DQ17" s="1">
        <v>0.22</v>
      </c>
      <c r="DR17" s="1">
        <v>-0.0385447224984755</v>
      </c>
      <c r="DS17" s="1">
        <v>0.1989505302003</v>
      </c>
      <c r="DT17" s="1">
        <v>0.0210054072161004</v>
      </c>
      <c r="DU17" s="1">
        <v>1.0</v>
      </c>
      <c r="DV17" s="1">
        <v>0.0316945413333333</v>
      </c>
      <c r="DW17" s="1">
        <v>-0.365522710211346</v>
      </c>
      <c r="DX17" s="1">
        <v>0.0318270794400562</v>
      </c>
      <c r="DY17" s="1">
        <v>0.0</v>
      </c>
      <c r="DZ17" s="1">
        <v>0.0322849286333333</v>
      </c>
      <c r="EA17" s="1">
        <v>0.259316866625139</v>
      </c>
      <c r="EB17" s="1">
        <v>0.0188027333099984</v>
      </c>
      <c r="EC17" s="1">
        <v>0.0</v>
      </c>
      <c r="ED17" s="1">
        <v>1.0</v>
      </c>
      <c r="EE17" s="1">
        <v>3.0</v>
      </c>
      <c r="EF17" s="1" t="s">
        <v>268</v>
      </c>
      <c r="EG17" s="1">
        <v>100.0</v>
      </c>
      <c r="EH17" s="1">
        <v>100.0</v>
      </c>
      <c r="EI17" s="1">
        <v>2.228</v>
      </c>
      <c r="EJ17" s="1">
        <v>0.5654</v>
      </c>
      <c r="EK17" s="1">
        <v>2.22869999999995</v>
      </c>
      <c r="EL17" s="1">
        <v>0.0</v>
      </c>
      <c r="EM17" s="1">
        <v>0.0</v>
      </c>
      <c r="EN17" s="1">
        <v>0.0</v>
      </c>
      <c r="EO17" s="1">
        <v>0.565380000000001</v>
      </c>
      <c r="EP17" s="1">
        <v>0.0</v>
      </c>
      <c r="EQ17" s="1">
        <v>0.0</v>
      </c>
      <c r="ER17" s="1">
        <v>0.0</v>
      </c>
      <c r="ES17" s="1">
        <v>-1.0</v>
      </c>
      <c r="ET17" s="1">
        <v>-1.0</v>
      </c>
      <c r="EU17" s="1">
        <v>-1.0</v>
      </c>
      <c r="EV17" s="1">
        <v>-1.0</v>
      </c>
      <c r="EW17" s="1">
        <v>4.2</v>
      </c>
      <c r="EX17" s="1">
        <v>4.1</v>
      </c>
      <c r="EY17" s="1">
        <v>2.0</v>
      </c>
      <c r="EZ17" s="1">
        <v>516.037</v>
      </c>
      <c r="FA17" s="1">
        <v>514.153</v>
      </c>
      <c r="FB17" s="1">
        <v>36.3011</v>
      </c>
      <c r="FC17" s="1">
        <v>34.8505</v>
      </c>
      <c r="FD17" s="1">
        <v>30.0014</v>
      </c>
      <c r="FE17" s="1">
        <v>34.5454</v>
      </c>
      <c r="FF17" s="1">
        <v>34.4777</v>
      </c>
      <c r="FG17" s="1">
        <v>20.3716</v>
      </c>
      <c r="FH17" s="1">
        <v>0.0</v>
      </c>
      <c r="FI17" s="1">
        <v>100.0</v>
      </c>
      <c r="FJ17" s="1">
        <v>-999.9</v>
      </c>
      <c r="FK17" s="1">
        <v>400.0</v>
      </c>
      <c r="FL17" s="1">
        <v>33.7457</v>
      </c>
      <c r="FM17" s="1">
        <v>101.148</v>
      </c>
      <c r="FN17" s="1">
        <v>100.419</v>
      </c>
    </row>
    <row r="18">
      <c r="A18" s="1">
        <v>2.0</v>
      </c>
      <c r="B18" s="1">
        <v>1.6073725921E9</v>
      </c>
      <c r="C18" s="1">
        <v>360.0</v>
      </c>
      <c r="D18" s="1" t="s">
        <v>269</v>
      </c>
      <c r="E18" s="1" t="s">
        <v>270</v>
      </c>
      <c r="F18" s="1" t="s">
        <v>261</v>
      </c>
      <c r="G18" s="1" t="s">
        <v>271</v>
      </c>
      <c r="H18" s="1">
        <v>1.60737258435E9</v>
      </c>
      <c r="I18" s="1">
        <f t="shared" si="1"/>
        <v>0.0001684125717</v>
      </c>
      <c r="J18" s="1">
        <f t="shared" si="2"/>
        <v>-0.3817655462</v>
      </c>
      <c r="K18" s="1">
        <f t="shared" si="3"/>
        <v>400.3592333</v>
      </c>
      <c r="L18" s="1">
        <f t="shared" si="4"/>
        <v>509.0825155</v>
      </c>
      <c r="M18" s="1">
        <f t="shared" si="5"/>
        <v>52.08500268</v>
      </c>
      <c r="N18" s="1">
        <f t="shared" si="6"/>
        <v>40.96135912</v>
      </c>
      <c r="O18" s="1">
        <f t="shared" si="7"/>
        <v>0.004494413197</v>
      </c>
      <c r="P18" s="1">
        <f t="shared" si="8"/>
        <v>2.968836315</v>
      </c>
      <c r="Q18" s="1">
        <f t="shared" si="9"/>
        <v>0.004490636667</v>
      </c>
      <c r="R18" s="1">
        <f t="shared" si="10"/>
        <v>0.002806986951</v>
      </c>
      <c r="S18" s="1">
        <f t="shared" si="11"/>
        <v>231.2920953</v>
      </c>
      <c r="T18" s="1">
        <f t="shared" si="12"/>
        <v>39.5000863</v>
      </c>
      <c r="U18" s="1">
        <f t="shared" si="13"/>
        <v>38.78152</v>
      </c>
      <c r="V18" s="1">
        <f t="shared" si="14"/>
        <v>6.944462718</v>
      </c>
      <c r="W18" s="1">
        <f t="shared" si="15"/>
        <v>49.01232309</v>
      </c>
      <c r="X18" s="1">
        <f t="shared" si="16"/>
        <v>3.299559953</v>
      </c>
      <c r="Y18" s="1">
        <f t="shared" si="17"/>
        <v>6.732102756</v>
      </c>
      <c r="Z18" s="1">
        <f t="shared" si="18"/>
        <v>3.644902765</v>
      </c>
      <c r="AA18" s="1">
        <f t="shared" si="19"/>
        <v>-7.42699441</v>
      </c>
      <c r="AB18" s="1">
        <f t="shared" si="20"/>
        <v>-92.05188468</v>
      </c>
      <c r="AC18" s="1">
        <f t="shared" si="21"/>
        <v>-7.49043245</v>
      </c>
      <c r="AD18" s="1">
        <f t="shared" si="22"/>
        <v>124.3227838</v>
      </c>
      <c r="AE18" s="1">
        <v>0.0</v>
      </c>
      <c r="AF18" s="1">
        <v>0.0</v>
      </c>
      <c r="AG18" s="1">
        <f t="shared" si="23"/>
        <v>1</v>
      </c>
      <c r="AH18" s="1">
        <f t="shared" si="24"/>
        <v>0</v>
      </c>
      <c r="AI18" s="1">
        <f t="shared" si="25"/>
        <v>52123.53606</v>
      </c>
      <c r="AJ18" s="1" t="s">
        <v>263</v>
      </c>
      <c r="AK18" s="1">
        <v>715.476923076923</v>
      </c>
      <c r="AL18" s="1">
        <v>3262.08</v>
      </c>
      <c r="AM18" s="1">
        <f t="shared" si="26"/>
        <v>2546.603077</v>
      </c>
      <c r="AN18" s="1">
        <f t="shared" si="27"/>
        <v>0.7806684928</v>
      </c>
      <c r="AO18" s="1">
        <v>-0.577747479816223</v>
      </c>
      <c r="AP18" s="1" t="s">
        <v>272</v>
      </c>
      <c r="AQ18" s="1">
        <v>797.648692307692</v>
      </c>
      <c r="AR18" s="1">
        <v>852.43</v>
      </c>
      <c r="AS18" s="1">
        <f t="shared" si="28"/>
        <v>0.06426487535</v>
      </c>
      <c r="AT18" s="1">
        <v>0.5</v>
      </c>
      <c r="AU18" s="1">
        <f t="shared" si="29"/>
        <v>1180.190381</v>
      </c>
      <c r="AV18" s="1">
        <f t="shared" si="30"/>
        <v>-0.3817655462</v>
      </c>
      <c r="AW18" s="1">
        <f t="shared" si="31"/>
        <v>37.92239385</v>
      </c>
      <c r="AX18" s="1">
        <f t="shared" si="32"/>
        <v>0.2550356041</v>
      </c>
      <c r="AY18" s="1">
        <f t="shared" si="33"/>
        <v>0.0001660595924</v>
      </c>
      <c r="AZ18" s="1">
        <f t="shared" si="34"/>
        <v>2.826801028</v>
      </c>
      <c r="BA18" s="1" t="s">
        <v>273</v>
      </c>
      <c r="BB18" s="1">
        <v>635.03</v>
      </c>
      <c r="BC18" s="1">
        <f t="shared" si="35"/>
        <v>217.4</v>
      </c>
      <c r="BD18" s="1">
        <f t="shared" si="36"/>
        <v>0.251983936</v>
      </c>
      <c r="BE18" s="1">
        <f t="shared" si="37"/>
        <v>0.9172455796</v>
      </c>
      <c r="BF18" s="1">
        <f t="shared" si="38"/>
        <v>0.4000005617</v>
      </c>
      <c r="BG18" s="1">
        <f t="shared" si="39"/>
        <v>0.9462212709</v>
      </c>
      <c r="BH18" s="1">
        <f t="shared" si="40"/>
        <v>1400.006333</v>
      </c>
      <c r="BI18" s="1">
        <f t="shared" si="41"/>
        <v>1180.190381</v>
      </c>
      <c r="BJ18" s="1">
        <f t="shared" si="42"/>
        <v>0.8429893156</v>
      </c>
      <c r="BK18" s="1">
        <f t="shared" si="43"/>
        <v>0.1959786312</v>
      </c>
      <c r="BL18" s="1">
        <v>6.0</v>
      </c>
      <c r="BM18" s="1">
        <v>0.5</v>
      </c>
      <c r="BN18" s="1" t="s">
        <v>266</v>
      </c>
      <c r="BO18" s="1">
        <v>2.0</v>
      </c>
      <c r="BP18" s="1">
        <v>1.60737258435E9</v>
      </c>
      <c r="BQ18" s="1">
        <v>400.359233333333</v>
      </c>
      <c r="BR18" s="1">
        <v>399.982033333333</v>
      </c>
      <c r="BS18" s="1">
        <v>32.2501333333333</v>
      </c>
      <c r="BT18" s="1">
        <v>32.05456</v>
      </c>
      <c r="BU18" s="1">
        <v>397.803233333333</v>
      </c>
      <c r="BV18" s="1">
        <v>31.6847533333333</v>
      </c>
      <c r="BW18" s="1">
        <v>500.010633333333</v>
      </c>
      <c r="BX18" s="1">
        <v>102.259133333333</v>
      </c>
      <c r="BY18" s="1">
        <v>0.0523802066666667</v>
      </c>
      <c r="BZ18" s="1">
        <v>38.2063966666667</v>
      </c>
      <c r="CA18" s="1">
        <v>38.78152</v>
      </c>
      <c r="CB18" s="1">
        <v>999.9</v>
      </c>
      <c r="CC18" s="1">
        <v>0.0</v>
      </c>
      <c r="CD18" s="1">
        <v>0.0</v>
      </c>
      <c r="CE18" s="1">
        <v>9999.77933333333</v>
      </c>
      <c r="CF18" s="1">
        <v>0.0</v>
      </c>
      <c r="CG18" s="1">
        <v>708.491166666667</v>
      </c>
      <c r="CH18" s="1">
        <v>1400.00633333333</v>
      </c>
      <c r="CI18" s="1">
        <v>0.9000006</v>
      </c>
      <c r="CJ18" s="1">
        <v>0.09999948</v>
      </c>
      <c r="CK18" s="1">
        <v>0.0</v>
      </c>
      <c r="CL18" s="1">
        <v>797.655966666667</v>
      </c>
      <c r="CM18" s="1">
        <v>4.99975</v>
      </c>
      <c r="CN18" s="1">
        <v>11065.8933333333</v>
      </c>
      <c r="CO18" s="1">
        <v>12178.1133333333</v>
      </c>
      <c r="CP18" s="1">
        <v>49.937</v>
      </c>
      <c r="CQ18" s="1">
        <v>51.8832666666667</v>
      </c>
      <c r="CR18" s="1">
        <v>50.6996</v>
      </c>
      <c r="CS18" s="1">
        <v>51.4454</v>
      </c>
      <c r="CT18" s="1">
        <v>51.625</v>
      </c>
      <c r="CU18" s="1">
        <v>1255.50433333333</v>
      </c>
      <c r="CV18" s="1">
        <v>139.502</v>
      </c>
      <c r="CW18" s="1">
        <v>0.0</v>
      </c>
      <c r="CX18" s="1">
        <v>358.800000190735</v>
      </c>
      <c r="CY18" s="1">
        <v>0.0</v>
      </c>
      <c r="CZ18" s="1">
        <v>797.648692307692</v>
      </c>
      <c r="DA18" s="1">
        <v>-1.13791452364671</v>
      </c>
      <c r="DB18" s="1">
        <v>-6.14017096902974</v>
      </c>
      <c r="DC18" s="1">
        <v>11065.9615384615</v>
      </c>
      <c r="DD18" s="1">
        <v>15.0</v>
      </c>
      <c r="DE18" s="1">
        <v>1.6073726251E9</v>
      </c>
      <c r="DF18" s="1" t="s">
        <v>274</v>
      </c>
      <c r="DG18" s="1">
        <v>1.6073726251E9</v>
      </c>
      <c r="DH18" s="1">
        <v>1.6073719846E9</v>
      </c>
      <c r="DI18" s="1">
        <v>3.0</v>
      </c>
      <c r="DJ18" s="1">
        <v>0.327</v>
      </c>
      <c r="DK18" s="1">
        <v>-0.143</v>
      </c>
      <c r="DL18" s="1">
        <v>2.556</v>
      </c>
      <c r="DM18" s="1">
        <v>0.565</v>
      </c>
      <c r="DN18" s="1">
        <v>411.0</v>
      </c>
      <c r="DO18" s="1">
        <v>33.0</v>
      </c>
      <c r="DP18" s="1">
        <v>0.86</v>
      </c>
      <c r="DQ18" s="1">
        <v>0.22</v>
      </c>
      <c r="DR18" s="1">
        <v>-0.120627393051614</v>
      </c>
      <c r="DS18" s="1">
        <v>0.480107017349242</v>
      </c>
      <c r="DT18" s="1">
        <v>0.0587666744971183</v>
      </c>
      <c r="DU18" s="1">
        <v>1.0</v>
      </c>
      <c r="DV18" s="1">
        <v>0.055585703</v>
      </c>
      <c r="DW18" s="1">
        <v>-0.704932684404894</v>
      </c>
      <c r="DX18" s="1">
        <v>0.0770882450145373</v>
      </c>
      <c r="DY18" s="1">
        <v>0.0</v>
      </c>
      <c r="DZ18" s="1">
        <v>0.195321</v>
      </c>
      <c r="EA18" s="1">
        <v>0.030906820912125</v>
      </c>
      <c r="EB18" s="1">
        <v>0.00247646520939288</v>
      </c>
      <c r="EC18" s="1">
        <v>1.0</v>
      </c>
      <c r="ED18" s="1">
        <v>2.0</v>
      </c>
      <c r="EE18" s="1">
        <v>3.0</v>
      </c>
      <c r="EF18" s="1" t="s">
        <v>275</v>
      </c>
      <c r="EG18" s="1">
        <v>100.0</v>
      </c>
      <c r="EH18" s="1">
        <v>100.0</v>
      </c>
      <c r="EI18" s="1">
        <v>2.556</v>
      </c>
      <c r="EJ18" s="1">
        <v>0.5654</v>
      </c>
      <c r="EK18" s="1">
        <v>2.22869999999995</v>
      </c>
      <c r="EL18" s="1">
        <v>0.0</v>
      </c>
      <c r="EM18" s="1">
        <v>0.0</v>
      </c>
      <c r="EN18" s="1">
        <v>0.0</v>
      </c>
      <c r="EO18" s="1">
        <v>0.565380000000001</v>
      </c>
      <c r="EP18" s="1">
        <v>0.0</v>
      </c>
      <c r="EQ18" s="1">
        <v>0.0</v>
      </c>
      <c r="ER18" s="1">
        <v>0.0</v>
      </c>
      <c r="ES18" s="1">
        <v>-1.0</v>
      </c>
      <c r="ET18" s="1">
        <v>-1.0</v>
      </c>
      <c r="EU18" s="1">
        <v>-1.0</v>
      </c>
      <c r="EV18" s="1">
        <v>-1.0</v>
      </c>
      <c r="EW18" s="1">
        <v>10.2</v>
      </c>
      <c r="EX18" s="1">
        <v>10.1</v>
      </c>
      <c r="EY18" s="1">
        <v>2.0</v>
      </c>
      <c r="EZ18" s="1">
        <v>518.455</v>
      </c>
      <c r="FA18" s="1">
        <v>509.042</v>
      </c>
      <c r="FB18" s="1">
        <v>36.9272</v>
      </c>
      <c r="FC18" s="1">
        <v>35.6262</v>
      </c>
      <c r="FD18" s="1">
        <v>30.0006</v>
      </c>
      <c r="FE18" s="1">
        <v>35.3069</v>
      </c>
      <c r="FF18" s="1">
        <v>35.229</v>
      </c>
      <c r="FG18" s="1">
        <v>20.3207</v>
      </c>
      <c r="FH18" s="1">
        <v>0.0</v>
      </c>
      <c r="FI18" s="1">
        <v>100.0</v>
      </c>
      <c r="FJ18" s="1">
        <v>-999.9</v>
      </c>
      <c r="FK18" s="1">
        <v>400.0</v>
      </c>
      <c r="FL18" s="1">
        <v>32.357</v>
      </c>
      <c r="FM18" s="1">
        <v>101.029</v>
      </c>
      <c r="FN18" s="1">
        <v>100.283</v>
      </c>
    </row>
    <row r="19">
      <c r="A19" s="1">
        <v>3.0</v>
      </c>
      <c r="B19" s="1">
        <v>1.6073727316E9</v>
      </c>
      <c r="C19" s="1">
        <v>499.5</v>
      </c>
      <c r="D19" s="1" t="s">
        <v>276</v>
      </c>
      <c r="E19" s="1" t="s">
        <v>277</v>
      </c>
      <c r="F19" s="1" t="s">
        <v>261</v>
      </c>
      <c r="G19" s="1" t="s">
        <v>271</v>
      </c>
      <c r="H19" s="1">
        <v>1.60737272385E9</v>
      </c>
      <c r="I19" s="1">
        <f t="shared" si="1"/>
        <v>-0.000113185815</v>
      </c>
      <c r="J19" s="1">
        <f t="shared" si="2"/>
        <v>-0.4108231697</v>
      </c>
      <c r="K19" s="1">
        <f t="shared" si="3"/>
        <v>400.4449667</v>
      </c>
      <c r="L19" s="1">
        <f t="shared" si="4"/>
        <v>149.760351</v>
      </c>
      <c r="M19" s="1">
        <f t="shared" si="5"/>
        <v>15.321997</v>
      </c>
      <c r="N19" s="1">
        <f t="shared" si="6"/>
        <v>40.96956594</v>
      </c>
      <c r="O19" s="1">
        <f t="shared" si="7"/>
        <v>-0.002819550603</v>
      </c>
      <c r="P19" s="1">
        <f t="shared" si="8"/>
        <v>2.96898511</v>
      </c>
      <c r="Q19" s="1">
        <f t="shared" si="9"/>
        <v>-0.002821039028</v>
      </c>
      <c r="R19" s="1">
        <f t="shared" si="10"/>
        <v>-0.001763015601</v>
      </c>
      <c r="S19" s="1">
        <f t="shared" si="11"/>
        <v>231.2887359</v>
      </c>
      <c r="T19" s="1">
        <f t="shared" si="12"/>
        <v>39.92055337</v>
      </c>
      <c r="U19" s="1">
        <f t="shared" si="13"/>
        <v>39.40675667</v>
      </c>
      <c r="V19" s="1">
        <f t="shared" si="14"/>
        <v>7.181895095</v>
      </c>
      <c r="W19" s="1">
        <f t="shared" si="15"/>
        <v>47.9134594</v>
      </c>
      <c r="X19" s="1">
        <f t="shared" si="16"/>
        <v>3.287023094</v>
      </c>
      <c r="Y19" s="1">
        <f t="shared" si="17"/>
        <v>6.860333475</v>
      </c>
      <c r="Z19" s="1">
        <f t="shared" si="18"/>
        <v>3.894872</v>
      </c>
      <c r="AA19" s="1">
        <f t="shared" si="19"/>
        <v>4.991494443</v>
      </c>
      <c r="AB19" s="1">
        <f t="shared" si="20"/>
        <v>-136.2512151</v>
      </c>
      <c r="AC19" s="1">
        <f t="shared" si="21"/>
        <v>-11.13856926</v>
      </c>
      <c r="AD19" s="1">
        <f t="shared" si="22"/>
        <v>88.89044596</v>
      </c>
      <c r="AE19" s="1">
        <v>0.0</v>
      </c>
      <c r="AF19" s="1">
        <v>0.0</v>
      </c>
      <c r="AG19" s="1">
        <f t="shared" si="23"/>
        <v>1</v>
      </c>
      <c r="AH19" s="1">
        <f t="shared" si="24"/>
        <v>0</v>
      </c>
      <c r="AI19" s="1">
        <f t="shared" si="25"/>
        <v>52069.32908</v>
      </c>
      <c r="AJ19" s="1" t="s">
        <v>263</v>
      </c>
      <c r="AK19" s="1">
        <v>715.476923076923</v>
      </c>
      <c r="AL19" s="1">
        <v>3262.08</v>
      </c>
      <c r="AM19" s="1">
        <f t="shared" si="26"/>
        <v>2546.603077</v>
      </c>
      <c r="AN19" s="1">
        <f t="shared" si="27"/>
        <v>0.7806684928</v>
      </c>
      <c r="AO19" s="1">
        <v>-0.577747479816223</v>
      </c>
      <c r="AP19" s="1" t="s">
        <v>278</v>
      </c>
      <c r="AQ19" s="1">
        <v>830.69952</v>
      </c>
      <c r="AR19" s="1">
        <v>885.95</v>
      </c>
      <c r="AS19" s="1">
        <f t="shared" si="28"/>
        <v>0.06236297759</v>
      </c>
      <c r="AT19" s="1">
        <v>0.5</v>
      </c>
      <c r="AU19" s="1">
        <f t="shared" si="29"/>
        <v>1180.170471</v>
      </c>
      <c r="AV19" s="1">
        <f t="shared" si="30"/>
        <v>-0.4108231697</v>
      </c>
      <c r="AW19" s="1">
        <f t="shared" si="31"/>
        <v>36.79947231</v>
      </c>
      <c r="AX19" s="1">
        <f t="shared" si="32"/>
        <v>0.2691912636</v>
      </c>
      <c r="AY19" s="1">
        <f t="shared" si="33"/>
        <v>0.0001414408463</v>
      </c>
      <c r="AZ19" s="1">
        <f t="shared" si="34"/>
        <v>2.682013658</v>
      </c>
      <c r="BA19" s="1" t="s">
        <v>279</v>
      </c>
      <c r="BB19" s="1">
        <v>647.46</v>
      </c>
      <c r="BC19" s="1">
        <f t="shared" si="35"/>
        <v>238.49</v>
      </c>
      <c r="BD19" s="1">
        <f t="shared" si="36"/>
        <v>0.2316679106</v>
      </c>
      <c r="BE19" s="1">
        <f t="shared" si="37"/>
        <v>0.9087859804</v>
      </c>
      <c r="BF19" s="1">
        <f t="shared" si="38"/>
        <v>0.3241009137</v>
      </c>
      <c r="BG19" s="1">
        <f t="shared" si="39"/>
        <v>0.9330586386</v>
      </c>
      <c r="BH19" s="1">
        <f t="shared" si="40"/>
        <v>1399.982333</v>
      </c>
      <c r="BI19" s="1">
        <f t="shared" si="41"/>
        <v>1180.170471</v>
      </c>
      <c r="BJ19" s="1">
        <f t="shared" si="42"/>
        <v>0.8429895454</v>
      </c>
      <c r="BK19" s="1">
        <f t="shared" si="43"/>
        <v>0.1959790908</v>
      </c>
      <c r="BL19" s="1">
        <v>6.0</v>
      </c>
      <c r="BM19" s="1">
        <v>0.5</v>
      </c>
      <c r="BN19" s="1" t="s">
        <v>266</v>
      </c>
      <c r="BO19" s="1">
        <v>2.0</v>
      </c>
      <c r="BP19" s="1">
        <v>1.60737272385E9</v>
      </c>
      <c r="BQ19" s="1">
        <v>400.444966666667</v>
      </c>
      <c r="BR19" s="1">
        <v>399.8976</v>
      </c>
      <c r="BS19" s="1">
        <v>32.12804</v>
      </c>
      <c r="BT19" s="1">
        <v>32.2594966666667</v>
      </c>
      <c r="BU19" s="1">
        <v>397.888866666667</v>
      </c>
      <c r="BV19" s="1">
        <v>31.5626566666667</v>
      </c>
      <c r="BW19" s="1">
        <v>500.009833333333</v>
      </c>
      <c r="BX19" s="1">
        <v>102.258933333333</v>
      </c>
      <c r="BY19" s="1">
        <v>0.0511700566666667</v>
      </c>
      <c r="BZ19" s="1">
        <v>38.5555266666667</v>
      </c>
      <c r="CA19" s="1">
        <v>39.4067566666667</v>
      </c>
      <c r="CB19" s="1">
        <v>999.9</v>
      </c>
      <c r="CC19" s="1">
        <v>0.0</v>
      </c>
      <c r="CD19" s="1">
        <v>0.0</v>
      </c>
      <c r="CE19" s="1">
        <v>10000.6413333333</v>
      </c>
      <c r="CF19" s="1">
        <v>0.0</v>
      </c>
      <c r="CG19" s="1">
        <v>1106.466</v>
      </c>
      <c r="CH19" s="1">
        <v>1399.98233333333</v>
      </c>
      <c r="CI19" s="1">
        <v>0.8999927</v>
      </c>
      <c r="CJ19" s="1">
        <v>0.1000073</v>
      </c>
      <c r="CK19" s="1">
        <v>0.0</v>
      </c>
      <c r="CL19" s="1">
        <v>830.7038</v>
      </c>
      <c r="CM19" s="1">
        <v>4.99975</v>
      </c>
      <c r="CN19" s="1">
        <v>11549.2833333333</v>
      </c>
      <c r="CO19" s="1">
        <v>12177.86</v>
      </c>
      <c r="CP19" s="1">
        <v>49.8812</v>
      </c>
      <c r="CQ19" s="1">
        <v>51.9204666666667</v>
      </c>
      <c r="CR19" s="1">
        <v>50.625</v>
      </c>
      <c r="CS19" s="1">
        <v>51.6082</v>
      </c>
      <c r="CT19" s="1">
        <v>51.7248</v>
      </c>
      <c r="CU19" s="1">
        <v>1255.472</v>
      </c>
      <c r="CV19" s="1">
        <v>139.510333333333</v>
      </c>
      <c r="CW19" s="1">
        <v>0.0</v>
      </c>
      <c r="CX19" s="1">
        <v>138.799999952316</v>
      </c>
      <c r="CY19" s="1">
        <v>0.0</v>
      </c>
      <c r="CZ19" s="1">
        <v>830.69952</v>
      </c>
      <c r="DA19" s="1">
        <v>-2.48353846768731</v>
      </c>
      <c r="DB19" s="1">
        <v>-35.3000000094877</v>
      </c>
      <c r="DC19" s="1">
        <v>11548.864</v>
      </c>
      <c r="DD19" s="1">
        <v>15.0</v>
      </c>
      <c r="DE19" s="1">
        <v>1.6073726251E9</v>
      </c>
      <c r="DF19" s="1" t="s">
        <v>274</v>
      </c>
      <c r="DG19" s="1">
        <v>1.6073726251E9</v>
      </c>
      <c r="DH19" s="1">
        <v>1.6073719846E9</v>
      </c>
      <c r="DI19" s="1">
        <v>3.0</v>
      </c>
      <c r="DJ19" s="1">
        <v>0.327</v>
      </c>
      <c r="DK19" s="1">
        <v>-0.143</v>
      </c>
      <c r="DL19" s="1">
        <v>2.556</v>
      </c>
      <c r="DM19" s="1">
        <v>0.565</v>
      </c>
      <c r="DN19" s="1">
        <v>411.0</v>
      </c>
      <c r="DO19" s="1">
        <v>33.0</v>
      </c>
      <c r="DP19" s="1">
        <v>0.86</v>
      </c>
      <c r="DQ19" s="1">
        <v>0.22</v>
      </c>
      <c r="DR19" s="1">
        <v>-0.415118687388814</v>
      </c>
      <c r="DS19" s="1">
        <v>0.207448747551577</v>
      </c>
      <c r="DT19" s="1">
        <v>0.0304422431839833</v>
      </c>
      <c r="DU19" s="1">
        <v>1.0</v>
      </c>
      <c r="DV19" s="1">
        <v>0.547334633333333</v>
      </c>
      <c r="DW19" s="1">
        <v>-0.402323906562847</v>
      </c>
      <c r="DX19" s="1">
        <v>0.0421867292423288</v>
      </c>
      <c r="DY19" s="1">
        <v>0.0</v>
      </c>
      <c r="DZ19" s="1">
        <v>-0.131448956666667</v>
      </c>
      <c r="EA19" s="1">
        <v>0.547928054282536</v>
      </c>
      <c r="EB19" s="1">
        <v>0.0396353564843452</v>
      </c>
      <c r="EC19" s="1">
        <v>0.0</v>
      </c>
      <c r="ED19" s="1">
        <v>1.0</v>
      </c>
      <c r="EE19" s="1">
        <v>3.0</v>
      </c>
      <c r="EF19" s="1" t="s">
        <v>268</v>
      </c>
      <c r="EG19" s="1">
        <v>100.0</v>
      </c>
      <c r="EH19" s="1">
        <v>100.0</v>
      </c>
      <c r="EI19" s="1">
        <v>2.556</v>
      </c>
      <c r="EJ19" s="1">
        <v>0.5654</v>
      </c>
      <c r="EK19" s="1">
        <v>2.55604761904743</v>
      </c>
      <c r="EL19" s="1">
        <v>0.0</v>
      </c>
      <c r="EM19" s="1">
        <v>0.0</v>
      </c>
      <c r="EN19" s="1">
        <v>0.0</v>
      </c>
      <c r="EO19" s="1">
        <v>0.565380000000001</v>
      </c>
      <c r="EP19" s="1">
        <v>0.0</v>
      </c>
      <c r="EQ19" s="1">
        <v>0.0</v>
      </c>
      <c r="ER19" s="1">
        <v>0.0</v>
      </c>
      <c r="ES19" s="1">
        <v>-1.0</v>
      </c>
      <c r="ET19" s="1">
        <v>-1.0</v>
      </c>
      <c r="EU19" s="1">
        <v>-1.0</v>
      </c>
      <c r="EV19" s="1">
        <v>-1.0</v>
      </c>
      <c r="EW19" s="1">
        <v>1.8</v>
      </c>
      <c r="EX19" s="1">
        <v>12.4</v>
      </c>
      <c r="EY19" s="1">
        <v>2.0</v>
      </c>
      <c r="EZ19" s="1">
        <v>513.773</v>
      </c>
      <c r="FA19" s="1">
        <v>508.767</v>
      </c>
      <c r="FB19" s="1">
        <v>37.1505</v>
      </c>
      <c r="FC19" s="1">
        <v>35.7827</v>
      </c>
      <c r="FD19" s="1">
        <v>30.0006</v>
      </c>
      <c r="FE19" s="1">
        <v>35.492</v>
      </c>
      <c r="FF19" s="1">
        <v>35.4158</v>
      </c>
      <c r="FG19" s="1">
        <v>20.4783</v>
      </c>
      <c r="FH19" s="1">
        <v>0.0</v>
      </c>
      <c r="FI19" s="1">
        <v>100.0</v>
      </c>
      <c r="FJ19" s="1">
        <v>-999.9</v>
      </c>
      <c r="FK19" s="1">
        <v>400.0</v>
      </c>
      <c r="FL19" s="1">
        <v>32.357</v>
      </c>
      <c r="FM19" s="1">
        <v>101.017</v>
      </c>
      <c r="FN19" s="1">
        <v>100.274</v>
      </c>
    </row>
    <row r="20">
      <c r="A20" s="1">
        <v>4.0</v>
      </c>
      <c r="B20" s="1">
        <v>1.6073729201E9</v>
      </c>
      <c r="C20" s="1">
        <v>688.0</v>
      </c>
      <c r="D20" s="1" t="s">
        <v>280</v>
      </c>
      <c r="E20" s="1" t="s">
        <v>281</v>
      </c>
      <c r="F20" s="1" t="s">
        <v>282</v>
      </c>
      <c r="G20" s="1" t="s">
        <v>283</v>
      </c>
      <c r="H20" s="1">
        <v>1.60737291235E9</v>
      </c>
      <c r="I20" s="1">
        <f t="shared" si="1"/>
        <v>0.001313795364</v>
      </c>
      <c r="J20" s="1">
        <f t="shared" si="2"/>
        <v>5.329347067</v>
      </c>
      <c r="K20" s="1">
        <f t="shared" si="3"/>
        <v>392.9386333</v>
      </c>
      <c r="L20" s="1">
        <f t="shared" si="4"/>
        <v>169.6350036</v>
      </c>
      <c r="M20" s="1">
        <f t="shared" si="5"/>
        <v>17.35663908</v>
      </c>
      <c r="N20" s="1">
        <f t="shared" si="6"/>
        <v>40.20452087</v>
      </c>
      <c r="O20" s="1">
        <f t="shared" si="7"/>
        <v>0.04110209775</v>
      </c>
      <c r="P20" s="1">
        <f t="shared" si="8"/>
        <v>2.96943311</v>
      </c>
      <c r="Q20" s="1">
        <f t="shared" si="9"/>
        <v>0.04078863103</v>
      </c>
      <c r="R20" s="1">
        <f t="shared" si="10"/>
        <v>0.02552085871</v>
      </c>
      <c r="S20" s="1">
        <f t="shared" si="11"/>
        <v>231.2909988</v>
      </c>
      <c r="T20" s="1">
        <f t="shared" si="12"/>
        <v>39.38569893</v>
      </c>
      <c r="U20" s="1">
        <f t="shared" si="13"/>
        <v>37.81477</v>
      </c>
      <c r="V20" s="1">
        <f t="shared" si="14"/>
        <v>6.590742971</v>
      </c>
      <c r="W20" s="1">
        <f t="shared" si="15"/>
        <v>50.85843918</v>
      </c>
      <c r="X20" s="1">
        <f t="shared" si="16"/>
        <v>3.456927571</v>
      </c>
      <c r="Y20" s="1">
        <f t="shared" si="17"/>
        <v>6.797156237</v>
      </c>
      <c r="Z20" s="1">
        <f t="shared" si="18"/>
        <v>3.133815399</v>
      </c>
      <c r="AA20" s="1">
        <f t="shared" si="19"/>
        <v>-57.93837554</v>
      </c>
      <c r="AB20" s="1">
        <f t="shared" si="20"/>
        <v>91.16375679</v>
      </c>
      <c r="AC20" s="1">
        <f t="shared" si="21"/>
        <v>7.388532331</v>
      </c>
      <c r="AD20" s="1">
        <f t="shared" si="22"/>
        <v>271.9049124</v>
      </c>
      <c r="AE20" s="1">
        <v>0.0</v>
      </c>
      <c r="AF20" s="1">
        <v>0.0</v>
      </c>
      <c r="AG20" s="1">
        <f t="shared" si="23"/>
        <v>1</v>
      </c>
      <c r="AH20" s="1">
        <f t="shared" si="24"/>
        <v>0</v>
      </c>
      <c r="AI20" s="1">
        <f t="shared" si="25"/>
        <v>52110.78661</v>
      </c>
      <c r="AJ20" s="1" t="s">
        <v>263</v>
      </c>
      <c r="AK20" s="1">
        <v>715.476923076923</v>
      </c>
      <c r="AL20" s="1">
        <v>3262.08</v>
      </c>
      <c r="AM20" s="1">
        <f t="shared" si="26"/>
        <v>2546.603077</v>
      </c>
      <c r="AN20" s="1">
        <f t="shared" si="27"/>
        <v>0.7806684928</v>
      </c>
      <c r="AO20" s="1">
        <v>-0.577747479816223</v>
      </c>
      <c r="AP20" s="1" t="s">
        <v>284</v>
      </c>
      <c r="AQ20" s="1">
        <v>1259.12</v>
      </c>
      <c r="AR20" s="1">
        <v>1527.52</v>
      </c>
      <c r="AS20" s="1">
        <f t="shared" si="28"/>
        <v>0.175709647</v>
      </c>
      <c r="AT20" s="1">
        <v>0.5</v>
      </c>
      <c r="AU20" s="1">
        <f t="shared" si="29"/>
        <v>1180.187281</v>
      </c>
      <c r="AV20" s="1">
        <f t="shared" si="30"/>
        <v>5.329347067</v>
      </c>
      <c r="AW20" s="1">
        <f t="shared" si="31"/>
        <v>103.6851453</v>
      </c>
      <c r="AX20" s="1">
        <f t="shared" si="32"/>
        <v>0.4144757515</v>
      </c>
      <c r="AY20" s="1">
        <f t="shared" si="33"/>
        <v>0.005005217937</v>
      </c>
      <c r="AZ20" s="1">
        <f t="shared" si="34"/>
        <v>1.13553996</v>
      </c>
      <c r="BA20" s="1" t="s">
        <v>285</v>
      </c>
      <c r="BB20" s="1">
        <v>894.4</v>
      </c>
      <c r="BC20" s="1">
        <f t="shared" si="35"/>
        <v>633.12</v>
      </c>
      <c r="BD20" s="1">
        <f t="shared" si="36"/>
        <v>0.4239322719</v>
      </c>
      <c r="BE20" s="1">
        <f t="shared" si="37"/>
        <v>0.7325989999</v>
      </c>
      <c r="BF20" s="1">
        <f t="shared" si="38"/>
        <v>0.3305243375</v>
      </c>
      <c r="BG20" s="1">
        <f t="shared" si="39"/>
        <v>0.6811269552</v>
      </c>
      <c r="BH20" s="1">
        <f t="shared" si="40"/>
        <v>1400.003</v>
      </c>
      <c r="BI20" s="1">
        <f t="shared" si="41"/>
        <v>1180.187281</v>
      </c>
      <c r="BJ20" s="1">
        <f t="shared" si="42"/>
        <v>0.8429891084</v>
      </c>
      <c r="BK20" s="1">
        <f t="shared" si="43"/>
        <v>0.1959782168</v>
      </c>
      <c r="BL20" s="1">
        <v>6.0</v>
      </c>
      <c r="BM20" s="1">
        <v>0.5</v>
      </c>
      <c r="BN20" s="1" t="s">
        <v>266</v>
      </c>
      <c r="BO20" s="1">
        <v>2.0</v>
      </c>
      <c r="BP20" s="1">
        <v>1.60737291235E9</v>
      </c>
      <c r="BQ20" s="1">
        <v>392.938633333333</v>
      </c>
      <c r="BR20" s="1">
        <v>399.9531</v>
      </c>
      <c r="BS20" s="1">
        <v>33.78626</v>
      </c>
      <c r="BT20" s="1">
        <v>32.2630233333333</v>
      </c>
      <c r="BU20" s="1">
        <v>390.382633333333</v>
      </c>
      <c r="BV20" s="1">
        <v>33.2208833333333</v>
      </c>
      <c r="BW20" s="1">
        <v>500.017033333333</v>
      </c>
      <c r="BX20" s="1">
        <v>102.2656</v>
      </c>
      <c r="BY20" s="1">
        <v>0.05195664</v>
      </c>
      <c r="BZ20" s="1">
        <v>38.38423</v>
      </c>
      <c r="CA20" s="1">
        <v>37.81477</v>
      </c>
      <c r="CB20" s="1">
        <v>999.9</v>
      </c>
      <c r="CC20" s="1">
        <v>0.0</v>
      </c>
      <c r="CD20" s="1">
        <v>0.0</v>
      </c>
      <c r="CE20" s="1">
        <v>10002.526</v>
      </c>
      <c r="CF20" s="1">
        <v>0.0</v>
      </c>
      <c r="CG20" s="1">
        <v>1139.84466666667</v>
      </c>
      <c r="CH20" s="1">
        <v>1400.003</v>
      </c>
      <c r="CI20" s="1">
        <v>0.900005133333333</v>
      </c>
      <c r="CJ20" s="1">
        <v>0.09999472</v>
      </c>
      <c r="CK20" s="1">
        <v>0.0</v>
      </c>
      <c r="CL20" s="1">
        <v>1260.01833333333</v>
      </c>
      <c r="CM20" s="1">
        <v>4.99975</v>
      </c>
      <c r="CN20" s="1">
        <v>17501.4766666667</v>
      </c>
      <c r="CO20" s="1">
        <v>12178.0866666667</v>
      </c>
      <c r="CP20" s="1">
        <v>49.9937</v>
      </c>
      <c r="CQ20" s="1">
        <v>52.062</v>
      </c>
      <c r="CR20" s="1">
        <v>50.687</v>
      </c>
      <c r="CS20" s="1">
        <v>51.687</v>
      </c>
      <c r="CT20" s="1">
        <v>51.812</v>
      </c>
      <c r="CU20" s="1">
        <v>1255.511</v>
      </c>
      <c r="CV20" s="1">
        <v>139.492</v>
      </c>
      <c r="CW20" s="1">
        <v>0.0</v>
      </c>
      <c r="CX20" s="1">
        <v>187.5</v>
      </c>
      <c r="CY20" s="1">
        <v>0.0</v>
      </c>
      <c r="CZ20" s="1">
        <v>1259.12</v>
      </c>
      <c r="DA20" s="1">
        <v>-136.369999800371</v>
      </c>
      <c r="DB20" s="1">
        <v>-1877.47692009584</v>
      </c>
      <c r="DC20" s="1">
        <v>17489.02</v>
      </c>
      <c r="DD20" s="1">
        <v>15.0</v>
      </c>
      <c r="DE20" s="1">
        <v>1.6073726251E9</v>
      </c>
      <c r="DF20" s="1" t="s">
        <v>274</v>
      </c>
      <c r="DG20" s="1">
        <v>1.6073726251E9</v>
      </c>
      <c r="DH20" s="1">
        <v>1.6073719846E9</v>
      </c>
      <c r="DI20" s="1">
        <v>3.0</v>
      </c>
      <c r="DJ20" s="1">
        <v>0.327</v>
      </c>
      <c r="DK20" s="1">
        <v>-0.143</v>
      </c>
      <c r="DL20" s="1">
        <v>2.556</v>
      </c>
      <c r="DM20" s="1">
        <v>0.565</v>
      </c>
      <c r="DN20" s="1">
        <v>411.0</v>
      </c>
      <c r="DO20" s="1">
        <v>33.0</v>
      </c>
      <c r="DP20" s="1">
        <v>0.86</v>
      </c>
      <c r="DQ20" s="1">
        <v>0.22</v>
      </c>
      <c r="DR20" s="1">
        <v>5.34334533031873</v>
      </c>
      <c r="DS20" s="1">
        <v>-0.586872473535829</v>
      </c>
      <c r="DT20" s="1">
        <v>0.0469191708137721</v>
      </c>
      <c r="DU20" s="1">
        <v>0.0</v>
      </c>
      <c r="DV20" s="1">
        <v>-7.01715833333333</v>
      </c>
      <c r="DW20" s="1">
        <v>0.192938909899898</v>
      </c>
      <c r="DX20" s="1">
        <v>0.0257826843809733</v>
      </c>
      <c r="DY20" s="1">
        <v>1.0</v>
      </c>
      <c r="DZ20" s="1">
        <v>1.512513</v>
      </c>
      <c r="EA20" s="1">
        <v>1.29307808676307</v>
      </c>
      <c r="EB20" s="1">
        <v>0.093707566686652</v>
      </c>
      <c r="EC20" s="1">
        <v>0.0</v>
      </c>
      <c r="ED20" s="1">
        <v>1.0</v>
      </c>
      <c r="EE20" s="1">
        <v>3.0</v>
      </c>
      <c r="EF20" s="1" t="s">
        <v>268</v>
      </c>
      <c r="EG20" s="1">
        <v>100.0</v>
      </c>
      <c r="EH20" s="1">
        <v>100.0</v>
      </c>
      <c r="EI20" s="1">
        <v>2.556</v>
      </c>
      <c r="EJ20" s="1">
        <v>0.5653</v>
      </c>
      <c r="EK20" s="1">
        <v>2.55604761904743</v>
      </c>
      <c r="EL20" s="1">
        <v>0.0</v>
      </c>
      <c r="EM20" s="1">
        <v>0.0</v>
      </c>
      <c r="EN20" s="1">
        <v>0.0</v>
      </c>
      <c r="EO20" s="1">
        <v>0.565380000000001</v>
      </c>
      <c r="EP20" s="1">
        <v>0.0</v>
      </c>
      <c r="EQ20" s="1">
        <v>0.0</v>
      </c>
      <c r="ER20" s="1">
        <v>0.0</v>
      </c>
      <c r="ES20" s="1">
        <v>-1.0</v>
      </c>
      <c r="ET20" s="1">
        <v>-1.0</v>
      </c>
      <c r="EU20" s="1">
        <v>-1.0</v>
      </c>
      <c r="EV20" s="1">
        <v>-1.0</v>
      </c>
      <c r="EW20" s="1">
        <v>4.9</v>
      </c>
      <c r="EX20" s="1">
        <v>15.6</v>
      </c>
      <c r="EY20" s="1">
        <v>2.0</v>
      </c>
      <c r="EZ20" s="1">
        <v>512.029</v>
      </c>
      <c r="FA20" s="1">
        <v>506.192</v>
      </c>
      <c r="FB20" s="1">
        <v>37.3065</v>
      </c>
      <c r="FC20" s="1">
        <v>36.0707</v>
      </c>
      <c r="FD20" s="1">
        <v>30.0002</v>
      </c>
      <c r="FE20" s="1">
        <v>35.7878</v>
      </c>
      <c r="FF20" s="1">
        <v>35.7036</v>
      </c>
      <c r="FG20" s="1">
        <v>20.4879</v>
      </c>
      <c r="FH20" s="1">
        <v>0.0</v>
      </c>
      <c r="FI20" s="1">
        <v>100.0</v>
      </c>
      <c r="FJ20" s="1">
        <v>-999.9</v>
      </c>
      <c r="FK20" s="1">
        <v>400.0</v>
      </c>
      <c r="FL20" s="1">
        <v>47.1681</v>
      </c>
      <c r="FM20" s="1">
        <v>100.971</v>
      </c>
      <c r="FN20" s="1">
        <v>100.223</v>
      </c>
    </row>
    <row r="21" ht="15.75" customHeight="1">
      <c r="A21" s="1">
        <v>5.0</v>
      </c>
      <c r="B21" s="1">
        <v>1.607373035E9</v>
      </c>
      <c r="C21" s="1">
        <v>802.900000095367</v>
      </c>
      <c r="D21" s="1" t="s">
        <v>286</v>
      </c>
      <c r="E21" s="1" t="s">
        <v>287</v>
      </c>
      <c r="F21" s="1" t="s">
        <v>282</v>
      </c>
      <c r="G21" s="1" t="s">
        <v>283</v>
      </c>
      <c r="H21" s="1">
        <v>1.607373027E9</v>
      </c>
      <c r="I21" s="1">
        <f t="shared" si="1"/>
        <v>0.001023391842</v>
      </c>
      <c r="J21" s="1">
        <f t="shared" si="2"/>
        <v>4.353043205</v>
      </c>
      <c r="K21" s="1">
        <f t="shared" si="3"/>
        <v>394.3095484</v>
      </c>
      <c r="L21" s="1">
        <f t="shared" si="4"/>
        <v>157.4969814</v>
      </c>
      <c r="M21" s="1">
        <f t="shared" si="5"/>
        <v>16.11453428</v>
      </c>
      <c r="N21" s="1">
        <f t="shared" si="6"/>
        <v>40.34435884</v>
      </c>
      <c r="O21" s="1">
        <f t="shared" si="7"/>
        <v>0.03147650275</v>
      </c>
      <c r="P21" s="1">
        <f t="shared" si="8"/>
        <v>2.968806727</v>
      </c>
      <c r="Q21" s="1">
        <f t="shared" si="9"/>
        <v>0.03129227061</v>
      </c>
      <c r="R21" s="1">
        <f t="shared" si="10"/>
        <v>0.01957413162</v>
      </c>
      <c r="S21" s="1">
        <f t="shared" si="11"/>
        <v>231.2906757</v>
      </c>
      <c r="T21" s="1">
        <f t="shared" si="12"/>
        <v>39.69728383</v>
      </c>
      <c r="U21" s="1">
        <f t="shared" si="13"/>
        <v>37.84893226</v>
      </c>
      <c r="V21" s="1">
        <f t="shared" si="14"/>
        <v>6.602970617</v>
      </c>
      <c r="W21" s="1">
        <f t="shared" si="15"/>
        <v>49.68384645</v>
      </c>
      <c r="X21" s="1">
        <f t="shared" si="16"/>
        <v>3.420690573</v>
      </c>
      <c r="Y21" s="1">
        <f t="shared" si="17"/>
        <v>6.884914951</v>
      </c>
      <c r="Z21" s="1">
        <f t="shared" si="18"/>
        <v>3.182280044</v>
      </c>
      <c r="AA21" s="1">
        <f t="shared" si="19"/>
        <v>-45.13158021</v>
      </c>
      <c r="AB21" s="1">
        <f t="shared" si="20"/>
        <v>123.7018444</v>
      </c>
      <c r="AC21" s="1">
        <f t="shared" si="21"/>
        <v>10.04090741</v>
      </c>
      <c r="AD21" s="1">
        <f t="shared" si="22"/>
        <v>319.9018473</v>
      </c>
      <c r="AE21" s="1">
        <v>0.0</v>
      </c>
      <c r="AF21" s="1">
        <v>0.0</v>
      </c>
      <c r="AG21" s="1">
        <f t="shared" si="23"/>
        <v>1</v>
      </c>
      <c r="AH21" s="1">
        <f t="shared" si="24"/>
        <v>0</v>
      </c>
      <c r="AI21" s="1">
        <f t="shared" si="25"/>
        <v>52053.32799</v>
      </c>
      <c r="AJ21" s="1" t="s">
        <v>263</v>
      </c>
      <c r="AK21" s="1">
        <v>715.476923076923</v>
      </c>
      <c r="AL21" s="1">
        <v>3262.08</v>
      </c>
      <c r="AM21" s="1">
        <f t="shared" si="26"/>
        <v>2546.603077</v>
      </c>
      <c r="AN21" s="1">
        <f t="shared" si="27"/>
        <v>0.7806684928</v>
      </c>
      <c r="AO21" s="1">
        <v>-0.577747479816223</v>
      </c>
      <c r="AP21" s="1" t="s">
        <v>288</v>
      </c>
      <c r="AQ21" s="1">
        <v>1386.68</v>
      </c>
      <c r="AR21" s="1">
        <v>1636.18</v>
      </c>
      <c r="AS21" s="1">
        <f t="shared" si="28"/>
        <v>0.1524893349</v>
      </c>
      <c r="AT21" s="1">
        <v>0.5</v>
      </c>
      <c r="AU21" s="1">
        <f t="shared" si="29"/>
        <v>1180.18801</v>
      </c>
      <c r="AV21" s="1">
        <f t="shared" si="30"/>
        <v>4.353043205</v>
      </c>
      <c r="AW21" s="1">
        <f t="shared" si="31"/>
        <v>89.98304239</v>
      </c>
      <c r="AX21" s="1">
        <f t="shared" si="32"/>
        <v>1.124949578</v>
      </c>
      <c r="AY21" s="1">
        <f t="shared" si="33"/>
        <v>0.004177970494</v>
      </c>
      <c r="AZ21" s="1">
        <f t="shared" si="34"/>
        <v>0.9937170727</v>
      </c>
      <c r="BA21" s="1" t="s">
        <v>289</v>
      </c>
      <c r="BB21" s="1">
        <v>-204.44</v>
      </c>
      <c r="BC21" s="1">
        <f t="shared" si="35"/>
        <v>1840.62</v>
      </c>
      <c r="BD21" s="1">
        <f t="shared" si="36"/>
        <v>0.1355521509</v>
      </c>
      <c r="BE21" s="1">
        <f t="shared" si="37"/>
        <v>0.4690294589</v>
      </c>
      <c r="BF21" s="1">
        <f t="shared" si="38"/>
        <v>0.2709885589</v>
      </c>
      <c r="BG21" s="1">
        <f t="shared" si="39"/>
        <v>0.6384583506</v>
      </c>
      <c r="BH21" s="1">
        <f t="shared" si="40"/>
        <v>1400.004194</v>
      </c>
      <c r="BI21" s="1">
        <f t="shared" si="41"/>
        <v>1180.18801</v>
      </c>
      <c r="BJ21" s="1">
        <f t="shared" si="42"/>
        <v>0.8429889109</v>
      </c>
      <c r="BK21" s="1">
        <f t="shared" si="43"/>
        <v>0.1959778219</v>
      </c>
      <c r="BL21" s="1">
        <v>6.0</v>
      </c>
      <c r="BM21" s="1">
        <v>0.5</v>
      </c>
      <c r="BN21" s="1" t="s">
        <v>266</v>
      </c>
      <c r="BO21" s="1">
        <v>2.0</v>
      </c>
      <c r="BP21" s="1">
        <v>1.607373027E9</v>
      </c>
      <c r="BQ21" s="1">
        <v>394.309548387097</v>
      </c>
      <c r="BR21" s="1">
        <v>400.017161290323</v>
      </c>
      <c r="BS21" s="1">
        <v>33.4324548387097</v>
      </c>
      <c r="BT21" s="1">
        <v>32.2455</v>
      </c>
      <c r="BU21" s="1">
        <v>391.753516129032</v>
      </c>
      <c r="BV21" s="1">
        <v>32.8670774193548</v>
      </c>
      <c r="BW21" s="1">
        <v>500.024419354839</v>
      </c>
      <c r="BX21" s="1">
        <v>102.264516129032</v>
      </c>
      <c r="BY21" s="1">
        <v>0.0519481903225806</v>
      </c>
      <c r="BZ21" s="1">
        <v>38.6218064516129</v>
      </c>
      <c r="CA21" s="1">
        <v>37.8489322580645</v>
      </c>
      <c r="CB21" s="1">
        <v>999.9</v>
      </c>
      <c r="CC21" s="1">
        <v>0.0</v>
      </c>
      <c r="CD21" s="1">
        <v>0.0</v>
      </c>
      <c r="CE21" s="1">
        <v>9999.08548387097</v>
      </c>
      <c r="CF21" s="1">
        <v>0.0</v>
      </c>
      <c r="CG21" s="1">
        <v>1179.34387096774</v>
      </c>
      <c r="CH21" s="1">
        <v>1400.00419354839</v>
      </c>
      <c r="CI21" s="1">
        <v>0.900011903225806</v>
      </c>
      <c r="CJ21" s="1">
        <v>0.0999879096774193</v>
      </c>
      <c r="CK21" s="1">
        <v>0.0</v>
      </c>
      <c r="CL21" s="1">
        <v>1386.82870967742</v>
      </c>
      <c r="CM21" s="1">
        <v>4.99975</v>
      </c>
      <c r="CN21" s="1">
        <v>19298.5774193548</v>
      </c>
      <c r="CO21" s="1">
        <v>12178.1258064516</v>
      </c>
      <c r="CP21" s="1">
        <v>49.905</v>
      </c>
      <c r="CQ21" s="1">
        <v>52.026</v>
      </c>
      <c r="CR21" s="1">
        <v>50.620935483871</v>
      </c>
      <c r="CS21" s="1">
        <v>51.625</v>
      </c>
      <c r="CT21" s="1">
        <v>51.745935483871</v>
      </c>
      <c r="CU21" s="1">
        <v>1255.52129032258</v>
      </c>
      <c r="CV21" s="1">
        <v>139.482903225806</v>
      </c>
      <c r="CW21" s="1">
        <v>0.0</v>
      </c>
      <c r="CX21" s="1">
        <v>114.0</v>
      </c>
      <c r="CY21" s="1">
        <v>0.0</v>
      </c>
      <c r="CZ21" s="1">
        <v>1386.68</v>
      </c>
      <c r="DA21" s="1">
        <v>-24.4991452831141</v>
      </c>
      <c r="DB21" s="1">
        <v>-335.613674738075</v>
      </c>
      <c r="DC21" s="1">
        <v>19296.5576923077</v>
      </c>
      <c r="DD21" s="1">
        <v>15.0</v>
      </c>
      <c r="DE21" s="1">
        <v>1.6073726251E9</v>
      </c>
      <c r="DF21" s="1" t="s">
        <v>274</v>
      </c>
      <c r="DG21" s="1">
        <v>1.6073726251E9</v>
      </c>
      <c r="DH21" s="1">
        <v>1.6073719846E9</v>
      </c>
      <c r="DI21" s="1">
        <v>3.0</v>
      </c>
      <c r="DJ21" s="1">
        <v>0.327</v>
      </c>
      <c r="DK21" s="1">
        <v>-0.143</v>
      </c>
      <c r="DL21" s="1">
        <v>2.556</v>
      </c>
      <c r="DM21" s="1">
        <v>0.565</v>
      </c>
      <c r="DN21" s="1">
        <v>411.0</v>
      </c>
      <c r="DO21" s="1">
        <v>33.0</v>
      </c>
      <c r="DP21" s="1">
        <v>0.86</v>
      </c>
      <c r="DQ21" s="1">
        <v>0.22</v>
      </c>
      <c r="DR21" s="1">
        <v>4.35539126360314</v>
      </c>
      <c r="DS21" s="1">
        <v>-0.839276721907057</v>
      </c>
      <c r="DT21" s="1">
        <v>0.063268963123579</v>
      </c>
      <c r="DU21" s="1">
        <v>0.0</v>
      </c>
      <c r="DV21" s="1">
        <v>-5.70753483870968</v>
      </c>
      <c r="DW21" s="1">
        <v>0.132705000000005</v>
      </c>
      <c r="DX21" s="1">
        <v>0.0207476541808043</v>
      </c>
      <c r="DY21" s="1">
        <v>1.0</v>
      </c>
      <c r="DZ21" s="1">
        <v>1.18695832258065</v>
      </c>
      <c r="EA21" s="1">
        <v>2.06211004838709</v>
      </c>
      <c r="EB21" s="1">
        <v>0.154964298896893</v>
      </c>
      <c r="EC21" s="1">
        <v>0.0</v>
      </c>
      <c r="ED21" s="1">
        <v>1.0</v>
      </c>
      <c r="EE21" s="1">
        <v>3.0</v>
      </c>
      <c r="EF21" s="1" t="s">
        <v>268</v>
      </c>
      <c r="EG21" s="1">
        <v>100.0</v>
      </c>
      <c r="EH21" s="1">
        <v>100.0</v>
      </c>
      <c r="EI21" s="1">
        <v>2.557</v>
      </c>
      <c r="EJ21" s="1">
        <v>0.5654</v>
      </c>
      <c r="EK21" s="1">
        <v>2.55604761904743</v>
      </c>
      <c r="EL21" s="1">
        <v>0.0</v>
      </c>
      <c r="EM21" s="1">
        <v>0.0</v>
      </c>
      <c r="EN21" s="1">
        <v>0.0</v>
      </c>
      <c r="EO21" s="1">
        <v>0.565380000000001</v>
      </c>
      <c r="EP21" s="1">
        <v>0.0</v>
      </c>
      <c r="EQ21" s="1">
        <v>0.0</v>
      </c>
      <c r="ER21" s="1">
        <v>0.0</v>
      </c>
      <c r="ES21" s="1">
        <v>-1.0</v>
      </c>
      <c r="ET21" s="1">
        <v>-1.0</v>
      </c>
      <c r="EU21" s="1">
        <v>-1.0</v>
      </c>
      <c r="EV21" s="1">
        <v>-1.0</v>
      </c>
      <c r="EW21" s="1">
        <v>6.8</v>
      </c>
      <c r="EX21" s="1">
        <v>17.5</v>
      </c>
      <c r="EY21" s="1">
        <v>2.0</v>
      </c>
      <c r="EZ21" s="1">
        <v>517.486</v>
      </c>
      <c r="FA21" s="1">
        <v>505.601</v>
      </c>
      <c r="FB21" s="1">
        <v>37.419</v>
      </c>
      <c r="FC21" s="1">
        <v>36.1668</v>
      </c>
      <c r="FD21" s="1">
        <v>30.0006</v>
      </c>
      <c r="FE21" s="1">
        <v>35.9017</v>
      </c>
      <c r="FF21" s="1">
        <v>35.8295</v>
      </c>
      <c r="FG21" s="1">
        <v>20.5233</v>
      </c>
      <c r="FH21" s="1">
        <v>0.0</v>
      </c>
      <c r="FI21" s="1">
        <v>100.0</v>
      </c>
      <c r="FJ21" s="1">
        <v>-999.9</v>
      </c>
      <c r="FK21" s="1">
        <v>400.0</v>
      </c>
      <c r="FL21" s="1">
        <v>33.7651</v>
      </c>
      <c r="FM21" s="1">
        <v>100.97</v>
      </c>
      <c r="FN21" s="1">
        <v>100.216</v>
      </c>
    </row>
    <row r="22" ht="15.75" customHeight="1">
      <c r="A22" s="1">
        <v>6.0</v>
      </c>
      <c r="B22" s="1">
        <v>1.6073731865E9</v>
      </c>
      <c r="C22" s="1">
        <v>954.400000095367</v>
      </c>
      <c r="D22" s="1" t="s">
        <v>290</v>
      </c>
      <c r="E22" s="1" t="s">
        <v>291</v>
      </c>
      <c r="F22" s="1" t="s">
        <v>282</v>
      </c>
      <c r="G22" s="1" t="s">
        <v>283</v>
      </c>
      <c r="H22" s="1">
        <v>1.60737317875E9</v>
      </c>
      <c r="I22" s="1">
        <f t="shared" si="1"/>
        <v>-0.00003582805522</v>
      </c>
      <c r="J22" s="1">
        <f t="shared" si="2"/>
        <v>-0.2139526652</v>
      </c>
      <c r="K22" s="1">
        <f t="shared" si="3"/>
        <v>400.2828667</v>
      </c>
      <c r="L22" s="1">
        <f t="shared" si="4"/>
        <v>51.56889531</v>
      </c>
      <c r="M22" s="1">
        <f t="shared" si="5"/>
        <v>5.276670878</v>
      </c>
      <c r="N22" s="1">
        <f t="shared" si="6"/>
        <v>40.95804133</v>
      </c>
      <c r="O22" s="1">
        <f t="shared" si="7"/>
        <v>-0.001018649935</v>
      </c>
      <c r="P22" s="1">
        <f t="shared" si="8"/>
        <v>2.969449244</v>
      </c>
      <c r="Q22" s="1">
        <f t="shared" si="9"/>
        <v>-0.001018844109</v>
      </c>
      <c r="R22" s="1">
        <f t="shared" si="10"/>
        <v>-0.0006367601196</v>
      </c>
      <c r="S22" s="1">
        <f t="shared" si="11"/>
        <v>231.2920085</v>
      </c>
      <c r="T22" s="1">
        <f t="shared" si="12"/>
        <v>39.82945203</v>
      </c>
      <c r="U22" s="1">
        <f t="shared" si="13"/>
        <v>38.17271667</v>
      </c>
      <c r="V22" s="1">
        <f t="shared" si="14"/>
        <v>6.719843256</v>
      </c>
      <c r="W22" s="1">
        <f t="shared" si="15"/>
        <v>48.25533614</v>
      </c>
      <c r="X22" s="1">
        <f t="shared" si="16"/>
        <v>3.297760061</v>
      </c>
      <c r="Y22" s="1">
        <f t="shared" si="17"/>
        <v>6.833980083</v>
      </c>
      <c r="Z22" s="1">
        <f t="shared" si="18"/>
        <v>3.422083196</v>
      </c>
      <c r="AA22" s="1">
        <f t="shared" si="19"/>
        <v>1.580017235</v>
      </c>
      <c r="AB22" s="1">
        <f t="shared" si="20"/>
        <v>49.8714426</v>
      </c>
      <c r="AC22" s="1">
        <f t="shared" si="21"/>
        <v>4.050828791</v>
      </c>
      <c r="AD22" s="1">
        <f t="shared" si="22"/>
        <v>286.7942972</v>
      </c>
      <c r="AE22" s="1">
        <v>55.0</v>
      </c>
      <c r="AF22" s="1">
        <v>11.0</v>
      </c>
      <c r="AG22" s="1">
        <f t="shared" si="23"/>
        <v>1</v>
      </c>
      <c r="AH22" s="1">
        <f t="shared" si="24"/>
        <v>0</v>
      </c>
      <c r="AI22" s="1">
        <f t="shared" si="25"/>
        <v>52094.58721</v>
      </c>
      <c r="AJ22" s="1" t="s">
        <v>263</v>
      </c>
      <c r="AK22" s="1">
        <v>715.476923076923</v>
      </c>
      <c r="AL22" s="1">
        <v>3262.08</v>
      </c>
      <c r="AM22" s="1">
        <f t="shared" si="26"/>
        <v>2546.603077</v>
      </c>
      <c r="AN22" s="1">
        <f t="shared" si="27"/>
        <v>0.7806684928</v>
      </c>
      <c r="AO22" s="1">
        <v>-0.577747479816223</v>
      </c>
      <c r="AP22" s="1" t="s">
        <v>292</v>
      </c>
      <c r="AQ22" s="1">
        <v>869.0466</v>
      </c>
      <c r="AR22" s="1">
        <v>1233.97</v>
      </c>
      <c r="AS22" s="1">
        <f t="shared" si="28"/>
        <v>0.2957311766</v>
      </c>
      <c r="AT22" s="1">
        <v>0.5</v>
      </c>
      <c r="AU22" s="1">
        <f t="shared" si="29"/>
        <v>1180.188321</v>
      </c>
      <c r="AV22" s="1">
        <f t="shared" si="30"/>
        <v>-0.2139526652</v>
      </c>
      <c r="AW22" s="1">
        <f t="shared" si="31"/>
        <v>174.5092404</v>
      </c>
      <c r="AX22" s="1">
        <f t="shared" si="32"/>
        <v>0.9903320178</v>
      </c>
      <c r="AY22" s="1">
        <f t="shared" si="33"/>
        <v>0.0003082514953</v>
      </c>
      <c r="AZ22" s="1">
        <f t="shared" si="34"/>
        <v>1.643565079</v>
      </c>
      <c r="BA22" s="1" t="s">
        <v>293</v>
      </c>
      <c r="BB22" s="1">
        <v>11.93</v>
      </c>
      <c r="BC22" s="1">
        <f t="shared" si="35"/>
        <v>1222.04</v>
      </c>
      <c r="BD22" s="1">
        <f t="shared" si="36"/>
        <v>0.2986182122</v>
      </c>
      <c r="BE22" s="1">
        <f t="shared" si="37"/>
        <v>0.6240050459</v>
      </c>
      <c r="BF22" s="1">
        <f t="shared" si="38"/>
        <v>0.7038153762</v>
      </c>
      <c r="BG22" s="1">
        <f t="shared" si="39"/>
        <v>0.7963981581</v>
      </c>
      <c r="BH22" s="1">
        <f t="shared" si="40"/>
        <v>1400.003667</v>
      </c>
      <c r="BI22" s="1">
        <f t="shared" si="41"/>
        <v>1180.188321</v>
      </c>
      <c r="BJ22" s="1">
        <f t="shared" si="42"/>
        <v>0.8429894498</v>
      </c>
      <c r="BK22" s="1">
        <f t="shared" si="43"/>
        <v>0.1959788997</v>
      </c>
      <c r="BL22" s="1">
        <v>6.0</v>
      </c>
      <c r="BM22" s="1">
        <v>0.5</v>
      </c>
      <c r="BN22" s="1" t="s">
        <v>266</v>
      </c>
      <c r="BO22" s="1">
        <v>2.0</v>
      </c>
      <c r="BP22" s="1">
        <v>1.60737317875E9</v>
      </c>
      <c r="BQ22" s="1">
        <v>400.282866666667</v>
      </c>
      <c r="BR22" s="1">
        <v>400.008966666667</v>
      </c>
      <c r="BS22" s="1">
        <v>32.2290033333333</v>
      </c>
      <c r="BT22" s="1">
        <v>32.2706033333333</v>
      </c>
      <c r="BU22" s="1">
        <v>397.726866666667</v>
      </c>
      <c r="BV22" s="1">
        <v>31.66362</v>
      </c>
      <c r="BW22" s="1">
        <v>500.096433333333</v>
      </c>
      <c r="BX22" s="1">
        <v>102.269233333333</v>
      </c>
      <c r="BY22" s="1">
        <v>0.0535107633333333</v>
      </c>
      <c r="BZ22" s="1">
        <v>38.48424</v>
      </c>
      <c r="CA22" s="1">
        <v>38.1727166666667</v>
      </c>
      <c r="CB22" s="1">
        <v>999.9</v>
      </c>
      <c r="CC22" s="1">
        <v>0.0</v>
      </c>
      <c r="CD22" s="1">
        <v>0.0</v>
      </c>
      <c r="CE22" s="1">
        <v>10002.262</v>
      </c>
      <c r="CF22" s="1">
        <v>0.0</v>
      </c>
      <c r="CG22" s="1">
        <v>1073.619</v>
      </c>
      <c r="CH22" s="1">
        <v>1400.00366666667</v>
      </c>
      <c r="CI22" s="1">
        <v>0.8999954</v>
      </c>
      <c r="CJ22" s="1">
        <v>0.10000466</v>
      </c>
      <c r="CK22" s="1">
        <v>0.0</v>
      </c>
      <c r="CL22" s="1">
        <v>892.272766666667</v>
      </c>
      <c r="CM22" s="1">
        <v>4.99975</v>
      </c>
      <c r="CN22" s="1">
        <v>12462.1266666667</v>
      </c>
      <c r="CO22" s="1">
        <v>12178.0466666667</v>
      </c>
      <c r="CP22" s="1">
        <v>49.8078666666666</v>
      </c>
      <c r="CQ22" s="1">
        <v>52.0</v>
      </c>
      <c r="CR22" s="1">
        <v>50.5330666666667</v>
      </c>
      <c r="CS22" s="1">
        <v>51.5289333333333</v>
      </c>
      <c r="CT22" s="1">
        <v>51.6415333333333</v>
      </c>
      <c r="CU22" s="1">
        <v>1255.49566666667</v>
      </c>
      <c r="CV22" s="1">
        <v>139.508</v>
      </c>
      <c r="CW22" s="1">
        <v>0.0</v>
      </c>
      <c r="CX22" s="1">
        <v>150.700000047684</v>
      </c>
      <c r="CY22" s="1">
        <v>0.0</v>
      </c>
      <c r="CZ22" s="1">
        <v>869.0466</v>
      </c>
      <c r="DA22" s="1">
        <v>-554.018388124707</v>
      </c>
      <c r="DB22" s="1">
        <v>131899.216260372</v>
      </c>
      <c r="DC22" s="1">
        <v>18189.136</v>
      </c>
      <c r="DD22" s="1">
        <v>15.0</v>
      </c>
      <c r="DE22" s="1">
        <v>1.6073726251E9</v>
      </c>
      <c r="DF22" s="1" t="s">
        <v>274</v>
      </c>
      <c r="DG22" s="1">
        <v>1.6073726251E9</v>
      </c>
      <c r="DH22" s="1">
        <v>1.6073719846E9</v>
      </c>
      <c r="DI22" s="1">
        <v>3.0</v>
      </c>
      <c r="DJ22" s="1">
        <v>0.327</v>
      </c>
      <c r="DK22" s="1">
        <v>-0.143</v>
      </c>
      <c r="DL22" s="1">
        <v>2.556</v>
      </c>
      <c r="DM22" s="1">
        <v>0.565</v>
      </c>
      <c r="DN22" s="1">
        <v>411.0</v>
      </c>
      <c r="DO22" s="1">
        <v>33.0</v>
      </c>
      <c r="DP22" s="1">
        <v>0.86</v>
      </c>
      <c r="DQ22" s="1">
        <v>0.22</v>
      </c>
      <c r="DR22" s="1">
        <v>-0.211179017370638</v>
      </c>
      <c r="DS22" s="1">
        <v>-0.243297685274295</v>
      </c>
      <c r="DT22" s="1">
        <v>0.02277363204767</v>
      </c>
      <c r="DU22" s="1">
        <v>1.0</v>
      </c>
      <c r="DV22" s="1">
        <v>0.275875</v>
      </c>
      <c r="DW22" s="1">
        <v>-0.0779169677419359</v>
      </c>
      <c r="DX22" s="1">
        <v>0.0181487110694912</v>
      </c>
      <c r="DY22" s="1">
        <v>1.0</v>
      </c>
      <c r="DZ22" s="1">
        <v>-0.0513554067096774</v>
      </c>
      <c r="EA22" s="1">
        <v>0.767972270612904</v>
      </c>
      <c r="EB22" s="1">
        <v>0.0574342021783567</v>
      </c>
      <c r="EC22" s="1">
        <v>0.0</v>
      </c>
      <c r="ED22" s="1">
        <v>2.0</v>
      </c>
      <c r="EE22" s="1">
        <v>3.0</v>
      </c>
      <c r="EF22" s="1" t="s">
        <v>275</v>
      </c>
      <c r="EG22" s="1">
        <v>100.0</v>
      </c>
      <c r="EH22" s="1">
        <v>100.0</v>
      </c>
      <c r="EI22" s="1">
        <v>2.556</v>
      </c>
      <c r="EJ22" s="1">
        <v>0.5653</v>
      </c>
      <c r="EK22" s="1">
        <v>2.55604761904743</v>
      </c>
      <c r="EL22" s="1">
        <v>0.0</v>
      </c>
      <c r="EM22" s="1">
        <v>0.0</v>
      </c>
      <c r="EN22" s="1">
        <v>0.0</v>
      </c>
      <c r="EO22" s="1">
        <v>0.565380000000001</v>
      </c>
      <c r="EP22" s="1">
        <v>0.0</v>
      </c>
      <c r="EQ22" s="1">
        <v>0.0</v>
      </c>
      <c r="ER22" s="1">
        <v>0.0</v>
      </c>
      <c r="ES22" s="1">
        <v>-1.0</v>
      </c>
      <c r="ET22" s="1">
        <v>-1.0</v>
      </c>
      <c r="EU22" s="1">
        <v>-1.0</v>
      </c>
      <c r="EV22" s="1">
        <v>-1.0</v>
      </c>
      <c r="EW22" s="1">
        <v>9.4</v>
      </c>
      <c r="EX22" s="1">
        <v>20.0</v>
      </c>
      <c r="EY22" s="1">
        <v>2.0</v>
      </c>
      <c r="EZ22" s="1">
        <v>422.805</v>
      </c>
      <c r="FA22" s="1">
        <v>497.275</v>
      </c>
      <c r="FB22" s="1">
        <v>37.449</v>
      </c>
      <c r="FC22" s="1">
        <v>36.393</v>
      </c>
      <c r="FD22" s="1">
        <v>30.0007</v>
      </c>
      <c r="FE22" s="1">
        <v>36.1216</v>
      </c>
      <c r="FF22" s="1">
        <v>36.0479</v>
      </c>
      <c r="FG22" s="1">
        <v>20.4483</v>
      </c>
      <c r="FH22" s="1">
        <v>0.0</v>
      </c>
      <c r="FI22" s="1">
        <v>100.0</v>
      </c>
      <c r="FJ22" s="1">
        <v>-999.9</v>
      </c>
      <c r="FK22" s="1">
        <v>400.0</v>
      </c>
      <c r="FL22" s="1">
        <v>33.5084</v>
      </c>
      <c r="FM22" s="1">
        <v>100.927</v>
      </c>
      <c r="FN22" s="1">
        <v>100.175</v>
      </c>
    </row>
    <row r="23" ht="15.75" customHeight="1">
      <c r="A23" s="1">
        <v>7.0</v>
      </c>
      <c r="B23" s="1">
        <v>1.6073732805E9</v>
      </c>
      <c r="C23" s="1">
        <v>1048.40000009537</v>
      </c>
      <c r="D23" s="1" t="s">
        <v>294</v>
      </c>
      <c r="E23" s="1" t="s">
        <v>295</v>
      </c>
      <c r="F23" s="1" t="s">
        <v>282</v>
      </c>
      <c r="G23" s="1" t="s">
        <v>283</v>
      </c>
      <c r="H23" s="1">
        <v>1.6073732725E9</v>
      </c>
      <c r="I23" s="1">
        <f t="shared" si="1"/>
        <v>0.00005969566573</v>
      </c>
      <c r="J23" s="1">
        <f t="shared" si="2"/>
        <v>0.3882176151</v>
      </c>
      <c r="K23" s="1">
        <f t="shared" si="3"/>
        <v>399.4069032</v>
      </c>
      <c r="L23" s="1">
        <f t="shared" si="4"/>
        <v>-8.73068151</v>
      </c>
      <c r="M23" s="1">
        <f t="shared" si="5"/>
        <v>-0.8933651877</v>
      </c>
      <c r="N23" s="1">
        <f t="shared" si="6"/>
        <v>40.86922913</v>
      </c>
      <c r="O23" s="1">
        <f t="shared" si="7"/>
        <v>0.001568015951</v>
      </c>
      <c r="P23" s="1">
        <f t="shared" si="8"/>
        <v>2.969309677</v>
      </c>
      <c r="Q23" s="1">
        <f t="shared" si="9"/>
        <v>0.001567556081</v>
      </c>
      <c r="R23" s="1">
        <f t="shared" si="10"/>
        <v>0.0009797638556</v>
      </c>
      <c r="S23" s="1">
        <f t="shared" si="11"/>
        <v>231.2891115</v>
      </c>
      <c r="T23" s="1">
        <f t="shared" si="12"/>
        <v>39.96645067</v>
      </c>
      <c r="U23" s="1">
        <f t="shared" si="13"/>
        <v>38.93926452</v>
      </c>
      <c r="V23" s="1">
        <f t="shared" si="14"/>
        <v>7.003714313</v>
      </c>
      <c r="W23" s="1">
        <f t="shared" si="15"/>
        <v>47.91611406</v>
      </c>
      <c r="X23" s="1">
        <f t="shared" si="16"/>
        <v>3.303236459</v>
      </c>
      <c r="Y23" s="1">
        <f t="shared" si="17"/>
        <v>6.893790375</v>
      </c>
      <c r="Z23" s="1">
        <f t="shared" si="18"/>
        <v>3.700477853</v>
      </c>
      <c r="AA23" s="1">
        <f t="shared" si="19"/>
        <v>-2.632578859</v>
      </c>
      <c r="AB23" s="1">
        <f t="shared" si="20"/>
        <v>-46.99629114</v>
      </c>
      <c r="AC23" s="1">
        <f t="shared" si="21"/>
        <v>-3.834566622</v>
      </c>
      <c r="AD23" s="1">
        <f t="shared" si="22"/>
        <v>177.8256748</v>
      </c>
      <c r="AE23" s="1">
        <v>0.0</v>
      </c>
      <c r="AF23" s="1">
        <v>0.0</v>
      </c>
      <c r="AG23" s="1">
        <f t="shared" si="23"/>
        <v>1</v>
      </c>
      <c r="AH23" s="1">
        <f t="shared" si="24"/>
        <v>0</v>
      </c>
      <c r="AI23" s="1">
        <f t="shared" si="25"/>
        <v>52063.69781</v>
      </c>
      <c r="AJ23" s="1" t="s">
        <v>263</v>
      </c>
      <c r="AK23" s="1">
        <v>715.476923076923</v>
      </c>
      <c r="AL23" s="1">
        <v>3262.08</v>
      </c>
      <c r="AM23" s="1">
        <f t="shared" si="26"/>
        <v>2546.603077</v>
      </c>
      <c r="AN23" s="1">
        <f t="shared" si="27"/>
        <v>0.7806684928</v>
      </c>
      <c r="AO23" s="1">
        <v>-0.577747479816223</v>
      </c>
      <c r="AP23" s="1" t="s">
        <v>296</v>
      </c>
      <c r="AQ23" s="1">
        <v>790.631307692308</v>
      </c>
      <c r="AR23" s="1">
        <v>924.16</v>
      </c>
      <c r="AS23" s="1">
        <f t="shared" si="28"/>
        <v>0.1444865524</v>
      </c>
      <c r="AT23" s="1">
        <v>0.5</v>
      </c>
      <c r="AU23" s="1">
        <f t="shared" si="29"/>
        <v>1180.177191</v>
      </c>
      <c r="AV23" s="1">
        <f t="shared" si="30"/>
        <v>0.3882176151</v>
      </c>
      <c r="AW23" s="1">
        <f t="shared" si="31"/>
        <v>85.25986681</v>
      </c>
      <c r="AX23" s="1">
        <f t="shared" si="32"/>
        <v>0.3450809384</v>
      </c>
      <c r="AY23" s="1">
        <f t="shared" si="33"/>
        <v>0.0008184915809</v>
      </c>
      <c r="AZ23" s="1">
        <f t="shared" si="34"/>
        <v>2.529778393</v>
      </c>
      <c r="BA23" s="1" t="s">
        <v>297</v>
      </c>
      <c r="BB23" s="1">
        <v>605.25</v>
      </c>
      <c r="BC23" s="1">
        <f t="shared" si="35"/>
        <v>318.91</v>
      </c>
      <c r="BD23" s="1">
        <f t="shared" si="36"/>
        <v>0.4187033718</v>
      </c>
      <c r="BE23" s="1">
        <f t="shared" si="37"/>
        <v>0.8799659745</v>
      </c>
      <c r="BF23" s="1">
        <f t="shared" si="38"/>
        <v>0.6398635399</v>
      </c>
      <c r="BG23" s="1">
        <f t="shared" si="39"/>
        <v>0.9180543372</v>
      </c>
      <c r="BH23" s="1">
        <f t="shared" si="40"/>
        <v>1399.990968</v>
      </c>
      <c r="BI23" s="1">
        <f t="shared" si="41"/>
        <v>1180.177191</v>
      </c>
      <c r="BJ23" s="1">
        <f t="shared" si="42"/>
        <v>0.8429891465</v>
      </c>
      <c r="BK23" s="1">
        <f t="shared" si="43"/>
        <v>0.1959782931</v>
      </c>
      <c r="BL23" s="1">
        <v>6.0</v>
      </c>
      <c r="BM23" s="1">
        <v>0.5</v>
      </c>
      <c r="BN23" s="1" t="s">
        <v>266</v>
      </c>
      <c r="BO23" s="1">
        <v>2.0</v>
      </c>
      <c r="BP23" s="1">
        <v>1.6073732725E9</v>
      </c>
      <c r="BQ23" s="1">
        <v>399.406903225806</v>
      </c>
      <c r="BR23" s="1">
        <v>399.90135483871</v>
      </c>
      <c r="BS23" s="1">
        <v>32.2818774193548</v>
      </c>
      <c r="BT23" s="1">
        <v>32.2125580645161</v>
      </c>
      <c r="BU23" s="1">
        <v>397.202903225806</v>
      </c>
      <c r="BV23" s="1">
        <v>31.7165</v>
      </c>
      <c r="BW23" s="1">
        <v>500.021193548387</v>
      </c>
      <c r="BX23" s="1">
        <v>102.271322580645</v>
      </c>
      <c r="BY23" s="1">
        <v>0.0534715</v>
      </c>
      <c r="BZ23" s="1">
        <v>38.6456870967742</v>
      </c>
      <c r="CA23" s="1">
        <v>38.939264516129</v>
      </c>
      <c r="CB23" s="1">
        <v>999.9</v>
      </c>
      <c r="CC23" s="1">
        <v>0.0</v>
      </c>
      <c r="CD23" s="1">
        <v>0.0</v>
      </c>
      <c r="CE23" s="1">
        <v>10001.2674193548</v>
      </c>
      <c r="CF23" s="1">
        <v>0.0</v>
      </c>
      <c r="CG23" s="1">
        <v>1046.28225806452</v>
      </c>
      <c r="CH23" s="1">
        <v>1399.99096774194</v>
      </c>
      <c r="CI23" s="1">
        <v>0.900003</v>
      </c>
      <c r="CJ23" s="1">
        <v>0.099997</v>
      </c>
      <c r="CK23" s="1">
        <v>0.0</v>
      </c>
      <c r="CL23" s="1">
        <v>790.996258064516</v>
      </c>
      <c r="CM23" s="1">
        <v>4.99975</v>
      </c>
      <c r="CN23" s="1">
        <v>10953.2870967742</v>
      </c>
      <c r="CO23" s="1">
        <v>12177.9741935484</v>
      </c>
      <c r="CP23" s="1">
        <v>49.687</v>
      </c>
      <c r="CQ23" s="1">
        <v>51.941064516129</v>
      </c>
      <c r="CR23" s="1">
        <v>50.445129032258</v>
      </c>
      <c r="CS23" s="1">
        <v>51.508</v>
      </c>
      <c r="CT23" s="1">
        <v>51.562</v>
      </c>
      <c r="CU23" s="1">
        <v>1255.49838709677</v>
      </c>
      <c r="CV23" s="1">
        <v>139.492580645161</v>
      </c>
      <c r="CW23" s="1">
        <v>0.0</v>
      </c>
      <c r="CX23" s="1">
        <v>93.1999998092651</v>
      </c>
      <c r="CY23" s="1">
        <v>0.0</v>
      </c>
      <c r="CZ23" s="1">
        <v>790.631307692308</v>
      </c>
      <c r="DA23" s="1">
        <v>-49.7556923161501</v>
      </c>
      <c r="DB23" s="1">
        <v>-664.509401790635</v>
      </c>
      <c r="DC23" s="1">
        <v>10948.2269230769</v>
      </c>
      <c r="DD23" s="1">
        <v>15.0</v>
      </c>
      <c r="DE23" s="1">
        <v>1.607373298E9</v>
      </c>
      <c r="DF23" s="1" t="s">
        <v>298</v>
      </c>
      <c r="DG23" s="1">
        <v>1.607373298E9</v>
      </c>
      <c r="DH23" s="1">
        <v>1.6073719846E9</v>
      </c>
      <c r="DI23" s="1">
        <v>4.0</v>
      </c>
      <c r="DJ23" s="1">
        <v>-0.352</v>
      </c>
      <c r="DK23" s="1">
        <v>-0.143</v>
      </c>
      <c r="DL23" s="1">
        <v>2.204</v>
      </c>
      <c r="DM23" s="1">
        <v>0.565</v>
      </c>
      <c r="DN23" s="1">
        <v>401.0</v>
      </c>
      <c r="DO23" s="1">
        <v>33.0</v>
      </c>
      <c r="DP23" s="1">
        <v>0.46</v>
      </c>
      <c r="DQ23" s="1">
        <v>0.22</v>
      </c>
      <c r="DR23" s="1">
        <v>0.104878630789564</v>
      </c>
      <c r="DS23" s="1">
        <v>-0.508929030448867</v>
      </c>
      <c r="DT23" s="1">
        <v>0.0425492234793083</v>
      </c>
      <c r="DU23" s="1">
        <v>0.0</v>
      </c>
      <c r="DV23" s="1">
        <v>-0.146350477419355</v>
      </c>
      <c r="DW23" s="1">
        <v>0.328184680645162</v>
      </c>
      <c r="DX23" s="1">
        <v>0.0327662379779583</v>
      </c>
      <c r="DY23" s="1">
        <v>0.0</v>
      </c>
      <c r="DZ23" s="1">
        <v>0.0641490866451613</v>
      </c>
      <c r="EA23" s="1">
        <v>0.619600680870968</v>
      </c>
      <c r="EB23" s="1">
        <v>0.0462485666662227</v>
      </c>
      <c r="EC23" s="1">
        <v>0.0</v>
      </c>
      <c r="ED23" s="1">
        <v>0.0</v>
      </c>
      <c r="EE23" s="1">
        <v>3.0</v>
      </c>
      <c r="EF23" s="1" t="s">
        <v>299</v>
      </c>
      <c r="EG23" s="1">
        <v>100.0</v>
      </c>
      <c r="EH23" s="1">
        <v>100.0</v>
      </c>
      <c r="EI23" s="1">
        <v>2.204</v>
      </c>
      <c r="EJ23" s="1">
        <v>0.5653</v>
      </c>
      <c r="EK23" s="1">
        <v>2.55604761904743</v>
      </c>
      <c r="EL23" s="1">
        <v>0.0</v>
      </c>
      <c r="EM23" s="1">
        <v>0.0</v>
      </c>
      <c r="EN23" s="1">
        <v>0.0</v>
      </c>
      <c r="EO23" s="1">
        <v>0.565380000000001</v>
      </c>
      <c r="EP23" s="1">
        <v>0.0</v>
      </c>
      <c r="EQ23" s="1">
        <v>0.0</v>
      </c>
      <c r="ER23" s="1">
        <v>0.0</v>
      </c>
      <c r="ES23" s="1">
        <v>-1.0</v>
      </c>
      <c r="ET23" s="1">
        <v>-1.0</v>
      </c>
      <c r="EU23" s="1">
        <v>-1.0</v>
      </c>
      <c r="EV23" s="1">
        <v>-1.0</v>
      </c>
      <c r="EW23" s="1">
        <v>10.9</v>
      </c>
      <c r="EX23" s="1">
        <v>21.6</v>
      </c>
      <c r="EY23" s="1">
        <v>2.0</v>
      </c>
      <c r="EZ23" s="1">
        <v>517.589</v>
      </c>
      <c r="FA23" s="1">
        <v>503.146</v>
      </c>
      <c r="FB23" s="1">
        <v>37.5249</v>
      </c>
      <c r="FC23" s="1">
        <v>36.4539</v>
      </c>
      <c r="FD23" s="1">
        <v>30.0001</v>
      </c>
      <c r="FE23" s="1">
        <v>36.1825</v>
      </c>
      <c r="FF23" s="1">
        <v>36.1062</v>
      </c>
      <c r="FG23" s="1">
        <v>20.488</v>
      </c>
      <c r="FH23" s="1">
        <v>0.0</v>
      </c>
      <c r="FI23" s="1">
        <v>100.0</v>
      </c>
      <c r="FJ23" s="1">
        <v>-999.9</v>
      </c>
      <c r="FK23" s="1">
        <v>400.0</v>
      </c>
      <c r="FL23" s="1">
        <v>33.5084</v>
      </c>
      <c r="FM23" s="1">
        <v>100.921</v>
      </c>
      <c r="FN23" s="1">
        <v>100.17</v>
      </c>
    </row>
    <row r="24" ht="15.75" customHeight="1">
      <c r="A24" s="1">
        <v>8.0</v>
      </c>
      <c r="B24" s="1">
        <v>1.607373441E9</v>
      </c>
      <c r="C24" s="1">
        <v>1208.90000009537</v>
      </c>
      <c r="D24" s="1" t="s">
        <v>300</v>
      </c>
      <c r="E24" s="1" t="s">
        <v>301</v>
      </c>
      <c r="F24" s="1" t="s">
        <v>302</v>
      </c>
      <c r="G24" s="1" t="s">
        <v>262</v>
      </c>
      <c r="H24" s="1">
        <v>1.607373433E9</v>
      </c>
      <c r="I24" s="1">
        <f t="shared" si="1"/>
        <v>0.000319268039</v>
      </c>
      <c r="J24" s="1">
        <f t="shared" si="2"/>
        <v>1.757977945</v>
      </c>
      <c r="K24" s="1">
        <f t="shared" si="3"/>
        <v>397.7396129</v>
      </c>
      <c r="L24" s="1">
        <f t="shared" si="4"/>
        <v>50.11019443</v>
      </c>
      <c r="M24" s="1">
        <f t="shared" si="5"/>
        <v>5.127195614</v>
      </c>
      <c r="N24" s="1">
        <f t="shared" si="6"/>
        <v>40.69608634</v>
      </c>
      <c r="O24" s="1">
        <f t="shared" si="7"/>
        <v>0.008431699611</v>
      </c>
      <c r="P24" s="1">
        <f t="shared" si="8"/>
        <v>2.968350577</v>
      </c>
      <c r="Q24" s="1">
        <f t="shared" si="9"/>
        <v>0.0084184164</v>
      </c>
      <c r="R24" s="1">
        <f t="shared" si="10"/>
        <v>0.005262701925</v>
      </c>
      <c r="S24" s="1">
        <f t="shared" si="11"/>
        <v>231.2906495</v>
      </c>
      <c r="T24" s="1">
        <f t="shared" si="12"/>
        <v>40.02614435</v>
      </c>
      <c r="U24" s="1">
        <f t="shared" si="13"/>
        <v>38.9739</v>
      </c>
      <c r="V24" s="1">
        <f t="shared" si="14"/>
        <v>7.016782547</v>
      </c>
      <c r="W24" s="1">
        <f t="shared" si="15"/>
        <v>48.01609664</v>
      </c>
      <c r="X24" s="1">
        <f t="shared" si="16"/>
        <v>3.332611739</v>
      </c>
      <c r="Y24" s="1">
        <f t="shared" si="17"/>
        <v>6.940613611</v>
      </c>
      <c r="Z24" s="1">
        <f t="shared" si="18"/>
        <v>3.684170808</v>
      </c>
      <c r="AA24" s="1">
        <f t="shared" si="19"/>
        <v>-14.07972052</v>
      </c>
      <c r="AB24" s="1">
        <f t="shared" si="20"/>
        <v>-32.43286125</v>
      </c>
      <c r="AC24" s="1">
        <f t="shared" si="21"/>
        <v>-2.649188413</v>
      </c>
      <c r="AD24" s="1">
        <f t="shared" si="22"/>
        <v>182.1288793</v>
      </c>
      <c r="AE24" s="1">
        <v>0.0</v>
      </c>
      <c r="AF24" s="1">
        <v>0.0</v>
      </c>
      <c r="AG24" s="1">
        <f t="shared" si="23"/>
        <v>1</v>
      </c>
      <c r="AH24" s="1">
        <f t="shared" si="24"/>
        <v>0</v>
      </c>
      <c r="AI24" s="1">
        <f t="shared" si="25"/>
        <v>52015.53007</v>
      </c>
      <c r="AJ24" s="1" t="s">
        <v>263</v>
      </c>
      <c r="AK24" s="1">
        <v>715.476923076923</v>
      </c>
      <c r="AL24" s="1">
        <v>3262.08</v>
      </c>
      <c r="AM24" s="1">
        <f t="shared" si="26"/>
        <v>2546.603077</v>
      </c>
      <c r="AN24" s="1">
        <f t="shared" si="27"/>
        <v>0.7806684928</v>
      </c>
      <c r="AO24" s="1">
        <v>-0.577747479816223</v>
      </c>
      <c r="AP24" s="1" t="s">
        <v>303</v>
      </c>
      <c r="AQ24" s="1">
        <v>762.646346153846</v>
      </c>
      <c r="AR24" s="1">
        <v>870.35</v>
      </c>
      <c r="AS24" s="1">
        <f t="shared" si="28"/>
        <v>0.1237475198</v>
      </c>
      <c r="AT24" s="1">
        <v>0.5</v>
      </c>
      <c r="AU24" s="1">
        <f t="shared" si="29"/>
        <v>1180.185804</v>
      </c>
      <c r="AV24" s="1">
        <f t="shared" si="30"/>
        <v>1.757977945</v>
      </c>
      <c r="AW24" s="1">
        <f t="shared" si="31"/>
        <v>73.02253306</v>
      </c>
      <c r="AX24" s="1">
        <f t="shared" si="32"/>
        <v>0.3094617108</v>
      </c>
      <c r="AY24" s="1">
        <f t="shared" si="33"/>
        <v>0.001979116692</v>
      </c>
      <c r="AZ24" s="1">
        <f t="shared" si="34"/>
        <v>2.748009421</v>
      </c>
      <c r="BA24" s="1" t="s">
        <v>304</v>
      </c>
      <c r="BB24" s="1">
        <v>601.01</v>
      </c>
      <c r="BC24" s="1">
        <f t="shared" si="35"/>
        <v>269.34</v>
      </c>
      <c r="BD24" s="1">
        <f t="shared" si="36"/>
        <v>0.3998799059</v>
      </c>
      <c r="BE24" s="1">
        <f t="shared" si="37"/>
        <v>0.8987850752</v>
      </c>
      <c r="BF24" s="1">
        <f t="shared" si="38"/>
        <v>0.6954317431</v>
      </c>
      <c r="BG24" s="1">
        <f t="shared" si="39"/>
        <v>0.939184446</v>
      </c>
      <c r="BH24" s="1">
        <f t="shared" si="40"/>
        <v>1400.00129</v>
      </c>
      <c r="BI24" s="1">
        <f t="shared" si="41"/>
        <v>1180.185804</v>
      </c>
      <c r="BJ24" s="1">
        <f t="shared" si="42"/>
        <v>0.842989083</v>
      </c>
      <c r="BK24" s="1">
        <f t="shared" si="43"/>
        <v>0.1959781661</v>
      </c>
      <c r="BL24" s="1">
        <v>6.0</v>
      </c>
      <c r="BM24" s="1">
        <v>0.5</v>
      </c>
      <c r="BN24" s="1" t="s">
        <v>266</v>
      </c>
      <c r="BO24" s="1">
        <v>2.0</v>
      </c>
      <c r="BP24" s="1">
        <v>1.607373433E9</v>
      </c>
      <c r="BQ24" s="1">
        <v>397.739612903226</v>
      </c>
      <c r="BR24" s="1">
        <v>400.001483870968</v>
      </c>
      <c r="BS24" s="1">
        <v>32.5709870967742</v>
      </c>
      <c r="BT24" s="1">
        <v>32.2003580645161</v>
      </c>
      <c r="BU24" s="1">
        <v>395.53564516129</v>
      </c>
      <c r="BV24" s="1">
        <v>32.0056096774194</v>
      </c>
      <c r="BW24" s="1">
        <v>500.018838709677</v>
      </c>
      <c r="BX24" s="1">
        <v>102.266322580645</v>
      </c>
      <c r="BY24" s="1">
        <v>0.0520913193548387</v>
      </c>
      <c r="BZ24" s="1">
        <v>38.7712322580645</v>
      </c>
      <c r="CA24" s="1">
        <v>38.9739</v>
      </c>
      <c r="CB24" s="1">
        <v>999.9</v>
      </c>
      <c r="CC24" s="1">
        <v>0.0</v>
      </c>
      <c r="CD24" s="1">
        <v>0.0</v>
      </c>
      <c r="CE24" s="1">
        <v>9996.32677419355</v>
      </c>
      <c r="CF24" s="1">
        <v>0.0</v>
      </c>
      <c r="CG24" s="1">
        <v>171.047806451613</v>
      </c>
      <c r="CH24" s="1">
        <v>1400.00129032258</v>
      </c>
      <c r="CI24" s="1">
        <v>0.900005870967742</v>
      </c>
      <c r="CJ24" s="1">
        <v>0.0999940806451613</v>
      </c>
      <c r="CK24" s="1">
        <v>0.0</v>
      </c>
      <c r="CL24" s="1">
        <v>762.594064516129</v>
      </c>
      <c r="CM24" s="1">
        <v>4.99975</v>
      </c>
      <c r="CN24" s="1">
        <v>10537.7064516129</v>
      </c>
      <c r="CO24" s="1">
        <v>12178.0903225806</v>
      </c>
      <c r="CP24" s="1">
        <v>49.5781935483871</v>
      </c>
      <c r="CQ24" s="1">
        <v>51.7418709677419</v>
      </c>
      <c r="CR24" s="1">
        <v>50.316064516129</v>
      </c>
      <c r="CS24" s="1">
        <v>51.4552258064516</v>
      </c>
      <c r="CT24" s="1">
        <v>51.504</v>
      </c>
      <c r="CU24" s="1">
        <v>1255.51064516129</v>
      </c>
      <c r="CV24" s="1">
        <v>139.49064516129</v>
      </c>
      <c r="CW24" s="1">
        <v>0.0</v>
      </c>
      <c r="CX24" s="1">
        <v>159.299999952316</v>
      </c>
      <c r="CY24" s="1">
        <v>0.0</v>
      </c>
      <c r="CZ24" s="1">
        <v>762.646346153846</v>
      </c>
      <c r="DA24" s="1">
        <v>7.26847864228635</v>
      </c>
      <c r="DB24" s="1">
        <v>101.384615467261</v>
      </c>
      <c r="DC24" s="1">
        <v>10538.0653846154</v>
      </c>
      <c r="DD24" s="1">
        <v>15.0</v>
      </c>
      <c r="DE24" s="1">
        <v>1.607373298E9</v>
      </c>
      <c r="DF24" s="1" t="s">
        <v>298</v>
      </c>
      <c r="DG24" s="1">
        <v>1.607373298E9</v>
      </c>
      <c r="DH24" s="1">
        <v>1.6073719846E9</v>
      </c>
      <c r="DI24" s="1">
        <v>4.0</v>
      </c>
      <c r="DJ24" s="1">
        <v>-0.352</v>
      </c>
      <c r="DK24" s="1">
        <v>-0.143</v>
      </c>
      <c r="DL24" s="1">
        <v>2.204</v>
      </c>
      <c r="DM24" s="1">
        <v>0.565</v>
      </c>
      <c r="DN24" s="1">
        <v>401.0</v>
      </c>
      <c r="DO24" s="1">
        <v>33.0</v>
      </c>
      <c r="DP24" s="1">
        <v>0.46</v>
      </c>
      <c r="DQ24" s="1">
        <v>0.22</v>
      </c>
      <c r="DR24" s="1">
        <v>1.75790479062928</v>
      </c>
      <c r="DS24" s="1">
        <v>-0.0405363329548785</v>
      </c>
      <c r="DT24" s="1">
        <v>0.0172707917058834</v>
      </c>
      <c r="DU24" s="1">
        <v>1.0</v>
      </c>
      <c r="DV24" s="1">
        <v>-2.26196225806452</v>
      </c>
      <c r="DW24" s="1">
        <v>-0.375481451612895</v>
      </c>
      <c r="DX24" s="1">
        <v>0.0354549685957688</v>
      </c>
      <c r="DY24" s="1">
        <v>0.0</v>
      </c>
      <c r="DZ24" s="1">
        <v>0.370627290322581</v>
      </c>
      <c r="EA24" s="1">
        <v>1.02852924193548</v>
      </c>
      <c r="EB24" s="1">
        <v>0.0770864907754725</v>
      </c>
      <c r="EC24" s="1">
        <v>0.0</v>
      </c>
      <c r="ED24" s="1">
        <v>1.0</v>
      </c>
      <c r="EE24" s="1">
        <v>3.0</v>
      </c>
      <c r="EF24" s="1" t="s">
        <v>268</v>
      </c>
      <c r="EG24" s="1">
        <v>100.0</v>
      </c>
      <c r="EH24" s="1">
        <v>100.0</v>
      </c>
      <c r="EI24" s="1">
        <v>2.204</v>
      </c>
      <c r="EJ24" s="1">
        <v>0.5654</v>
      </c>
      <c r="EK24" s="1">
        <v>2.20389999999998</v>
      </c>
      <c r="EL24" s="1">
        <v>0.0</v>
      </c>
      <c r="EM24" s="1">
        <v>0.0</v>
      </c>
      <c r="EN24" s="1">
        <v>0.0</v>
      </c>
      <c r="EO24" s="1">
        <v>0.565380000000001</v>
      </c>
      <c r="EP24" s="1">
        <v>0.0</v>
      </c>
      <c r="EQ24" s="1">
        <v>0.0</v>
      </c>
      <c r="ER24" s="1">
        <v>0.0</v>
      </c>
      <c r="ES24" s="1">
        <v>-1.0</v>
      </c>
      <c r="ET24" s="1">
        <v>-1.0</v>
      </c>
      <c r="EU24" s="1">
        <v>-1.0</v>
      </c>
      <c r="EV24" s="1">
        <v>-1.0</v>
      </c>
      <c r="EW24" s="1">
        <v>2.4</v>
      </c>
      <c r="EX24" s="1">
        <v>24.3</v>
      </c>
      <c r="EY24" s="1">
        <v>2.0</v>
      </c>
      <c r="EZ24" s="1">
        <v>519.058</v>
      </c>
      <c r="FA24" s="1">
        <v>502.981</v>
      </c>
      <c r="FB24" s="1">
        <v>37.6961</v>
      </c>
      <c r="FC24" s="1">
        <v>36.4774</v>
      </c>
      <c r="FD24" s="1">
        <v>30.0002</v>
      </c>
      <c r="FE24" s="1">
        <v>36.2261</v>
      </c>
      <c r="FF24" s="1">
        <v>36.1541</v>
      </c>
      <c r="FG24" s="1">
        <v>20.5079</v>
      </c>
      <c r="FH24" s="1">
        <v>0.0</v>
      </c>
      <c r="FI24" s="1">
        <v>100.0</v>
      </c>
      <c r="FJ24" s="1">
        <v>-999.9</v>
      </c>
      <c r="FK24" s="1">
        <v>400.0</v>
      </c>
      <c r="FL24" s="1">
        <v>33.5084</v>
      </c>
      <c r="FM24" s="1">
        <v>100.934</v>
      </c>
      <c r="FN24" s="1">
        <v>100.181</v>
      </c>
    </row>
    <row r="25" ht="15.75" customHeight="1">
      <c r="A25" s="1">
        <v>9.0</v>
      </c>
      <c r="B25" s="1">
        <v>1.6073735925E9</v>
      </c>
      <c r="C25" s="1">
        <v>1360.40000009537</v>
      </c>
      <c r="D25" s="1" t="s">
        <v>305</v>
      </c>
      <c r="E25" s="1" t="s">
        <v>306</v>
      </c>
      <c r="F25" s="1" t="s">
        <v>302</v>
      </c>
      <c r="G25" s="1" t="s">
        <v>262</v>
      </c>
      <c r="H25" s="1">
        <v>1.60737358475E9</v>
      </c>
      <c r="I25" s="1">
        <f t="shared" si="1"/>
        <v>0.001257076366</v>
      </c>
      <c r="J25" s="1">
        <f t="shared" si="2"/>
        <v>3.714468342</v>
      </c>
      <c r="K25" s="1">
        <f t="shared" si="3"/>
        <v>395.0140667</v>
      </c>
      <c r="L25" s="1">
        <f t="shared" si="4"/>
        <v>220.4520754</v>
      </c>
      <c r="M25" s="1">
        <f t="shared" si="5"/>
        <v>22.55570956</v>
      </c>
      <c r="N25" s="1">
        <f t="shared" si="6"/>
        <v>40.41614281</v>
      </c>
      <c r="O25" s="1">
        <f t="shared" si="7"/>
        <v>0.03781948774</v>
      </c>
      <c r="P25" s="1">
        <f t="shared" si="8"/>
        <v>2.968863476</v>
      </c>
      <c r="Q25" s="1">
        <f t="shared" si="9"/>
        <v>0.03755386638</v>
      </c>
      <c r="R25" s="1">
        <f t="shared" si="10"/>
        <v>0.02349487585</v>
      </c>
      <c r="S25" s="1">
        <f t="shared" si="11"/>
        <v>231.2923081</v>
      </c>
      <c r="T25" s="1">
        <f t="shared" si="12"/>
        <v>39.78212554</v>
      </c>
      <c r="U25" s="1">
        <f t="shared" si="13"/>
        <v>38.08346</v>
      </c>
      <c r="V25" s="1">
        <f t="shared" si="14"/>
        <v>6.687447524</v>
      </c>
      <c r="W25" s="1">
        <f t="shared" si="15"/>
        <v>49.45983639</v>
      </c>
      <c r="X25" s="1">
        <f t="shared" si="16"/>
        <v>3.431903739</v>
      </c>
      <c r="Y25" s="1">
        <f t="shared" si="17"/>
        <v>6.938768887</v>
      </c>
      <c r="Z25" s="1">
        <f t="shared" si="18"/>
        <v>3.255543785</v>
      </c>
      <c r="AA25" s="1">
        <f t="shared" si="19"/>
        <v>-55.43706775</v>
      </c>
      <c r="AB25" s="1">
        <f t="shared" si="20"/>
        <v>109.293573</v>
      </c>
      <c r="AC25" s="1">
        <f t="shared" si="21"/>
        <v>8.887426952</v>
      </c>
      <c r="AD25" s="1">
        <f t="shared" si="22"/>
        <v>294.0362403</v>
      </c>
      <c r="AE25" s="1">
        <v>0.0</v>
      </c>
      <c r="AF25" s="1">
        <v>0.0</v>
      </c>
      <c r="AG25" s="1">
        <f t="shared" si="23"/>
        <v>1</v>
      </c>
      <c r="AH25" s="1">
        <f t="shared" si="24"/>
        <v>0</v>
      </c>
      <c r="AI25" s="1">
        <f t="shared" si="25"/>
        <v>52030.78107</v>
      </c>
      <c r="AJ25" s="1" t="s">
        <v>263</v>
      </c>
      <c r="AK25" s="1">
        <v>715.476923076923</v>
      </c>
      <c r="AL25" s="1">
        <v>3262.08</v>
      </c>
      <c r="AM25" s="1">
        <f t="shared" si="26"/>
        <v>2546.603077</v>
      </c>
      <c r="AN25" s="1">
        <f t="shared" si="27"/>
        <v>0.7806684928</v>
      </c>
      <c r="AO25" s="1">
        <v>-0.577747479816223</v>
      </c>
      <c r="AP25" s="1" t="s">
        <v>307</v>
      </c>
      <c r="AQ25" s="1">
        <v>737.62396</v>
      </c>
      <c r="AR25" s="1">
        <v>885.57</v>
      </c>
      <c r="AS25" s="1">
        <f t="shared" si="28"/>
        <v>0.1670630667</v>
      </c>
      <c r="AT25" s="1">
        <v>0.5</v>
      </c>
      <c r="AU25" s="1">
        <f t="shared" si="29"/>
        <v>1180.191501</v>
      </c>
      <c r="AV25" s="1">
        <f t="shared" si="30"/>
        <v>3.714468342</v>
      </c>
      <c r="AW25" s="1">
        <f t="shared" si="31"/>
        <v>98.58320572</v>
      </c>
      <c r="AX25" s="1">
        <f t="shared" si="32"/>
        <v>0.3211265061</v>
      </c>
      <c r="AY25" s="1">
        <f t="shared" si="33"/>
        <v>0.003636880811</v>
      </c>
      <c r="AZ25" s="1">
        <f t="shared" si="34"/>
        <v>2.683593618</v>
      </c>
      <c r="BA25" s="1" t="s">
        <v>308</v>
      </c>
      <c r="BB25" s="1">
        <v>601.19</v>
      </c>
      <c r="BC25" s="1">
        <f t="shared" si="35"/>
        <v>284.38</v>
      </c>
      <c r="BD25" s="1">
        <f t="shared" si="36"/>
        <v>0.5202406639</v>
      </c>
      <c r="BE25" s="1">
        <f t="shared" si="37"/>
        <v>0.8931259842</v>
      </c>
      <c r="BF25" s="1">
        <f t="shared" si="38"/>
        <v>0.8697946011</v>
      </c>
      <c r="BG25" s="1">
        <f t="shared" si="39"/>
        <v>0.933207857</v>
      </c>
      <c r="BH25" s="1">
        <f t="shared" si="40"/>
        <v>1400.007667</v>
      </c>
      <c r="BI25" s="1">
        <f t="shared" si="41"/>
        <v>1180.191501</v>
      </c>
      <c r="BJ25" s="1">
        <f t="shared" si="42"/>
        <v>0.8429893127</v>
      </c>
      <c r="BK25" s="1">
        <f t="shared" si="43"/>
        <v>0.1959786255</v>
      </c>
      <c r="BL25" s="1">
        <v>6.0</v>
      </c>
      <c r="BM25" s="1">
        <v>0.5</v>
      </c>
      <c r="BN25" s="1" t="s">
        <v>266</v>
      </c>
      <c r="BO25" s="1">
        <v>2.0</v>
      </c>
      <c r="BP25" s="1">
        <v>1.60737358475E9</v>
      </c>
      <c r="BQ25" s="1">
        <v>395.014066666667</v>
      </c>
      <c r="BR25" s="1">
        <v>400.0672</v>
      </c>
      <c r="BS25" s="1">
        <v>33.5422966666667</v>
      </c>
      <c r="BT25" s="1">
        <v>32.0844333333333</v>
      </c>
      <c r="BU25" s="1">
        <v>392.8102</v>
      </c>
      <c r="BV25" s="1">
        <v>32.97691</v>
      </c>
      <c r="BW25" s="1">
        <v>500.0103</v>
      </c>
      <c r="BX25" s="1">
        <v>102.2633</v>
      </c>
      <c r="BY25" s="1">
        <v>0.0524052466666667</v>
      </c>
      <c r="BZ25" s="1">
        <v>38.7663</v>
      </c>
      <c r="CA25" s="1">
        <v>38.08346</v>
      </c>
      <c r="CB25" s="1">
        <v>999.9</v>
      </c>
      <c r="CC25" s="1">
        <v>0.0</v>
      </c>
      <c r="CD25" s="1">
        <v>0.0</v>
      </c>
      <c r="CE25" s="1">
        <v>9999.52566666667</v>
      </c>
      <c r="CF25" s="1">
        <v>0.0</v>
      </c>
      <c r="CG25" s="1">
        <v>685.1621</v>
      </c>
      <c r="CH25" s="1">
        <v>1400.00766666667</v>
      </c>
      <c r="CI25" s="1">
        <v>0.8999992</v>
      </c>
      <c r="CJ25" s="1">
        <v>0.10000078</v>
      </c>
      <c r="CK25" s="1">
        <v>0.0</v>
      </c>
      <c r="CL25" s="1">
        <v>737.659166666667</v>
      </c>
      <c r="CM25" s="1">
        <v>4.99975</v>
      </c>
      <c r="CN25" s="1">
        <v>10213.9633333333</v>
      </c>
      <c r="CO25" s="1">
        <v>12178.11</v>
      </c>
      <c r="CP25" s="1">
        <v>49.5578666666666</v>
      </c>
      <c r="CQ25" s="1">
        <v>51.7374</v>
      </c>
      <c r="CR25" s="1">
        <v>50.312</v>
      </c>
      <c r="CS25" s="1">
        <v>51.187</v>
      </c>
      <c r="CT25" s="1">
        <v>51.4328666666666</v>
      </c>
      <c r="CU25" s="1">
        <v>1255.50566666667</v>
      </c>
      <c r="CV25" s="1">
        <v>139.502</v>
      </c>
      <c r="CW25" s="1">
        <v>0.0</v>
      </c>
      <c r="CX25" s="1">
        <v>150.700000047684</v>
      </c>
      <c r="CY25" s="1">
        <v>0.0</v>
      </c>
      <c r="CZ25" s="1">
        <v>737.62396</v>
      </c>
      <c r="DA25" s="1">
        <v>-4.83107694090843</v>
      </c>
      <c r="DB25" s="1">
        <v>-55.361538474322</v>
      </c>
      <c r="DC25" s="1">
        <v>10213.5</v>
      </c>
      <c r="DD25" s="1">
        <v>15.0</v>
      </c>
      <c r="DE25" s="1">
        <v>1.607373298E9</v>
      </c>
      <c r="DF25" s="1" t="s">
        <v>298</v>
      </c>
      <c r="DG25" s="1">
        <v>1.607373298E9</v>
      </c>
      <c r="DH25" s="1">
        <v>1.6073719846E9</v>
      </c>
      <c r="DI25" s="1">
        <v>4.0</v>
      </c>
      <c r="DJ25" s="1">
        <v>-0.352</v>
      </c>
      <c r="DK25" s="1">
        <v>-0.143</v>
      </c>
      <c r="DL25" s="1">
        <v>2.204</v>
      </c>
      <c r="DM25" s="1">
        <v>0.565</v>
      </c>
      <c r="DN25" s="1">
        <v>401.0</v>
      </c>
      <c r="DO25" s="1">
        <v>33.0</v>
      </c>
      <c r="DP25" s="1">
        <v>0.46</v>
      </c>
      <c r="DQ25" s="1">
        <v>0.22</v>
      </c>
      <c r="DR25" s="1">
        <v>3.72963910941818</v>
      </c>
      <c r="DS25" s="1">
        <v>-0.778765123199897</v>
      </c>
      <c r="DT25" s="1">
        <v>0.0598472685502658</v>
      </c>
      <c r="DU25" s="1">
        <v>0.0</v>
      </c>
      <c r="DV25" s="1">
        <v>-5.06183870967742</v>
      </c>
      <c r="DW25" s="1">
        <v>0.745292419354854</v>
      </c>
      <c r="DX25" s="1">
        <v>0.0581366389244497</v>
      </c>
      <c r="DY25" s="1">
        <v>0.0</v>
      </c>
      <c r="DZ25" s="1">
        <v>1.45308838709677</v>
      </c>
      <c r="EA25" s="1">
        <v>0.359381612903223</v>
      </c>
      <c r="EB25" s="1">
        <v>0.0271791306439303</v>
      </c>
      <c r="EC25" s="1">
        <v>0.0</v>
      </c>
      <c r="ED25" s="1">
        <v>0.0</v>
      </c>
      <c r="EE25" s="1">
        <v>3.0</v>
      </c>
      <c r="EF25" s="1" t="s">
        <v>299</v>
      </c>
      <c r="EG25" s="1">
        <v>100.0</v>
      </c>
      <c r="EH25" s="1">
        <v>100.0</v>
      </c>
      <c r="EI25" s="1">
        <v>2.204</v>
      </c>
      <c r="EJ25" s="1">
        <v>0.5654</v>
      </c>
      <c r="EK25" s="1">
        <v>2.20389999999998</v>
      </c>
      <c r="EL25" s="1">
        <v>0.0</v>
      </c>
      <c r="EM25" s="1">
        <v>0.0</v>
      </c>
      <c r="EN25" s="1">
        <v>0.0</v>
      </c>
      <c r="EO25" s="1">
        <v>0.565380000000001</v>
      </c>
      <c r="EP25" s="1">
        <v>0.0</v>
      </c>
      <c r="EQ25" s="1">
        <v>0.0</v>
      </c>
      <c r="ER25" s="1">
        <v>0.0</v>
      </c>
      <c r="ES25" s="1">
        <v>-1.0</v>
      </c>
      <c r="ET25" s="1">
        <v>-1.0</v>
      </c>
      <c r="EU25" s="1">
        <v>-1.0</v>
      </c>
      <c r="EV25" s="1">
        <v>-1.0</v>
      </c>
      <c r="EW25" s="1">
        <v>4.9</v>
      </c>
      <c r="EX25" s="1">
        <v>26.8</v>
      </c>
      <c r="EY25" s="1">
        <v>2.0</v>
      </c>
      <c r="EZ25" s="1">
        <v>518.98</v>
      </c>
      <c r="FA25" s="1">
        <v>501.63</v>
      </c>
      <c r="FB25" s="1">
        <v>37.7797</v>
      </c>
      <c r="FC25" s="1">
        <v>36.5015</v>
      </c>
      <c r="FD25" s="1">
        <v>30.0001</v>
      </c>
      <c r="FE25" s="1">
        <v>36.2631</v>
      </c>
      <c r="FF25" s="1">
        <v>36.1939</v>
      </c>
      <c r="FG25" s="1">
        <v>20.4082</v>
      </c>
      <c r="FH25" s="1">
        <v>0.0</v>
      </c>
      <c r="FI25" s="1">
        <v>100.0</v>
      </c>
      <c r="FJ25" s="1">
        <v>-999.9</v>
      </c>
      <c r="FK25" s="1">
        <v>400.0</v>
      </c>
      <c r="FL25" s="1">
        <v>32.6058</v>
      </c>
      <c r="FM25" s="1">
        <v>100.934</v>
      </c>
      <c r="FN25" s="1">
        <v>100.174</v>
      </c>
    </row>
    <row r="26" ht="15.75" customHeight="1">
      <c r="A26" s="1">
        <v>10.0</v>
      </c>
      <c r="B26" s="1">
        <v>1.6073737515E9</v>
      </c>
      <c r="C26" s="1">
        <v>1519.40000009537</v>
      </c>
      <c r="D26" s="1" t="s">
        <v>309</v>
      </c>
      <c r="E26" s="1" t="s">
        <v>310</v>
      </c>
      <c r="F26" s="1" t="s">
        <v>311</v>
      </c>
      <c r="G26" s="1" t="s">
        <v>312</v>
      </c>
      <c r="H26" s="1">
        <v>1.60737374375E9</v>
      </c>
      <c r="I26" s="1">
        <f t="shared" si="1"/>
        <v>0.00498796027</v>
      </c>
      <c r="J26" s="1">
        <f t="shared" si="2"/>
        <v>11.55162871</v>
      </c>
      <c r="K26" s="1">
        <f t="shared" si="3"/>
        <v>383.9775</v>
      </c>
      <c r="L26" s="1">
        <f t="shared" si="4"/>
        <v>264.2553626</v>
      </c>
      <c r="M26" s="1">
        <f t="shared" si="5"/>
        <v>27.03663894</v>
      </c>
      <c r="N26" s="1">
        <f t="shared" si="6"/>
        <v>39.28571563</v>
      </c>
      <c r="O26" s="1">
        <f t="shared" si="7"/>
        <v>0.1810790361</v>
      </c>
      <c r="P26" s="1">
        <f t="shared" si="8"/>
        <v>2.969058911</v>
      </c>
      <c r="Q26" s="1">
        <f t="shared" si="9"/>
        <v>0.1751598266</v>
      </c>
      <c r="R26" s="1">
        <f t="shared" si="10"/>
        <v>0.1099905905</v>
      </c>
      <c r="S26" s="1">
        <f t="shared" si="11"/>
        <v>231.2941551</v>
      </c>
      <c r="T26" s="1">
        <f t="shared" si="12"/>
        <v>38.94595326</v>
      </c>
      <c r="U26" s="1">
        <f t="shared" si="13"/>
        <v>37.92828333</v>
      </c>
      <c r="V26" s="1">
        <f t="shared" si="14"/>
        <v>6.631448624</v>
      </c>
      <c r="W26" s="1">
        <f t="shared" si="15"/>
        <v>55.39439907</v>
      </c>
      <c r="X26" s="1">
        <f t="shared" si="16"/>
        <v>3.867419014</v>
      </c>
      <c r="Y26" s="1">
        <f t="shared" si="17"/>
        <v>6.981606585</v>
      </c>
      <c r="Z26" s="1">
        <f t="shared" si="18"/>
        <v>2.76402961</v>
      </c>
      <c r="AA26" s="1">
        <f t="shared" si="19"/>
        <v>-219.9690479</v>
      </c>
      <c r="AB26" s="1">
        <f t="shared" si="20"/>
        <v>152.4262623</v>
      </c>
      <c r="AC26" s="1">
        <f t="shared" si="21"/>
        <v>12.3916032</v>
      </c>
      <c r="AD26" s="1">
        <f t="shared" si="22"/>
        <v>176.1429727</v>
      </c>
      <c r="AE26" s="1">
        <v>0.0</v>
      </c>
      <c r="AF26" s="1">
        <v>0.0</v>
      </c>
      <c r="AG26" s="1">
        <f t="shared" si="23"/>
        <v>1</v>
      </c>
      <c r="AH26" s="1">
        <f t="shared" si="24"/>
        <v>0</v>
      </c>
      <c r="AI26" s="1">
        <f t="shared" si="25"/>
        <v>52017.24684</v>
      </c>
      <c r="AJ26" s="1" t="s">
        <v>263</v>
      </c>
      <c r="AK26" s="1">
        <v>715.476923076923</v>
      </c>
      <c r="AL26" s="1">
        <v>3262.08</v>
      </c>
      <c r="AM26" s="1">
        <f t="shared" si="26"/>
        <v>2546.603077</v>
      </c>
      <c r="AN26" s="1">
        <f t="shared" si="27"/>
        <v>0.7806684928</v>
      </c>
      <c r="AO26" s="1">
        <v>-0.577747479816223</v>
      </c>
      <c r="AP26" s="1" t="s">
        <v>313</v>
      </c>
      <c r="AQ26" s="1">
        <v>829.143307692308</v>
      </c>
      <c r="AR26" s="1">
        <v>1103.21</v>
      </c>
      <c r="AS26" s="1">
        <f t="shared" si="28"/>
        <v>0.2484265845</v>
      </c>
      <c r="AT26" s="1">
        <v>0.5</v>
      </c>
      <c r="AU26" s="1">
        <f t="shared" si="29"/>
        <v>1180.199531</v>
      </c>
      <c r="AV26" s="1">
        <f t="shared" si="30"/>
        <v>11.55162871</v>
      </c>
      <c r="AW26" s="1">
        <f t="shared" si="31"/>
        <v>146.5964692</v>
      </c>
      <c r="AX26" s="1">
        <f t="shared" si="32"/>
        <v>0.3874874231</v>
      </c>
      <c r="AY26" s="1">
        <f t="shared" si="33"/>
        <v>0.01027739452</v>
      </c>
      <c r="AZ26" s="1">
        <f t="shared" si="34"/>
        <v>1.956898505</v>
      </c>
      <c r="BA26" s="1" t="s">
        <v>314</v>
      </c>
      <c r="BB26" s="1">
        <v>675.73</v>
      </c>
      <c r="BC26" s="1">
        <f t="shared" si="35"/>
        <v>427.48</v>
      </c>
      <c r="BD26" s="1">
        <f t="shared" si="36"/>
        <v>0.6411216719</v>
      </c>
      <c r="BE26" s="1">
        <f t="shared" si="37"/>
        <v>0.834716879</v>
      </c>
      <c r="BF26" s="1">
        <f t="shared" si="38"/>
        <v>0.7068437248</v>
      </c>
      <c r="BG26" s="1">
        <f t="shared" si="39"/>
        <v>0.84774499</v>
      </c>
      <c r="BH26" s="1">
        <f t="shared" si="40"/>
        <v>1400.017</v>
      </c>
      <c r="BI26" s="1">
        <f t="shared" si="41"/>
        <v>1180.199531</v>
      </c>
      <c r="BJ26" s="1">
        <f t="shared" si="42"/>
        <v>0.8429894285</v>
      </c>
      <c r="BK26" s="1">
        <f t="shared" si="43"/>
        <v>0.195978857</v>
      </c>
      <c r="BL26" s="1">
        <v>6.0</v>
      </c>
      <c r="BM26" s="1">
        <v>0.5</v>
      </c>
      <c r="BN26" s="1" t="s">
        <v>266</v>
      </c>
      <c r="BO26" s="1">
        <v>2.0</v>
      </c>
      <c r="BP26" s="1">
        <v>1.60737374375E9</v>
      </c>
      <c r="BQ26" s="1">
        <v>383.9775</v>
      </c>
      <c r="BR26" s="1">
        <v>400.1373</v>
      </c>
      <c r="BS26" s="1">
        <v>37.8000466666667</v>
      </c>
      <c r="BT26" s="1">
        <v>32.0409166666667</v>
      </c>
      <c r="BU26" s="1">
        <v>381.773733333333</v>
      </c>
      <c r="BV26" s="1">
        <v>37.23467</v>
      </c>
      <c r="BW26" s="1">
        <v>500.0146</v>
      </c>
      <c r="BX26" s="1">
        <v>102.263533333333</v>
      </c>
      <c r="BY26" s="1">
        <v>0.04901267</v>
      </c>
      <c r="BZ26" s="1">
        <v>38.8805433333333</v>
      </c>
      <c r="CA26" s="1">
        <v>37.9282833333333</v>
      </c>
      <c r="CB26" s="1">
        <v>999.9</v>
      </c>
      <c r="CC26" s="1">
        <v>0.0</v>
      </c>
      <c r="CD26" s="1">
        <v>0.0</v>
      </c>
      <c r="CE26" s="1">
        <v>10000.6093333333</v>
      </c>
      <c r="CF26" s="1">
        <v>0.0</v>
      </c>
      <c r="CG26" s="1">
        <v>513.9599</v>
      </c>
      <c r="CH26" s="1">
        <v>1400.017</v>
      </c>
      <c r="CI26" s="1">
        <v>0.899994866666667</v>
      </c>
      <c r="CJ26" s="1">
        <v>0.10000508</v>
      </c>
      <c r="CK26" s="1">
        <v>0.0</v>
      </c>
      <c r="CL26" s="1">
        <v>829.270333333333</v>
      </c>
      <c r="CM26" s="1">
        <v>4.99975</v>
      </c>
      <c r="CN26" s="1">
        <v>11482.3033333333</v>
      </c>
      <c r="CO26" s="1">
        <v>12178.19</v>
      </c>
      <c r="CP26" s="1">
        <v>49.406</v>
      </c>
      <c r="CQ26" s="1">
        <v>51.562</v>
      </c>
      <c r="CR26" s="1">
        <v>50.125</v>
      </c>
      <c r="CS26" s="1">
        <v>51.0662</v>
      </c>
      <c r="CT26" s="1">
        <v>51.3267</v>
      </c>
      <c r="CU26" s="1">
        <v>1255.50866666667</v>
      </c>
      <c r="CV26" s="1">
        <v>139.508333333333</v>
      </c>
      <c r="CW26" s="1">
        <v>0.0</v>
      </c>
      <c r="CX26" s="1">
        <v>158.0</v>
      </c>
      <c r="CY26" s="1">
        <v>0.0</v>
      </c>
      <c r="CZ26" s="1">
        <v>829.143307692308</v>
      </c>
      <c r="DA26" s="1">
        <v>-40.1763418275938</v>
      </c>
      <c r="DB26" s="1">
        <v>-555.702563330061</v>
      </c>
      <c r="DC26" s="1">
        <v>11480.4192307692</v>
      </c>
      <c r="DD26" s="1">
        <v>15.0</v>
      </c>
      <c r="DE26" s="1">
        <v>1.607373298E9</v>
      </c>
      <c r="DF26" s="1" t="s">
        <v>298</v>
      </c>
      <c r="DG26" s="1">
        <v>1.607373298E9</v>
      </c>
      <c r="DH26" s="1">
        <v>1.6073719846E9</v>
      </c>
      <c r="DI26" s="1">
        <v>4.0</v>
      </c>
      <c r="DJ26" s="1">
        <v>-0.352</v>
      </c>
      <c r="DK26" s="1">
        <v>-0.143</v>
      </c>
      <c r="DL26" s="1">
        <v>2.204</v>
      </c>
      <c r="DM26" s="1">
        <v>0.565</v>
      </c>
      <c r="DN26" s="1">
        <v>401.0</v>
      </c>
      <c r="DO26" s="1">
        <v>33.0</v>
      </c>
      <c r="DP26" s="1">
        <v>0.46</v>
      </c>
      <c r="DQ26" s="1">
        <v>0.22</v>
      </c>
      <c r="DR26" s="1">
        <v>11.5581629967971</v>
      </c>
      <c r="DS26" s="1">
        <v>-0.375763042173503</v>
      </c>
      <c r="DT26" s="1">
        <v>0.0304306568448144</v>
      </c>
      <c r="DU26" s="1">
        <v>1.0</v>
      </c>
      <c r="DV26" s="1">
        <v>-16.1646967741936</v>
      </c>
      <c r="DW26" s="1">
        <v>0.300130645161335</v>
      </c>
      <c r="DX26" s="1">
        <v>0.0280297938706812</v>
      </c>
      <c r="DY26" s="1">
        <v>0.0</v>
      </c>
      <c r="DZ26" s="1">
        <v>5.75482612903226</v>
      </c>
      <c r="EA26" s="1">
        <v>0.329546129032233</v>
      </c>
      <c r="EB26" s="1">
        <v>0.0246711914637583</v>
      </c>
      <c r="EC26" s="1">
        <v>0.0</v>
      </c>
      <c r="ED26" s="1">
        <v>1.0</v>
      </c>
      <c r="EE26" s="1">
        <v>3.0</v>
      </c>
      <c r="EF26" s="1" t="s">
        <v>268</v>
      </c>
      <c r="EG26" s="1">
        <v>100.0</v>
      </c>
      <c r="EH26" s="1">
        <v>100.0</v>
      </c>
      <c r="EI26" s="1">
        <v>2.204</v>
      </c>
      <c r="EJ26" s="1">
        <v>0.5654</v>
      </c>
      <c r="EK26" s="1">
        <v>2.20389999999998</v>
      </c>
      <c r="EL26" s="1">
        <v>0.0</v>
      </c>
      <c r="EM26" s="1">
        <v>0.0</v>
      </c>
      <c r="EN26" s="1">
        <v>0.0</v>
      </c>
      <c r="EO26" s="1">
        <v>0.565380000000001</v>
      </c>
      <c r="EP26" s="1">
        <v>0.0</v>
      </c>
      <c r="EQ26" s="1">
        <v>0.0</v>
      </c>
      <c r="ER26" s="1">
        <v>0.0</v>
      </c>
      <c r="ES26" s="1">
        <v>-1.0</v>
      </c>
      <c r="ET26" s="1">
        <v>-1.0</v>
      </c>
      <c r="EU26" s="1">
        <v>-1.0</v>
      </c>
      <c r="EV26" s="1">
        <v>-1.0</v>
      </c>
      <c r="EW26" s="1">
        <v>7.6</v>
      </c>
      <c r="EX26" s="1">
        <v>29.4</v>
      </c>
      <c r="EY26" s="1">
        <v>2.0</v>
      </c>
      <c r="EZ26" s="1">
        <v>513.327</v>
      </c>
      <c r="FA26" s="1">
        <v>501.968</v>
      </c>
      <c r="FB26" s="1">
        <v>37.8766</v>
      </c>
      <c r="FC26" s="1">
        <v>36.5528</v>
      </c>
      <c r="FD26" s="1">
        <v>30.0005</v>
      </c>
      <c r="FE26" s="1">
        <v>36.3136</v>
      </c>
      <c r="FF26" s="1">
        <v>36.2466</v>
      </c>
      <c r="FG26" s="1">
        <v>20.2517</v>
      </c>
      <c r="FH26" s="1">
        <v>0.0</v>
      </c>
      <c r="FI26" s="1">
        <v>100.0</v>
      </c>
      <c r="FJ26" s="1">
        <v>-999.9</v>
      </c>
      <c r="FK26" s="1">
        <v>400.0</v>
      </c>
      <c r="FL26" s="1">
        <v>33.4996</v>
      </c>
      <c r="FM26" s="1">
        <v>100.924</v>
      </c>
      <c r="FN26" s="1">
        <v>100.174</v>
      </c>
    </row>
    <row r="27" ht="15.75" customHeight="1">
      <c r="A27" s="1">
        <v>11.0</v>
      </c>
      <c r="B27" s="1">
        <v>1.607373929E9</v>
      </c>
      <c r="C27" s="1">
        <v>1696.90000009537</v>
      </c>
      <c r="D27" s="1" t="s">
        <v>315</v>
      </c>
      <c r="E27" s="1" t="s">
        <v>316</v>
      </c>
      <c r="F27" s="1" t="s">
        <v>311</v>
      </c>
      <c r="G27" s="1" t="s">
        <v>312</v>
      </c>
      <c r="H27" s="1">
        <v>1.60737392125E9</v>
      </c>
      <c r="I27" s="1">
        <f t="shared" si="1"/>
        <v>0.004284837384</v>
      </c>
      <c r="J27" s="1">
        <f t="shared" si="2"/>
        <v>10.34104983</v>
      </c>
      <c r="K27" s="1">
        <f t="shared" si="3"/>
        <v>385.4815667</v>
      </c>
      <c r="L27" s="1">
        <f t="shared" si="4"/>
        <v>258.5261358</v>
      </c>
      <c r="M27" s="1">
        <f t="shared" si="5"/>
        <v>26.44882299</v>
      </c>
      <c r="N27" s="1">
        <f t="shared" si="6"/>
        <v>39.43714893</v>
      </c>
      <c r="O27" s="1">
        <f t="shared" si="7"/>
        <v>0.1512889605</v>
      </c>
      <c r="P27" s="1">
        <f t="shared" si="8"/>
        <v>2.969036139</v>
      </c>
      <c r="Q27" s="1">
        <f t="shared" si="9"/>
        <v>0.1471330456</v>
      </c>
      <c r="R27" s="1">
        <f t="shared" si="10"/>
        <v>0.09232203688</v>
      </c>
      <c r="S27" s="1">
        <f t="shared" si="11"/>
        <v>231.2893596</v>
      </c>
      <c r="T27" s="1">
        <f t="shared" si="12"/>
        <v>39.03425002</v>
      </c>
      <c r="U27" s="1">
        <f t="shared" si="13"/>
        <v>37.83714</v>
      </c>
      <c r="V27" s="1">
        <f t="shared" si="14"/>
        <v>6.598747608</v>
      </c>
      <c r="W27" s="1">
        <f t="shared" si="15"/>
        <v>54.26882728</v>
      </c>
      <c r="X27" s="1">
        <f t="shared" si="16"/>
        <v>3.770352286</v>
      </c>
      <c r="Y27" s="1">
        <f t="shared" si="17"/>
        <v>6.947547008</v>
      </c>
      <c r="Z27" s="1">
        <f t="shared" si="18"/>
        <v>2.828395322</v>
      </c>
      <c r="AA27" s="1">
        <f t="shared" si="19"/>
        <v>-188.9613286</v>
      </c>
      <c r="AB27" s="1">
        <f t="shared" si="20"/>
        <v>152.4827172</v>
      </c>
      <c r="AC27" s="1">
        <f t="shared" si="21"/>
        <v>12.38542792</v>
      </c>
      <c r="AD27" s="1">
        <f t="shared" si="22"/>
        <v>207.196176</v>
      </c>
      <c r="AE27" s="1">
        <v>0.0</v>
      </c>
      <c r="AF27" s="1">
        <v>0.0</v>
      </c>
      <c r="AG27" s="1">
        <f t="shared" si="23"/>
        <v>1</v>
      </c>
      <c r="AH27" s="1">
        <f t="shared" si="24"/>
        <v>0</v>
      </c>
      <c r="AI27" s="1">
        <f t="shared" si="25"/>
        <v>52031.59107</v>
      </c>
      <c r="AJ27" s="1" t="s">
        <v>263</v>
      </c>
      <c r="AK27" s="1">
        <v>715.476923076923</v>
      </c>
      <c r="AL27" s="1">
        <v>3262.08</v>
      </c>
      <c r="AM27" s="1">
        <f t="shared" si="26"/>
        <v>2546.603077</v>
      </c>
      <c r="AN27" s="1">
        <f t="shared" si="27"/>
        <v>0.7806684928</v>
      </c>
      <c r="AO27" s="1">
        <v>-0.577747479816223</v>
      </c>
      <c r="AP27" s="1" t="s">
        <v>317</v>
      </c>
      <c r="AQ27" s="1">
        <v>978.898153846154</v>
      </c>
      <c r="AR27" s="1">
        <v>1225.66</v>
      </c>
      <c r="AS27" s="1">
        <f t="shared" si="28"/>
        <v>0.2013297702</v>
      </c>
      <c r="AT27" s="1">
        <v>0.5</v>
      </c>
      <c r="AU27" s="1">
        <f t="shared" si="29"/>
        <v>1180.177851</v>
      </c>
      <c r="AV27" s="1">
        <f t="shared" si="30"/>
        <v>10.34104983</v>
      </c>
      <c r="AW27" s="1">
        <f t="shared" si="31"/>
        <v>118.8024677</v>
      </c>
      <c r="AX27" s="1">
        <f t="shared" si="32"/>
        <v>0.4101382112</v>
      </c>
      <c r="AY27" s="1">
        <f t="shared" si="33"/>
        <v>0.009251823612</v>
      </c>
      <c r="AZ27" s="1">
        <f t="shared" si="34"/>
        <v>1.661488504</v>
      </c>
      <c r="BA27" s="1" t="s">
        <v>318</v>
      </c>
      <c r="BB27" s="1">
        <v>722.97</v>
      </c>
      <c r="BC27" s="1">
        <f t="shared" si="35"/>
        <v>502.69</v>
      </c>
      <c r="BD27" s="1">
        <f t="shared" si="36"/>
        <v>0.4908827431</v>
      </c>
      <c r="BE27" s="1">
        <f t="shared" si="37"/>
        <v>0.8020211806</v>
      </c>
      <c r="BF27" s="1">
        <f t="shared" si="38"/>
        <v>0.4836731309</v>
      </c>
      <c r="BG27" s="1">
        <f t="shared" si="39"/>
        <v>0.7996613286</v>
      </c>
      <c r="BH27" s="1">
        <f t="shared" si="40"/>
        <v>1399.991667</v>
      </c>
      <c r="BI27" s="1">
        <f t="shared" si="41"/>
        <v>1180.177851</v>
      </c>
      <c r="BJ27" s="1">
        <f t="shared" si="42"/>
        <v>0.8429891969</v>
      </c>
      <c r="BK27" s="1">
        <f t="shared" si="43"/>
        <v>0.1959783938</v>
      </c>
      <c r="BL27" s="1">
        <v>6.0</v>
      </c>
      <c r="BM27" s="1">
        <v>0.5</v>
      </c>
      <c r="BN27" s="1" t="s">
        <v>266</v>
      </c>
      <c r="BO27" s="1">
        <v>2.0</v>
      </c>
      <c r="BP27" s="1">
        <v>1.60737392125E9</v>
      </c>
      <c r="BQ27" s="1">
        <v>385.481566666667</v>
      </c>
      <c r="BR27" s="1">
        <v>399.872333333333</v>
      </c>
      <c r="BS27" s="1">
        <v>36.85361</v>
      </c>
      <c r="BT27" s="1">
        <v>31.9014933333333</v>
      </c>
      <c r="BU27" s="1">
        <v>383.198566666667</v>
      </c>
      <c r="BV27" s="1">
        <v>36.28823</v>
      </c>
      <c r="BW27" s="1">
        <v>500.0196</v>
      </c>
      <c r="BX27" s="1">
        <v>102.255933333333</v>
      </c>
      <c r="BY27" s="1">
        <v>0.0502528566666667</v>
      </c>
      <c r="BZ27" s="1">
        <v>38.78976</v>
      </c>
      <c r="CA27" s="1">
        <v>37.83714</v>
      </c>
      <c r="CB27" s="1">
        <v>999.9</v>
      </c>
      <c r="CC27" s="1">
        <v>0.0</v>
      </c>
      <c r="CD27" s="1">
        <v>0.0</v>
      </c>
      <c r="CE27" s="1">
        <v>10001.2236666667</v>
      </c>
      <c r="CF27" s="1">
        <v>0.0</v>
      </c>
      <c r="CG27" s="1">
        <v>1013.82933333333</v>
      </c>
      <c r="CH27" s="1">
        <v>1399.99166666667</v>
      </c>
      <c r="CI27" s="1">
        <v>0.9000019</v>
      </c>
      <c r="CJ27" s="1">
        <v>0.0999980466666667</v>
      </c>
      <c r="CK27" s="1">
        <v>0.0</v>
      </c>
      <c r="CL27" s="1">
        <v>978.9924</v>
      </c>
      <c r="CM27" s="1">
        <v>4.99975</v>
      </c>
      <c r="CN27" s="1">
        <v>13657.1366666667</v>
      </c>
      <c r="CO27" s="1">
        <v>12177.98</v>
      </c>
      <c r="CP27" s="1">
        <v>49.375</v>
      </c>
      <c r="CQ27" s="1">
        <v>51.3832666666667</v>
      </c>
      <c r="CR27" s="1">
        <v>50.0662</v>
      </c>
      <c r="CS27" s="1">
        <v>51.0998</v>
      </c>
      <c r="CT27" s="1">
        <v>51.3037333333333</v>
      </c>
      <c r="CU27" s="1">
        <v>1255.49666666667</v>
      </c>
      <c r="CV27" s="1">
        <v>139.495</v>
      </c>
      <c r="CW27" s="1">
        <v>0.0</v>
      </c>
      <c r="CX27" s="1">
        <v>176.400000095367</v>
      </c>
      <c r="CY27" s="1">
        <v>0.0</v>
      </c>
      <c r="CZ27" s="1">
        <v>978.898153846154</v>
      </c>
      <c r="DA27" s="1">
        <v>-86.3444785188888</v>
      </c>
      <c r="DB27" s="1">
        <v>-1193.70598136676</v>
      </c>
      <c r="DC27" s="1">
        <v>13655.5192307692</v>
      </c>
      <c r="DD27" s="1">
        <v>15.0</v>
      </c>
      <c r="DE27" s="1">
        <v>1.6073739475E9</v>
      </c>
      <c r="DF27" s="1" t="s">
        <v>319</v>
      </c>
      <c r="DG27" s="1">
        <v>1.6073739475E9</v>
      </c>
      <c r="DH27" s="1">
        <v>1.6073719846E9</v>
      </c>
      <c r="DI27" s="1">
        <v>5.0</v>
      </c>
      <c r="DJ27" s="1">
        <v>0.079</v>
      </c>
      <c r="DK27" s="1">
        <v>-0.143</v>
      </c>
      <c r="DL27" s="1">
        <v>2.283</v>
      </c>
      <c r="DM27" s="1">
        <v>0.565</v>
      </c>
      <c r="DN27" s="1">
        <v>400.0</v>
      </c>
      <c r="DO27" s="1">
        <v>33.0</v>
      </c>
      <c r="DP27" s="1">
        <v>0.12</v>
      </c>
      <c r="DQ27" s="1">
        <v>0.22</v>
      </c>
      <c r="DR27" s="1">
        <v>10.4134530346566</v>
      </c>
      <c r="DS27" s="1">
        <v>-0.540587384891166</v>
      </c>
      <c r="DT27" s="1">
        <v>0.0492100183437888</v>
      </c>
      <c r="DU27" s="1">
        <v>0.0</v>
      </c>
      <c r="DV27" s="1">
        <v>-14.4710064516129</v>
      </c>
      <c r="DW27" s="1">
        <v>0.407767741935542</v>
      </c>
      <c r="DX27" s="1">
        <v>0.045982492709683</v>
      </c>
      <c r="DY27" s="1">
        <v>0.0</v>
      </c>
      <c r="DZ27" s="1">
        <v>4.94912709677419</v>
      </c>
      <c r="EA27" s="1">
        <v>0.641783709677403</v>
      </c>
      <c r="EB27" s="1">
        <v>0.0480234771344955</v>
      </c>
      <c r="EC27" s="1">
        <v>0.0</v>
      </c>
      <c r="ED27" s="1">
        <v>0.0</v>
      </c>
      <c r="EE27" s="1">
        <v>3.0</v>
      </c>
      <c r="EF27" s="1" t="s">
        <v>299</v>
      </c>
      <c r="EG27" s="1">
        <v>100.0</v>
      </c>
      <c r="EH27" s="1">
        <v>100.0</v>
      </c>
      <c r="EI27" s="1">
        <v>2.283</v>
      </c>
      <c r="EJ27" s="1">
        <v>0.5654</v>
      </c>
      <c r="EK27" s="1">
        <v>2.20389999999998</v>
      </c>
      <c r="EL27" s="1">
        <v>0.0</v>
      </c>
      <c r="EM27" s="1">
        <v>0.0</v>
      </c>
      <c r="EN27" s="1">
        <v>0.0</v>
      </c>
      <c r="EO27" s="1">
        <v>0.565380000000001</v>
      </c>
      <c r="EP27" s="1">
        <v>0.0</v>
      </c>
      <c r="EQ27" s="1">
        <v>0.0</v>
      </c>
      <c r="ER27" s="1">
        <v>0.0</v>
      </c>
      <c r="ES27" s="1">
        <v>-1.0</v>
      </c>
      <c r="ET27" s="1">
        <v>-1.0</v>
      </c>
      <c r="EU27" s="1">
        <v>-1.0</v>
      </c>
      <c r="EV27" s="1">
        <v>-1.0</v>
      </c>
      <c r="EW27" s="1">
        <v>10.5</v>
      </c>
      <c r="EX27" s="1">
        <v>32.4</v>
      </c>
      <c r="EY27" s="1">
        <v>2.0</v>
      </c>
      <c r="EZ27" s="1">
        <v>523.708</v>
      </c>
      <c r="FA27" s="1">
        <v>501.114</v>
      </c>
      <c r="FB27" s="1">
        <v>37.82</v>
      </c>
      <c r="FC27" s="1">
        <v>36.5813</v>
      </c>
      <c r="FD27" s="1">
        <v>29.9995</v>
      </c>
      <c r="FE27" s="1">
        <v>36.3527</v>
      </c>
      <c r="FF27" s="1">
        <v>36.2757</v>
      </c>
      <c r="FG27" s="1">
        <v>20.1702</v>
      </c>
      <c r="FH27" s="1">
        <v>0.0</v>
      </c>
      <c r="FI27" s="1">
        <v>100.0</v>
      </c>
      <c r="FJ27" s="1">
        <v>-999.9</v>
      </c>
      <c r="FK27" s="1">
        <v>400.0</v>
      </c>
      <c r="FL27" s="1">
        <v>37.5562</v>
      </c>
      <c r="FM27" s="1">
        <v>100.922</v>
      </c>
      <c r="FN27" s="1">
        <v>100.175</v>
      </c>
    </row>
    <row r="28" ht="15.75" customHeight="1">
      <c r="A28" s="1">
        <v>12.0</v>
      </c>
      <c r="B28" s="1">
        <v>1.607374078E9</v>
      </c>
      <c r="C28" s="1">
        <v>1845.90000009537</v>
      </c>
      <c r="D28" s="1" t="s">
        <v>320</v>
      </c>
      <c r="E28" s="1" t="s">
        <v>321</v>
      </c>
      <c r="F28" s="1" t="s">
        <v>322</v>
      </c>
      <c r="G28" s="1" t="s">
        <v>323</v>
      </c>
      <c r="H28" s="1">
        <v>1.60737407025E9</v>
      </c>
      <c r="I28" s="1">
        <f t="shared" si="1"/>
        <v>0.004890479609</v>
      </c>
      <c r="J28" s="1">
        <f t="shared" si="2"/>
        <v>10.13179423</v>
      </c>
      <c r="K28" s="1">
        <f t="shared" si="3"/>
        <v>385.6111</v>
      </c>
      <c r="L28" s="1">
        <f t="shared" si="4"/>
        <v>269.6800226</v>
      </c>
      <c r="M28" s="1">
        <f t="shared" si="5"/>
        <v>27.58990169</v>
      </c>
      <c r="N28" s="1">
        <f t="shared" si="6"/>
        <v>39.45035393</v>
      </c>
      <c r="O28" s="1">
        <f t="shared" si="7"/>
        <v>0.1662517631</v>
      </c>
      <c r="P28" s="1">
        <f t="shared" si="8"/>
        <v>2.968581738</v>
      </c>
      <c r="Q28" s="1">
        <f t="shared" si="9"/>
        <v>0.1612470353</v>
      </c>
      <c r="R28" s="1">
        <f t="shared" si="10"/>
        <v>0.1012165023</v>
      </c>
      <c r="S28" s="1">
        <f t="shared" si="11"/>
        <v>231.2846948</v>
      </c>
      <c r="T28" s="1">
        <f t="shared" si="12"/>
        <v>38.87709378</v>
      </c>
      <c r="U28" s="1">
        <f t="shared" si="13"/>
        <v>38.34646333</v>
      </c>
      <c r="V28" s="1">
        <f t="shared" si="14"/>
        <v>6.783295332</v>
      </c>
      <c r="W28" s="1">
        <f t="shared" si="15"/>
        <v>55.30237602</v>
      </c>
      <c r="X28" s="1">
        <f t="shared" si="16"/>
        <v>3.841564404</v>
      </c>
      <c r="Y28" s="1">
        <f t="shared" si="17"/>
        <v>6.946472612</v>
      </c>
      <c r="Z28" s="1">
        <f t="shared" si="18"/>
        <v>2.941730928</v>
      </c>
      <c r="AA28" s="1">
        <f t="shared" si="19"/>
        <v>-215.6701508</v>
      </c>
      <c r="AB28" s="1">
        <f t="shared" si="20"/>
        <v>70.48684328</v>
      </c>
      <c r="AC28" s="1">
        <f t="shared" si="21"/>
        <v>5.740153158</v>
      </c>
      <c r="AD28" s="1">
        <f t="shared" si="22"/>
        <v>91.84154051</v>
      </c>
      <c r="AE28" s="1">
        <v>0.0</v>
      </c>
      <c r="AF28" s="1">
        <v>0.0</v>
      </c>
      <c r="AG28" s="1">
        <f t="shared" si="23"/>
        <v>1</v>
      </c>
      <c r="AH28" s="1">
        <f t="shared" si="24"/>
        <v>0</v>
      </c>
      <c r="AI28" s="1">
        <f t="shared" si="25"/>
        <v>52019.19507</v>
      </c>
      <c r="AJ28" s="1" t="s">
        <v>263</v>
      </c>
      <c r="AK28" s="1">
        <v>715.476923076923</v>
      </c>
      <c r="AL28" s="1">
        <v>3262.08</v>
      </c>
      <c r="AM28" s="1">
        <f t="shared" si="26"/>
        <v>2546.603077</v>
      </c>
      <c r="AN28" s="1">
        <f t="shared" si="27"/>
        <v>0.7806684928</v>
      </c>
      <c r="AO28" s="1">
        <v>-0.577747479816223</v>
      </c>
      <c r="AP28" s="1" t="s">
        <v>324</v>
      </c>
      <c r="AQ28" s="1">
        <v>879.29348</v>
      </c>
      <c r="AR28" s="1">
        <v>1113.62</v>
      </c>
      <c r="AS28" s="1">
        <f t="shared" si="28"/>
        <v>0.2104187425</v>
      </c>
      <c r="AT28" s="1">
        <v>0.5</v>
      </c>
      <c r="AU28" s="1">
        <f t="shared" si="29"/>
        <v>1180.151961</v>
      </c>
      <c r="AV28" s="1">
        <f t="shared" si="30"/>
        <v>10.13179423</v>
      </c>
      <c r="AW28" s="1">
        <f t="shared" si="31"/>
        <v>124.1630458</v>
      </c>
      <c r="AX28" s="1">
        <f t="shared" si="32"/>
        <v>0.3997952623</v>
      </c>
      <c r="AY28" s="1">
        <f t="shared" si="33"/>
        <v>0.009074714159</v>
      </c>
      <c r="AZ28" s="1">
        <f t="shared" si="34"/>
        <v>1.929257736</v>
      </c>
      <c r="BA28" s="1" t="s">
        <v>325</v>
      </c>
      <c r="BB28" s="1">
        <v>668.4</v>
      </c>
      <c r="BC28" s="1">
        <f t="shared" si="35"/>
        <v>445.22</v>
      </c>
      <c r="BD28" s="1">
        <f t="shared" si="36"/>
        <v>0.5263162481</v>
      </c>
      <c r="BE28" s="1">
        <f t="shared" si="37"/>
        <v>0.828344283</v>
      </c>
      <c r="BF28" s="1">
        <f t="shared" si="38"/>
        <v>0.5885485233</v>
      </c>
      <c r="BG28" s="1">
        <f t="shared" si="39"/>
        <v>0.8436571916</v>
      </c>
      <c r="BH28" s="1">
        <f t="shared" si="40"/>
        <v>1399.960667</v>
      </c>
      <c r="BI28" s="1">
        <f t="shared" si="41"/>
        <v>1180.151961</v>
      </c>
      <c r="BJ28" s="1">
        <f t="shared" si="42"/>
        <v>0.8429893702</v>
      </c>
      <c r="BK28" s="1">
        <f t="shared" si="43"/>
        <v>0.1959787405</v>
      </c>
      <c r="BL28" s="1">
        <v>6.0</v>
      </c>
      <c r="BM28" s="1">
        <v>0.5</v>
      </c>
      <c r="BN28" s="1" t="s">
        <v>266</v>
      </c>
      <c r="BO28" s="1">
        <v>2.0</v>
      </c>
      <c r="BP28" s="1">
        <v>1.60737407025E9</v>
      </c>
      <c r="BQ28" s="1">
        <v>385.6111</v>
      </c>
      <c r="BR28" s="1">
        <v>400.031733333333</v>
      </c>
      <c r="BS28" s="1">
        <v>37.5497233333333</v>
      </c>
      <c r="BT28" s="1">
        <v>31.90171</v>
      </c>
      <c r="BU28" s="1">
        <v>383.328666666667</v>
      </c>
      <c r="BV28" s="1">
        <v>36.9843333333333</v>
      </c>
      <c r="BW28" s="1">
        <v>500.0176</v>
      </c>
      <c r="BX28" s="1">
        <v>102.254133333333</v>
      </c>
      <c r="BY28" s="1">
        <v>0.05193082</v>
      </c>
      <c r="BZ28" s="1">
        <v>38.78689</v>
      </c>
      <c r="CA28" s="1">
        <v>38.3464633333333</v>
      </c>
      <c r="CB28" s="1">
        <v>999.9</v>
      </c>
      <c r="CC28" s="1">
        <v>0.0</v>
      </c>
      <c r="CD28" s="1">
        <v>0.0</v>
      </c>
      <c r="CE28" s="1">
        <v>9998.827</v>
      </c>
      <c r="CF28" s="1">
        <v>0.0</v>
      </c>
      <c r="CG28" s="1">
        <v>141.334233333333</v>
      </c>
      <c r="CH28" s="1">
        <v>1399.96066666667</v>
      </c>
      <c r="CI28" s="1">
        <v>0.899998433333333</v>
      </c>
      <c r="CJ28" s="1">
        <v>0.100001563333333</v>
      </c>
      <c r="CK28" s="1">
        <v>0.0</v>
      </c>
      <c r="CL28" s="1">
        <v>879.5188</v>
      </c>
      <c r="CM28" s="1">
        <v>4.99975</v>
      </c>
      <c r="CN28" s="1">
        <v>12314.6866666667</v>
      </c>
      <c r="CO28" s="1">
        <v>12177.7066666667</v>
      </c>
      <c r="CP28" s="1">
        <v>49.375</v>
      </c>
      <c r="CQ28" s="1">
        <v>51.125</v>
      </c>
      <c r="CR28" s="1">
        <v>50.0289333333333</v>
      </c>
      <c r="CS28" s="1">
        <v>51.125</v>
      </c>
      <c r="CT28" s="1">
        <v>51.25</v>
      </c>
      <c r="CU28" s="1">
        <v>1255.46066666667</v>
      </c>
      <c r="CV28" s="1">
        <v>139.5</v>
      </c>
      <c r="CW28" s="1">
        <v>0.0</v>
      </c>
      <c r="CX28" s="1">
        <v>148.299999952316</v>
      </c>
      <c r="CY28" s="1">
        <v>0.0</v>
      </c>
      <c r="CZ28" s="1">
        <v>879.29348</v>
      </c>
      <c r="DA28" s="1">
        <v>-17.1068461823948</v>
      </c>
      <c r="DB28" s="1">
        <v>-238.307692819089</v>
      </c>
      <c r="DC28" s="1">
        <v>12312.0</v>
      </c>
      <c r="DD28" s="1">
        <v>15.0</v>
      </c>
      <c r="DE28" s="1">
        <v>1.6073739475E9</v>
      </c>
      <c r="DF28" s="1" t="s">
        <v>319</v>
      </c>
      <c r="DG28" s="1">
        <v>1.6073739475E9</v>
      </c>
      <c r="DH28" s="1">
        <v>1.6073719846E9</v>
      </c>
      <c r="DI28" s="1">
        <v>5.0</v>
      </c>
      <c r="DJ28" s="1">
        <v>0.079</v>
      </c>
      <c r="DK28" s="1">
        <v>-0.143</v>
      </c>
      <c r="DL28" s="1">
        <v>2.283</v>
      </c>
      <c r="DM28" s="1">
        <v>0.565</v>
      </c>
      <c r="DN28" s="1">
        <v>400.0</v>
      </c>
      <c r="DO28" s="1">
        <v>33.0</v>
      </c>
      <c r="DP28" s="1">
        <v>0.12</v>
      </c>
      <c r="DQ28" s="1">
        <v>0.22</v>
      </c>
      <c r="DR28" s="1">
        <v>10.1311641761644</v>
      </c>
      <c r="DS28" s="1">
        <v>0.0966839017339791</v>
      </c>
      <c r="DT28" s="1">
        <v>0.0165370540429831</v>
      </c>
      <c r="DU28" s="1">
        <v>1.0</v>
      </c>
      <c r="DV28" s="1">
        <v>-14.4184548387097</v>
      </c>
      <c r="DW28" s="1">
        <v>-0.71706774193548</v>
      </c>
      <c r="DX28" s="1">
        <v>0.0560501897134121</v>
      </c>
      <c r="DY28" s="1">
        <v>0.0</v>
      </c>
      <c r="DZ28" s="1">
        <v>5.64114774193548</v>
      </c>
      <c r="EA28" s="1">
        <v>1.44772209677418</v>
      </c>
      <c r="EB28" s="1">
        <v>0.108493474390047</v>
      </c>
      <c r="EC28" s="1">
        <v>0.0</v>
      </c>
      <c r="ED28" s="1">
        <v>1.0</v>
      </c>
      <c r="EE28" s="1">
        <v>3.0</v>
      </c>
      <c r="EF28" s="1" t="s">
        <v>268</v>
      </c>
      <c r="EG28" s="1">
        <v>100.0</v>
      </c>
      <c r="EH28" s="1">
        <v>100.0</v>
      </c>
      <c r="EI28" s="1">
        <v>2.283</v>
      </c>
      <c r="EJ28" s="1">
        <v>0.5653</v>
      </c>
      <c r="EK28" s="1">
        <v>2.28254999999996</v>
      </c>
      <c r="EL28" s="1">
        <v>0.0</v>
      </c>
      <c r="EM28" s="1">
        <v>0.0</v>
      </c>
      <c r="EN28" s="1">
        <v>0.0</v>
      </c>
      <c r="EO28" s="1">
        <v>0.565380000000001</v>
      </c>
      <c r="EP28" s="1">
        <v>0.0</v>
      </c>
      <c r="EQ28" s="1">
        <v>0.0</v>
      </c>
      <c r="ER28" s="1">
        <v>0.0</v>
      </c>
      <c r="ES28" s="1">
        <v>-1.0</v>
      </c>
      <c r="ET28" s="1">
        <v>-1.0</v>
      </c>
      <c r="EU28" s="1">
        <v>-1.0</v>
      </c>
      <c r="EV28" s="1">
        <v>-1.0</v>
      </c>
      <c r="EW28" s="1">
        <v>2.2</v>
      </c>
      <c r="EX28" s="1">
        <v>34.9</v>
      </c>
      <c r="EY28" s="1">
        <v>2.0</v>
      </c>
      <c r="EZ28" s="1">
        <v>517.588</v>
      </c>
      <c r="FA28" s="1">
        <v>499.463</v>
      </c>
      <c r="FB28" s="1">
        <v>37.8553</v>
      </c>
      <c r="FC28" s="1">
        <v>36.5241</v>
      </c>
      <c r="FD28" s="1">
        <v>30.0005</v>
      </c>
      <c r="FE28" s="1">
        <v>36.3202</v>
      </c>
      <c r="FF28" s="1">
        <v>36.2508</v>
      </c>
      <c r="FG28" s="1">
        <v>20.2342</v>
      </c>
      <c r="FH28" s="1">
        <v>0.0</v>
      </c>
      <c r="FI28" s="1">
        <v>100.0</v>
      </c>
      <c r="FJ28" s="1">
        <v>-999.9</v>
      </c>
      <c r="FK28" s="1">
        <v>400.0</v>
      </c>
      <c r="FL28" s="1">
        <v>37.5562</v>
      </c>
      <c r="FM28" s="1">
        <v>100.925</v>
      </c>
      <c r="FN28" s="1">
        <v>100.178</v>
      </c>
    </row>
    <row r="29" ht="15.75" customHeight="1">
      <c r="A29" s="1">
        <v>13.0</v>
      </c>
      <c r="B29" s="1">
        <v>1.6073742875E9</v>
      </c>
      <c r="C29" s="1">
        <v>2055.40000009537</v>
      </c>
      <c r="D29" s="1" t="s">
        <v>326</v>
      </c>
      <c r="E29" s="1" t="s">
        <v>327</v>
      </c>
      <c r="F29" s="1" t="s">
        <v>311</v>
      </c>
      <c r="G29" s="1" t="s">
        <v>262</v>
      </c>
      <c r="H29" s="1">
        <v>1.6073742795E9</v>
      </c>
      <c r="I29" s="1">
        <f t="shared" si="1"/>
        <v>0.0009989998542</v>
      </c>
      <c r="J29" s="1">
        <f t="shared" si="2"/>
        <v>3.226553162</v>
      </c>
      <c r="K29" s="1">
        <f t="shared" si="3"/>
        <v>395.6805484</v>
      </c>
      <c r="L29" s="1">
        <f t="shared" si="4"/>
        <v>198.3446218</v>
      </c>
      <c r="M29" s="1">
        <f t="shared" si="5"/>
        <v>20.29153126</v>
      </c>
      <c r="N29" s="1">
        <f t="shared" si="6"/>
        <v>40.47986854</v>
      </c>
      <c r="O29" s="1">
        <f t="shared" si="7"/>
        <v>0.02869797822</v>
      </c>
      <c r="P29" s="1">
        <f t="shared" si="8"/>
        <v>2.968802767</v>
      </c>
      <c r="Q29" s="1">
        <f t="shared" si="9"/>
        <v>0.02854475032</v>
      </c>
      <c r="R29" s="1">
        <f t="shared" si="10"/>
        <v>0.01785416752</v>
      </c>
      <c r="S29" s="1">
        <f t="shared" si="11"/>
        <v>231.2889277</v>
      </c>
      <c r="T29" s="1">
        <f t="shared" si="12"/>
        <v>39.75624164</v>
      </c>
      <c r="U29" s="1">
        <f t="shared" si="13"/>
        <v>38.28707097</v>
      </c>
      <c r="V29" s="1">
        <f t="shared" si="14"/>
        <v>6.76154709</v>
      </c>
      <c r="W29" s="1">
        <f t="shared" si="15"/>
        <v>48.63770707</v>
      </c>
      <c r="X29" s="1">
        <f t="shared" si="16"/>
        <v>3.358214491</v>
      </c>
      <c r="Y29" s="1">
        <f t="shared" si="17"/>
        <v>6.904549356</v>
      </c>
      <c r="Z29" s="1">
        <f t="shared" si="18"/>
        <v>3.4033326</v>
      </c>
      <c r="AA29" s="1">
        <f t="shared" si="19"/>
        <v>-44.05589357</v>
      </c>
      <c r="AB29" s="1">
        <f t="shared" si="20"/>
        <v>62.02560846</v>
      </c>
      <c r="AC29" s="1">
        <f t="shared" si="21"/>
        <v>5.046555524</v>
      </c>
      <c r="AD29" s="1">
        <f t="shared" si="22"/>
        <v>254.3051981</v>
      </c>
      <c r="AE29" s="1">
        <v>1.0</v>
      </c>
      <c r="AF29" s="1">
        <v>0.0</v>
      </c>
      <c r="AG29" s="1">
        <f t="shared" si="23"/>
        <v>1</v>
      </c>
      <c r="AH29" s="1">
        <f t="shared" si="24"/>
        <v>0</v>
      </c>
      <c r="AI29" s="1">
        <f t="shared" si="25"/>
        <v>52044.18223</v>
      </c>
      <c r="AJ29" s="1" t="s">
        <v>263</v>
      </c>
      <c r="AK29" s="1">
        <v>715.476923076923</v>
      </c>
      <c r="AL29" s="1">
        <v>3262.08</v>
      </c>
      <c r="AM29" s="1">
        <f t="shared" si="26"/>
        <v>2546.603077</v>
      </c>
      <c r="AN29" s="1">
        <f t="shared" si="27"/>
        <v>0.7806684928</v>
      </c>
      <c r="AO29" s="1">
        <v>-0.577747479816223</v>
      </c>
      <c r="AP29" s="1" t="s">
        <v>328</v>
      </c>
      <c r="AQ29" s="1">
        <v>838.841038461538</v>
      </c>
      <c r="AR29" s="1">
        <v>967.6</v>
      </c>
      <c r="AS29" s="1">
        <f t="shared" si="28"/>
        <v>0.1330704439</v>
      </c>
      <c r="AT29" s="1">
        <v>0.5</v>
      </c>
      <c r="AU29" s="1">
        <f t="shared" si="29"/>
        <v>1180.174414</v>
      </c>
      <c r="AV29" s="1">
        <f t="shared" si="30"/>
        <v>3.226553162</v>
      </c>
      <c r="AW29" s="1">
        <f t="shared" si="31"/>
        <v>78.52316656</v>
      </c>
      <c r="AX29" s="1">
        <f t="shared" si="32"/>
        <v>0.3566246383</v>
      </c>
      <c r="AY29" s="1">
        <f t="shared" si="33"/>
        <v>0.003223507134</v>
      </c>
      <c r="AZ29" s="1">
        <f t="shared" si="34"/>
        <v>2.371310459</v>
      </c>
      <c r="BA29" s="1" t="s">
        <v>329</v>
      </c>
      <c r="BB29" s="1">
        <v>622.53</v>
      </c>
      <c r="BC29" s="1">
        <f t="shared" si="35"/>
        <v>345.07</v>
      </c>
      <c r="BD29" s="1">
        <f t="shared" si="36"/>
        <v>0.373138672</v>
      </c>
      <c r="BE29" s="1">
        <f t="shared" si="37"/>
        <v>0.869269383</v>
      </c>
      <c r="BF29" s="1">
        <f t="shared" si="38"/>
        <v>0.5106988345</v>
      </c>
      <c r="BG29" s="1">
        <f t="shared" si="39"/>
        <v>0.9009963197</v>
      </c>
      <c r="BH29" s="1">
        <f t="shared" si="40"/>
        <v>1399.987419</v>
      </c>
      <c r="BI29" s="1">
        <f t="shared" si="41"/>
        <v>1180.174414</v>
      </c>
      <c r="BJ29" s="1">
        <f t="shared" si="42"/>
        <v>0.8429892993</v>
      </c>
      <c r="BK29" s="1">
        <f t="shared" si="43"/>
        <v>0.1959785986</v>
      </c>
      <c r="BL29" s="1">
        <v>6.0</v>
      </c>
      <c r="BM29" s="1">
        <v>0.5</v>
      </c>
      <c r="BN29" s="1" t="s">
        <v>266</v>
      </c>
      <c r="BO29" s="1">
        <v>2.0</v>
      </c>
      <c r="BP29" s="1">
        <v>1.6073742795E9</v>
      </c>
      <c r="BQ29" s="1">
        <v>395.680548387097</v>
      </c>
      <c r="BR29" s="1">
        <v>400.02664516129</v>
      </c>
      <c r="BS29" s="1">
        <v>32.8257032258064</v>
      </c>
      <c r="BT29" s="1">
        <v>31.6662838709677</v>
      </c>
      <c r="BU29" s="1">
        <v>393.397967741935</v>
      </c>
      <c r="BV29" s="1">
        <v>32.2603225806452</v>
      </c>
      <c r="BW29" s="1">
        <v>500.012516129032</v>
      </c>
      <c r="BX29" s="1">
        <v>102.254096774194</v>
      </c>
      <c r="BY29" s="1">
        <v>0.050322035483871</v>
      </c>
      <c r="BZ29" s="1">
        <v>38.6746</v>
      </c>
      <c r="CA29" s="1">
        <v>38.2870709677419</v>
      </c>
      <c r="CB29" s="1">
        <v>999.9</v>
      </c>
      <c r="CC29" s="1">
        <v>0.0</v>
      </c>
      <c r="CD29" s="1">
        <v>0.0</v>
      </c>
      <c r="CE29" s="1">
        <v>10000.0819354839</v>
      </c>
      <c r="CF29" s="1">
        <v>0.0</v>
      </c>
      <c r="CG29" s="1">
        <v>118.736870967742</v>
      </c>
      <c r="CH29" s="1">
        <v>1399.98741935484</v>
      </c>
      <c r="CI29" s="1">
        <v>0.899999451612903</v>
      </c>
      <c r="CJ29" s="1">
        <v>0.100000564516129</v>
      </c>
      <c r="CK29" s="1">
        <v>0.0</v>
      </c>
      <c r="CL29" s="1">
        <v>839.021096774193</v>
      </c>
      <c r="CM29" s="1">
        <v>4.99975</v>
      </c>
      <c r="CN29" s="1">
        <v>11690.5709677419</v>
      </c>
      <c r="CO29" s="1">
        <v>12177.9322580645</v>
      </c>
      <c r="CP29" s="1">
        <v>49.1087419354839</v>
      </c>
      <c r="CQ29" s="1">
        <v>50.620935483871</v>
      </c>
      <c r="CR29" s="1">
        <v>49.8283225806451</v>
      </c>
      <c r="CS29" s="1">
        <v>50.3668709677419</v>
      </c>
      <c r="CT29" s="1">
        <v>50.9655161290322</v>
      </c>
      <c r="CU29" s="1">
        <v>1255.48806451613</v>
      </c>
      <c r="CV29" s="1">
        <v>139.49935483871</v>
      </c>
      <c r="CW29" s="1">
        <v>0.0</v>
      </c>
      <c r="CX29" s="1">
        <v>208.400000095367</v>
      </c>
      <c r="CY29" s="1">
        <v>0.0</v>
      </c>
      <c r="CZ29" s="1">
        <v>838.841038461538</v>
      </c>
      <c r="DA29" s="1">
        <v>-49.0219829065256</v>
      </c>
      <c r="DB29" s="1">
        <v>-718.386324727177</v>
      </c>
      <c r="DC29" s="1">
        <v>11687.7615384615</v>
      </c>
      <c r="DD29" s="1">
        <v>15.0</v>
      </c>
      <c r="DE29" s="1">
        <v>1.6073739475E9</v>
      </c>
      <c r="DF29" s="1" t="s">
        <v>319</v>
      </c>
      <c r="DG29" s="1">
        <v>1.6073739475E9</v>
      </c>
      <c r="DH29" s="1">
        <v>1.6073719846E9</v>
      </c>
      <c r="DI29" s="1">
        <v>5.0</v>
      </c>
      <c r="DJ29" s="1">
        <v>0.079</v>
      </c>
      <c r="DK29" s="1">
        <v>-0.143</v>
      </c>
      <c r="DL29" s="1">
        <v>2.283</v>
      </c>
      <c r="DM29" s="1">
        <v>0.565</v>
      </c>
      <c r="DN29" s="1">
        <v>400.0</v>
      </c>
      <c r="DO29" s="1">
        <v>33.0</v>
      </c>
      <c r="DP29" s="1">
        <v>0.12</v>
      </c>
      <c r="DQ29" s="1">
        <v>0.22</v>
      </c>
      <c r="DR29" s="1">
        <v>3.23423881726581</v>
      </c>
      <c r="DS29" s="1">
        <v>-0.48730542064412</v>
      </c>
      <c r="DT29" s="1">
        <v>0.0391253578276932</v>
      </c>
      <c r="DU29" s="1">
        <v>1.0</v>
      </c>
      <c r="DV29" s="1">
        <v>-4.35000516129032</v>
      </c>
      <c r="DW29" s="1">
        <v>0.469630645161292</v>
      </c>
      <c r="DX29" s="1">
        <v>0.03907797893798</v>
      </c>
      <c r="DY29" s="1">
        <v>0.0</v>
      </c>
      <c r="DZ29" s="1">
        <v>1.15709064516129</v>
      </c>
      <c r="EA29" s="1">
        <v>0.281988387096775</v>
      </c>
      <c r="EB29" s="1">
        <v>0.0210619055192045</v>
      </c>
      <c r="EC29" s="1">
        <v>0.0</v>
      </c>
      <c r="ED29" s="1">
        <v>1.0</v>
      </c>
      <c r="EE29" s="1">
        <v>3.0</v>
      </c>
      <c r="EF29" s="1" t="s">
        <v>268</v>
      </c>
      <c r="EG29" s="1">
        <v>100.0</v>
      </c>
      <c r="EH29" s="1">
        <v>100.0</v>
      </c>
      <c r="EI29" s="1">
        <v>2.282</v>
      </c>
      <c r="EJ29" s="1">
        <v>0.5654</v>
      </c>
      <c r="EK29" s="1">
        <v>2.28254999999996</v>
      </c>
      <c r="EL29" s="1">
        <v>0.0</v>
      </c>
      <c r="EM29" s="1">
        <v>0.0</v>
      </c>
      <c r="EN29" s="1">
        <v>0.0</v>
      </c>
      <c r="EO29" s="1">
        <v>0.565380000000001</v>
      </c>
      <c r="EP29" s="1">
        <v>0.0</v>
      </c>
      <c r="EQ29" s="1">
        <v>0.0</v>
      </c>
      <c r="ER29" s="1">
        <v>0.0</v>
      </c>
      <c r="ES29" s="1">
        <v>-1.0</v>
      </c>
      <c r="ET29" s="1">
        <v>-1.0</v>
      </c>
      <c r="EU29" s="1">
        <v>-1.0</v>
      </c>
      <c r="EV29" s="1">
        <v>-1.0</v>
      </c>
      <c r="EW29" s="1">
        <v>5.7</v>
      </c>
      <c r="EX29" s="1">
        <v>38.4</v>
      </c>
      <c r="EY29" s="1">
        <v>2.0</v>
      </c>
      <c r="EZ29" s="1">
        <v>487.201</v>
      </c>
      <c r="FA29" s="1">
        <v>498.774</v>
      </c>
      <c r="FB29" s="1">
        <v>37.7042</v>
      </c>
      <c r="FC29" s="1">
        <v>36.5536</v>
      </c>
      <c r="FD29" s="1">
        <v>29.9994</v>
      </c>
      <c r="FE29" s="1">
        <v>36.3279</v>
      </c>
      <c r="FF29" s="1">
        <v>36.246</v>
      </c>
      <c r="FG29" s="1">
        <v>20.1358</v>
      </c>
      <c r="FH29" s="1">
        <v>0.0</v>
      </c>
      <c r="FI29" s="1">
        <v>100.0</v>
      </c>
      <c r="FJ29" s="1">
        <v>-999.9</v>
      </c>
      <c r="FK29" s="1">
        <v>400.0</v>
      </c>
      <c r="FL29" s="1">
        <v>37.3013</v>
      </c>
      <c r="FM29" s="1">
        <v>100.921</v>
      </c>
      <c r="FN29" s="1">
        <v>100.17</v>
      </c>
    </row>
    <row r="30" ht="15.75" customHeight="1">
      <c r="A30" s="1">
        <v>14.0</v>
      </c>
      <c r="B30" s="1">
        <v>1.607374465E9</v>
      </c>
      <c r="C30" s="1">
        <v>2232.90000009537</v>
      </c>
      <c r="D30" s="1" t="s">
        <v>330</v>
      </c>
      <c r="E30" s="1" t="s">
        <v>331</v>
      </c>
      <c r="F30" s="1" t="s">
        <v>311</v>
      </c>
      <c r="G30" s="1" t="s">
        <v>262</v>
      </c>
      <c r="H30" s="1">
        <v>1.60737445725E9</v>
      </c>
      <c r="I30" s="1">
        <f t="shared" si="1"/>
        <v>0.0005209140082</v>
      </c>
      <c r="J30" s="1">
        <f t="shared" si="2"/>
        <v>2.908031185</v>
      </c>
      <c r="K30" s="1">
        <f t="shared" si="3"/>
        <v>396.3315667</v>
      </c>
      <c r="L30" s="1">
        <f t="shared" si="4"/>
        <v>54.4095571</v>
      </c>
      <c r="M30" s="1">
        <f t="shared" si="5"/>
        <v>5.566445871</v>
      </c>
      <c r="N30" s="1">
        <f t="shared" si="6"/>
        <v>40.54725549</v>
      </c>
      <c r="O30" s="1">
        <f t="shared" si="7"/>
        <v>0.01418947039</v>
      </c>
      <c r="P30" s="1">
        <f t="shared" si="8"/>
        <v>2.96861921</v>
      </c>
      <c r="Q30" s="1">
        <f t="shared" si="9"/>
        <v>0.0141518986</v>
      </c>
      <c r="R30" s="1">
        <f t="shared" si="10"/>
        <v>0.00884830395</v>
      </c>
      <c r="S30" s="1">
        <f t="shared" si="11"/>
        <v>231.2932182</v>
      </c>
      <c r="T30" s="1">
        <f t="shared" si="12"/>
        <v>39.79160031</v>
      </c>
      <c r="U30" s="1">
        <f t="shared" si="13"/>
        <v>38.55395</v>
      </c>
      <c r="V30" s="1">
        <f t="shared" si="14"/>
        <v>6.859749658</v>
      </c>
      <c r="W30" s="1">
        <f t="shared" si="15"/>
        <v>47.73617681</v>
      </c>
      <c r="X30" s="1">
        <f t="shared" si="16"/>
        <v>3.280603718</v>
      </c>
      <c r="Y30" s="1">
        <f t="shared" si="17"/>
        <v>6.872363766</v>
      </c>
      <c r="Z30" s="1">
        <f t="shared" si="18"/>
        <v>3.57914594</v>
      </c>
      <c r="AA30" s="1">
        <f t="shared" si="19"/>
        <v>-22.97230776</v>
      </c>
      <c r="AB30" s="1">
        <f t="shared" si="20"/>
        <v>5.447904529</v>
      </c>
      <c r="AC30" s="1">
        <f t="shared" si="21"/>
        <v>0.4436670367</v>
      </c>
      <c r="AD30" s="1">
        <f t="shared" si="22"/>
        <v>214.212482</v>
      </c>
      <c r="AE30" s="1">
        <v>0.0</v>
      </c>
      <c r="AF30" s="1">
        <v>0.0</v>
      </c>
      <c r="AG30" s="1">
        <f t="shared" si="23"/>
        <v>1</v>
      </c>
      <c r="AH30" s="1">
        <f t="shared" si="24"/>
        <v>0</v>
      </c>
      <c r="AI30" s="1">
        <f t="shared" si="25"/>
        <v>52053.44031</v>
      </c>
      <c r="AJ30" s="1" t="s">
        <v>263</v>
      </c>
      <c r="AK30" s="1">
        <v>715.476923076923</v>
      </c>
      <c r="AL30" s="1">
        <v>3262.08</v>
      </c>
      <c r="AM30" s="1">
        <f t="shared" si="26"/>
        <v>2546.603077</v>
      </c>
      <c r="AN30" s="1">
        <f t="shared" si="27"/>
        <v>0.7806684928</v>
      </c>
      <c r="AO30" s="1">
        <v>-0.577747479816223</v>
      </c>
      <c r="AP30" s="1" t="s">
        <v>332</v>
      </c>
      <c r="AQ30" s="1">
        <v>851.295153846154</v>
      </c>
      <c r="AR30" s="1">
        <v>960.29</v>
      </c>
      <c r="AS30" s="1">
        <f t="shared" si="28"/>
        <v>0.113502011</v>
      </c>
      <c r="AT30" s="1">
        <v>0.5</v>
      </c>
      <c r="AU30" s="1">
        <f t="shared" si="29"/>
        <v>1180.197271</v>
      </c>
      <c r="AV30" s="1">
        <f t="shared" si="30"/>
        <v>2.908031185</v>
      </c>
      <c r="AW30" s="1">
        <f t="shared" si="31"/>
        <v>66.97738181</v>
      </c>
      <c r="AX30" s="1">
        <f t="shared" si="32"/>
        <v>0.3618906789</v>
      </c>
      <c r="AY30" s="1">
        <f t="shared" si="33"/>
        <v>0.002953555945</v>
      </c>
      <c r="AZ30" s="1">
        <f t="shared" si="34"/>
        <v>2.396973831</v>
      </c>
      <c r="BA30" s="1" t="s">
        <v>333</v>
      </c>
      <c r="BB30" s="1">
        <v>612.77</v>
      </c>
      <c r="BC30" s="1">
        <f t="shared" si="35"/>
        <v>347.52</v>
      </c>
      <c r="BD30" s="1">
        <f t="shared" si="36"/>
        <v>0.3136361825</v>
      </c>
      <c r="BE30" s="1">
        <f t="shared" si="37"/>
        <v>0.8688262227</v>
      </c>
      <c r="BF30" s="1">
        <f t="shared" si="38"/>
        <v>0.4452166017</v>
      </c>
      <c r="BG30" s="1">
        <f t="shared" si="39"/>
        <v>0.9038668102</v>
      </c>
      <c r="BH30" s="1">
        <f t="shared" si="40"/>
        <v>1400.014667</v>
      </c>
      <c r="BI30" s="1">
        <f t="shared" si="41"/>
        <v>1180.197271</v>
      </c>
      <c r="BJ30" s="1">
        <f t="shared" si="42"/>
        <v>0.8429892192</v>
      </c>
      <c r="BK30" s="1">
        <f t="shared" si="43"/>
        <v>0.1959784384</v>
      </c>
      <c r="BL30" s="1">
        <v>6.0</v>
      </c>
      <c r="BM30" s="1">
        <v>0.5</v>
      </c>
      <c r="BN30" s="1" t="s">
        <v>266</v>
      </c>
      <c r="BO30" s="1">
        <v>2.0</v>
      </c>
      <c r="BP30" s="1">
        <v>1.60737445725E9</v>
      </c>
      <c r="BQ30" s="1">
        <v>396.331566666667</v>
      </c>
      <c r="BR30" s="1">
        <v>400.068833333333</v>
      </c>
      <c r="BS30" s="1">
        <v>32.0664566666667</v>
      </c>
      <c r="BT30" s="1">
        <v>31.4614233333333</v>
      </c>
      <c r="BU30" s="1">
        <v>394.049133333333</v>
      </c>
      <c r="BV30" s="1">
        <v>31.50107</v>
      </c>
      <c r="BW30" s="1">
        <v>500.015566666667</v>
      </c>
      <c r="BX30" s="1">
        <v>102.253166666667</v>
      </c>
      <c r="BY30" s="1">
        <v>0.05323257</v>
      </c>
      <c r="BZ30" s="1">
        <v>38.58799</v>
      </c>
      <c r="CA30" s="1">
        <v>38.55395</v>
      </c>
      <c r="CB30" s="1">
        <v>999.9</v>
      </c>
      <c r="CC30" s="1">
        <v>0.0</v>
      </c>
      <c r="CD30" s="1">
        <v>0.0</v>
      </c>
      <c r="CE30" s="1">
        <v>9999.13366666667</v>
      </c>
      <c r="CF30" s="1">
        <v>0.0</v>
      </c>
      <c r="CG30" s="1">
        <v>112.351033333333</v>
      </c>
      <c r="CH30" s="1">
        <v>1400.01466666667</v>
      </c>
      <c r="CI30" s="1">
        <v>0.900002866666667</v>
      </c>
      <c r="CJ30" s="1">
        <v>0.09999698</v>
      </c>
      <c r="CK30" s="1">
        <v>0.0</v>
      </c>
      <c r="CL30" s="1">
        <v>851.4624</v>
      </c>
      <c r="CM30" s="1">
        <v>4.99975</v>
      </c>
      <c r="CN30" s="1">
        <v>12106.0033333333</v>
      </c>
      <c r="CO30" s="1">
        <v>12178.1833333333</v>
      </c>
      <c r="CP30" s="1">
        <v>48.7582666666667</v>
      </c>
      <c r="CQ30" s="1">
        <v>50.2458</v>
      </c>
      <c r="CR30" s="1">
        <v>49.4412</v>
      </c>
      <c r="CS30" s="1">
        <v>49.9495333333333</v>
      </c>
      <c r="CT30" s="1">
        <v>50.625</v>
      </c>
      <c r="CU30" s="1">
        <v>1255.51633333333</v>
      </c>
      <c r="CV30" s="1">
        <v>139.498333333333</v>
      </c>
      <c r="CW30" s="1">
        <v>0.0</v>
      </c>
      <c r="CX30" s="1">
        <v>176.400000095367</v>
      </c>
      <c r="CY30" s="1">
        <v>0.0</v>
      </c>
      <c r="CZ30" s="1">
        <v>851.295153846154</v>
      </c>
      <c r="DA30" s="1">
        <v>-143.933880151697</v>
      </c>
      <c r="DB30" s="1">
        <v>-2074.06495437167</v>
      </c>
      <c r="DC30" s="1">
        <v>12103.3769230769</v>
      </c>
      <c r="DD30" s="1">
        <v>15.0</v>
      </c>
      <c r="DE30" s="1">
        <v>1.6073739475E9</v>
      </c>
      <c r="DF30" s="1" t="s">
        <v>319</v>
      </c>
      <c r="DG30" s="1">
        <v>1.6073739475E9</v>
      </c>
      <c r="DH30" s="1">
        <v>1.6073719846E9</v>
      </c>
      <c r="DI30" s="1">
        <v>5.0</v>
      </c>
      <c r="DJ30" s="1">
        <v>0.079</v>
      </c>
      <c r="DK30" s="1">
        <v>-0.143</v>
      </c>
      <c r="DL30" s="1">
        <v>2.283</v>
      </c>
      <c r="DM30" s="1">
        <v>0.565</v>
      </c>
      <c r="DN30" s="1">
        <v>400.0</v>
      </c>
      <c r="DO30" s="1">
        <v>33.0</v>
      </c>
      <c r="DP30" s="1">
        <v>0.12</v>
      </c>
      <c r="DQ30" s="1">
        <v>0.22</v>
      </c>
      <c r="DR30" s="1">
        <v>2.9092156870152</v>
      </c>
      <c r="DS30" s="1">
        <v>-0.195936890397837</v>
      </c>
      <c r="DT30" s="1">
        <v>0.0284604445858886</v>
      </c>
      <c r="DU30" s="1">
        <v>1.0</v>
      </c>
      <c r="DV30" s="1">
        <v>-3.73594096774194</v>
      </c>
      <c r="DW30" s="1">
        <v>-0.227695161290313</v>
      </c>
      <c r="DX30" s="1">
        <v>0.0330634280324503</v>
      </c>
      <c r="DY30" s="1">
        <v>0.0</v>
      </c>
      <c r="DZ30" s="1">
        <v>0.599993</v>
      </c>
      <c r="EA30" s="1">
        <v>1.078416</v>
      </c>
      <c r="EB30" s="1">
        <v>0.0807348870247753</v>
      </c>
      <c r="EC30" s="1">
        <v>0.0</v>
      </c>
      <c r="ED30" s="1">
        <v>1.0</v>
      </c>
      <c r="EE30" s="1">
        <v>3.0</v>
      </c>
      <c r="EF30" s="1" t="s">
        <v>268</v>
      </c>
      <c r="EG30" s="1">
        <v>100.0</v>
      </c>
      <c r="EH30" s="1">
        <v>100.0</v>
      </c>
      <c r="EI30" s="1">
        <v>2.282</v>
      </c>
      <c r="EJ30" s="1">
        <v>0.5653</v>
      </c>
      <c r="EK30" s="1">
        <v>2.28254999999996</v>
      </c>
      <c r="EL30" s="1">
        <v>0.0</v>
      </c>
      <c r="EM30" s="1">
        <v>0.0</v>
      </c>
      <c r="EN30" s="1">
        <v>0.0</v>
      </c>
      <c r="EO30" s="1">
        <v>0.565380000000001</v>
      </c>
      <c r="EP30" s="1">
        <v>0.0</v>
      </c>
      <c r="EQ30" s="1">
        <v>0.0</v>
      </c>
      <c r="ER30" s="1">
        <v>0.0</v>
      </c>
      <c r="ES30" s="1">
        <v>-1.0</v>
      </c>
      <c r="ET30" s="1">
        <v>-1.0</v>
      </c>
      <c r="EU30" s="1">
        <v>-1.0</v>
      </c>
      <c r="EV30" s="1">
        <v>-1.0</v>
      </c>
      <c r="EW30" s="1">
        <v>8.6</v>
      </c>
      <c r="EX30" s="1">
        <v>41.3</v>
      </c>
      <c r="EY30" s="1">
        <v>2.0</v>
      </c>
      <c r="EZ30" s="1">
        <v>521.344</v>
      </c>
      <c r="FA30" s="1">
        <v>499.571</v>
      </c>
      <c r="FB30" s="1">
        <v>37.5699</v>
      </c>
      <c r="FC30" s="1">
        <v>36.3686</v>
      </c>
      <c r="FD30" s="1">
        <v>30.0001</v>
      </c>
      <c r="FE30" s="1">
        <v>36.1825</v>
      </c>
      <c r="FF30" s="1">
        <v>36.1169</v>
      </c>
      <c r="FG30" s="1">
        <v>20.0995</v>
      </c>
      <c r="FH30" s="1">
        <v>0.0</v>
      </c>
      <c r="FI30" s="1">
        <v>100.0</v>
      </c>
      <c r="FJ30" s="1">
        <v>-999.9</v>
      </c>
      <c r="FK30" s="1">
        <v>400.0</v>
      </c>
      <c r="FL30" s="1">
        <v>32.8312</v>
      </c>
      <c r="FM30" s="1">
        <v>100.951</v>
      </c>
      <c r="FN30" s="1">
        <v>100.206</v>
      </c>
    </row>
    <row r="31" ht="15.75" customHeight="1">
      <c r="A31" s="1">
        <v>15.0</v>
      </c>
      <c r="B31" s="1">
        <v>1.6073747196E9</v>
      </c>
      <c r="C31" s="1">
        <v>2487.5</v>
      </c>
      <c r="D31" s="1" t="s">
        <v>334</v>
      </c>
      <c r="E31" s="1" t="s">
        <v>335</v>
      </c>
      <c r="F31" s="1" t="s">
        <v>336</v>
      </c>
      <c r="G31" s="1" t="s">
        <v>283</v>
      </c>
      <c r="H31" s="1">
        <v>1.60737471165161E9</v>
      </c>
      <c r="I31" s="1">
        <f t="shared" si="1"/>
        <v>0.003888901179</v>
      </c>
      <c r="J31" s="1">
        <f t="shared" si="2"/>
        <v>11.03182515</v>
      </c>
      <c r="K31" s="1">
        <f t="shared" si="3"/>
        <v>385.0218065</v>
      </c>
      <c r="L31" s="1">
        <f t="shared" si="4"/>
        <v>232.0815268</v>
      </c>
      <c r="M31" s="1">
        <f t="shared" si="5"/>
        <v>23.74126981</v>
      </c>
      <c r="N31" s="1">
        <f t="shared" si="6"/>
        <v>39.38661865</v>
      </c>
      <c r="O31" s="1">
        <f t="shared" si="7"/>
        <v>0.1306380048</v>
      </c>
      <c r="P31" s="1">
        <f t="shared" si="8"/>
        <v>2.968634937</v>
      </c>
      <c r="Q31" s="1">
        <f t="shared" si="9"/>
        <v>0.1275262462</v>
      </c>
      <c r="R31" s="1">
        <f t="shared" si="10"/>
        <v>0.07997730953</v>
      </c>
      <c r="S31" s="1">
        <f t="shared" si="11"/>
        <v>231.2887613</v>
      </c>
      <c r="T31" s="1">
        <f t="shared" si="12"/>
        <v>38.54130427</v>
      </c>
      <c r="U31" s="1">
        <f t="shared" si="13"/>
        <v>37.85962903</v>
      </c>
      <c r="V31" s="1">
        <f t="shared" si="14"/>
        <v>6.606803342</v>
      </c>
      <c r="W31" s="1">
        <f t="shared" si="15"/>
        <v>54.15321102</v>
      </c>
      <c r="X31" s="1">
        <f t="shared" si="16"/>
        <v>3.643554168</v>
      </c>
      <c r="Y31" s="1">
        <f t="shared" si="17"/>
        <v>6.728232914</v>
      </c>
      <c r="Z31" s="1">
        <f t="shared" si="18"/>
        <v>2.963249174</v>
      </c>
      <c r="AA31" s="1">
        <f t="shared" si="19"/>
        <v>-171.500542</v>
      </c>
      <c r="AB31" s="1">
        <f t="shared" si="20"/>
        <v>53.79785177</v>
      </c>
      <c r="AC31" s="1">
        <f t="shared" si="21"/>
        <v>4.358295581</v>
      </c>
      <c r="AD31" s="1">
        <f t="shared" si="22"/>
        <v>117.9443667</v>
      </c>
      <c r="AE31" s="1">
        <v>0.0</v>
      </c>
      <c r="AF31" s="1">
        <v>0.0</v>
      </c>
      <c r="AG31" s="1">
        <f t="shared" si="23"/>
        <v>1</v>
      </c>
      <c r="AH31" s="1">
        <f t="shared" si="24"/>
        <v>0</v>
      </c>
      <c r="AI31" s="1">
        <f t="shared" si="25"/>
        <v>52119.33289</v>
      </c>
      <c r="AJ31" s="1" t="s">
        <v>263</v>
      </c>
      <c r="AK31" s="1">
        <v>715.476923076923</v>
      </c>
      <c r="AL31" s="1">
        <v>3262.08</v>
      </c>
      <c r="AM31" s="1">
        <f t="shared" si="26"/>
        <v>2546.603077</v>
      </c>
      <c r="AN31" s="1">
        <f t="shared" si="27"/>
        <v>0.7806684928</v>
      </c>
      <c r="AO31" s="1">
        <v>-0.577747479816223</v>
      </c>
      <c r="AP31" s="1" t="s">
        <v>337</v>
      </c>
      <c r="AQ31" s="1">
        <v>892.39828</v>
      </c>
      <c r="AR31" s="1">
        <v>1170.73</v>
      </c>
      <c r="AS31" s="1">
        <f t="shared" si="28"/>
        <v>0.2377420242</v>
      </c>
      <c r="AT31" s="1">
        <v>0.5</v>
      </c>
      <c r="AU31" s="1">
        <f t="shared" si="29"/>
        <v>1180.173107</v>
      </c>
      <c r="AV31" s="1">
        <f t="shared" si="30"/>
        <v>11.03182515</v>
      </c>
      <c r="AW31" s="1">
        <f t="shared" si="31"/>
        <v>140.2883717</v>
      </c>
      <c r="AX31" s="1">
        <f t="shared" si="32"/>
        <v>0.4215404064</v>
      </c>
      <c r="AY31" s="1">
        <f t="shared" si="33"/>
        <v>0.009837177745</v>
      </c>
      <c r="AZ31" s="1">
        <f t="shared" si="34"/>
        <v>1.786364063</v>
      </c>
      <c r="BA31" s="1" t="s">
        <v>338</v>
      </c>
      <c r="BB31" s="1">
        <v>677.22</v>
      </c>
      <c r="BC31" s="1">
        <f t="shared" si="35"/>
        <v>493.51</v>
      </c>
      <c r="BD31" s="1">
        <f t="shared" si="36"/>
        <v>0.5639839517</v>
      </c>
      <c r="BE31" s="1">
        <f t="shared" si="37"/>
        <v>0.8090767005</v>
      </c>
      <c r="BF31" s="1">
        <f t="shared" si="38"/>
        <v>0.6113780095</v>
      </c>
      <c r="BG31" s="1">
        <f t="shared" si="39"/>
        <v>0.821231239</v>
      </c>
      <c r="BH31" s="1">
        <f t="shared" si="40"/>
        <v>1399.985806</v>
      </c>
      <c r="BI31" s="1">
        <f t="shared" si="41"/>
        <v>1180.173107</v>
      </c>
      <c r="BJ31" s="1">
        <f t="shared" si="42"/>
        <v>0.8429893373</v>
      </c>
      <c r="BK31" s="1">
        <f t="shared" si="43"/>
        <v>0.1959786746</v>
      </c>
      <c r="BL31" s="1">
        <v>6.0</v>
      </c>
      <c r="BM31" s="1">
        <v>0.5</v>
      </c>
      <c r="BN31" s="1" t="s">
        <v>266</v>
      </c>
      <c r="BO31" s="1">
        <v>2.0</v>
      </c>
      <c r="BP31" s="1">
        <v>1.60737471165161E9</v>
      </c>
      <c r="BQ31" s="1">
        <v>385.021806451613</v>
      </c>
      <c r="BR31" s="1">
        <v>400.056451612903</v>
      </c>
      <c r="BS31" s="1">
        <v>35.6173709677419</v>
      </c>
      <c r="BT31" s="1">
        <v>31.117</v>
      </c>
      <c r="BU31" s="1">
        <v>382.678806451613</v>
      </c>
      <c r="BV31" s="1">
        <v>35.0519870967742</v>
      </c>
      <c r="BW31" s="1">
        <v>500.010612903226</v>
      </c>
      <c r="BX31" s="1">
        <v>102.245548387097</v>
      </c>
      <c r="BY31" s="1">
        <v>0.0515630774193548</v>
      </c>
      <c r="BZ31" s="1">
        <v>38.1957709677419</v>
      </c>
      <c r="CA31" s="1">
        <v>37.8596290322581</v>
      </c>
      <c r="CB31" s="1">
        <v>999.9</v>
      </c>
      <c r="CC31" s="1">
        <v>0.0</v>
      </c>
      <c r="CD31" s="1">
        <v>0.0</v>
      </c>
      <c r="CE31" s="1">
        <v>9999.96774193548</v>
      </c>
      <c r="CF31" s="1">
        <v>0.0</v>
      </c>
      <c r="CG31" s="1">
        <v>98.6163193548387</v>
      </c>
      <c r="CH31" s="1">
        <v>1399.98580645161</v>
      </c>
      <c r="CI31" s="1">
        <v>0.899997903225806</v>
      </c>
      <c r="CJ31" s="1">
        <v>0.100001893548387</v>
      </c>
      <c r="CK31" s="1">
        <v>0.0</v>
      </c>
      <c r="CL31" s="1">
        <v>892.427967741936</v>
      </c>
      <c r="CM31" s="1">
        <v>4.99975</v>
      </c>
      <c r="CN31" s="1">
        <v>12343.8290322581</v>
      </c>
      <c r="CO31" s="1">
        <v>12177.9193548387</v>
      </c>
      <c r="CP31" s="1">
        <v>47.9715483870968</v>
      </c>
      <c r="CQ31" s="1">
        <v>49.312</v>
      </c>
      <c r="CR31" s="1">
        <v>48.655</v>
      </c>
      <c r="CS31" s="1">
        <v>48.9756129032258</v>
      </c>
      <c r="CT31" s="1">
        <v>49.875</v>
      </c>
      <c r="CU31" s="1">
        <v>1255.48483870968</v>
      </c>
      <c r="CV31" s="1">
        <v>139.500967741936</v>
      </c>
      <c r="CW31" s="1">
        <v>0.0</v>
      </c>
      <c r="CX31" s="1">
        <v>253.900000095367</v>
      </c>
      <c r="CY31" s="1">
        <v>0.0</v>
      </c>
      <c r="CZ31" s="1">
        <v>892.39828</v>
      </c>
      <c r="DA31" s="1">
        <v>-1.59392309265523</v>
      </c>
      <c r="DB31" s="1">
        <v>-34.3846155020081</v>
      </c>
      <c r="DC31" s="1">
        <v>12343.424</v>
      </c>
      <c r="DD31" s="1">
        <v>15.0</v>
      </c>
      <c r="DE31" s="1">
        <v>1.6073747386E9</v>
      </c>
      <c r="DF31" s="1" t="s">
        <v>339</v>
      </c>
      <c r="DG31" s="1">
        <v>1.6073747386E9</v>
      </c>
      <c r="DH31" s="1">
        <v>1.6073719846E9</v>
      </c>
      <c r="DI31" s="1">
        <v>6.0</v>
      </c>
      <c r="DJ31" s="1">
        <v>0.06</v>
      </c>
      <c r="DK31" s="1">
        <v>-0.143</v>
      </c>
      <c r="DL31" s="1">
        <v>2.343</v>
      </c>
      <c r="DM31" s="1">
        <v>0.565</v>
      </c>
      <c r="DN31" s="1">
        <v>401.0</v>
      </c>
      <c r="DO31" s="1">
        <v>33.0</v>
      </c>
      <c r="DP31" s="1">
        <v>0.21</v>
      </c>
      <c r="DQ31" s="1">
        <v>0.22</v>
      </c>
      <c r="DR31" s="1">
        <v>11.0821623584044</v>
      </c>
      <c r="DS31" s="1">
        <v>-0.0150197984953401</v>
      </c>
      <c r="DT31" s="1">
        <v>0.0115036872761417</v>
      </c>
      <c r="DU31" s="1">
        <v>1.0</v>
      </c>
      <c r="DV31" s="1">
        <v>-15.0948935483871</v>
      </c>
      <c r="DW31" s="1">
        <v>0.0451376097904973</v>
      </c>
      <c r="DX31" s="1">
        <v>0.0146777632005098</v>
      </c>
      <c r="DY31" s="1">
        <v>1.0</v>
      </c>
      <c r="DZ31" s="1">
        <v>4.50065774193548</v>
      </c>
      <c r="EA31" s="1">
        <v>-0.044716609110033</v>
      </c>
      <c r="EB31" s="1">
        <v>0.0036444785543891</v>
      </c>
      <c r="EC31" s="1">
        <v>1.0</v>
      </c>
      <c r="ED31" s="1">
        <v>3.0</v>
      </c>
      <c r="EE31" s="1">
        <v>3.0</v>
      </c>
      <c r="EF31" s="1" t="s">
        <v>340</v>
      </c>
      <c r="EG31" s="1">
        <v>100.0</v>
      </c>
      <c r="EH31" s="1">
        <v>100.0</v>
      </c>
      <c r="EI31" s="1">
        <v>2.343</v>
      </c>
      <c r="EJ31" s="1">
        <v>0.5654</v>
      </c>
      <c r="EK31" s="1">
        <v>2.28254999999996</v>
      </c>
      <c r="EL31" s="1">
        <v>0.0</v>
      </c>
      <c r="EM31" s="1">
        <v>0.0</v>
      </c>
      <c r="EN31" s="1">
        <v>0.0</v>
      </c>
      <c r="EO31" s="1">
        <v>0.565380000000001</v>
      </c>
      <c r="EP31" s="1">
        <v>0.0</v>
      </c>
      <c r="EQ31" s="1">
        <v>0.0</v>
      </c>
      <c r="ER31" s="1">
        <v>0.0</v>
      </c>
      <c r="ES31" s="1">
        <v>-1.0</v>
      </c>
      <c r="ET31" s="1">
        <v>-1.0</v>
      </c>
      <c r="EU31" s="1">
        <v>-1.0</v>
      </c>
      <c r="EV31" s="1">
        <v>-1.0</v>
      </c>
      <c r="EW31" s="1">
        <v>12.9</v>
      </c>
      <c r="EX31" s="1">
        <v>45.6</v>
      </c>
      <c r="EY31" s="1">
        <v>2.0</v>
      </c>
      <c r="EZ31" s="1">
        <v>524.138</v>
      </c>
      <c r="FA31" s="1">
        <v>501.505</v>
      </c>
      <c r="FB31" s="1">
        <v>37.2234</v>
      </c>
      <c r="FC31" s="1">
        <v>36.0937</v>
      </c>
      <c r="FD31" s="1">
        <v>29.9999</v>
      </c>
      <c r="FE31" s="1">
        <v>35.9442</v>
      </c>
      <c r="FF31" s="1">
        <v>35.8934</v>
      </c>
      <c r="FG31" s="1">
        <v>20.0308</v>
      </c>
      <c r="FH31" s="1">
        <v>0.0</v>
      </c>
      <c r="FI31" s="1">
        <v>100.0</v>
      </c>
      <c r="FJ31" s="1">
        <v>-999.9</v>
      </c>
      <c r="FK31" s="1">
        <v>400.0</v>
      </c>
      <c r="FL31" s="1">
        <v>32.1119</v>
      </c>
      <c r="FM31" s="1">
        <v>101.004</v>
      </c>
      <c r="FN31" s="1">
        <v>100.256</v>
      </c>
    </row>
    <row r="32" ht="15.75" customHeight="1">
      <c r="A32" s="1">
        <v>16.0</v>
      </c>
      <c r="B32" s="1">
        <v>1.6073749296E9</v>
      </c>
      <c r="C32" s="1">
        <v>2697.5</v>
      </c>
      <c r="D32" s="1" t="s">
        <v>341</v>
      </c>
      <c r="E32" s="1" t="s">
        <v>342</v>
      </c>
      <c r="F32" s="1" t="s">
        <v>336</v>
      </c>
      <c r="G32" s="1" t="s">
        <v>283</v>
      </c>
      <c r="H32" s="1">
        <v>1.6073749216E9</v>
      </c>
      <c r="I32" s="1">
        <f t="shared" si="1"/>
        <v>0.001775249195</v>
      </c>
      <c r="J32" s="1">
        <f t="shared" si="2"/>
        <v>6.985362043</v>
      </c>
      <c r="K32" s="1">
        <f t="shared" si="3"/>
        <v>390.7506129</v>
      </c>
      <c r="L32" s="1">
        <f t="shared" si="4"/>
        <v>178.5101449</v>
      </c>
      <c r="M32" s="1">
        <f t="shared" si="5"/>
        <v>18.26048152</v>
      </c>
      <c r="N32" s="1">
        <f t="shared" si="6"/>
        <v>39.97136607</v>
      </c>
      <c r="O32" s="1">
        <f t="shared" si="7"/>
        <v>0.05698445615</v>
      </c>
      <c r="P32" s="1">
        <f t="shared" si="8"/>
        <v>2.968466681</v>
      </c>
      <c r="Q32" s="1">
        <f t="shared" si="9"/>
        <v>0.05638364591</v>
      </c>
      <c r="R32" s="1">
        <f t="shared" si="10"/>
        <v>0.03529323113</v>
      </c>
      <c r="S32" s="1">
        <f t="shared" si="11"/>
        <v>231.2889451</v>
      </c>
      <c r="T32" s="1">
        <f t="shared" si="12"/>
        <v>38.83909865</v>
      </c>
      <c r="U32" s="1">
        <f t="shared" si="13"/>
        <v>37.41720323</v>
      </c>
      <c r="V32" s="1">
        <f t="shared" si="14"/>
        <v>6.449880951</v>
      </c>
      <c r="W32" s="1">
        <f t="shared" si="15"/>
        <v>50.95592227</v>
      </c>
      <c r="X32" s="1">
        <f t="shared" si="16"/>
        <v>3.383952246</v>
      </c>
      <c r="Y32" s="1">
        <f t="shared" si="17"/>
        <v>6.640940043</v>
      </c>
      <c r="Z32" s="1">
        <f t="shared" si="18"/>
        <v>3.065928705</v>
      </c>
      <c r="AA32" s="1">
        <f t="shared" si="19"/>
        <v>-78.28848949</v>
      </c>
      <c r="AB32" s="1">
        <f t="shared" si="20"/>
        <v>86.01314201</v>
      </c>
      <c r="AC32" s="1">
        <f t="shared" si="21"/>
        <v>6.945586755</v>
      </c>
      <c r="AD32" s="1">
        <f t="shared" si="22"/>
        <v>245.9591844</v>
      </c>
      <c r="AE32" s="1">
        <v>0.0</v>
      </c>
      <c r="AF32" s="1">
        <v>0.0</v>
      </c>
      <c r="AG32" s="1">
        <f t="shared" si="23"/>
        <v>1</v>
      </c>
      <c r="AH32" s="1">
        <f t="shared" si="24"/>
        <v>0</v>
      </c>
      <c r="AI32" s="1">
        <f t="shared" si="25"/>
        <v>52154.90921</v>
      </c>
      <c r="AJ32" s="1" t="s">
        <v>263</v>
      </c>
      <c r="AK32" s="1">
        <v>715.476923076923</v>
      </c>
      <c r="AL32" s="1">
        <v>3262.08</v>
      </c>
      <c r="AM32" s="1">
        <f t="shared" si="26"/>
        <v>2546.603077</v>
      </c>
      <c r="AN32" s="1">
        <f t="shared" si="27"/>
        <v>0.7806684928</v>
      </c>
      <c r="AO32" s="1">
        <v>-0.577747479816223</v>
      </c>
      <c r="AP32" s="1" t="s">
        <v>343</v>
      </c>
      <c r="AQ32" s="1">
        <v>1063.4104</v>
      </c>
      <c r="AR32" s="1">
        <v>1286.17</v>
      </c>
      <c r="AS32" s="1">
        <f t="shared" si="28"/>
        <v>0.1731960783</v>
      </c>
      <c r="AT32" s="1">
        <v>0.5</v>
      </c>
      <c r="AU32" s="1">
        <f t="shared" si="29"/>
        <v>1180.175885</v>
      </c>
      <c r="AV32" s="1">
        <f t="shared" si="30"/>
        <v>6.985362043</v>
      </c>
      <c r="AW32" s="1">
        <f t="shared" si="31"/>
        <v>102.2009174</v>
      </c>
      <c r="AX32" s="1">
        <f t="shared" si="32"/>
        <v>0.3955775675</v>
      </c>
      <c r="AY32" s="1">
        <f t="shared" si="33"/>
        <v>0.006408459639</v>
      </c>
      <c r="AZ32" s="1">
        <f t="shared" si="34"/>
        <v>1.536274365</v>
      </c>
      <c r="BA32" s="1" t="s">
        <v>344</v>
      </c>
      <c r="BB32" s="1">
        <v>777.39</v>
      </c>
      <c r="BC32" s="1">
        <f t="shared" si="35"/>
        <v>508.78</v>
      </c>
      <c r="BD32" s="1">
        <f t="shared" si="36"/>
        <v>0.4378308896</v>
      </c>
      <c r="BE32" s="1">
        <f t="shared" si="37"/>
        <v>0.7952340131</v>
      </c>
      <c r="BF32" s="1">
        <f t="shared" si="38"/>
        <v>0.3903317019</v>
      </c>
      <c r="BG32" s="1">
        <f t="shared" si="39"/>
        <v>0.7759002641</v>
      </c>
      <c r="BH32" s="1">
        <f t="shared" si="40"/>
        <v>1399.989355</v>
      </c>
      <c r="BI32" s="1">
        <f t="shared" si="41"/>
        <v>1180.175885</v>
      </c>
      <c r="BJ32" s="1">
        <f t="shared" si="42"/>
        <v>0.8429891846</v>
      </c>
      <c r="BK32" s="1">
        <f t="shared" si="43"/>
        <v>0.1959783691</v>
      </c>
      <c r="BL32" s="1">
        <v>6.0</v>
      </c>
      <c r="BM32" s="1">
        <v>0.5</v>
      </c>
      <c r="BN32" s="1" t="s">
        <v>266</v>
      </c>
      <c r="BO32" s="1">
        <v>2.0</v>
      </c>
      <c r="BP32" s="1">
        <v>1.6073749216E9</v>
      </c>
      <c r="BQ32" s="1">
        <v>390.750612903226</v>
      </c>
      <c r="BR32" s="1">
        <v>399.965225806452</v>
      </c>
      <c r="BS32" s="1">
        <v>33.0807161290323</v>
      </c>
      <c r="BT32" s="1">
        <v>31.0209419354839</v>
      </c>
      <c r="BU32" s="1">
        <v>388.407774193548</v>
      </c>
      <c r="BV32" s="1">
        <v>32.515335483871</v>
      </c>
      <c r="BW32" s="1">
        <v>500.012870967742</v>
      </c>
      <c r="BX32" s="1">
        <v>102.242193548387</v>
      </c>
      <c r="BY32" s="1">
        <v>0.0516090741935484</v>
      </c>
      <c r="BZ32" s="1">
        <v>37.954664516129</v>
      </c>
      <c r="CA32" s="1">
        <v>37.4172032258065</v>
      </c>
      <c r="CB32" s="1">
        <v>999.9</v>
      </c>
      <c r="CC32" s="1">
        <v>0.0</v>
      </c>
      <c r="CD32" s="1">
        <v>0.0</v>
      </c>
      <c r="CE32" s="1">
        <v>9999.34322580645</v>
      </c>
      <c r="CF32" s="1">
        <v>0.0</v>
      </c>
      <c r="CG32" s="1">
        <v>19.3947516129032</v>
      </c>
      <c r="CH32" s="1">
        <v>1399.98935483871</v>
      </c>
      <c r="CI32" s="1">
        <v>0.900003387096774</v>
      </c>
      <c r="CJ32" s="1">
        <v>0.0999968064516129</v>
      </c>
      <c r="CK32" s="1">
        <v>0.0</v>
      </c>
      <c r="CL32" s="1">
        <v>1067.12709677419</v>
      </c>
      <c r="CM32" s="1">
        <v>4.99975</v>
      </c>
      <c r="CN32" s="1">
        <v>14756.7612903226</v>
      </c>
      <c r="CO32" s="1">
        <v>12177.9709677419</v>
      </c>
      <c r="CP32" s="1">
        <v>47.808</v>
      </c>
      <c r="CQ32" s="1">
        <v>49.016</v>
      </c>
      <c r="CR32" s="1">
        <v>48.437</v>
      </c>
      <c r="CS32" s="1">
        <v>48.625</v>
      </c>
      <c r="CT32" s="1">
        <v>49.677</v>
      </c>
      <c r="CU32" s="1">
        <v>1255.49516129032</v>
      </c>
      <c r="CV32" s="1">
        <v>139.494193548387</v>
      </c>
      <c r="CW32" s="1">
        <v>0.0</v>
      </c>
      <c r="CX32" s="1">
        <v>97.4000000953674</v>
      </c>
      <c r="CY32" s="1">
        <v>0.0</v>
      </c>
      <c r="CZ32" s="1">
        <v>1063.4104</v>
      </c>
      <c r="DA32" s="1">
        <v>-378.26923018771</v>
      </c>
      <c r="DB32" s="1">
        <v>-5171.93845393439</v>
      </c>
      <c r="DC32" s="1">
        <v>14705.82</v>
      </c>
      <c r="DD32" s="1">
        <v>15.0</v>
      </c>
      <c r="DE32" s="1">
        <v>1.6073747386E9</v>
      </c>
      <c r="DF32" s="1" t="s">
        <v>339</v>
      </c>
      <c r="DG32" s="1">
        <v>1.6073747386E9</v>
      </c>
      <c r="DH32" s="1">
        <v>1.6073719846E9</v>
      </c>
      <c r="DI32" s="1">
        <v>6.0</v>
      </c>
      <c r="DJ32" s="1">
        <v>0.06</v>
      </c>
      <c r="DK32" s="1">
        <v>-0.143</v>
      </c>
      <c r="DL32" s="1">
        <v>2.343</v>
      </c>
      <c r="DM32" s="1">
        <v>0.565</v>
      </c>
      <c r="DN32" s="1">
        <v>401.0</v>
      </c>
      <c r="DO32" s="1">
        <v>33.0</v>
      </c>
      <c r="DP32" s="1">
        <v>0.21</v>
      </c>
      <c r="DQ32" s="1">
        <v>0.22</v>
      </c>
      <c r="DR32" s="1">
        <v>6.97412895539679</v>
      </c>
      <c r="DS32" s="1">
        <v>0.818716064789725</v>
      </c>
      <c r="DT32" s="1">
        <v>0.0639577252950436</v>
      </c>
      <c r="DU32" s="1">
        <v>0.0</v>
      </c>
      <c r="DV32" s="1">
        <v>-9.20400838709678</v>
      </c>
      <c r="DW32" s="1">
        <v>-1.46080112903225</v>
      </c>
      <c r="DX32" s="1">
        <v>0.110915110640373</v>
      </c>
      <c r="DY32" s="1">
        <v>0.0</v>
      </c>
      <c r="DZ32" s="1">
        <v>2.05027032258065</v>
      </c>
      <c r="EA32" s="1">
        <v>1.13604774193548</v>
      </c>
      <c r="EB32" s="1">
        <v>0.0850943491730577</v>
      </c>
      <c r="EC32" s="1">
        <v>0.0</v>
      </c>
      <c r="ED32" s="1">
        <v>0.0</v>
      </c>
      <c r="EE32" s="1">
        <v>3.0</v>
      </c>
      <c r="EF32" s="1" t="s">
        <v>299</v>
      </c>
      <c r="EG32" s="1">
        <v>100.0</v>
      </c>
      <c r="EH32" s="1">
        <v>100.0</v>
      </c>
      <c r="EI32" s="1">
        <v>2.343</v>
      </c>
      <c r="EJ32" s="1">
        <v>0.5654</v>
      </c>
      <c r="EK32" s="1">
        <v>2.34280000000001</v>
      </c>
      <c r="EL32" s="1">
        <v>0.0</v>
      </c>
      <c r="EM32" s="1">
        <v>0.0</v>
      </c>
      <c r="EN32" s="1">
        <v>0.0</v>
      </c>
      <c r="EO32" s="1">
        <v>0.565380000000001</v>
      </c>
      <c r="EP32" s="1">
        <v>0.0</v>
      </c>
      <c r="EQ32" s="1">
        <v>0.0</v>
      </c>
      <c r="ER32" s="1">
        <v>0.0</v>
      </c>
      <c r="ES32" s="1">
        <v>-1.0</v>
      </c>
      <c r="ET32" s="1">
        <v>-1.0</v>
      </c>
      <c r="EU32" s="1">
        <v>-1.0</v>
      </c>
      <c r="EV32" s="1">
        <v>-1.0</v>
      </c>
      <c r="EW32" s="1">
        <v>3.2</v>
      </c>
      <c r="EX32" s="1">
        <v>49.1</v>
      </c>
      <c r="EY32" s="1">
        <v>2.0</v>
      </c>
      <c r="EZ32" s="1">
        <v>515.422</v>
      </c>
      <c r="FA32" s="1">
        <v>500.818</v>
      </c>
      <c r="FB32" s="1">
        <v>37.1158</v>
      </c>
      <c r="FC32" s="1">
        <v>36.1498</v>
      </c>
      <c r="FD32" s="1">
        <v>30.0</v>
      </c>
      <c r="FE32" s="1">
        <v>35.9791</v>
      </c>
      <c r="FF32" s="1">
        <v>35.9246</v>
      </c>
      <c r="FG32" s="1">
        <v>19.8161</v>
      </c>
      <c r="FH32" s="1">
        <v>0.0</v>
      </c>
      <c r="FI32" s="1">
        <v>100.0</v>
      </c>
      <c r="FJ32" s="1">
        <v>-999.9</v>
      </c>
      <c r="FK32" s="1">
        <v>400.0</v>
      </c>
      <c r="FL32" s="1">
        <v>35.2367</v>
      </c>
      <c r="FM32" s="1">
        <v>100.988</v>
      </c>
      <c r="FN32" s="1">
        <v>100.239</v>
      </c>
    </row>
    <row r="33" ht="15.75" customHeight="1">
      <c r="A33" s="1">
        <v>17.0</v>
      </c>
      <c r="B33" s="1">
        <v>1.6073751066E9</v>
      </c>
      <c r="C33" s="1">
        <v>2874.5</v>
      </c>
      <c r="D33" s="1" t="s">
        <v>345</v>
      </c>
      <c r="E33" s="1" t="s">
        <v>346</v>
      </c>
      <c r="F33" s="1" t="s">
        <v>347</v>
      </c>
      <c r="G33" s="1" t="s">
        <v>323</v>
      </c>
      <c r="H33" s="1">
        <v>1.6073750986E9</v>
      </c>
      <c r="I33" s="1">
        <f t="shared" si="1"/>
        <v>0.004827029221</v>
      </c>
      <c r="J33" s="1">
        <f t="shared" si="2"/>
        <v>15.39117827</v>
      </c>
      <c r="K33" s="1">
        <f t="shared" si="3"/>
        <v>379.4214516</v>
      </c>
      <c r="L33" s="1">
        <f t="shared" si="4"/>
        <v>225.9273306</v>
      </c>
      <c r="M33" s="1">
        <f t="shared" si="5"/>
        <v>23.10850024</v>
      </c>
      <c r="N33" s="1">
        <f t="shared" si="6"/>
        <v>38.80832248</v>
      </c>
      <c r="O33" s="1">
        <f t="shared" si="7"/>
        <v>0.1807417585</v>
      </c>
      <c r="P33" s="1">
        <f t="shared" si="8"/>
        <v>2.968131073</v>
      </c>
      <c r="Q33" s="1">
        <f t="shared" si="9"/>
        <v>0.1748424134</v>
      </c>
      <c r="R33" s="1">
        <f t="shared" si="10"/>
        <v>0.1097905007</v>
      </c>
      <c r="S33" s="1">
        <f t="shared" si="11"/>
        <v>231.2889459</v>
      </c>
      <c r="T33" s="1">
        <f t="shared" si="12"/>
        <v>37.85189148</v>
      </c>
      <c r="U33" s="1">
        <f t="shared" si="13"/>
        <v>37.25671935</v>
      </c>
      <c r="V33" s="1">
        <f t="shared" si="14"/>
        <v>6.393764591</v>
      </c>
      <c r="W33" s="1">
        <f t="shared" si="15"/>
        <v>56.4944887</v>
      </c>
      <c r="X33" s="1">
        <f t="shared" si="16"/>
        <v>3.709414044</v>
      </c>
      <c r="Y33" s="1">
        <f t="shared" si="17"/>
        <v>6.56597507</v>
      </c>
      <c r="Z33" s="1">
        <f t="shared" si="18"/>
        <v>2.684350547</v>
      </c>
      <c r="AA33" s="1">
        <f t="shared" si="19"/>
        <v>-212.8719887</v>
      </c>
      <c r="AB33" s="1">
        <f t="shared" si="20"/>
        <v>78.19815819</v>
      </c>
      <c r="AC33" s="1">
        <f t="shared" si="21"/>
        <v>6.303970792</v>
      </c>
      <c r="AD33" s="1">
        <f t="shared" si="22"/>
        <v>102.9190862</v>
      </c>
      <c r="AE33" s="1">
        <v>0.0</v>
      </c>
      <c r="AF33" s="1">
        <v>0.0</v>
      </c>
      <c r="AG33" s="1">
        <f t="shared" si="23"/>
        <v>1</v>
      </c>
      <c r="AH33" s="1">
        <f t="shared" si="24"/>
        <v>0</v>
      </c>
      <c r="AI33" s="1">
        <f t="shared" si="25"/>
        <v>52180.35816</v>
      </c>
      <c r="AJ33" s="1" t="s">
        <v>263</v>
      </c>
      <c r="AK33" s="1">
        <v>715.476923076923</v>
      </c>
      <c r="AL33" s="1">
        <v>3262.08</v>
      </c>
      <c r="AM33" s="1">
        <f t="shared" si="26"/>
        <v>2546.603077</v>
      </c>
      <c r="AN33" s="1">
        <f t="shared" si="27"/>
        <v>0.7806684928</v>
      </c>
      <c r="AO33" s="1">
        <v>-0.577747479816223</v>
      </c>
      <c r="AP33" s="1" t="s">
        <v>348</v>
      </c>
      <c r="AQ33" s="1">
        <v>1047.0512</v>
      </c>
      <c r="AR33" s="1">
        <v>1493.08</v>
      </c>
      <c r="AS33" s="1">
        <f t="shared" si="28"/>
        <v>0.2987306775</v>
      </c>
      <c r="AT33" s="1">
        <v>0.5</v>
      </c>
      <c r="AU33" s="1">
        <f t="shared" si="29"/>
        <v>1180.174423</v>
      </c>
      <c r="AV33" s="1">
        <f t="shared" si="30"/>
        <v>15.39117827</v>
      </c>
      <c r="AW33" s="1">
        <f t="shared" si="31"/>
        <v>176.2771525</v>
      </c>
      <c r="AX33" s="1">
        <f t="shared" si="32"/>
        <v>0.481025799</v>
      </c>
      <c r="AY33" s="1">
        <f t="shared" si="33"/>
        <v>0.01353098782</v>
      </c>
      <c r="AZ33" s="1">
        <f t="shared" si="34"/>
        <v>1.184799207</v>
      </c>
      <c r="BA33" s="1" t="s">
        <v>349</v>
      </c>
      <c r="BB33" s="1">
        <v>774.87</v>
      </c>
      <c r="BC33" s="1">
        <f t="shared" si="35"/>
        <v>718.21</v>
      </c>
      <c r="BD33" s="1">
        <f t="shared" si="36"/>
        <v>0.62102839</v>
      </c>
      <c r="BE33" s="1">
        <f t="shared" si="37"/>
        <v>0.7112386972</v>
      </c>
      <c r="BF33" s="1">
        <f t="shared" si="38"/>
        <v>0.5735944381</v>
      </c>
      <c r="BG33" s="1">
        <f t="shared" si="39"/>
        <v>0.6946508531</v>
      </c>
      <c r="BH33" s="1">
        <f t="shared" si="40"/>
        <v>1399.987419</v>
      </c>
      <c r="BI33" s="1">
        <f t="shared" si="41"/>
        <v>1180.174423</v>
      </c>
      <c r="BJ33" s="1">
        <f t="shared" si="42"/>
        <v>0.8429893062</v>
      </c>
      <c r="BK33" s="1">
        <f t="shared" si="43"/>
        <v>0.1959786124</v>
      </c>
      <c r="BL33" s="1">
        <v>6.0</v>
      </c>
      <c r="BM33" s="1">
        <v>0.5</v>
      </c>
      <c r="BN33" s="1" t="s">
        <v>266</v>
      </c>
      <c r="BO33" s="1">
        <v>2.0</v>
      </c>
      <c r="BP33" s="1">
        <v>1.6073750986E9</v>
      </c>
      <c r="BQ33" s="1">
        <v>379.421451612903</v>
      </c>
      <c r="BR33" s="1">
        <v>400.088290322581</v>
      </c>
      <c r="BS33" s="1">
        <v>36.2662225806452</v>
      </c>
      <c r="BT33" s="1">
        <v>30.6839516129032</v>
      </c>
      <c r="BU33" s="1">
        <v>377.078709677419</v>
      </c>
      <c r="BV33" s="1">
        <v>35.7008419354839</v>
      </c>
      <c r="BW33" s="1">
        <v>500.008451612903</v>
      </c>
      <c r="BX33" s="1">
        <v>102.234451612903</v>
      </c>
      <c r="BY33" s="1">
        <v>0.0484380838709677</v>
      </c>
      <c r="BZ33" s="1">
        <v>37.7454032258064</v>
      </c>
      <c r="CA33" s="1">
        <v>37.2567193548387</v>
      </c>
      <c r="CB33" s="1">
        <v>999.9</v>
      </c>
      <c r="CC33" s="1">
        <v>0.0</v>
      </c>
      <c r="CD33" s="1">
        <v>0.0</v>
      </c>
      <c r="CE33" s="1">
        <v>9998.20032258064</v>
      </c>
      <c r="CF33" s="1">
        <v>0.0</v>
      </c>
      <c r="CG33" s="1">
        <v>1275.59193548387</v>
      </c>
      <c r="CH33" s="1">
        <v>1399.98741935484</v>
      </c>
      <c r="CI33" s="1">
        <v>0.899998225806452</v>
      </c>
      <c r="CJ33" s="1">
        <v>0.100001570967742</v>
      </c>
      <c r="CK33" s="1">
        <v>0.0</v>
      </c>
      <c r="CL33" s="1">
        <v>1047.78677419355</v>
      </c>
      <c r="CM33" s="1">
        <v>4.99975</v>
      </c>
      <c r="CN33" s="1">
        <v>14375.6516129032</v>
      </c>
      <c r="CO33" s="1">
        <v>12177.935483871</v>
      </c>
      <c r="CP33" s="1">
        <v>47.433</v>
      </c>
      <c r="CQ33" s="1">
        <v>49.008</v>
      </c>
      <c r="CR33" s="1">
        <v>48.062</v>
      </c>
      <c r="CS33" s="1">
        <v>48.562064516129</v>
      </c>
      <c r="CT33" s="1">
        <v>49.320129032258</v>
      </c>
      <c r="CU33" s="1">
        <v>1255.48774193548</v>
      </c>
      <c r="CV33" s="1">
        <v>139.499677419355</v>
      </c>
      <c r="CW33" s="1">
        <v>0.0</v>
      </c>
      <c r="CX33" s="1">
        <v>175.899999856949</v>
      </c>
      <c r="CY33" s="1">
        <v>0.0</v>
      </c>
      <c r="CZ33" s="1">
        <v>1047.0512</v>
      </c>
      <c r="DA33" s="1">
        <v>-59.5953847062147</v>
      </c>
      <c r="DB33" s="1">
        <v>-791.638462766721</v>
      </c>
      <c r="DC33" s="1">
        <v>14365.676</v>
      </c>
      <c r="DD33" s="1">
        <v>15.0</v>
      </c>
      <c r="DE33" s="1">
        <v>1.6073747386E9</v>
      </c>
      <c r="DF33" s="1" t="s">
        <v>339</v>
      </c>
      <c r="DG33" s="1">
        <v>1.6073747386E9</v>
      </c>
      <c r="DH33" s="1">
        <v>1.6073719846E9</v>
      </c>
      <c r="DI33" s="1">
        <v>6.0</v>
      </c>
      <c r="DJ33" s="1">
        <v>0.06</v>
      </c>
      <c r="DK33" s="1">
        <v>-0.143</v>
      </c>
      <c r="DL33" s="1">
        <v>2.343</v>
      </c>
      <c r="DM33" s="1">
        <v>0.565</v>
      </c>
      <c r="DN33" s="1">
        <v>401.0</v>
      </c>
      <c r="DO33" s="1">
        <v>33.0</v>
      </c>
      <c r="DP33" s="1">
        <v>0.21</v>
      </c>
      <c r="DQ33" s="1">
        <v>0.22</v>
      </c>
      <c r="DR33" s="1">
        <v>15.3952440849359</v>
      </c>
      <c r="DS33" s="1">
        <v>-0.310519975954895</v>
      </c>
      <c r="DT33" s="1">
        <v>0.0296049290093579</v>
      </c>
      <c r="DU33" s="1">
        <v>1.0</v>
      </c>
      <c r="DV33" s="1">
        <v>-20.6668258064516</v>
      </c>
      <c r="DW33" s="1">
        <v>0.0628451612903354</v>
      </c>
      <c r="DX33" s="1">
        <v>0.0219277695163585</v>
      </c>
      <c r="DY33" s="1">
        <v>1.0</v>
      </c>
      <c r="DZ33" s="1">
        <v>5.57679258064516</v>
      </c>
      <c r="EA33" s="1">
        <v>0.653021129032258</v>
      </c>
      <c r="EB33" s="1">
        <v>0.0488257959958729</v>
      </c>
      <c r="EC33" s="1">
        <v>0.0</v>
      </c>
      <c r="ED33" s="1">
        <v>2.0</v>
      </c>
      <c r="EE33" s="1">
        <v>3.0</v>
      </c>
      <c r="EF33" s="1" t="s">
        <v>275</v>
      </c>
      <c r="EG33" s="1">
        <v>100.0</v>
      </c>
      <c r="EH33" s="1">
        <v>100.0</v>
      </c>
      <c r="EI33" s="1">
        <v>2.343</v>
      </c>
      <c r="EJ33" s="1">
        <v>0.5653</v>
      </c>
      <c r="EK33" s="1">
        <v>2.34280000000001</v>
      </c>
      <c r="EL33" s="1">
        <v>0.0</v>
      </c>
      <c r="EM33" s="1">
        <v>0.0</v>
      </c>
      <c r="EN33" s="1">
        <v>0.0</v>
      </c>
      <c r="EO33" s="1">
        <v>0.565380000000001</v>
      </c>
      <c r="EP33" s="1">
        <v>0.0</v>
      </c>
      <c r="EQ33" s="1">
        <v>0.0</v>
      </c>
      <c r="ER33" s="1">
        <v>0.0</v>
      </c>
      <c r="ES33" s="1">
        <v>-1.0</v>
      </c>
      <c r="ET33" s="1">
        <v>-1.0</v>
      </c>
      <c r="EU33" s="1">
        <v>-1.0</v>
      </c>
      <c r="EV33" s="1">
        <v>-1.0</v>
      </c>
      <c r="EW33" s="1">
        <v>6.1</v>
      </c>
      <c r="EX33" s="1">
        <v>52.0</v>
      </c>
      <c r="EY33" s="1">
        <v>2.0</v>
      </c>
      <c r="EZ33" s="1">
        <v>520.801</v>
      </c>
      <c r="FA33" s="1">
        <v>503.362</v>
      </c>
      <c r="FB33" s="1">
        <v>36.8787</v>
      </c>
      <c r="FC33" s="1">
        <v>36.041</v>
      </c>
      <c r="FD33" s="1">
        <v>29.9997</v>
      </c>
      <c r="FE33" s="1">
        <v>35.8879</v>
      </c>
      <c r="FF33" s="1">
        <v>35.8257</v>
      </c>
      <c r="FG33" s="1">
        <v>19.7583</v>
      </c>
      <c r="FH33" s="1">
        <v>0.0</v>
      </c>
      <c r="FI33" s="1">
        <v>100.0</v>
      </c>
      <c r="FJ33" s="1">
        <v>-999.9</v>
      </c>
      <c r="FK33" s="1">
        <v>400.0</v>
      </c>
      <c r="FL33" s="1">
        <v>33.0095</v>
      </c>
      <c r="FM33" s="1">
        <v>101.025</v>
      </c>
      <c r="FN33" s="1">
        <v>100.283</v>
      </c>
    </row>
    <row r="34" ht="15.75" customHeight="1">
      <c r="A34" s="1">
        <v>18.0</v>
      </c>
      <c r="B34" s="1">
        <v>1.6073752501E9</v>
      </c>
      <c r="C34" s="1">
        <v>3018.0</v>
      </c>
      <c r="D34" s="1" t="s">
        <v>350</v>
      </c>
      <c r="E34" s="1" t="s">
        <v>351</v>
      </c>
      <c r="F34" s="1" t="s">
        <v>347</v>
      </c>
      <c r="G34" s="1" t="s">
        <v>323</v>
      </c>
      <c r="H34" s="1">
        <v>1.6073752421E9</v>
      </c>
      <c r="I34" s="1">
        <f t="shared" si="1"/>
        <v>0.005655128314</v>
      </c>
      <c r="J34" s="1">
        <f t="shared" si="2"/>
        <v>16.42903372</v>
      </c>
      <c r="K34" s="1">
        <f t="shared" si="3"/>
        <v>377.8804194</v>
      </c>
      <c r="L34" s="1">
        <f t="shared" si="4"/>
        <v>247.9924855</v>
      </c>
      <c r="M34" s="1">
        <f t="shared" si="5"/>
        <v>25.36262125</v>
      </c>
      <c r="N34" s="1">
        <f t="shared" si="6"/>
        <v>38.64648534</v>
      </c>
      <c r="O34" s="1">
        <f t="shared" si="7"/>
        <v>0.2325071319</v>
      </c>
      <c r="P34" s="1">
        <f t="shared" si="8"/>
        <v>2.968094793</v>
      </c>
      <c r="Q34" s="1">
        <f t="shared" si="9"/>
        <v>0.2228417516</v>
      </c>
      <c r="R34" s="1">
        <f t="shared" si="10"/>
        <v>0.1401110093</v>
      </c>
      <c r="S34" s="1">
        <f t="shared" si="11"/>
        <v>231.2902819</v>
      </c>
      <c r="T34" s="1">
        <f t="shared" si="12"/>
        <v>37.6583782</v>
      </c>
      <c r="U34" s="1">
        <f t="shared" si="13"/>
        <v>36.8396871</v>
      </c>
      <c r="V34" s="1">
        <f t="shared" si="14"/>
        <v>6.249918208</v>
      </c>
      <c r="W34" s="1">
        <f t="shared" si="15"/>
        <v>57.54218192</v>
      </c>
      <c r="X34" s="1">
        <f t="shared" si="16"/>
        <v>3.781824266</v>
      </c>
      <c r="Y34" s="1">
        <f t="shared" si="17"/>
        <v>6.572264275</v>
      </c>
      <c r="Z34" s="1">
        <f t="shared" si="18"/>
        <v>2.468093943</v>
      </c>
      <c r="AA34" s="1">
        <f t="shared" si="19"/>
        <v>-249.3911586</v>
      </c>
      <c r="AB34" s="1">
        <f t="shared" si="20"/>
        <v>147.7509638</v>
      </c>
      <c r="AC34" s="1">
        <f t="shared" si="21"/>
        <v>11.888191</v>
      </c>
      <c r="AD34" s="1">
        <f t="shared" si="22"/>
        <v>141.5382781</v>
      </c>
      <c r="AE34" s="1">
        <v>0.0</v>
      </c>
      <c r="AF34" s="1">
        <v>0.0</v>
      </c>
      <c r="AG34" s="1">
        <f t="shared" si="23"/>
        <v>1</v>
      </c>
      <c r="AH34" s="1">
        <f t="shared" si="24"/>
        <v>0</v>
      </c>
      <c r="AI34" s="1">
        <f t="shared" si="25"/>
        <v>52176.1228</v>
      </c>
      <c r="AJ34" s="1" t="s">
        <v>263</v>
      </c>
      <c r="AK34" s="1">
        <v>715.476923076923</v>
      </c>
      <c r="AL34" s="1">
        <v>3262.08</v>
      </c>
      <c r="AM34" s="1">
        <f t="shared" si="26"/>
        <v>2546.603077</v>
      </c>
      <c r="AN34" s="1">
        <f t="shared" si="27"/>
        <v>0.7806684928</v>
      </c>
      <c r="AO34" s="1">
        <v>-0.577747479816223</v>
      </c>
      <c r="AP34" s="1" t="s">
        <v>352</v>
      </c>
      <c r="AQ34" s="1">
        <v>1167.00038461538</v>
      </c>
      <c r="AR34" s="1">
        <v>1655.81</v>
      </c>
      <c r="AS34" s="1">
        <f t="shared" si="28"/>
        <v>0.2952087591</v>
      </c>
      <c r="AT34" s="1">
        <v>0.5</v>
      </c>
      <c r="AU34" s="1">
        <f t="shared" si="29"/>
        <v>1180.180249</v>
      </c>
      <c r="AV34" s="1">
        <f t="shared" si="30"/>
        <v>16.42903372</v>
      </c>
      <c r="AW34" s="1">
        <f t="shared" si="31"/>
        <v>174.1997734</v>
      </c>
      <c r="AX34" s="1">
        <f t="shared" si="32"/>
        <v>0.5212675367</v>
      </c>
      <c r="AY34" s="1">
        <f t="shared" si="33"/>
        <v>0.01441032521</v>
      </c>
      <c r="AZ34" s="1">
        <f t="shared" si="34"/>
        <v>0.9700811083</v>
      </c>
      <c r="BA34" s="1" t="s">
        <v>353</v>
      </c>
      <c r="BB34" s="1">
        <v>792.69</v>
      </c>
      <c r="BC34" s="1">
        <f t="shared" si="35"/>
        <v>863.12</v>
      </c>
      <c r="BD34" s="1">
        <f t="shared" si="36"/>
        <v>0.5663286859</v>
      </c>
      <c r="BE34" s="1">
        <f t="shared" si="37"/>
        <v>0.6504723839</v>
      </c>
      <c r="BF34" s="1">
        <f t="shared" si="38"/>
        <v>0.5198260355</v>
      </c>
      <c r="BG34" s="1">
        <f t="shared" si="39"/>
        <v>0.6307500429</v>
      </c>
      <c r="BH34" s="1">
        <f t="shared" si="40"/>
        <v>1399.994194</v>
      </c>
      <c r="BI34" s="1">
        <f t="shared" si="41"/>
        <v>1180.180249</v>
      </c>
      <c r="BJ34" s="1">
        <f t="shared" si="42"/>
        <v>0.8429893885</v>
      </c>
      <c r="BK34" s="1">
        <f t="shared" si="43"/>
        <v>0.195978777</v>
      </c>
      <c r="BL34" s="1">
        <v>6.0</v>
      </c>
      <c r="BM34" s="1">
        <v>0.5</v>
      </c>
      <c r="BN34" s="1" t="s">
        <v>266</v>
      </c>
      <c r="BO34" s="1">
        <v>2.0</v>
      </c>
      <c r="BP34" s="1">
        <v>1.6073752421E9</v>
      </c>
      <c r="BQ34" s="1">
        <v>377.880419354839</v>
      </c>
      <c r="BR34" s="1">
        <v>400.159258064516</v>
      </c>
      <c r="BS34" s="1">
        <v>36.9781967741935</v>
      </c>
      <c r="BT34" s="1">
        <v>30.4430870967742</v>
      </c>
      <c r="BU34" s="1">
        <v>375.537612903226</v>
      </c>
      <c r="BV34" s="1">
        <v>36.4128258064516</v>
      </c>
      <c r="BW34" s="1">
        <v>500.008</v>
      </c>
      <c r="BX34" s="1">
        <v>102.22264516129</v>
      </c>
      <c r="BY34" s="1">
        <v>0.0490877903225806</v>
      </c>
      <c r="BZ34" s="1">
        <v>37.7630387096774</v>
      </c>
      <c r="CA34" s="1">
        <v>36.8396870967742</v>
      </c>
      <c r="CB34" s="1">
        <v>999.9</v>
      </c>
      <c r="CC34" s="1">
        <v>0.0</v>
      </c>
      <c r="CD34" s="1">
        <v>0.0</v>
      </c>
      <c r="CE34" s="1">
        <v>9999.14967741935</v>
      </c>
      <c r="CF34" s="1">
        <v>0.0</v>
      </c>
      <c r="CG34" s="1">
        <v>1265.22322580645</v>
      </c>
      <c r="CH34" s="1">
        <v>1399.99419354839</v>
      </c>
      <c r="CI34" s="1">
        <v>0.899995709677419</v>
      </c>
      <c r="CJ34" s="1">
        <v>0.100004096774194</v>
      </c>
      <c r="CK34" s="1">
        <v>0.0</v>
      </c>
      <c r="CL34" s="1">
        <v>1168.02580645161</v>
      </c>
      <c r="CM34" s="1">
        <v>4.99975</v>
      </c>
      <c r="CN34" s="1">
        <v>16022.8935483871</v>
      </c>
      <c r="CO34" s="1">
        <v>12177.9806451613</v>
      </c>
      <c r="CP34" s="1">
        <v>47.620935483871</v>
      </c>
      <c r="CQ34" s="1">
        <v>49.4654516129032</v>
      </c>
      <c r="CR34" s="1">
        <v>48.258</v>
      </c>
      <c r="CS34" s="1">
        <v>49.004</v>
      </c>
      <c r="CT34" s="1">
        <v>49.5</v>
      </c>
      <c r="CU34" s="1">
        <v>1255.49</v>
      </c>
      <c r="CV34" s="1">
        <v>139.504193548387</v>
      </c>
      <c r="CW34" s="1">
        <v>0.0</v>
      </c>
      <c r="CX34" s="1">
        <v>142.5</v>
      </c>
      <c r="CY34" s="1">
        <v>0.0</v>
      </c>
      <c r="CZ34" s="1">
        <v>1167.00038461538</v>
      </c>
      <c r="DA34" s="1">
        <v>-172.362735053655</v>
      </c>
      <c r="DB34" s="1">
        <v>-2369.19316241301</v>
      </c>
      <c r="DC34" s="1">
        <v>16008.8807692308</v>
      </c>
      <c r="DD34" s="1">
        <v>15.0</v>
      </c>
      <c r="DE34" s="1">
        <v>1.6073747386E9</v>
      </c>
      <c r="DF34" s="1" t="s">
        <v>339</v>
      </c>
      <c r="DG34" s="1">
        <v>1.6073747386E9</v>
      </c>
      <c r="DH34" s="1">
        <v>1.6073719846E9</v>
      </c>
      <c r="DI34" s="1">
        <v>6.0</v>
      </c>
      <c r="DJ34" s="1">
        <v>0.06</v>
      </c>
      <c r="DK34" s="1">
        <v>-0.143</v>
      </c>
      <c r="DL34" s="1">
        <v>2.343</v>
      </c>
      <c r="DM34" s="1">
        <v>0.565</v>
      </c>
      <c r="DN34" s="1">
        <v>401.0</v>
      </c>
      <c r="DO34" s="1">
        <v>33.0</v>
      </c>
      <c r="DP34" s="1">
        <v>0.21</v>
      </c>
      <c r="DQ34" s="1">
        <v>0.22</v>
      </c>
      <c r="DR34" s="1">
        <v>16.4348441292594</v>
      </c>
      <c r="DS34" s="1">
        <v>-1.537456953284</v>
      </c>
      <c r="DT34" s="1">
        <v>0.115095694255478</v>
      </c>
      <c r="DU34" s="1">
        <v>0.0</v>
      </c>
      <c r="DV34" s="1">
        <v>-22.2788129032258</v>
      </c>
      <c r="DW34" s="1">
        <v>1.87909838709691</v>
      </c>
      <c r="DX34" s="1">
        <v>0.144715997158251</v>
      </c>
      <c r="DY34" s="1">
        <v>0.0</v>
      </c>
      <c r="DZ34" s="1">
        <v>6.53512451612903</v>
      </c>
      <c r="EA34" s="1">
        <v>-0.15646209677419</v>
      </c>
      <c r="EB34" s="1">
        <v>0.0125318059452635</v>
      </c>
      <c r="EC34" s="1">
        <v>1.0</v>
      </c>
      <c r="ED34" s="1">
        <v>1.0</v>
      </c>
      <c r="EE34" s="1">
        <v>3.0</v>
      </c>
      <c r="EF34" s="1" t="s">
        <v>268</v>
      </c>
      <c r="EG34" s="1">
        <v>100.0</v>
      </c>
      <c r="EH34" s="1">
        <v>100.0</v>
      </c>
      <c r="EI34" s="1">
        <v>2.342</v>
      </c>
      <c r="EJ34" s="1">
        <v>0.5653</v>
      </c>
      <c r="EK34" s="1">
        <v>2.34280000000001</v>
      </c>
      <c r="EL34" s="1">
        <v>0.0</v>
      </c>
      <c r="EM34" s="1">
        <v>0.0</v>
      </c>
      <c r="EN34" s="1">
        <v>0.0</v>
      </c>
      <c r="EO34" s="1">
        <v>0.565380000000001</v>
      </c>
      <c r="EP34" s="1">
        <v>0.0</v>
      </c>
      <c r="EQ34" s="1">
        <v>0.0</v>
      </c>
      <c r="ER34" s="1">
        <v>0.0</v>
      </c>
      <c r="ES34" s="1">
        <v>-1.0</v>
      </c>
      <c r="ET34" s="1">
        <v>-1.0</v>
      </c>
      <c r="EU34" s="1">
        <v>-1.0</v>
      </c>
      <c r="EV34" s="1">
        <v>-1.0</v>
      </c>
      <c r="EW34" s="1">
        <v>8.5</v>
      </c>
      <c r="EX34" s="1">
        <v>54.4</v>
      </c>
      <c r="EY34" s="1">
        <v>2.0</v>
      </c>
      <c r="EZ34" s="1">
        <v>523.94</v>
      </c>
      <c r="FA34" s="1">
        <v>504.153</v>
      </c>
      <c r="FB34" s="1">
        <v>36.9356</v>
      </c>
      <c r="FC34" s="1">
        <v>35.9181</v>
      </c>
      <c r="FD34" s="1">
        <v>29.9995</v>
      </c>
      <c r="FE34" s="1">
        <v>35.763</v>
      </c>
      <c r="FF34" s="1">
        <v>35.7062</v>
      </c>
      <c r="FG34" s="1">
        <v>19.5886</v>
      </c>
      <c r="FH34" s="1">
        <v>0.0</v>
      </c>
      <c r="FI34" s="1">
        <v>100.0</v>
      </c>
      <c r="FJ34" s="1">
        <v>-999.9</v>
      </c>
      <c r="FK34" s="1">
        <v>400.0</v>
      </c>
      <c r="FL34" s="1">
        <v>35.9835</v>
      </c>
      <c r="FM34" s="1">
        <v>101.042</v>
      </c>
      <c r="FN34" s="1">
        <v>100.315</v>
      </c>
    </row>
    <row r="35" ht="15.75" customHeight="1">
      <c r="A35" s="1">
        <v>19.0</v>
      </c>
      <c r="B35" s="1">
        <v>1.6073754376E9</v>
      </c>
      <c r="C35" s="1">
        <v>3205.5</v>
      </c>
      <c r="D35" s="1" t="s">
        <v>354</v>
      </c>
      <c r="E35" s="1" t="s">
        <v>355</v>
      </c>
      <c r="F35" s="1" t="s">
        <v>356</v>
      </c>
      <c r="G35" s="1" t="s">
        <v>357</v>
      </c>
      <c r="H35" s="1">
        <v>1.60737542985E9</v>
      </c>
      <c r="I35" s="1">
        <f t="shared" si="1"/>
        <v>0.0003396871221</v>
      </c>
      <c r="J35" s="1">
        <f t="shared" si="2"/>
        <v>0.7625453896</v>
      </c>
      <c r="K35" s="1">
        <f t="shared" si="3"/>
        <v>398.7893</v>
      </c>
      <c r="L35" s="1">
        <f t="shared" si="4"/>
        <v>246.6580066</v>
      </c>
      <c r="M35" s="1">
        <f t="shared" si="5"/>
        <v>25.22835594</v>
      </c>
      <c r="N35" s="1">
        <f t="shared" si="6"/>
        <v>40.78845258</v>
      </c>
      <c r="O35" s="1">
        <f t="shared" si="7"/>
        <v>0.009186320808</v>
      </c>
      <c r="P35" s="1">
        <f t="shared" si="8"/>
        <v>2.968325477</v>
      </c>
      <c r="Q35" s="1">
        <f t="shared" si="9"/>
        <v>0.009170555822</v>
      </c>
      <c r="R35" s="1">
        <f t="shared" si="10"/>
        <v>0.005733011526</v>
      </c>
      <c r="S35" s="1">
        <f t="shared" si="11"/>
        <v>231.289249</v>
      </c>
      <c r="T35" s="1">
        <f t="shared" si="12"/>
        <v>39.01338733</v>
      </c>
      <c r="U35" s="1">
        <f t="shared" si="13"/>
        <v>38.19961333</v>
      </c>
      <c r="V35" s="1">
        <f t="shared" si="14"/>
        <v>6.729632067</v>
      </c>
      <c r="W35" s="1">
        <f t="shared" si="15"/>
        <v>47.52667271</v>
      </c>
      <c r="X35" s="1">
        <f t="shared" si="16"/>
        <v>3.123531839</v>
      </c>
      <c r="Y35" s="1">
        <f t="shared" si="17"/>
        <v>6.572166029</v>
      </c>
      <c r="Z35" s="1">
        <f t="shared" si="18"/>
        <v>3.606100228</v>
      </c>
      <c r="AA35" s="1">
        <f t="shared" si="19"/>
        <v>-14.98020208</v>
      </c>
      <c r="AB35" s="1">
        <f t="shared" si="20"/>
        <v>-69.90839042</v>
      </c>
      <c r="AC35" s="1">
        <f t="shared" si="21"/>
        <v>-5.661500653</v>
      </c>
      <c r="AD35" s="1">
        <f t="shared" si="22"/>
        <v>140.7391558</v>
      </c>
      <c r="AE35" s="1">
        <v>0.0</v>
      </c>
      <c r="AF35" s="1">
        <v>0.0</v>
      </c>
      <c r="AG35" s="1">
        <f t="shared" si="23"/>
        <v>1</v>
      </c>
      <c r="AH35" s="1">
        <f t="shared" si="24"/>
        <v>0</v>
      </c>
      <c r="AI35" s="1">
        <f t="shared" si="25"/>
        <v>52182.8624</v>
      </c>
      <c r="AJ35" s="1" t="s">
        <v>263</v>
      </c>
      <c r="AK35" s="1">
        <v>715.476923076923</v>
      </c>
      <c r="AL35" s="1">
        <v>3262.08</v>
      </c>
      <c r="AM35" s="1">
        <f t="shared" si="26"/>
        <v>2546.603077</v>
      </c>
      <c r="AN35" s="1">
        <f t="shared" si="27"/>
        <v>0.7806684928</v>
      </c>
      <c r="AO35" s="1">
        <v>-0.577747479816223</v>
      </c>
      <c r="AP35" s="1" t="s">
        <v>358</v>
      </c>
      <c r="AQ35" s="1">
        <v>635.224192307692</v>
      </c>
      <c r="AR35" s="1">
        <v>720.88</v>
      </c>
      <c r="AS35" s="1">
        <f t="shared" si="28"/>
        <v>0.1188211737</v>
      </c>
      <c r="AT35" s="1">
        <v>0.5</v>
      </c>
      <c r="AU35" s="1">
        <f t="shared" si="29"/>
        <v>1180.173261</v>
      </c>
      <c r="AV35" s="1">
        <f t="shared" si="30"/>
        <v>0.7625453896</v>
      </c>
      <c r="AW35" s="1">
        <f t="shared" si="31"/>
        <v>70.114786</v>
      </c>
      <c r="AX35" s="1">
        <f t="shared" si="32"/>
        <v>0.2870519365</v>
      </c>
      <c r="AY35" s="1">
        <f t="shared" si="33"/>
        <v>0.001135674662</v>
      </c>
      <c r="AZ35" s="1">
        <f t="shared" si="34"/>
        <v>3.525135945</v>
      </c>
      <c r="BA35" s="1" t="s">
        <v>359</v>
      </c>
      <c r="BB35" s="1">
        <v>513.95</v>
      </c>
      <c r="BC35" s="1">
        <f t="shared" si="35"/>
        <v>206.93</v>
      </c>
      <c r="BD35" s="1">
        <f t="shared" si="36"/>
        <v>0.4139361508</v>
      </c>
      <c r="BE35" s="1">
        <f t="shared" si="37"/>
        <v>0.9247015243</v>
      </c>
      <c r="BF35" s="1">
        <f t="shared" si="38"/>
        <v>15.85315347</v>
      </c>
      <c r="BG35" s="1">
        <f t="shared" si="39"/>
        <v>0.99787832</v>
      </c>
      <c r="BH35" s="1">
        <f t="shared" si="40"/>
        <v>1399.985667</v>
      </c>
      <c r="BI35" s="1">
        <f t="shared" si="41"/>
        <v>1180.173261</v>
      </c>
      <c r="BJ35" s="1">
        <f t="shared" si="42"/>
        <v>0.8429895311</v>
      </c>
      <c r="BK35" s="1">
        <f t="shared" si="43"/>
        <v>0.1959790623</v>
      </c>
      <c r="BL35" s="1">
        <v>6.0</v>
      </c>
      <c r="BM35" s="1">
        <v>0.5</v>
      </c>
      <c r="BN35" s="1" t="s">
        <v>266</v>
      </c>
      <c r="BO35" s="1">
        <v>2.0</v>
      </c>
      <c r="BP35" s="1">
        <v>1.60737542985E9</v>
      </c>
      <c r="BQ35" s="1">
        <v>398.7893</v>
      </c>
      <c r="BR35" s="1">
        <v>399.866866666667</v>
      </c>
      <c r="BS35" s="1">
        <v>30.5388166666667</v>
      </c>
      <c r="BT35" s="1">
        <v>30.1436566666667</v>
      </c>
      <c r="BU35" s="1">
        <v>396.5353</v>
      </c>
      <c r="BV35" s="1">
        <v>29.97344</v>
      </c>
      <c r="BW35" s="1">
        <v>500.020466666667</v>
      </c>
      <c r="BX35" s="1">
        <v>102.230133333333</v>
      </c>
      <c r="BY35" s="1">
        <v>0.0505762633333333</v>
      </c>
      <c r="BZ35" s="1">
        <v>37.7627633333333</v>
      </c>
      <c r="CA35" s="1">
        <v>38.1996133333333</v>
      </c>
      <c r="CB35" s="1">
        <v>999.9</v>
      </c>
      <c r="CC35" s="1">
        <v>0.0</v>
      </c>
      <c r="CD35" s="1">
        <v>0.0</v>
      </c>
      <c r="CE35" s="1">
        <v>9999.72333333333</v>
      </c>
      <c r="CF35" s="1">
        <v>0.0</v>
      </c>
      <c r="CG35" s="1">
        <v>248.370633333333</v>
      </c>
      <c r="CH35" s="1">
        <v>1399.98566666667</v>
      </c>
      <c r="CI35" s="1">
        <v>0.899992066666667</v>
      </c>
      <c r="CJ35" s="1">
        <v>0.100007986666667</v>
      </c>
      <c r="CK35" s="1">
        <v>0.0</v>
      </c>
      <c r="CL35" s="1">
        <v>635.218133333333</v>
      </c>
      <c r="CM35" s="1">
        <v>4.99975</v>
      </c>
      <c r="CN35" s="1">
        <v>8825.94466666667</v>
      </c>
      <c r="CO35" s="1">
        <v>12177.9</v>
      </c>
      <c r="CP35" s="1">
        <v>47.5578666666666</v>
      </c>
      <c r="CQ35" s="1">
        <v>49.5578666666666</v>
      </c>
      <c r="CR35" s="1">
        <v>48.3078666666666</v>
      </c>
      <c r="CS35" s="1">
        <v>48.9958</v>
      </c>
      <c r="CT35" s="1">
        <v>49.4328666666666</v>
      </c>
      <c r="CU35" s="1">
        <v>1255.47566666667</v>
      </c>
      <c r="CV35" s="1">
        <v>139.51</v>
      </c>
      <c r="CW35" s="1">
        <v>0.0</v>
      </c>
      <c r="CX35" s="1">
        <v>186.799999952316</v>
      </c>
      <c r="CY35" s="1">
        <v>0.0</v>
      </c>
      <c r="CZ35" s="1">
        <v>635.224192307692</v>
      </c>
      <c r="DA35" s="1">
        <v>0.36010256302587</v>
      </c>
      <c r="DB35" s="1">
        <v>-8.2516239093315</v>
      </c>
      <c r="DC35" s="1">
        <v>8825.90153846154</v>
      </c>
      <c r="DD35" s="1">
        <v>15.0</v>
      </c>
      <c r="DE35" s="1">
        <v>1.6073754591E9</v>
      </c>
      <c r="DF35" s="1" t="s">
        <v>360</v>
      </c>
      <c r="DG35" s="1">
        <v>1.6073754591E9</v>
      </c>
      <c r="DH35" s="1">
        <v>1.6073719846E9</v>
      </c>
      <c r="DI35" s="1">
        <v>7.0</v>
      </c>
      <c r="DJ35" s="1">
        <v>-0.088</v>
      </c>
      <c r="DK35" s="1">
        <v>-0.143</v>
      </c>
      <c r="DL35" s="1">
        <v>2.254</v>
      </c>
      <c r="DM35" s="1">
        <v>0.565</v>
      </c>
      <c r="DN35" s="1">
        <v>396.0</v>
      </c>
      <c r="DO35" s="1">
        <v>33.0</v>
      </c>
      <c r="DP35" s="1">
        <v>0.34</v>
      </c>
      <c r="DQ35" s="1">
        <v>0.22</v>
      </c>
      <c r="DR35" s="1">
        <v>0.697123758791381</v>
      </c>
      <c r="DS35" s="1">
        <v>-0.0672938663667595</v>
      </c>
      <c r="DT35" s="1">
        <v>0.0381451551347522</v>
      </c>
      <c r="DU35" s="1">
        <v>1.0</v>
      </c>
      <c r="DV35" s="1">
        <v>-0.994180290322581</v>
      </c>
      <c r="DW35" s="1">
        <v>-0.0388669354838692</v>
      </c>
      <c r="DX35" s="1">
        <v>0.044108399857765</v>
      </c>
      <c r="DY35" s="1">
        <v>1.0</v>
      </c>
      <c r="DZ35" s="1">
        <v>0.392184774193548</v>
      </c>
      <c r="EA35" s="1">
        <v>0.231991209677418</v>
      </c>
      <c r="EB35" s="1">
        <v>0.0174238916539436</v>
      </c>
      <c r="EC35" s="1">
        <v>0.0</v>
      </c>
      <c r="ED35" s="1">
        <v>2.0</v>
      </c>
      <c r="EE35" s="1">
        <v>3.0</v>
      </c>
      <c r="EF35" s="1" t="s">
        <v>275</v>
      </c>
      <c r="EG35" s="1">
        <v>100.0</v>
      </c>
      <c r="EH35" s="1">
        <v>100.0</v>
      </c>
      <c r="EI35" s="1">
        <v>2.254</v>
      </c>
      <c r="EJ35" s="1">
        <v>0.5653</v>
      </c>
      <c r="EK35" s="1">
        <v>2.34280000000001</v>
      </c>
      <c r="EL35" s="1">
        <v>0.0</v>
      </c>
      <c r="EM35" s="1">
        <v>0.0</v>
      </c>
      <c r="EN35" s="1">
        <v>0.0</v>
      </c>
      <c r="EO35" s="1">
        <v>0.565380000000001</v>
      </c>
      <c r="EP35" s="1">
        <v>0.0</v>
      </c>
      <c r="EQ35" s="1">
        <v>0.0</v>
      </c>
      <c r="ER35" s="1">
        <v>0.0</v>
      </c>
      <c r="ES35" s="1">
        <v>-1.0</v>
      </c>
      <c r="ET35" s="1">
        <v>-1.0</v>
      </c>
      <c r="EU35" s="1">
        <v>-1.0</v>
      </c>
      <c r="EV35" s="1">
        <v>-1.0</v>
      </c>
      <c r="EW35" s="1">
        <v>11.7</v>
      </c>
      <c r="EX35" s="1">
        <v>57.5</v>
      </c>
      <c r="EY35" s="1">
        <v>2.0</v>
      </c>
      <c r="EZ35" s="1">
        <v>518.793</v>
      </c>
      <c r="FA35" s="1">
        <v>505.014</v>
      </c>
      <c r="FB35" s="1">
        <v>36.7232</v>
      </c>
      <c r="FC35" s="1">
        <v>35.5834</v>
      </c>
      <c r="FD35" s="1">
        <v>29.9993</v>
      </c>
      <c r="FE35" s="1">
        <v>35.452</v>
      </c>
      <c r="FF35" s="1">
        <v>35.4016</v>
      </c>
      <c r="FG35" s="1">
        <v>19.5872</v>
      </c>
      <c r="FH35" s="1">
        <v>0.0</v>
      </c>
      <c r="FI35" s="1">
        <v>100.0</v>
      </c>
      <c r="FJ35" s="1">
        <v>-999.9</v>
      </c>
      <c r="FK35" s="1">
        <v>400.0</v>
      </c>
      <c r="FL35" s="1">
        <v>36.7127</v>
      </c>
      <c r="FM35" s="1">
        <v>101.108</v>
      </c>
      <c r="FN35" s="1">
        <v>100.382</v>
      </c>
    </row>
    <row r="36" ht="15.75" customHeight="1">
      <c r="A36" s="1">
        <v>20.0</v>
      </c>
      <c r="B36" s="1">
        <v>1.6073757616E9</v>
      </c>
      <c r="C36" s="1">
        <v>3529.5</v>
      </c>
      <c r="D36" s="1" t="s">
        <v>361</v>
      </c>
      <c r="E36" s="1" t="s">
        <v>362</v>
      </c>
      <c r="F36" s="1" t="s">
        <v>356</v>
      </c>
      <c r="G36" s="1" t="s">
        <v>357</v>
      </c>
      <c r="H36" s="1">
        <v>1.60737575385E9</v>
      </c>
      <c r="I36" s="1">
        <f t="shared" si="1"/>
        <v>0.000185033902</v>
      </c>
      <c r="J36" s="1">
        <f t="shared" si="2"/>
        <v>0.383461378</v>
      </c>
      <c r="K36" s="1">
        <f t="shared" si="3"/>
        <v>399.4369</v>
      </c>
      <c r="L36" s="1">
        <f t="shared" si="4"/>
        <v>256.3119543</v>
      </c>
      <c r="M36" s="1">
        <f t="shared" si="5"/>
        <v>26.21432942</v>
      </c>
      <c r="N36" s="1">
        <f t="shared" si="6"/>
        <v>40.85244681</v>
      </c>
      <c r="O36" s="1">
        <f t="shared" si="7"/>
        <v>0.004968893053</v>
      </c>
      <c r="P36" s="1">
        <f t="shared" si="8"/>
        <v>2.968803396</v>
      </c>
      <c r="Q36" s="1">
        <f t="shared" si="9"/>
        <v>0.004964277439</v>
      </c>
      <c r="R36" s="1">
        <f t="shared" si="10"/>
        <v>0.003103087727</v>
      </c>
      <c r="S36" s="1">
        <f t="shared" si="11"/>
        <v>231.2922664</v>
      </c>
      <c r="T36" s="1">
        <f t="shared" si="12"/>
        <v>39.00534877</v>
      </c>
      <c r="U36" s="1">
        <f t="shared" si="13"/>
        <v>38.13585333</v>
      </c>
      <c r="V36" s="1">
        <f t="shared" si="14"/>
        <v>6.706447232</v>
      </c>
      <c r="W36" s="1">
        <f t="shared" si="15"/>
        <v>46.93400773</v>
      </c>
      <c r="X36" s="1">
        <f t="shared" si="16"/>
        <v>3.076662925</v>
      </c>
      <c r="Y36" s="1">
        <f t="shared" si="17"/>
        <v>6.55529556</v>
      </c>
      <c r="Z36" s="1">
        <f t="shared" si="18"/>
        <v>3.629784307</v>
      </c>
      <c r="AA36" s="1">
        <f t="shared" si="19"/>
        <v>-8.159995078</v>
      </c>
      <c r="AB36" s="1">
        <f t="shared" si="20"/>
        <v>-67.29155731</v>
      </c>
      <c r="AC36" s="1">
        <f t="shared" si="21"/>
        <v>-5.445780736</v>
      </c>
      <c r="AD36" s="1">
        <f t="shared" si="22"/>
        <v>150.3949332</v>
      </c>
      <c r="AE36" s="1">
        <v>0.0</v>
      </c>
      <c r="AF36" s="1">
        <v>0.0</v>
      </c>
      <c r="AG36" s="1">
        <f t="shared" si="23"/>
        <v>1</v>
      </c>
      <c r="AH36" s="1">
        <f t="shared" si="24"/>
        <v>0</v>
      </c>
      <c r="AI36" s="1">
        <f t="shared" si="25"/>
        <v>52204.29904</v>
      </c>
      <c r="AJ36" s="1" t="s">
        <v>263</v>
      </c>
      <c r="AK36" s="1">
        <v>715.476923076923</v>
      </c>
      <c r="AL36" s="1">
        <v>3262.08</v>
      </c>
      <c r="AM36" s="1">
        <f t="shared" si="26"/>
        <v>2546.603077</v>
      </c>
      <c r="AN36" s="1">
        <f t="shared" si="27"/>
        <v>0.7806684928</v>
      </c>
      <c r="AO36" s="1">
        <v>-0.577747479816223</v>
      </c>
      <c r="AP36" s="1" t="s">
        <v>363</v>
      </c>
      <c r="AQ36" s="1">
        <v>562.51364</v>
      </c>
      <c r="AR36" s="1">
        <v>619.81</v>
      </c>
      <c r="AS36" s="1">
        <f t="shared" si="28"/>
        <v>0.09244181281</v>
      </c>
      <c r="AT36" s="1">
        <v>0.5</v>
      </c>
      <c r="AU36" s="1">
        <f t="shared" si="29"/>
        <v>1180.192234</v>
      </c>
      <c r="AV36" s="1">
        <f t="shared" si="30"/>
        <v>0.383461378</v>
      </c>
      <c r="AW36" s="1">
        <f t="shared" si="31"/>
        <v>54.54955478</v>
      </c>
      <c r="AX36" s="1">
        <f t="shared" si="32"/>
        <v>0.2793598038</v>
      </c>
      <c r="AY36" s="1">
        <f t="shared" si="33"/>
        <v>0.0008144510956</v>
      </c>
      <c r="AZ36" s="1">
        <f t="shared" si="34"/>
        <v>4.26303222</v>
      </c>
      <c r="BA36" s="1" t="s">
        <v>364</v>
      </c>
      <c r="BB36" s="1">
        <v>446.66</v>
      </c>
      <c r="BC36" s="1">
        <f t="shared" si="35"/>
        <v>173.15</v>
      </c>
      <c r="BD36" s="1">
        <f t="shared" si="36"/>
        <v>0.3309059197</v>
      </c>
      <c r="BE36" s="1">
        <f t="shared" si="37"/>
        <v>0.9384994068</v>
      </c>
      <c r="BF36" s="1">
        <f t="shared" si="38"/>
        <v>-0.5989150498</v>
      </c>
      <c r="BG36" s="1">
        <f t="shared" si="39"/>
        <v>1.037566484</v>
      </c>
      <c r="BH36" s="1">
        <f t="shared" si="40"/>
        <v>1400.008667</v>
      </c>
      <c r="BI36" s="1">
        <f t="shared" si="41"/>
        <v>1180.192234</v>
      </c>
      <c r="BJ36" s="1">
        <f t="shared" si="42"/>
        <v>0.8429892342</v>
      </c>
      <c r="BK36" s="1">
        <f t="shared" si="43"/>
        <v>0.1959784684</v>
      </c>
      <c r="BL36" s="1">
        <v>6.0</v>
      </c>
      <c r="BM36" s="1">
        <v>0.5</v>
      </c>
      <c r="BN36" s="1" t="s">
        <v>266</v>
      </c>
      <c r="BO36" s="1">
        <v>2.0</v>
      </c>
      <c r="BP36" s="1">
        <v>1.60737575385E9</v>
      </c>
      <c r="BQ36" s="1">
        <v>399.4369</v>
      </c>
      <c r="BR36" s="1">
        <v>399.985733333333</v>
      </c>
      <c r="BS36" s="1">
        <v>30.08223</v>
      </c>
      <c r="BT36" s="1">
        <v>29.8668733333333</v>
      </c>
      <c r="BU36" s="1">
        <v>397.182533333333</v>
      </c>
      <c r="BV36" s="1">
        <v>29.51685</v>
      </c>
      <c r="BW36" s="1">
        <v>500.010533333333</v>
      </c>
      <c r="BX36" s="1">
        <v>102.227233333333</v>
      </c>
      <c r="BY36" s="1">
        <v>0.0478614666666667</v>
      </c>
      <c r="BZ36" s="1">
        <v>37.7154233333333</v>
      </c>
      <c r="CA36" s="1">
        <v>38.1358533333333</v>
      </c>
      <c r="CB36" s="1">
        <v>999.9</v>
      </c>
      <c r="CC36" s="1">
        <v>0.0</v>
      </c>
      <c r="CD36" s="1">
        <v>0.0</v>
      </c>
      <c r="CE36" s="1">
        <v>10002.7133333333</v>
      </c>
      <c r="CF36" s="1">
        <v>0.0</v>
      </c>
      <c r="CG36" s="1">
        <v>233.7031</v>
      </c>
      <c r="CH36" s="1">
        <v>1400.00866666667</v>
      </c>
      <c r="CI36" s="1">
        <v>0.900002633333333</v>
      </c>
      <c r="CJ36" s="1">
        <v>0.0999976733333334</v>
      </c>
      <c r="CK36" s="1">
        <v>0.0</v>
      </c>
      <c r="CL36" s="1">
        <v>562.544266666667</v>
      </c>
      <c r="CM36" s="1">
        <v>4.99975</v>
      </c>
      <c r="CN36" s="1">
        <v>7877.66433333333</v>
      </c>
      <c r="CO36" s="1">
        <v>12178.13</v>
      </c>
      <c r="CP36" s="1">
        <v>47.875</v>
      </c>
      <c r="CQ36" s="1">
        <v>49.625</v>
      </c>
      <c r="CR36" s="1">
        <v>48.625</v>
      </c>
      <c r="CS36" s="1">
        <v>49.187</v>
      </c>
      <c r="CT36" s="1">
        <v>49.7458</v>
      </c>
      <c r="CU36" s="1">
        <v>1255.51233333333</v>
      </c>
      <c r="CV36" s="1">
        <v>139.498666666667</v>
      </c>
      <c r="CW36" s="1">
        <v>0.0</v>
      </c>
      <c r="CX36" s="1">
        <v>323.200000047684</v>
      </c>
      <c r="CY36" s="1">
        <v>0.0</v>
      </c>
      <c r="CZ36" s="1">
        <v>562.51364</v>
      </c>
      <c r="DA36" s="1">
        <v>-1.32376921928156</v>
      </c>
      <c r="DB36" s="1">
        <v>-32.3453846797196</v>
      </c>
      <c r="DC36" s="1">
        <v>7877.2476</v>
      </c>
      <c r="DD36" s="1">
        <v>15.0</v>
      </c>
      <c r="DE36" s="1">
        <v>1.6073754591E9</v>
      </c>
      <c r="DF36" s="1" t="s">
        <v>360</v>
      </c>
      <c r="DG36" s="1">
        <v>1.6073754591E9</v>
      </c>
      <c r="DH36" s="1">
        <v>1.6073719846E9</v>
      </c>
      <c r="DI36" s="1">
        <v>7.0</v>
      </c>
      <c r="DJ36" s="1">
        <v>-0.088</v>
      </c>
      <c r="DK36" s="1">
        <v>-0.143</v>
      </c>
      <c r="DL36" s="1">
        <v>2.254</v>
      </c>
      <c r="DM36" s="1">
        <v>0.565</v>
      </c>
      <c r="DN36" s="1">
        <v>396.0</v>
      </c>
      <c r="DO36" s="1">
        <v>33.0</v>
      </c>
      <c r="DP36" s="1">
        <v>0.34</v>
      </c>
      <c r="DQ36" s="1">
        <v>0.22</v>
      </c>
      <c r="DR36" s="1">
        <v>0.381686792152243</v>
      </c>
      <c r="DS36" s="1">
        <v>-0.136784864442148</v>
      </c>
      <c r="DT36" s="1">
        <v>0.0332530934663543</v>
      </c>
      <c r="DU36" s="1">
        <v>1.0</v>
      </c>
      <c r="DV36" s="1">
        <v>-0.544055677419355</v>
      </c>
      <c r="DW36" s="1">
        <v>-0.0603641129032261</v>
      </c>
      <c r="DX36" s="1">
        <v>0.0382242672888168</v>
      </c>
      <c r="DY36" s="1">
        <v>1.0</v>
      </c>
      <c r="DZ36" s="1">
        <v>0.208896161290323</v>
      </c>
      <c r="EA36" s="1">
        <v>0.509128451612903</v>
      </c>
      <c r="EB36" s="1">
        <v>0.0379983714694304</v>
      </c>
      <c r="EC36" s="1">
        <v>0.0</v>
      </c>
      <c r="ED36" s="1">
        <v>2.0</v>
      </c>
      <c r="EE36" s="1">
        <v>3.0</v>
      </c>
      <c r="EF36" s="1" t="s">
        <v>275</v>
      </c>
      <c r="EG36" s="1">
        <v>100.0</v>
      </c>
      <c r="EH36" s="1">
        <v>100.0</v>
      </c>
      <c r="EI36" s="1">
        <v>2.255</v>
      </c>
      <c r="EJ36" s="1">
        <v>0.5654</v>
      </c>
      <c r="EK36" s="1">
        <v>2.25439999999992</v>
      </c>
      <c r="EL36" s="1">
        <v>0.0</v>
      </c>
      <c r="EM36" s="1">
        <v>0.0</v>
      </c>
      <c r="EN36" s="1">
        <v>0.0</v>
      </c>
      <c r="EO36" s="1">
        <v>0.565380000000001</v>
      </c>
      <c r="EP36" s="1">
        <v>0.0</v>
      </c>
      <c r="EQ36" s="1">
        <v>0.0</v>
      </c>
      <c r="ER36" s="1">
        <v>0.0</v>
      </c>
      <c r="ES36" s="1">
        <v>-1.0</v>
      </c>
      <c r="ET36" s="1">
        <v>-1.0</v>
      </c>
      <c r="EU36" s="1">
        <v>-1.0</v>
      </c>
      <c r="EV36" s="1">
        <v>-1.0</v>
      </c>
      <c r="EW36" s="1">
        <v>5.0</v>
      </c>
      <c r="EX36" s="1">
        <v>63.0</v>
      </c>
      <c r="EY36" s="1">
        <v>2.0</v>
      </c>
      <c r="EZ36" s="1">
        <v>490.246</v>
      </c>
      <c r="FA36" s="1">
        <v>506.352</v>
      </c>
      <c r="FB36" s="1">
        <v>36.6363</v>
      </c>
      <c r="FC36" s="1">
        <v>35.2887</v>
      </c>
      <c r="FD36" s="1">
        <v>29.9996</v>
      </c>
      <c r="FE36" s="1">
        <v>35.1382</v>
      </c>
      <c r="FF36" s="1">
        <v>35.0842</v>
      </c>
      <c r="FG36" s="1">
        <v>19.5831</v>
      </c>
      <c r="FH36" s="1">
        <v>0.0</v>
      </c>
      <c r="FI36" s="1">
        <v>100.0</v>
      </c>
      <c r="FJ36" s="1">
        <v>-999.9</v>
      </c>
      <c r="FK36" s="1">
        <v>400.0</v>
      </c>
      <c r="FL36" s="1">
        <v>36.7127</v>
      </c>
      <c r="FM36" s="1">
        <v>101.161</v>
      </c>
      <c r="FN36" s="1">
        <v>100.434</v>
      </c>
    </row>
    <row r="37" ht="15.75" customHeight="1">
      <c r="A37" s="1">
        <v>21.0</v>
      </c>
      <c r="B37" s="1">
        <v>1.6073762181E9</v>
      </c>
      <c r="C37" s="1">
        <v>3986.0</v>
      </c>
      <c r="D37" s="1" t="s">
        <v>365</v>
      </c>
      <c r="E37" s="1" t="s">
        <v>366</v>
      </c>
      <c r="F37" s="1" t="s">
        <v>367</v>
      </c>
      <c r="G37" s="1" t="s">
        <v>312</v>
      </c>
      <c r="H37" s="1">
        <v>1.6073762101E9</v>
      </c>
      <c r="I37" s="1">
        <f t="shared" si="1"/>
        <v>0.001354775852</v>
      </c>
      <c r="J37" s="1">
        <f t="shared" si="2"/>
        <v>3.998388872</v>
      </c>
      <c r="K37" s="1">
        <f t="shared" si="3"/>
        <v>394.5628387</v>
      </c>
      <c r="L37" s="1">
        <f t="shared" si="4"/>
        <v>191.0273728</v>
      </c>
      <c r="M37" s="1">
        <f t="shared" si="5"/>
        <v>19.53476339</v>
      </c>
      <c r="N37" s="1">
        <f t="shared" si="6"/>
        <v>40.3486243</v>
      </c>
      <c r="O37" s="1">
        <f t="shared" si="7"/>
        <v>0.03474203633</v>
      </c>
      <c r="P37" s="1">
        <f t="shared" si="8"/>
        <v>2.967969712</v>
      </c>
      <c r="Q37" s="1">
        <f t="shared" si="9"/>
        <v>0.03451767911</v>
      </c>
      <c r="R37" s="1">
        <f t="shared" si="10"/>
        <v>0.02159358612</v>
      </c>
      <c r="S37" s="1">
        <f t="shared" si="11"/>
        <v>231.2906629</v>
      </c>
      <c r="T37" s="1">
        <f t="shared" si="12"/>
        <v>38.97887622</v>
      </c>
      <c r="U37" s="1">
        <f t="shared" si="13"/>
        <v>38.81553548</v>
      </c>
      <c r="V37" s="1">
        <f t="shared" si="14"/>
        <v>6.957202627</v>
      </c>
      <c r="W37" s="1">
        <f t="shared" si="15"/>
        <v>47.2256543</v>
      </c>
      <c r="X37" s="1">
        <f t="shared" si="16"/>
        <v>3.141748275</v>
      </c>
      <c r="Y37" s="1">
        <f t="shared" si="17"/>
        <v>6.652630486</v>
      </c>
      <c r="Z37" s="1">
        <f t="shared" si="18"/>
        <v>3.815454351</v>
      </c>
      <c r="AA37" s="1">
        <f t="shared" si="19"/>
        <v>-59.74561506</v>
      </c>
      <c r="AB37" s="1">
        <f t="shared" si="20"/>
        <v>-132.5552204</v>
      </c>
      <c r="AC37" s="1">
        <f t="shared" si="21"/>
        <v>-10.77980023</v>
      </c>
      <c r="AD37" s="1">
        <f t="shared" si="22"/>
        <v>28.21002718</v>
      </c>
      <c r="AE37" s="1">
        <v>0.0</v>
      </c>
      <c r="AF37" s="1">
        <v>0.0</v>
      </c>
      <c r="AG37" s="1">
        <f t="shared" si="23"/>
        <v>1</v>
      </c>
      <c r="AH37" s="1">
        <f t="shared" si="24"/>
        <v>0</v>
      </c>
      <c r="AI37" s="1">
        <f t="shared" si="25"/>
        <v>52134.78441</v>
      </c>
      <c r="AJ37" s="1" t="s">
        <v>263</v>
      </c>
      <c r="AK37" s="1">
        <v>715.476923076923</v>
      </c>
      <c r="AL37" s="1">
        <v>3262.08</v>
      </c>
      <c r="AM37" s="1">
        <f t="shared" si="26"/>
        <v>2546.603077</v>
      </c>
      <c r="AN37" s="1">
        <f t="shared" si="27"/>
        <v>0.7806684928</v>
      </c>
      <c r="AO37" s="1">
        <v>-0.577747479816223</v>
      </c>
      <c r="AP37" s="1" t="s">
        <v>368</v>
      </c>
      <c r="AQ37" s="1">
        <v>935.1144</v>
      </c>
      <c r="AR37" s="1">
        <v>1161.48</v>
      </c>
      <c r="AS37" s="1">
        <f t="shared" si="28"/>
        <v>0.1948941006</v>
      </c>
      <c r="AT37" s="1">
        <v>0.5</v>
      </c>
      <c r="AU37" s="1">
        <f t="shared" si="29"/>
        <v>1180.183375</v>
      </c>
      <c r="AV37" s="1">
        <f t="shared" si="30"/>
        <v>3.998388872</v>
      </c>
      <c r="AW37" s="1">
        <f t="shared" si="31"/>
        <v>115.0053887</v>
      </c>
      <c r="AX37" s="1">
        <f t="shared" si="32"/>
        <v>0.3866962841</v>
      </c>
      <c r="AY37" s="1">
        <f t="shared" si="33"/>
        <v>0.003877479084</v>
      </c>
      <c r="AZ37" s="1">
        <f t="shared" si="34"/>
        <v>1.808554603</v>
      </c>
      <c r="BA37" s="1" t="s">
        <v>369</v>
      </c>
      <c r="BB37" s="1">
        <v>712.34</v>
      </c>
      <c r="BC37" s="1">
        <f t="shared" si="35"/>
        <v>449.14</v>
      </c>
      <c r="BD37" s="1">
        <f t="shared" si="36"/>
        <v>0.5039978626</v>
      </c>
      <c r="BE37" s="1">
        <f t="shared" si="37"/>
        <v>0.8238487061</v>
      </c>
      <c r="BF37" s="1">
        <f t="shared" si="38"/>
        <v>0.5075426868</v>
      </c>
      <c r="BG37" s="1">
        <f t="shared" si="39"/>
        <v>0.8248635286</v>
      </c>
      <c r="BH37" s="1">
        <f t="shared" si="40"/>
        <v>1399.998065</v>
      </c>
      <c r="BI37" s="1">
        <f t="shared" si="41"/>
        <v>1180.183375</v>
      </c>
      <c r="BJ37" s="1">
        <f t="shared" si="42"/>
        <v>0.8429892904</v>
      </c>
      <c r="BK37" s="1">
        <f t="shared" si="43"/>
        <v>0.1959785808</v>
      </c>
      <c r="BL37" s="1">
        <v>6.0</v>
      </c>
      <c r="BM37" s="1">
        <v>0.5</v>
      </c>
      <c r="BN37" s="1" t="s">
        <v>266</v>
      </c>
      <c r="BO37" s="1">
        <v>2.0</v>
      </c>
      <c r="BP37" s="1">
        <v>1.6073762101E9</v>
      </c>
      <c r="BQ37" s="1">
        <v>394.562838709677</v>
      </c>
      <c r="BR37" s="1">
        <v>400.002290322581</v>
      </c>
      <c r="BS37" s="1">
        <v>30.7226612903226</v>
      </c>
      <c r="BT37" s="1">
        <v>29.1468967741935</v>
      </c>
      <c r="BU37" s="1">
        <v>392.279838709677</v>
      </c>
      <c r="BV37" s="1">
        <v>30.1572838709677</v>
      </c>
      <c r="BW37" s="1">
        <v>500.006258064516</v>
      </c>
      <c r="BX37" s="1">
        <v>102.212935483871</v>
      </c>
      <c r="BY37" s="1">
        <v>0.0486572096774194</v>
      </c>
      <c r="BZ37" s="1">
        <v>37.9871129032258</v>
      </c>
      <c r="CA37" s="1">
        <v>38.815535483871</v>
      </c>
      <c r="CB37" s="1">
        <v>999.9</v>
      </c>
      <c r="CC37" s="1">
        <v>0.0</v>
      </c>
      <c r="CD37" s="1">
        <v>0.0</v>
      </c>
      <c r="CE37" s="1">
        <v>9999.39129032258</v>
      </c>
      <c r="CF37" s="1">
        <v>0.0</v>
      </c>
      <c r="CG37" s="1">
        <v>232.458290322581</v>
      </c>
      <c r="CH37" s="1">
        <v>1399.99806451613</v>
      </c>
      <c r="CI37" s="1">
        <v>0.899999129032258</v>
      </c>
      <c r="CJ37" s="1">
        <v>0.100000851612903</v>
      </c>
      <c r="CK37" s="1">
        <v>0.0</v>
      </c>
      <c r="CL37" s="1">
        <v>935.121903225806</v>
      </c>
      <c r="CM37" s="1">
        <v>4.99975</v>
      </c>
      <c r="CN37" s="1">
        <v>12869.3161290323</v>
      </c>
      <c r="CO37" s="1">
        <v>12178.0290322581</v>
      </c>
      <c r="CP37" s="1">
        <v>47.554</v>
      </c>
      <c r="CQ37" s="1">
        <v>49.0</v>
      </c>
      <c r="CR37" s="1">
        <v>48.183</v>
      </c>
      <c r="CS37" s="1">
        <v>48.874935483871</v>
      </c>
      <c r="CT37" s="1">
        <v>49.4918709677419</v>
      </c>
      <c r="CU37" s="1">
        <v>1255.49806451613</v>
      </c>
      <c r="CV37" s="1">
        <v>139.5</v>
      </c>
      <c r="CW37" s="1">
        <v>0.0</v>
      </c>
      <c r="CX37" s="1">
        <v>133.5</v>
      </c>
      <c r="CY37" s="1">
        <v>0.0</v>
      </c>
      <c r="CZ37" s="1">
        <v>935.1144</v>
      </c>
      <c r="DA37" s="1">
        <v>0.372307703747861</v>
      </c>
      <c r="DB37" s="1">
        <v>9.33846153216765</v>
      </c>
      <c r="DC37" s="1">
        <v>12869.352</v>
      </c>
      <c r="DD37" s="1">
        <v>15.0</v>
      </c>
      <c r="DE37" s="1">
        <v>1.6073761011E9</v>
      </c>
      <c r="DF37" s="1" t="s">
        <v>370</v>
      </c>
      <c r="DG37" s="1">
        <v>1.6073761011E9</v>
      </c>
      <c r="DH37" s="1">
        <v>1.6073719846E9</v>
      </c>
      <c r="DI37" s="1">
        <v>8.0</v>
      </c>
      <c r="DJ37" s="1">
        <v>0.029</v>
      </c>
      <c r="DK37" s="1">
        <v>-0.143</v>
      </c>
      <c r="DL37" s="1">
        <v>2.283</v>
      </c>
      <c r="DM37" s="1">
        <v>0.565</v>
      </c>
      <c r="DN37" s="1">
        <v>400.0</v>
      </c>
      <c r="DO37" s="1">
        <v>33.0</v>
      </c>
      <c r="DP37" s="1">
        <v>0.2</v>
      </c>
      <c r="DQ37" s="1">
        <v>0.22</v>
      </c>
      <c r="DR37" s="1">
        <v>3.99519300999718</v>
      </c>
      <c r="DS37" s="1">
        <v>0.222589978932188</v>
      </c>
      <c r="DT37" s="1">
        <v>0.0329962979605688</v>
      </c>
      <c r="DU37" s="1">
        <v>1.0</v>
      </c>
      <c r="DV37" s="1">
        <v>-5.43948870967742</v>
      </c>
      <c r="DW37" s="1">
        <v>-0.370499516129022</v>
      </c>
      <c r="DX37" s="1">
        <v>0.0458993665527965</v>
      </c>
      <c r="DY37" s="1">
        <v>0.0</v>
      </c>
      <c r="DZ37" s="1">
        <v>1.57577064516129</v>
      </c>
      <c r="EA37" s="1">
        <v>0.111255967741935</v>
      </c>
      <c r="EB37" s="1">
        <v>0.0083340088078651</v>
      </c>
      <c r="EC37" s="1">
        <v>1.0</v>
      </c>
      <c r="ED37" s="1">
        <v>2.0</v>
      </c>
      <c r="EE37" s="1">
        <v>3.0</v>
      </c>
      <c r="EF37" s="1" t="s">
        <v>275</v>
      </c>
      <c r="EG37" s="1">
        <v>100.0</v>
      </c>
      <c r="EH37" s="1">
        <v>100.0</v>
      </c>
      <c r="EI37" s="1">
        <v>2.283</v>
      </c>
      <c r="EJ37" s="1">
        <v>0.5654</v>
      </c>
      <c r="EK37" s="1">
        <v>2.28294999999997</v>
      </c>
      <c r="EL37" s="1">
        <v>0.0</v>
      </c>
      <c r="EM37" s="1">
        <v>0.0</v>
      </c>
      <c r="EN37" s="1">
        <v>0.0</v>
      </c>
      <c r="EO37" s="1">
        <v>0.565380000000001</v>
      </c>
      <c r="EP37" s="1">
        <v>0.0</v>
      </c>
      <c r="EQ37" s="1">
        <v>0.0</v>
      </c>
      <c r="ER37" s="1">
        <v>0.0</v>
      </c>
      <c r="ES37" s="1">
        <v>-1.0</v>
      </c>
      <c r="ET37" s="1">
        <v>-1.0</v>
      </c>
      <c r="EU37" s="1">
        <v>-1.0</v>
      </c>
      <c r="EV37" s="1">
        <v>-1.0</v>
      </c>
      <c r="EW37" s="1">
        <v>1.9</v>
      </c>
      <c r="EX37" s="1">
        <v>70.6</v>
      </c>
      <c r="EY37" s="1">
        <v>2.0</v>
      </c>
      <c r="EZ37" s="1">
        <v>515.686</v>
      </c>
      <c r="FA37" s="1">
        <v>507.421</v>
      </c>
      <c r="FB37" s="1">
        <v>36.7853</v>
      </c>
      <c r="FC37" s="1">
        <v>35.051</v>
      </c>
      <c r="FD37" s="1">
        <v>30.0003</v>
      </c>
      <c r="FE37" s="1">
        <v>34.8632</v>
      </c>
      <c r="FF37" s="1">
        <v>34.8166</v>
      </c>
      <c r="FG37" s="1">
        <v>19.5774</v>
      </c>
      <c r="FH37" s="1">
        <v>0.0</v>
      </c>
      <c r="FI37" s="1">
        <v>100.0</v>
      </c>
      <c r="FJ37" s="1">
        <v>-999.9</v>
      </c>
      <c r="FK37" s="1">
        <v>400.0</v>
      </c>
      <c r="FL37" s="1">
        <v>30.1103</v>
      </c>
      <c r="FM37" s="1">
        <v>101.2</v>
      </c>
      <c r="FN37" s="1">
        <v>100.486</v>
      </c>
    </row>
    <row r="38" ht="15.75" customHeight="1">
      <c r="A38" s="1">
        <v>22.0</v>
      </c>
      <c r="B38" s="1">
        <v>1.6073763746E9</v>
      </c>
      <c r="C38" s="1">
        <v>4142.5</v>
      </c>
      <c r="D38" s="1" t="s">
        <v>371</v>
      </c>
      <c r="E38" s="1" t="s">
        <v>372</v>
      </c>
      <c r="F38" s="1" t="s">
        <v>367</v>
      </c>
      <c r="G38" s="1" t="s">
        <v>312</v>
      </c>
      <c r="H38" s="1">
        <v>1.60737636685E9</v>
      </c>
      <c r="I38" s="1">
        <f t="shared" si="1"/>
        <v>0.002274444271</v>
      </c>
      <c r="J38" s="1">
        <f t="shared" si="2"/>
        <v>6.949787338</v>
      </c>
      <c r="K38" s="1">
        <f t="shared" si="3"/>
        <v>390.5606667</v>
      </c>
      <c r="L38" s="1">
        <f t="shared" si="4"/>
        <v>198.8837517</v>
      </c>
      <c r="M38" s="1">
        <f t="shared" si="5"/>
        <v>20.33700025</v>
      </c>
      <c r="N38" s="1">
        <f t="shared" si="6"/>
        <v>39.93706025</v>
      </c>
      <c r="O38" s="1">
        <f t="shared" si="7"/>
        <v>0.06426260588</v>
      </c>
      <c r="P38" s="1">
        <f t="shared" si="8"/>
        <v>2.968026696</v>
      </c>
      <c r="Q38" s="1">
        <f t="shared" si="9"/>
        <v>0.06349951841</v>
      </c>
      <c r="R38" s="1">
        <f t="shared" si="10"/>
        <v>0.0397550043</v>
      </c>
      <c r="S38" s="1">
        <f t="shared" si="11"/>
        <v>231.2911537</v>
      </c>
      <c r="T38" s="1">
        <f t="shared" si="12"/>
        <v>38.62518792</v>
      </c>
      <c r="U38" s="1">
        <f t="shared" si="13"/>
        <v>38.1356</v>
      </c>
      <c r="V38" s="1">
        <f t="shared" si="14"/>
        <v>6.706355252</v>
      </c>
      <c r="W38" s="1">
        <f t="shared" si="15"/>
        <v>48.73906908</v>
      </c>
      <c r="X38" s="1">
        <f t="shared" si="16"/>
        <v>3.221530173</v>
      </c>
      <c r="Y38" s="1">
        <f t="shared" si="17"/>
        <v>6.609749086</v>
      </c>
      <c r="Z38" s="1">
        <f t="shared" si="18"/>
        <v>3.484825079</v>
      </c>
      <c r="AA38" s="1">
        <f t="shared" si="19"/>
        <v>-100.3029923</v>
      </c>
      <c r="AB38" s="1">
        <f t="shared" si="20"/>
        <v>-42.84381472</v>
      </c>
      <c r="AC38" s="1">
        <f t="shared" si="21"/>
        <v>-3.470723405</v>
      </c>
      <c r="AD38" s="1">
        <f t="shared" si="22"/>
        <v>84.67362321</v>
      </c>
      <c r="AE38" s="1">
        <v>0.0</v>
      </c>
      <c r="AF38" s="1">
        <v>0.0</v>
      </c>
      <c r="AG38" s="1">
        <f t="shared" si="23"/>
        <v>1</v>
      </c>
      <c r="AH38" s="1">
        <f t="shared" si="24"/>
        <v>0</v>
      </c>
      <c r="AI38" s="1">
        <f t="shared" si="25"/>
        <v>52156.2766</v>
      </c>
      <c r="AJ38" s="1" t="s">
        <v>263</v>
      </c>
      <c r="AK38" s="1">
        <v>715.476923076923</v>
      </c>
      <c r="AL38" s="1">
        <v>3262.08</v>
      </c>
      <c r="AM38" s="1">
        <f t="shared" si="26"/>
        <v>2546.603077</v>
      </c>
      <c r="AN38" s="1">
        <f t="shared" si="27"/>
        <v>0.7806684928</v>
      </c>
      <c r="AO38" s="1">
        <v>-0.577747479816223</v>
      </c>
      <c r="AP38" s="1" t="s">
        <v>373</v>
      </c>
      <c r="AQ38" s="1">
        <v>1002.18857692308</v>
      </c>
      <c r="AR38" s="1">
        <v>1251.96</v>
      </c>
      <c r="AS38" s="1">
        <f t="shared" si="28"/>
        <v>0.1995043157</v>
      </c>
      <c r="AT38" s="1">
        <v>0.5</v>
      </c>
      <c r="AU38" s="1">
        <f t="shared" si="29"/>
        <v>1180.183839</v>
      </c>
      <c r="AV38" s="1">
        <f t="shared" si="30"/>
        <v>6.949787338</v>
      </c>
      <c r="AW38" s="1">
        <f t="shared" si="31"/>
        <v>117.7258846</v>
      </c>
      <c r="AX38" s="1">
        <f t="shared" si="32"/>
        <v>0.3699079843</v>
      </c>
      <c r="AY38" s="1">
        <f t="shared" si="33"/>
        <v>0.006378273089</v>
      </c>
      <c r="AZ38" s="1">
        <f t="shared" si="34"/>
        <v>1.605578453</v>
      </c>
      <c r="BA38" s="1" t="s">
        <v>374</v>
      </c>
      <c r="BB38" s="1">
        <v>788.85</v>
      </c>
      <c r="BC38" s="1">
        <f t="shared" si="35"/>
        <v>463.11</v>
      </c>
      <c r="BD38" s="1">
        <f t="shared" si="36"/>
        <v>0.5393349811</v>
      </c>
      <c r="BE38" s="1">
        <f t="shared" si="37"/>
        <v>0.812750937</v>
      </c>
      <c r="BF38" s="1">
        <f t="shared" si="38"/>
        <v>0.4655718583</v>
      </c>
      <c r="BG38" s="1">
        <f t="shared" si="39"/>
        <v>0.7893338456</v>
      </c>
      <c r="BH38" s="1">
        <f t="shared" si="40"/>
        <v>1399.998333</v>
      </c>
      <c r="BI38" s="1">
        <f t="shared" si="41"/>
        <v>1180.183839</v>
      </c>
      <c r="BJ38" s="1">
        <f t="shared" si="42"/>
        <v>0.8429894598</v>
      </c>
      <c r="BK38" s="1">
        <f t="shared" si="43"/>
        <v>0.1959789196</v>
      </c>
      <c r="BL38" s="1">
        <v>6.0</v>
      </c>
      <c r="BM38" s="1">
        <v>0.5</v>
      </c>
      <c r="BN38" s="1" t="s">
        <v>266</v>
      </c>
      <c r="BO38" s="1">
        <v>2.0</v>
      </c>
      <c r="BP38" s="1">
        <v>1.60737636685E9</v>
      </c>
      <c r="BQ38" s="1">
        <v>390.560666666667</v>
      </c>
      <c r="BR38" s="1">
        <v>399.966133333333</v>
      </c>
      <c r="BS38" s="1">
        <v>31.5046466666667</v>
      </c>
      <c r="BT38" s="1">
        <v>28.86137</v>
      </c>
      <c r="BU38" s="1">
        <v>388.2777</v>
      </c>
      <c r="BV38" s="1">
        <v>30.93926</v>
      </c>
      <c r="BW38" s="1">
        <v>500.0132</v>
      </c>
      <c r="BX38" s="1">
        <v>102.207</v>
      </c>
      <c r="BY38" s="1">
        <v>0.0487150733333333</v>
      </c>
      <c r="BZ38" s="1">
        <v>37.8678466666667</v>
      </c>
      <c r="CA38" s="1">
        <v>38.1356</v>
      </c>
      <c r="CB38" s="1">
        <v>999.9</v>
      </c>
      <c r="CC38" s="1">
        <v>0.0</v>
      </c>
      <c r="CD38" s="1">
        <v>0.0</v>
      </c>
      <c r="CE38" s="1">
        <v>10000.2946666667</v>
      </c>
      <c r="CF38" s="1">
        <v>0.0</v>
      </c>
      <c r="CG38" s="1">
        <v>150.1454</v>
      </c>
      <c r="CH38" s="1">
        <v>1399.99833333333</v>
      </c>
      <c r="CI38" s="1">
        <v>0.899995166666667</v>
      </c>
      <c r="CJ38" s="1">
        <v>0.100004833333333</v>
      </c>
      <c r="CK38" s="1">
        <v>0.0</v>
      </c>
      <c r="CL38" s="1">
        <v>1002.47806666667</v>
      </c>
      <c r="CM38" s="1">
        <v>4.99975</v>
      </c>
      <c r="CN38" s="1">
        <v>13831.2366666667</v>
      </c>
      <c r="CO38" s="1">
        <v>12178.0166666667</v>
      </c>
      <c r="CP38" s="1">
        <v>47.562</v>
      </c>
      <c r="CQ38" s="1">
        <v>49.0</v>
      </c>
      <c r="CR38" s="1">
        <v>48.187</v>
      </c>
      <c r="CS38" s="1">
        <v>48.812</v>
      </c>
      <c r="CT38" s="1">
        <v>49.437</v>
      </c>
      <c r="CU38" s="1">
        <v>1255.491</v>
      </c>
      <c r="CV38" s="1">
        <v>139.508</v>
      </c>
      <c r="CW38" s="1">
        <v>0.0</v>
      </c>
      <c r="CX38" s="1">
        <v>155.700000047684</v>
      </c>
      <c r="CY38" s="1">
        <v>0.0</v>
      </c>
      <c r="CZ38" s="1">
        <v>1002.18857692308</v>
      </c>
      <c r="DA38" s="1">
        <v>-61.8819487735044</v>
      </c>
      <c r="DB38" s="1">
        <v>-878.256410728518</v>
      </c>
      <c r="DC38" s="1">
        <v>13827.0923076923</v>
      </c>
      <c r="DD38" s="1">
        <v>15.0</v>
      </c>
      <c r="DE38" s="1">
        <v>1.6073761011E9</v>
      </c>
      <c r="DF38" s="1" t="s">
        <v>370</v>
      </c>
      <c r="DG38" s="1">
        <v>1.6073761011E9</v>
      </c>
      <c r="DH38" s="1">
        <v>1.6073719846E9</v>
      </c>
      <c r="DI38" s="1">
        <v>8.0</v>
      </c>
      <c r="DJ38" s="1">
        <v>0.029</v>
      </c>
      <c r="DK38" s="1">
        <v>-0.143</v>
      </c>
      <c r="DL38" s="1">
        <v>2.283</v>
      </c>
      <c r="DM38" s="1">
        <v>0.565</v>
      </c>
      <c r="DN38" s="1">
        <v>400.0</v>
      </c>
      <c r="DO38" s="1">
        <v>33.0</v>
      </c>
      <c r="DP38" s="1">
        <v>0.2</v>
      </c>
      <c r="DQ38" s="1">
        <v>0.22</v>
      </c>
      <c r="DR38" s="1">
        <v>6.96510661991185</v>
      </c>
      <c r="DS38" s="1">
        <v>-0.92987299794512</v>
      </c>
      <c r="DT38" s="1">
        <v>0.0676005533633168</v>
      </c>
      <c r="DU38" s="1">
        <v>0.0</v>
      </c>
      <c r="DV38" s="1">
        <v>-9.42017161290322</v>
      </c>
      <c r="DW38" s="1">
        <v>1.17431177419356</v>
      </c>
      <c r="DX38" s="1">
        <v>0.0881319335079525</v>
      </c>
      <c r="DY38" s="1">
        <v>0.0</v>
      </c>
      <c r="DZ38" s="1">
        <v>2.64522580645161</v>
      </c>
      <c r="EA38" s="1">
        <v>-0.166532419354845</v>
      </c>
      <c r="EB38" s="1">
        <v>0.0124840612638659</v>
      </c>
      <c r="EC38" s="1">
        <v>1.0</v>
      </c>
      <c r="ED38" s="1">
        <v>1.0</v>
      </c>
      <c r="EE38" s="1">
        <v>3.0</v>
      </c>
      <c r="EF38" s="1" t="s">
        <v>268</v>
      </c>
      <c r="EG38" s="1">
        <v>100.0</v>
      </c>
      <c r="EH38" s="1">
        <v>100.0</v>
      </c>
      <c r="EI38" s="1">
        <v>2.283</v>
      </c>
      <c r="EJ38" s="1">
        <v>0.5654</v>
      </c>
      <c r="EK38" s="1">
        <v>2.28294999999997</v>
      </c>
      <c r="EL38" s="1">
        <v>0.0</v>
      </c>
      <c r="EM38" s="1">
        <v>0.0</v>
      </c>
      <c r="EN38" s="1">
        <v>0.0</v>
      </c>
      <c r="EO38" s="1">
        <v>0.565380000000001</v>
      </c>
      <c r="EP38" s="1">
        <v>0.0</v>
      </c>
      <c r="EQ38" s="1">
        <v>0.0</v>
      </c>
      <c r="ER38" s="1">
        <v>0.0</v>
      </c>
      <c r="ES38" s="1">
        <v>-1.0</v>
      </c>
      <c r="ET38" s="1">
        <v>-1.0</v>
      </c>
      <c r="EU38" s="1">
        <v>-1.0</v>
      </c>
      <c r="EV38" s="1">
        <v>-1.0</v>
      </c>
      <c r="EW38" s="1">
        <v>4.6</v>
      </c>
      <c r="EX38" s="1">
        <v>73.2</v>
      </c>
      <c r="EY38" s="1">
        <v>2.0</v>
      </c>
      <c r="EZ38" s="1">
        <v>514.881</v>
      </c>
      <c r="FA38" s="1">
        <v>507.25</v>
      </c>
      <c r="FB38" s="1">
        <v>36.7956</v>
      </c>
      <c r="FC38" s="1">
        <v>35.0318</v>
      </c>
      <c r="FD38" s="1">
        <v>29.9999</v>
      </c>
      <c r="FE38" s="1">
        <v>34.8261</v>
      </c>
      <c r="FF38" s="1">
        <v>34.7679</v>
      </c>
      <c r="FG38" s="1">
        <v>19.5396</v>
      </c>
      <c r="FH38" s="1">
        <v>0.0</v>
      </c>
      <c r="FI38" s="1">
        <v>100.0</v>
      </c>
      <c r="FJ38" s="1">
        <v>-999.9</v>
      </c>
      <c r="FK38" s="1">
        <v>400.0</v>
      </c>
      <c r="FL38" s="1">
        <v>30.6717</v>
      </c>
      <c r="FM38" s="1">
        <v>101.207</v>
      </c>
      <c r="FN38" s="1">
        <v>100.491</v>
      </c>
    </row>
    <row r="39" ht="15.75" customHeight="1">
      <c r="A39" s="1">
        <v>23.0</v>
      </c>
      <c r="B39" s="1">
        <v>1.6073765521E9</v>
      </c>
      <c r="C39" s="1">
        <v>4320.0</v>
      </c>
      <c r="D39" s="1" t="s">
        <v>375</v>
      </c>
      <c r="E39" s="1" t="s">
        <v>376</v>
      </c>
      <c r="F39" s="1" t="s">
        <v>377</v>
      </c>
      <c r="G39" s="1" t="s">
        <v>378</v>
      </c>
      <c r="H39" s="1">
        <v>1.6073765441E9</v>
      </c>
      <c r="I39" s="1">
        <f t="shared" si="1"/>
        <v>0.001145865997</v>
      </c>
      <c r="J39" s="1">
        <f t="shared" si="2"/>
        <v>3.764733553</v>
      </c>
      <c r="K39" s="1">
        <f t="shared" si="3"/>
        <v>395.1104194</v>
      </c>
      <c r="L39" s="1">
        <f t="shared" si="4"/>
        <v>170.9114022</v>
      </c>
      <c r="M39" s="1">
        <f t="shared" si="5"/>
        <v>17.47571135</v>
      </c>
      <c r="N39" s="1">
        <f t="shared" si="6"/>
        <v>40.40008771</v>
      </c>
      <c r="O39" s="1">
        <f t="shared" si="7"/>
        <v>0.02931848547</v>
      </c>
      <c r="P39" s="1">
        <f t="shared" si="8"/>
        <v>2.967770538</v>
      </c>
      <c r="Q39" s="1">
        <f t="shared" si="9"/>
        <v>0.02915852438</v>
      </c>
      <c r="R39" s="1">
        <f t="shared" si="10"/>
        <v>0.01823837671</v>
      </c>
      <c r="S39" s="1">
        <f t="shared" si="11"/>
        <v>231.2953877</v>
      </c>
      <c r="T39" s="1">
        <f t="shared" si="12"/>
        <v>38.94754081</v>
      </c>
      <c r="U39" s="1">
        <f t="shared" si="13"/>
        <v>38.61226129</v>
      </c>
      <c r="V39" s="1">
        <f t="shared" si="14"/>
        <v>6.881370193</v>
      </c>
      <c r="W39" s="1">
        <f t="shared" si="15"/>
        <v>46.1856033</v>
      </c>
      <c r="X39" s="1">
        <f t="shared" si="16"/>
        <v>3.05847194</v>
      </c>
      <c r="Y39" s="1">
        <f t="shared" si="17"/>
        <v>6.622132703</v>
      </c>
      <c r="Z39" s="1">
        <f t="shared" si="18"/>
        <v>3.822898253</v>
      </c>
      <c r="AA39" s="1">
        <f t="shared" si="19"/>
        <v>-50.53269048</v>
      </c>
      <c r="AB39" s="1">
        <f t="shared" si="20"/>
        <v>-113.5834124</v>
      </c>
      <c r="AC39" s="1">
        <f t="shared" si="21"/>
        <v>-9.224759313</v>
      </c>
      <c r="AD39" s="1">
        <f t="shared" si="22"/>
        <v>57.95452549</v>
      </c>
      <c r="AE39" s="1">
        <v>0.0</v>
      </c>
      <c r="AF39" s="1">
        <v>0.0</v>
      </c>
      <c r="AG39" s="1">
        <f t="shared" si="23"/>
        <v>1</v>
      </c>
      <c r="AH39" s="1">
        <f t="shared" si="24"/>
        <v>0</v>
      </c>
      <c r="AI39" s="1">
        <f t="shared" si="25"/>
        <v>52143.13263</v>
      </c>
      <c r="AJ39" s="1" t="s">
        <v>263</v>
      </c>
      <c r="AK39" s="1">
        <v>715.476923076923</v>
      </c>
      <c r="AL39" s="1">
        <v>3262.08</v>
      </c>
      <c r="AM39" s="1">
        <f t="shared" si="26"/>
        <v>2546.603077</v>
      </c>
      <c r="AN39" s="1">
        <f t="shared" si="27"/>
        <v>0.7806684928</v>
      </c>
      <c r="AO39" s="1">
        <v>-0.577747479816223</v>
      </c>
      <c r="AP39" s="1" t="s">
        <v>379</v>
      </c>
      <c r="AQ39" s="1">
        <v>1129.20961538462</v>
      </c>
      <c r="AR39" s="1">
        <v>1326.19</v>
      </c>
      <c r="AS39" s="1">
        <f t="shared" si="28"/>
        <v>0.1485310435</v>
      </c>
      <c r="AT39" s="1">
        <v>0.5</v>
      </c>
      <c r="AU39" s="1">
        <f t="shared" si="29"/>
        <v>1180.206349</v>
      </c>
      <c r="AV39" s="1">
        <f t="shared" si="30"/>
        <v>3.764733553</v>
      </c>
      <c r="AW39" s="1">
        <f t="shared" si="31"/>
        <v>87.64864031</v>
      </c>
      <c r="AX39" s="1">
        <f t="shared" si="32"/>
        <v>0.390766029</v>
      </c>
      <c r="AY39" s="1">
        <f t="shared" si="33"/>
        <v>0.003679425243</v>
      </c>
      <c r="AZ39" s="1">
        <f t="shared" si="34"/>
        <v>1.459738047</v>
      </c>
      <c r="BA39" s="1" t="s">
        <v>380</v>
      </c>
      <c r="BB39" s="1">
        <v>807.96</v>
      </c>
      <c r="BC39" s="1">
        <f t="shared" si="35"/>
        <v>518.23</v>
      </c>
      <c r="BD39" s="1">
        <f t="shared" si="36"/>
        <v>0.3801022415</v>
      </c>
      <c r="BE39" s="1">
        <f t="shared" si="37"/>
        <v>0.7888326569</v>
      </c>
      <c r="BF39" s="1">
        <f t="shared" si="38"/>
        <v>0.3225416191</v>
      </c>
      <c r="BG39" s="1">
        <f t="shared" si="39"/>
        <v>0.760185212</v>
      </c>
      <c r="BH39" s="1">
        <f t="shared" si="40"/>
        <v>1400.025161</v>
      </c>
      <c r="BI39" s="1">
        <f t="shared" si="41"/>
        <v>1180.206349</v>
      </c>
      <c r="BJ39" s="1">
        <f t="shared" si="42"/>
        <v>0.8429893846</v>
      </c>
      <c r="BK39" s="1">
        <f t="shared" si="43"/>
        <v>0.1959787692</v>
      </c>
      <c r="BL39" s="1">
        <v>6.0</v>
      </c>
      <c r="BM39" s="1">
        <v>0.5</v>
      </c>
      <c r="BN39" s="1" t="s">
        <v>266</v>
      </c>
      <c r="BO39" s="1">
        <v>2.0</v>
      </c>
      <c r="BP39" s="1">
        <v>1.6073765441E9</v>
      </c>
      <c r="BQ39" s="1">
        <v>395.110419354839</v>
      </c>
      <c r="BR39" s="1">
        <v>400.171258064516</v>
      </c>
      <c r="BS39" s="1">
        <v>29.9116709677419</v>
      </c>
      <c r="BT39" s="1">
        <v>28.5777967741935</v>
      </c>
      <c r="BU39" s="1">
        <v>392.827419354839</v>
      </c>
      <c r="BV39" s="1">
        <v>29.3462870967742</v>
      </c>
      <c r="BW39" s="1">
        <v>500.013225806452</v>
      </c>
      <c r="BX39" s="1">
        <v>102.202225806452</v>
      </c>
      <c r="BY39" s="1">
        <v>0.0478939903225806</v>
      </c>
      <c r="BZ39" s="1">
        <v>37.9023580645161</v>
      </c>
      <c r="CA39" s="1">
        <v>38.6122612903226</v>
      </c>
      <c r="CB39" s="1">
        <v>999.9</v>
      </c>
      <c r="CC39" s="1">
        <v>0.0</v>
      </c>
      <c r="CD39" s="1">
        <v>0.0</v>
      </c>
      <c r="CE39" s="1">
        <v>9999.31129032258</v>
      </c>
      <c r="CF39" s="1">
        <v>0.0</v>
      </c>
      <c r="CG39" s="1">
        <v>114.851322580645</v>
      </c>
      <c r="CH39" s="1">
        <v>1400.02516129032</v>
      </c>
      <c r="CI39" s="1">
        <v>0.899997032258064</v>
      </c>
      <c r="CJ39" s="1">
        <v>0.100002725806452</v>
      </c>
      <c r="CK39" s="1">
        <v>0.0</v>
      </c>
      <c r="CL39" s="1">
        <v>1130.09290322581</v>
      </c>
      <c r="CM39" s="1">
        <v>4.99975</v>
      </c>
      <c r="CN39" s="1">
        <v>15467.764516129</v>
      </c>
      <c r="CO39" s="1">
        <v>12178.2580645161</v>
      </c>
      <c r="CP39" s="1">
        <v>47.5</v>
      </c>
      <c r="CQ39" s="1">
        <v>48.875</v>
      </c>
      <c r="CR39" s="1">
        <v>48.125</v>
      </c>
      <c r="CS39" s="1">
        <v>48.6930967741935</v>
      </c>
      <c r="CT39" s="1">
        <v>49.375</v>
      </c>
      <c r="CU39" s="1">
        <v>1255.51806451613</v>
      </c>
      <c r="CV39" s="1">
        <v>139.507096774194</v>
      </c>
      <c r="CW39" s="1">
        <v>0.0</v>
      </c>
      <c r="CX39" s="1">
        <v>176.300000190735</v>
      </c>
      <c r="CY39" s="1">
        <v>0.0</v>
      </c>
      <c r="CZ39" s="1">
        <v>1129.20961538462</v>
      </c>
      <c r="DA39" s="1">
        <v>-215.128546983867</v>
      </c>
      <c r="DB39" s="1">
        <v>-2920.64957218705</v>
      </c>
      <c r="DC39" s="1">
        <v>15455.6923076923</v>
      </c>
      <c r="DD39" s="1">
        <v>15.0</v>
      </c>
      <c r="DE39" s="1">
        <v>1.6073761011E9</v>
      </c>
      <c r="DF39" s="1" t="s">
        <v>370</v>
      </c>
      <c r="DG39" s="1">
        <v>1.6073761011E9</v>
      </c>
      <c r="DH39" s="1">
        <v>1.6073719846E9</v>
      </c>
      <c r="DI39" s="1">
        <v>8.0</v>
      </c>
      <c r="DJ39" s="1">
        <v>0.029</v>
      </c>
      <c r="DK39" s="1">
        <v>-0.143</v>
      </c>
      <c r="DL39" s="1">
        <v>2.283</v>
      </c>
      <c r="DM39" s="1">
        <v>0.565</v>
      </c>
      <c r="DN39" s="1">
        <v>400.0</v>
      </c>
      <c r="DO39" s="1">
        <v>33.0</v>
      </c>
      <c r="DP39" s="1">
        <v>0.2</v>
      </c>
      <c r="DQ39" s="1">
        <v>0.22</v>
      </c>
      <c r="DR39" s="1">
        <v>3.76535167950783</v>
      </c>
      <c r="DS39" s="1">
        <v>-0.272208774871898</v>
      </c>
      <c r="DT39" s="1">
        <v>0.0269398389652965</v>
      </c>
      <c r="DU39" s="1">
        <v>1.0</v>
      </c>
      <c r="DV39" s="1">
        <v>-5.06086870967742</v>
      </c>
      <c r="DW39" s="1">
        <v>0.116528709677408</v>
      </c>
      <c r="DX39" s="1">
        <v>0.0239772699812639</v>
      </c>
      <c r="DY39" s="1">
        <v>1.0</v>
      </c>
      <c r="DZ39" s="1">
        <v>1.33387709677419</v>
      </c>
      <c r="EA39" s="1">
        <v>0.477546290322576</v>
      </c>
      <c r="EB39" s="1">
        <v>0.0357999373033825</v>
      </c>
      <c r="EC39" s="1">
        <v>0.0</v>
      </c>
      <c r="ED39" s="1">
        <v>2.0</v>
      </c>
      <c r="EE39" s="1">
        <v>3.0</v>
      </c>
      <c r="EF39" s="1" t="s">
        <v>275</v>
      </c>
      <c r="EG39" s="1">
        <v>100.0</v>
      </c>
      <c r="EH39" s="1">
        <v>100.0</v>
      </c>
      <c r="EI39" s="1">
        <v>2.283</v>
      </c>
      <c r="EJ39" s="1">
        <v>0.5654</v>
      </c>
      <c r="EK39" s="1">
        <v>2.28294999999997</v>
      </c>
      <c r="EL39" s="1">
        <v>0.0</v>
      </c>
      <c r="EM39" s="1">
        <v>0.0</v>
      </c>
      <c r="EN39" s="1">
        <v>0.0</v>
      </c>
      <c r="EO39" s="1">
        <v>0.565380000000001</v>
      </c>
      <c r="EP39" s="1">
        <v>0.0</v>
      </c>
      <c r="EQ39" s="1">
        <v>0.0</v>
      </c>
      <c r="ER39" s="1">
        <v>0.0</v>
      </c>
      <c r="ES39" s="1">
        <v>-1.0</v>
      </c>
      <c r="ET39" s="1">
        <v>-1.0</v>
      </c>
      <c r="EU39" s="1">
        <v>-1.0</v>
      </c>
      <c r="EV39" s="1">
        <v>-1.0</v>
      </c>
      <c r="EW39" s="1">
        <v>7.5</v>
      </c>
      <c r="EX39" s="1">
        <v>76.1</v>
      </c>
      <c r="EY39" s="1">
        <v>2.0</v>
      </c>
      <c r="EZ39" s="1">
        <v>506.101</v>
      </c>
      <c r="FA39" s="1">
        <v>507.771</v>
      </c>
      <c r="FB39" s="1">
        <v>36.7822</v>
      </c>
      <c r="FC39" s="1">
        <v>34.9614</v>
      </c>
      <c r="FD39" s="1">
        <v>30.0003</v>
      </c>
      <c r="FE39" s="1">
        <v>34.7589</v>
      </c>
      <c r="FF39" s="1">
        <v>34.7032</v>
      </c>
      <c r="FG39" s="1">
        <v>19.4892</v>
      </c>
      <c r="FH39" s="1">
        <v>0.0</v>
      </c>
      <c r="FI39" s="1">
        <v>100.0</v>
      </c>
      <c r="FJ39" s="1">
        <v>-999.9</v>
      </c>
      <c r="FK39" s="1">
        <v>400.0</v>
      </c>
      <c r="FL39" s="1">
        <v>31.4273</v>
      </c>
      <c r="FM39" s="1">
        <v>101.217</v>
      </c>
      <c r="FN39" s="1">
        <v>100.504</v>
      </c>
    </row>
    <row r="40" ht="15.75" customHeight="1">
      <c r="A40" s="1">
        <v>24.0</v>
      </c>
      <c r="B40" s="1">
        <v>1.6073767235E9</v>
      </c>
      <c r="C40" s="1">
        <v>4491.40000009537</v>
      </c>
      <c r="D40" s="1" t="s">
        <v>381</v>
      </c>
      <c r="E40" s="1" t="s">
        <v>382</v>
      </c>
      <c r="F40" s="1" t="s">
        <v>377</v>
      </c>
      <c r="G40" s="1" t="s">
        <v>378</v>
      </c>
      <c r="H40" s="1">
        <v>1.60737671575E9</v>
      </c>
      <c r="I40" s="1">
        <f t="shared" si="1"/>
        <v>0.001301528738</v>
      </c>
      <c r="J40" s="1">
        <f t="shared" si="2"/>
        <v>3.929501435</v>
      </c>
      <c r="K40" s="1">
        <f t="shared" si="3"/>
        <v>394.6729333</v>
      </c>
      <c r="L40" s="1">
        <f t="shared" si="4"/>
        <v>197.5056486</v>
      </c>
      <c r="M40" s="1">
        <f t="shared" si="5"/>
        <v>20.19290384</v>
      </c>
      <c r="N40" s="1">
        <f t="shared" si="6"/>
        <v>40.35121348</v>
      </c>
      <c r="O40" s="1">
        <f t="shared" si="7"/>
        <v>0.03521241838</v>
      </c>
      <c r="P40" s="1">
        <f t="shared" si="8"/>
        <v>2.968030411</v>
      </c>
      <c r="Q40" s="1">
        <f t="shared" si="9"/>
        <v>0.03498197119</v>
      </c>
      <c r="R40" s="1">
        <f t="shared" si="10"/>
        <v>0.02188431089</v>
      </c>
      <c r="S40" s="1">
        <f t="shared" si="11"/>
        <v>231.2959178</v>
      </c>
      <c r="T40" s="1">
        <f t="shared" si="12"/>
        <v>38.77713695</v>
      </c>
      <c r="U40" s="1">
        <f t="shared" si="13"/>
        <v>38.03356333</v>
      </c>
      <c r="V40" s="1">
        <f t="shared" si="14"/>
        <v>6.669396634</v>
      </c>
      <c r="W40" s="1">
        <f t="shared" si="15"/>
        <v>46.32829379</v>
      </c>
      <c r="X40" s="1">
        <f t="shared" si="16"/>
        <v>3.046238206</v>
      </c>
      <c r="Y40" s="1">
        <f t="shared" si="17"/>
        <v>6.575330013</v>
      </c>
      <c r="Z40" s="1">
        <f t="shared" si="18"/>
        <v>3.623158428</v>
      </c>
      <c r="AA40" s="1">
        <f t="shared" si="19"/>
        <v>-57.39741736</v>
      </c>
      <c r="AB40" s="1">
        <f t="shared" si="20"/>
        <v>-41.91259585</v>
      </c>
      <c r="AC40" s="1">
        <f t="shared" si="21"/>
        <v>-3.392036727</v>
      </c>
      <c r="AD40" s="1">
        <f t="shared" si="22"/>
        <v>128.5938679</v>
      </c>
      <c r="AE40" s="1">
        <v>0.0</v>
      </c>
      <c r="AF40" s="1">
        <v>0.0</v>
      </c>
      <c r="AG40" s="1">
        <f t="shared" si="23"/>
        <v>1</v>
      </c>
      <c r="AH40" s="1">
        <f t="shared" si="24"/>
        <v>0</v>
      </c>
      <c r="AI40" s="1">
        <f t="shared" si="25"/>
        <v>52172.188</v>
      </c>
      <c r="AJ40" s="1" t="s">
        <v>263</v>
      </c>
      <c r="AK40" s="1">
        <v>715.476923076923</v>
      </c>
      <c r="AL40" s="1">
        <v>3262.08</v>
      </c>
      <c r="AM40" s="1">
        <f t="shared" si="26"/>
        <v>2546.603077</v>
      </c>
      <c r="AN40" s="1">
        <f t="shared" si="27"/>
        <v>0.7806684928</v>
      </c>
      <c r="AO40" s="1">
        <v>-0.577747479816223</v>
      </c>
      <c r="AP40" s="1" t="s">
        <v>383</v>
      </c>
      <c r="AQ40" s="1">
        <v>1033.5256</v>
      </c>
      <c r="AR40" s="1">
        <v>1245.87</v>
      </c>
      <c r="AS40" s="1">
        <f t="shared" si="28"/>
        <v>0.1704386493</v>
      </c>
      <c r="AT40" s="1">
        <v>0.5</v>
      </c>
      <c r="AU40" s="1">
        <f t="shared" si="29"/>
        <v>1180.206761</v>
      </c>
      <c r="AV40" s="1">
        <f t="shared" si="30"/>
        <v>3.929501435</v>
      </c>
      <c r="AW40" s="1">
        <f t="shared" si="31"/>
        <v>100.5764231</v>
      </c>
      <c r="AX40" s="1">
        <f t="shared" si="32"/>
        <v>0.3670045831</v>
      </c>
      <c r="AY40" s="1">
        <f t="shared" si="33"/>
        <v>0.003819033296</v>
      </c>
      <c r="AZ40" s="1">
        <f t="shared" si="34"/>
        <v>1.618314912</v>
      </c>
      <c r="BA40" s="1" t="s">
        <v>384</v>
      </c>
      <c r="BB40" s="1">
        <v>788.63</v>
      </c>
      <c r="BC40" s="1">
        <f t="shared" si="35"/>
        <v>457.24</v>
      </c>
      <c r="BD40" s="1">
        <f t="shared" si="36"/>
        <v>0.464404689</v>
      </c>
      <c r="BE40" s="1">
        <f t="shared" si="37"/>
        <v>0.8151407952</v>
      </c>
      <c r="BF40" s="1">
        <f t="shared" si="38"/>
        <v>0.4003528878</v>
      </c>
      <c r="BG40" s="1">
        <f t="shared" si="39"/>
        <v>0.7917252666</v>
      </c>
      <c r="BH40" s="1">
        <f t="shared" si="40"/>
        <v>1400.025333</v>
      </c>
      <c r="BI40" s="1">
        <f t="shared" si="41"/>
        <v>1180.206761</v>
      </c>
      <c r="BJ40" s="1">
        <f t="shared" si="42"/>
        <v>0.842989575</v>
      </c>
      <c r="BK40" s="1">
        <f t="shared" si="43"/>
        <v>0.19597915</v>
      </c>
      <c r="BL40" s="1">
        <v>6.0</v>
      </c>
      <c r="BM40" s="1">
        <v>0.5</v>
      </c>
      <c r="BN40" s="1" t="s">
        <v>266</v>
      </c>
      <c r="BO40" s="1">
        <v>2.0</v>
      </c>
      <c r="BP40" s="1">
        <v>1.60737671575E9</v>
      </c>
      <c r="BQ40" s="1">
        <v>394.672933333333</v>
      </c>
      <c r="BR40" s="1">
        <v>400.004633333333</v>
      </c>
      <c r="BS40" s="1">
        <v>29.7950833333333</v>
      </c>
      <c r="BT40" s="1">
        <v>28.2798166666667</v>
      </c>
      <c r="BU40" s="1">
        <v>392.363933333333</v>
      </c>
      <c r="BV40" s="1">
        <v>29.2296966666667</v>
      </c>
      <c r="BW40" s="1">
        <v>500.010833333333</v>
      </c>
      <c r="BX40" s="1">
        <v>102.190633333333</v>
      </c>
      <c r="BY40" s="1">
        <v>0.04899365</v>
      </c>
      <c r="BZ40" s="1">
        <v>37.77163</v>
      </c>
      <c r="CA40" s="1">
        <v>38.0335633333333</v>
      </c>
      <c r="CB40" s="1">
        <v>999.9</v>
      </c>
      <c r="CC40" s="1">
        <v>0.0</v>
      </c>
      <c r="CD40" s="1">
        <v>0.0</v>
      </c>
      <c r="CE40" s="1">
        <v>10001.9173333333</v>
      </c>
      <c r="CF40" s="1">
        <v>0.0</v>
      </c>
      <c r="CG40" s="1">
        <v>133.750566666667</v>
      </c>
      <c r="CH40" s="1">
        <v>1400.02533333333</v>
      </c>
      <c r="CI40" s="1">
        <v>0.899989866666667</v>
      </c>
      <c r="CJ40" s="1">
        <v>0.100010023333333</v>
      </c>
      <c r="CK40" s="1">
        <v>0.0</v>
      </c>
      <c r="CL40" s="1">
        <v>1033.919</v>
      </c>
      <c r="CM40" s="1">
        <v>4.99975</v>
      </c>
      <c r="CN40" s="1">
        <v>14186.81</v>
      </c>
      <c r="CO40" s="1">
        <v>12178.2133333333</v>
      </c>
      <c r="CP40" s="1">
        <v>47.562</v>
      </c>
      <c r="CQ40" s="1">
        <v>48.9769</v>
      </c>
      <c r="CR40" s="1">
        <v>48.187</v>
      </c>
      <c r="CS40" s="1">
        <v>48.7353</v>
      </c>
      <c r="CT40" s="1">
        <v>49.437</v>
      </c>
      <c r="CU40" s="1">
        <v>1255.50933333333</v>
      </c>
      <c r="CV40" s="1">
        <v>139.516</v>
      </c>
      <c r="CW40" s="1">
        <v>0.0</v>
      </c>
      <c r="CX40" s="1">
        <v>170.5</v>
      </c>
      <c r="CY40" s="1">
        <v>0.0</v>
      </c>
      <c r="CZ40" s="1">
        <v>1033.5256</v>
      </c>
      <c r="DA40" s="1">
        <v>-50.7915385641553</v>
      </c>
      <c r="DB40" s="1">
        <v>-692.915385717974</v>
      </c>
      <c r="DC40" s="1">
        <v>14181.016</v>
      </c>
      <c r="DD40" s="1">
        <v>15.0</v>
      </c>
      <c r="DE40" s="1">
        <v>1.607376744E9</v>
      </c>
      <c r="DF40" s="1" t="s">
        <v>385</v>
      </c>
      <c r="DG40" s="1">
        <v>1.607376744E9</v>
      </c>
      <c r="DH40" s="1">
        <v>1.6073719846E9</v>
      </c>
      <c r="DI40" s="1">
        <v>9.0</v>
      </c>
      <c r="DJ40" s="1">
        <v>0.026</v>
      </c>
      <c r="DK40" s="1">
        <v>-0.143</v>
      </c>
      <c r="DL40" s="1">
        <v>2.309</v>
      </c>
      <c r="DM40" s="1">
        <v>0.565</v>
      </c>
      <c r="DN40" s="1">
        <v>400.0</v>
      </c>
      <c r="DO40" s="1">
        <v>33.0</v>
      </c>
      <c r="DP40" s="1">
        <v>0.23</v>
      </c>
      <c r="DQ40" s="1">
        <v>0.22</v>
      </c>
      <c r="DR40" s="1">
        <v>3.95823612823156</v>
      </c>
      <c r="DS40" s="1">
        <v>-0.311988033601464</v>
      </c>
      <c r="DT40" s="1">
        <v>0.030101316118216</v>
      </c>
      <c r="DU40" s="1">
        <v>1.0</v>
      </c>
      <c r="DV40" s="1">
        <v>-5.35776233333333</v>
      </c>
      <c r="DW40" s="1">
        <v>0.370930812013352</v>
      </c>
      <c r="DX40" s="1">
        <v>0.0372494679768122</v>
      </c>
      <c r="DY40" s="1">
        <v>0.0</v>
      </c>
      <c r="DZ40" s="1">
        <v>1.51526233333333</v>
      </c>
      <c r="EA40" s="1">
        <v>0.0494076974415991</v>
      </c>
      <c r="EB40" s="1">
        <v>0.0037390726865836</v>
      </c>
      <c r="EC40" s="1">
        <v>1.0</v>
      </c>
      <c r="ED40" s="1">
        <v>2.0</v>
      </c>
      <c r="EE40" s="1">
        <v>3.0</v>
      </c>
      <c r="EF40" s="1" t="s">
        <v>275</v>
      </c>
      <c r="EG40" s="1">
        <v>100.0</v>
      </c>
      <c r="EH40" s="1">
        <v>100.0</v>
      </c>
      <c r="EI40" s="1">
        <v>2.309</v>
      </c>
      <c r="EJ40" s="1">
        <v>0.5653</v>
      </c>
      <c r="EK40" s="1">
        <v>2.28294999999997</v>
      </c>
      <c r="EL40" s="1">
        <v>0.0</v>
      </c>
      <c r="EM40" s="1">
        <v>0.0</v>
      </c>
      <c r="EN40" s="1">
        <v>0.0</v>
      </c>
      <c r="EO40" s="1">
        <v>0.565380000000001</v>
      </c>
      <c r="EP40" s="1">
        <v>0.0</v>
      </c>
      <c r="EQ40" s="1">
        <v>0.0</v>
      </c>
      <c r="ER40" s="1">
        <v>0.0</v>
      </c>
      <c r="ES40" s="1">
        <v>-1.0</v>
      </c>
      <c r="ET40" s="1">
        <v>-1.0</v>
      </c>
      <c r="EU40" s="1">
        <v>-1.0</v>
      </c>
      <c r="EV40" s="1">
        <v>-1.0</v>
      </c>
      <c r="EW40" s="1">
        <v>10.4</v>
      </c>
      <c r="EX40" s="1">
        <v>79.0</v>
      </c>
      <c r="EY40" s="1">
        <v>2.0</v>
      </c>
      <c r="EZ40" s="1">
        <v>515.738</v>
      </c>
      <c r="FA40" s="1">
        <v>507.881</v>
      </c>
      <c r="FB40" s="1">
        <v>36.6606</v>
      </c>
      <c r="FC40" s="1">
        <v>34.8985</v>
      </c>
      <c r="FD40" s="1">
        <v>29.9998</v>
      </c>
      <c r="FE40" s="1">
        <v>34.6928</v>
      </c>
      <c r="FF40" s="1">
        <v>34.6342</v>
      </c>
      <c r="FG40" s="1">
        <v>19.3295</v>
      </c>
      <c r="FH40" s="1">
        <v>0.0</v>
      </c>
      <c r="FI40" s="1">
        <v>100.0</v>
      </c>
      <c r="FJ40" s="1">
        <v>-999.9</v>
      </c>
      <c r="FK40" s="1">
        <v>400.0</v>
      </c>
      <c r="FL40" s="1">
        <v>29.8523</v>
      </c>
      <c r="FM40" s="1">
        <v>101.231</v>
      </c>
      <c r="FN40" s="1">
        <v>100.52</v>
      </c>
    </row>
    <row r="41" ht="15.75" customHeight="1">
      <c r="A41" s="1">
        <v>25.0</v>
      </c>
      <c r="B41" s="1">
        <v>1.6073771725E9</v>
      </c>
      <c r="C41" s="1">
        <v>4940.40000009537</v>
      </c>
      <c r="D41" s="1" t="s">
        <v>386</v>
      </c>
      <c r="E41" s="1" t="s">
        <v>387</v>
      </c>
      <c r="F41" s="1" t="s">
        <v>356</v>
      </c>
      <c r="G41" s="1" t="s">
        <v>283</v>
      </c>
      <c r="H41" s="1">
        <v>1.60737716475E9</v>
      </c>
      <c r="I41" s="1">
        <f t="shared" si="1"/>
        <v>0.003890951059</v>
      </c>
      <c r="J41" s="1">
        <f t="shared" si="2"/>
        <v>9.878337352</v>
      </c>
      <c r="K41" s="1">
        <f t="shared" si="3"/>
        <v>386.3389667</v>
      </c>
      <c r="L41" s="1">
        <f t="shared" si="4"/>
        <v>234.52645</v>
      </c>
      <c r="M41" s="1">
        <f t="shared" si="5"/>
        <v>23.97632482</v>
      </c>
      <c r="N41" s="1">
        <f t="shared" si="6"/>
        <v>39.49656234</v>
      </c>
      <c r="O41" s="1">
        <f t="shared" si="7"/>
        <v>0.1190677763</v>
      </c>
      <c r="P41" s="1">
        <f t="shared" si="8"/>
        <v>2.967647618</v>
      </c>
      <c r="Q41" s="1">
        <f t="shared" si="9"/>
        <v>0.116476077</v>
      </c>
      <c r="R41" s="1">
        <f t="shared" si="10"/>
        <v>0.0730257035</v>
      </c>
      <c r="S41" s="1">
        <f t="shared" si="11"/>
        <v>231.2929464</v>
      </c>
      <c r="T41" s="1">
        <f t="shared" si="12"/>
        <v>37.97965126</v>
      </c>
      <c r="U41" s="1">
        <f t="shared" si="13"/>
        <v>37.71857667</v>
      </c>
      <c r="V41" s="1">
        <f t="shared" si="14"/>
        <v>6.556418139</v>
      </c>
      <c r="W41" s="1">
        <f t="shared" si="15"/>
        <v>50.6550029</v>
      </c>
      <c r="X41" s="1">
        <f t="shared" si="16"/>
        <v>3.305997743</v>
      </c>
      <c r="Y41" s="1">
        <f t="shared" si="17"/>
        <v>6.526497983</v>
      </c>
      <c r="Z41" s="1">
        <f t="shared" si="18"/>
        <v>3.250420396</v>
      </c>
      <c r="AA41" s="1">
        <f t="shared" si="19"/>
        <v>-171.5909417</v>
      </c>
      <c r="AB41" s="1">
        <f t="shared" si="20"/>
        <v>-13.47237772</v>
      </c>
      <c r="AC41" s="1">
        <f t="shared" si="21"/>
        <v>-1.088098559</v>
      </c>
      <c r="AD41" s="1">
        <f t="shared" si="22"/>
        <v>45.14152845</v>
      </c>
      <c r="AE41" s="1">
        <v>0.0</v>
      </c>
      <c r="AF41" s="1">
        <v>0.0</v>
      </c>
      <c r="AG41" s="1">
        <f t="shared" si="23"/>
        <v>1</v>
      </c>
      <c r="AH41" s="1">
        <f t="shared" si="24"/>
        <v>0</v>
      </c>
      <c r="AI41" s="1">
        <f t="shared" si="25"/>
        <v>52184.26244</v>
      </c>
      <c r="AJ41" s="1" t="s">
        <v>263</v>
      </c>
      <c r="AK41" s="1">
        <v>715.476923076923</v>
      </c>
      <c r="AL41" s="1">
        <v>3262.08</v>
      </c>
      <c r="AM41" s="1">
        <f t="shared" si="26"/>
        <v>2546.603077</v>
      </c>
      <c r="AN41" s="1">
        <f t="shared" si="27"/>
        <v>0.7806684928</v>
      </c>
      <c r="AO41" s="1">
        <v>-0.577747479816223</v>
      </c>
      <c r="AP41" s="1" t="s">
        <v>388</v>
      </c>
      <c r="AQ41" s="1">
        <v>935.952269230769</v>
      </c>
      <c r="AR41" s="1">
        <v>1210.22</v>
      </c>
      <c r="AS41" s="1">
        <f t="shared" si="28"/>
        <v>0.2266263413</v>
      </c>
      <c r="AT41" s="1">
        <v>0.5</v>
      </c>
      <c r="AU41" s="1">
        <f t="shared" si="29"/>
        <v>1180.194861</v>
      </c>
      <c r="AV41" s="1">
        <f t="shared" si="30"/>
        <v>9.878337352</v>
      </c>
      <c r="AW41" s="1">
        <f t="shared" si="31"/>
        <v>133.7316217</v>
      </c>
      <c r="AX41" s="1">
        <f t="shared" si="32"/>
        <v>0.4297565732</v>
      </c>
      <c r="AY41" s="1">
        <f t="shared" si="33"/>
        <v>0.008859625796</v>
      </c>
      <c r="AZ41" s="1">
        <f t="shared" si="34"/>
        <v>1.695443804</v>
      </c>
      <c r="BA41" s="1" t="s">
        <v>389</v>
      </c>
      <c r="BB41" s="1">
        <v>690.12</v>
      </c>
      <c r="BC41" s="1">
        <f t="shared" si="35"/>
        <v>520.1</v>
      </c>
      <c r="BD41" s="1">
        <f t="shared" si="36"/>
        <v>0.5273365329</v>
      </c>
      <c r="BE41" s="1">
        <f t="shared" si="37"/>
        <v>0.7977806809</v>
      </c>
      <c r="BF41" s="1">
        <f t="shared" si="38"/>
        <v>0.5543639589</v>
      </c>
      <c r="BG41" s="1">
        <f t="shared" si="39"/>
        <v>0.8057243073</v>
      </c>
      <c r="BH41" s="1">
        <f t="shared" si="40"/>
        <v>1400.011667</v>
      </c>
      <c r="BI41" s="1">
        <f t="shared" si="41"/>
        <v>1180.194861</v>
      </c>
      <c r="BJ41" s="1">
        <f t="shared" si="42"/>
        <v>0.8429893042</v>
      </c>
      <c r="BK41" s="1">
        <f t="shared" si="43"/>
        <v>0.1959786084</v>
      </c>
      <c r="BL41" s="1">
        <v>6.0</v>
      </c>
      <c r="BM41" s="1">
        <v>0.5</v>
      </c>
      <c r="BN41" s="1" t="s">
        <v>266</v>
      </c>
      <c r="BO41" s="1">
        <v>2.0</v>
      </c>
      <c r="BP41" s="1">
        <v>1.60737716475E9</v>
      </c>
      <c r="BQ41" s="1">
        <v>386.338966666667</v>
      </c>
      <c r="BR41" s="1">
        <v>399.996466666667</v>
      </c>
      <c r="BS41" s="1">
        <v>32.3378966666667</v>
      </c>
      <c r="BT41" s="1">
        <v>27.81987</v>
      </c>
      <c r="BU41" s="1">
        <v>384.029633333333</v>
      </c>
      <c r="BV41" s="1">
        <v>31.7725033333333</v>
      </c>
      <c r="BW41" s="1">
        <v>500.013766666667</v>
      </c>
      <c r="BX41" s="1">
        <v>102.184466666667</v>
      </c>
      <c r="BY41" s="1">
        <v>0.0484576566666667</v>
      </c>
      <c r="BZ41" s="1">
        <v>37.63437</v>
      </c>
      <c r="CA41" s="1">
        <v>37.7185766666667</v>
      </c>
      <c r="CB41" s="1">
        <v>999.9</v>
      </c>
      <c r="CC41" s="1">
        <v>0.0</v>
      </c>
      <c r="CD41" s="1">
        <v>0.0</v>
      </c>
      <c r="CE41" s="1">
        <v>10000.353</v>
      </c>
      <c r="CF41" s="1">
        <v>0.0</v>
      </c>
      <c r="CG41" s="1">
        <v>114.183</v>
      </c>
      <c r="CH41" s="1">
        <v>1400.01166666667</v>
      </c>
      <c r="CI41" s="1">
        <v>0.899997933333333</v>
      </c>
      <c r="CJ41" s="1">
        <v>0.10000204</v>
      </c>
      <c r="CK41" s="1">
        <v>0.0</v>
      </c>
      <c r="CL41" s="1">
        <v>935.998466666667</v>
      </c>
      <c r="CM41" s="1">
        <v>4.99975</v>
      </c>
      <c r="CN41" s="1">
        <v>12961.72</v>
      </c>
      <c r="CO41" s="1">
        <v>12178.14</v>
      </c>
      <c r="CP41" s="1">
        <v>47.375</v>
      </c>
      <c r="CQ41" s="1">
        <v>48.812</v>
      </c>
      <c r="CR41" s="1">
        <v>48.0392666666667</v>
      </c>
      <c r="CS41" s="1">
        <v>48.562</v>
      </c>
      <c r="CT41" s="1">
        <v>49.2892666666667</v>
      </c>
      <c r="CU41" s="1">
        <v>1255.50966666667</v>
      </c>
      <c r="CV41" s="1">
        <v>139.502</v>
      </c>
      <c r="CW41" s="1">
        <v>0.0</v>
      </c>
      <c r="CX41" s="1">
        <v>448.5</v>
      </c>
      <c r="CY41" s="1">
        <v>0.0</v>
      </c>
      <c r="CZ41" s="1">
        <v>935.952269230769</v>
      </c>
      <c r="DA41" s="1">
        <v>-5.36297433775888</v>
      </c>
      <c r="DB41" s="1">
        <v>-67.8222221259683</v>
      </c>
      <c r="DC41" s="1">
        <v>12961.2</v>
      </c>
      <c r="DD41" s="1">
        <v>15.0</v>
      </c>
      <c r="DE41" s="1">
        <v>1.607376744E9</v>
      </c>
      <c r="DF41" s="1" t="s">
        <v>385</v>
      </c>
      <c r="DG41" s="1">
        <v>1.607376744E9</v>
      </c>
      <c r="DH41" s="1">
        <v>1.6073719846E9</v>
      </c>
      <c r="DI41" s="1">
        <v>9.0</v>
      </c>
      <c r="DJ41" s="1">
        <v>0.026</v>
      </c>
      <c r="DK41" s="1">
        <v>-0.143</v>
      </c>
      <c r="DL41" s="1">
        <v>2.309</v>
      </c>
      <c r="DM41" s="1">
        <v>0.565</v>
      </c>
      <c r="DN41" s="1">
        <v>400.0</v>
      </c>
      <c r="DO41" s="1">
        <v>33.0</v>
      </c>
      <c r="DP41" s="1">
        <v>0.23</v>
      </c>
      <c r="DQ41" s="1">
        <v>0.22</v>
      </c>
      <c r="DR41" s="1">
        <v>9.87532150545986</v>
      </c>
      <c r="DS41" s="1">
        <v>0.230061169576314</v>
      </c>
      <c r="DT41" s="1">
        <v>0.0247549209643431</v>
      </c>
      <c r="DU41" s="1">
        <v>1.0</v>
      </c>
      <c r="DV41" s="1">
        <v>-13.6576166666667</v>
      </c>
      <c r="DW41" s="1">
        <v>-0.220840044493913</v>
      </c>
      <c r="DX41" s="1">
        <v>0.0268610260828253</v>
      </c>
      <c r="DY41" s="1">
        <v>0.0</v>
      </c>
      <c r="DZ41" s="1">
        <v>4.51801633333333</v>
      </c>
      <c r="EA41" s="1">
        <v>-0.00263252502780544</v>
      </c>
      <c r="EB41" s="1">
        <v>8.23429751439367E-4</v>
      </c>
      <c r="EC41" s="1">
        <v>1.0</v>
      </c>
      <c r="ED41" s="1">
        <v>2.0</v>
      </c>
      <c r="EE41" s="1">
        <v>3.0</v>
      </c>
      <c r="EF41" s="1" t="s">
        <v>275</v>
      </c>
      <c r="EG41" s="1">
        <v>100.0</v>
      </c>
      <c r="EH41" s="1">
        <v>100.0</v>
      </c>
      <c r="EI41" s="1">
        <v>2.309</v>
      </c>
      <c r="EJ41" s="1">
        <v>0.5654</v>
      </c>
      <c r="EK41" s="1">
        <v>2.30928571428569</v>
      </c>
      <c r="EL41" s="1">
        <v>0.0</v>
      </c>
      <c r="EM41" s="1">
        <v>0.0</v>
      </c>
      <c r="EN41" s="1">
        <v>0.0</v>
      </c>
      <c r="EO41" s="1">
        <v>0.565380000000001</v>
      </c>
      <c r="EP41" s="1">
        <v>0.0</v>
      </c>
      <c r="EQ41" s="1">
        <v>0.0</v>
      </c>
      <c r="ER41" s="1">
        <v>0.0</v>
      </c>
      <c r="ES41" s="1">
        <v>-1.0</v>
      </c>
      <c r="ET41" s="1">
        <v>-1.0</v>
      </c>
      <c r="EU41" s="1">
        <v>-1.0</v>
      </c>
      <c r="EV41" s="1">
        <v>-1.0</v>
      </c>
      <c r="EW41" s="1">
        <v>7.1</v>
      </c>
      <c r="EX41" s="1">
        <v>86.5</v>
      </c>
      <c r="EY41" s="1">
        <v>2.0</v>
      </c>
      <c r="EZ41" s="1">
        <v>519.162</v>
      </c>
      <c r="FA41" s="1">
        <v>507.968</v>
      </c>
      <c r="FB41" s="1">
        <v>36.544</v>
      </c>
      <c r="FC41" s="1">
        <v>34.8817</v>
      </c>
      <c r="FD41" s="1">
        <v>30.0002</v>
      </c>
      <c r="FE41" s="1">
        <v>34.6699</v>
      </c>
      <c r="FF41" s="1">
        <v>34.6105</v>
      </c>
      <c r="FG41" s="1">
        <v>19.0842</v>
      </c>
      <c r="FH41" s="1">
        <v>0.0</v>
      </c>
      <c r="FI41" s="1">
        <v>100.0</v>
      </c>
      <c r="FJ41" s="1">
        <v>-999.9</v>
      </c>
      <c r="FK41" s="1">
        <v>400.0</v>
      </c>
      <c r="FL41" s="1">
        <v>29.8523</v>
      </c>
      <c r="FM41" s="1">
        <v>101.223</v>
      </c>
      <c r="FN41" s="1">
        <v>100.507</v>
      </c>
    </row>
    <row r="42" ht="15.75" customHeight="1">
      <c r="A42" s="1">
        <v>26.0</v>
      </c>
      <c r="B42" s="1">
        <v>1.6073773535E9</v>
      </c>
      <c r="C42" s="1">
        <v>5121.40000009537</v>
      </c>
      <c r="D42" s="1" t="s">
        <v>390</v>
      </c>
      <c r="E42" s="1" t="s">
        <v>391</v>
      </c>
      <c r="F42" s="1" t="s">
        <v>356</v>
      </c>
      <c r="G42" s="1" t="s">
        <v>283</v>
      </c>
      <c r="H42" s="1">
        <v>1.60737734575E9</v>
      </c>
      <c r="I42" s="1">
        <f t="shared" si="1"/>
        <v>0.002915760113</v>
      </c>
      <c r="J42" s="1">
        <f t="shared" si="2"/>
        <v>8.661860707</v>
      </c>
      <c r="K42" s="1">
        <f t="shared" si="3"/>
        <v>388.249</v>
      </c>
      <c r="L42" s="1">
        <f t="shared" si="4"/>
        <v>209.9957028</v>
      </c>
      <c r="M42" s="1">
        <f t="shared" si="5"/>
        <v>21.46771728</v>
      </c>
      <c r="N42" s="1">
        <f t="shared" si="6"/>
        <v>39.69043013</v>
      </c>
      <c r="O42" s="1">
        <f t="shared" si="7"/>
        <v>0.08676640389</v>
      </c>
      <c r="P42" s="1">
        <f t="shared" si="8"/>
        <v>2.967320722</v>
      </c>
      <c r="Q42" s="1">
        <f t="shared" si="9"/>
        <v>0.08538118231</v>
      </c>
      <c r="R42" s="1">
        <f t="shared" si="10"/>
        <v>0.05348585342</v>
      </c>
      <c r="S42" s="1">
        <f t="shared" si="11"/>
        <v>231.2936633</v>
      </c>
      <c r="T42" s="1">
        <f t="shared" si="12"/>
        <v>38.05263224</v>
      </c>
      <c r="U42" s="1">
        <f t="shared" si="13"/>
        <v>37.54585333</v>
      </c>
      <c r="V42" s="1">
        <f t="shared" si="14"/>
        <v>6.49517423</v>
      </c>
      <c r="W42" s="1">
        <f t="shared" si="15"/>
        <v>49.02349529</v>
      </c>
      <c r="X42" s="1">
        <f t="shared" si="16"/>
        <v>3.169068278</v>
      </c>
      <c r="Y42" s="1">
        <f t="shared" si="17"/>
        <v>6.464386637</v>
      </c>
      <c r="Z42" s="1">
        <f t="shared" si="18"/>
        <v>3.326105952</v>
      </c>
      <c r="AA42" s="1">
        <f t="shared" si="19"/>
        <v>-128.585021</v>
      </c>
      <c r="AB42" s="1">
        <f t="shared" si="20"/>
        <v>-13.9758789</v>
      </c>
      <c r="AC42" s="1">
        <f t="shared" si="21"/>
        <v>-1.126989272</v>
      </c>
      <c r="AD42" s="1">
        <f t="shared" si="22"/>
        <v>87.60577417</v>
      </c>
      <c r="AE42" s="1">
        <v>0.0</v>
      </c>
      <c r="AF42" s="1">
        <v>0.0</v>
      </c>
      <c r="AG42" s="1">
        <f t="shared" si="23"/>
        <v>1</v>
      </c>
      <c r="AH42" s="1">
        <f t="shared" si="24"/>
        <v>0</v>
      </c>
      <c r="AI42" s="1">
        <f t="shared" si="25"/>
        <v>52204.48538</v>
      </c>
      <c r="AJ42" s="1" t="s">
        <v>263</v>
      </c>
      <c r="AK42" s="1">
        <v>715.476923076923</v>
      </c>
      <c r="AL42" s="1">
        <v>3262.08</v>
      </c>
      <c r="AM42" s="1">
        <f t="shared" si="26"/>
        <v>2546.603077</v>
      </c>
      <c r="AN42" s="1">
        <f t="shared" si="27"/>
        <v>0.7806684928</v>
      </c>
      <c r="AO42" s="1">
        <v>-0.577747479816223</v>
      </c>
      <c r="AP42" s="1" t="s">
        <v>392</v>
      </c>
      <c r="AQ42" s="1">
        <v>1031.65653846154</v>
      </c>
      <c r="AR42" s="1">
        <v>1280.23</v>
      </c>
      <c r="AS42" s="1">
        <f t="shared" si="28"/>
        <v>0.1941631281</v>
      </c>
      <c r="AT42" s="1">
        <v>0.5</v>
      </c>
      <c r="AU42" s="1">
        <f t="shared" si="29"/>
        <v>1180.198011</v>
      </c>
      <c r="AV42" s="1">
        <f t="shared" si="30"/>
        <v>8.661860707</v>
      </c>
      <c r="AW42" s="1">
        <f t="shared" si="31"/>
        <v>114.5754688</v>
      </c>
      <c r="AX42" s="1">
        <f t="shared" si="32"/>
        <v>0.4098716637</v>
      </c>
      <c r="AY42" s="1">
        <f t="shared" si="33"/>
        <v>0.007828862702</v>
      </c>
      <c r="AZ42" s="1">
        <f t="shared" si="34"/>
        <v>1.548042149</v>
      </c>
      <c r="BA42" s="1" t="s">
        <v>393</v>
      </c>
      <c r="BB42" s="1">
        <v>755.5</v>
      </c>
      <c r="BC42" s="1">
        <f t="shared" si="35"/>
        <v>524.73</v>
      </c>
      <c r="BD42" s="1">
        <f t="shared" si="36"/>
        <v>0.4737168859</v>
      </c>
      <c r="BE42" s="1">
        <f t="shared" si="37"/>
        <v>0.7906589856</v>
      </c>
      <c r="BF42" s="1">
        <f t="shared" si="38"/>
        <v>0.4401453869</v>
      </c>
      <c r="BG42" s="1">
        <f t="shared" si="39"/>
        <v>0.7782327831</v>
      </c>
      <c r="BH42" s="1">
        <f t="shared" si="40"/>
        <v>1400.015333</v>
      </c>
      <c r="BI42" s="1">
        <f t="shared" si="41"/>
        <v>1180.198011</v>
      </c>
      <c r="BJ42" s="1">
        <f t="shared" si="42"/>
        <v>0.8429893464</v>
      </c>
      <c r="BK42" s="1">
        <f t="shared" si="43"/>
        <v>0.1959786927</v>
      </c>
      <c r="BL42" s="1">
        <v>6.0</v>
      </c>
      <c r="BM42" s="1">
        <v>0.5</v>
      </c>
      <c r="BN42" s="1" t="s">
        <v>266</v>
      </c>
      <c r="BO42" s="1">
        <v>2.0</v>
      </c>
      <c r="BP42" s="1">
        <v>1.60737734575E9</v>
      </c>
      <c r="BQ42" s="1">
        <v>388.249</v>
      </c>
      <c r="BR42" s="1">
        <v>400.001333333333</v>
      </c>
      <c r="BS42" s="1">
        <v>30.9996033333333</v>
      </c>
      <c r="BT42" s="1">
        <v>27.6092566666667</v>
      </c>
      <c r="BU42" s="1">
        <v>385.942</v>
      </c>
      <c r="BV42" s="1">
        <v>30.4342333333333</v>
      </c>
      <c r="BW42" s="1">
        <v>500.014833333333</v>
      </c>
      <c r="BX42" s="1">
        <v>102.1811</v>
      </c>
      <c r="BY42" s="1">
        <v>0.0482170766666667</v>
      </c>
      <c r="BZ42" s="1">
        <v>37.45849</v>
      </c>
      <c r="CA42" s="1">
        <v>37.5458533333333</v>
      </c>
      <c r="CB42" s="1">
        <v>999.9</v>
      </c>
      <c r="CC42" s="1">
        <v>0.0</v>
      </c>
      <c r="CD42" s="1">
        <v>0.0</v>
      </c>
      <c r="CE42" s="1">
        <v>9998.83133333334</v>
      </c>
      <c r="CF42" s="1">
        <v>0.0</v>
      </c>
      <c r="CG42" s="1">
        <v>135.151266666667</v>
      </c>
      <c r="CH42" s="1">
        <v>1400.01533333333</v>
      </c>
      <c r="CI42" s="1">
        <v>0.899999133333333</v>
      </c>
      <c r="CJ42" s="1">
        <v>0.10000082</v>
      </c>
      <c r="CK42" s="1">
        <v>0.0</v>
      </c>
      <c r="CL42" s="1">
        <v>1031.94466666667</v>
      </c>
      <c r="CM42" s="1">
        <v>4.99975</v>
      </c>
      <c r="CN42" s="1">
        <v>14281.68</v>
      </c>
      <c r="CO42" s="1">
        <v>12178.1733333333</v>
      </c>
      <c r="CP42" s="1">
        <v>47.125</v>
      </c>
      <c r="CQ42" s="1">
        <v>48.5248</v>
      </c>
      <c r="CR42" s="1">
        <v>47.7582666666667</v>
      </c>
      <c r="CS42" s="1">
        <v>48.2582666666667</v>
      </c>
      <c r="CT42" s="1">
        <v>49.0578666666666</v>
      </c>
      <c r="CU42" s="1">
        <v>1255.511</v>
      </c>
      <c r="CV42" s="1">
        <v>139.504333333333</v>
      </c>
      <c r="CW42" s="1">
        <v>0.0</v>
      </c>
      <c r="CX42" s="1">
        <v>180.099999904633</v>
      </c>
      <c r="CY42" s="1">
        <v>0.0</v>
      </c>
      <c r="CZ42" s="1">
        <v>1031.65653846154</v>
      </c>
      <c r="DA42" s="1">
        <v>-240.336751817399</v>
      </c>
      <c r="DB42" s="1">
        <v>-3276.17093567921</v>
      </c>
      <c r="DC42" s="1">
        <v>14277.8076923077</v>
      </c>
      <c r="DD42" s="1">
        <v>15.0</v>
      </c>
      <c r="DE42" s="1">
        <v>1.6073773715E9</v>
      </c>
      <c r="DF42" s="1" t="s">
        <v>394</v>
      </c>
      <c r="DG42" s="1">
        <v>1.6073773715E9</v>
      </c>
      <c r="DH42" s="1">
        <v>1.6073719846E9</v>
      </c>
      <c r="DI42" s="1">
        <v>10.0</v>
      </c>
      <c r="DJ42" s="1">
        <v>-0.002</v>
      </c>
      <c r="DK42" s="1">
        <v>-0.143</v>
      </c>
      <c r="DL42" s="1">
        <v>2.307</v>
      </c>
      <c r="DM42" s="1">
        <v>0.565</v>
      </c>
      <c r="DN42" s="1">
        <v>400.0</v>
      </c>
      <c r="DO42" s="1">
        <v>33.0</v>
      </c>
      <c r="DP42" s="1">
        <v>0.14</v>
      </c>
      <c r="DQ42" s="1">
        <v>0.22</v>
      </c>
      <c r="DR42" s="1">
        <v>8.66839642466016</v>
      </c>
      <c r="DS42" s="1">
        <v>-0.740133610259814</v>
      </c>
      <c r="DT42" s="1">
        <v>0.0580339959609872</v>
      </c>
      <c r="DU42" s="1">
        <v>0.0</v>
      </c>
      <c r="DV42" s="1">
        <v>-11.7500466666667</v>
      </c>
      <c r="DW42" s="1">
        <v>0.76993815350388</v>
      </c>
      <c r="DX42" s="1">
        <v>0.0598348044387397</v>
      </c>
      <c r="DY42" s="1">
        <v>0.0</v>
      </c>
      <c r="DZ42" s="1">
        <v>3.39035533333333</v>
      </c>
      <c r="EA42" s="1">
        <v>0.383660422691878</v>
      </c>
      <c r="EB42" s="1">
        <v>0.0284526606527794</v>
      </c>
      <c r="EC42" s="1">
        <v>0.0</v>
      </c>
      <c r="ED42" s="1">
        <v>0.0</v>
      </c>
      <c r="EE42" s="1">
        <v>3.0</v>
      </c>
      <c r="EF42" s="1" t="s">
        <v>299</v>
      </c>
      <c r="EG42" s="1">
        <v>100.0</v>
      </c>
      <c r="EH42" s="1">
        <v>100.0</v>
      </c>
      <c r="EI42" s="1">
        <v>2.307</v>
      </c>
      <c r="EJ42" s="1">
        <v>0.5654</v>
      </c>
      <c r="EK42" s="1">
        <v>2.30928571428569</v>
      </c>
      <c r="EL42" s="1">
        <v>0.0</v>
      </c>
      <c r="EM42" s="1">
        <v>0.0</v>
      </c>
      <c r="EN42" s="1">
        <v>0.0</v>
      </c>
      <c r="EO42" s="1">
        <v>0.565380000000001</v>
      </c>
      <c r="EP42" s="1">
        <v>0.0</v>
      </c>
      <c r="EQ42" s="1">
        <v>0.0</v>
      </c>
      <c r="ER42" s="1">
        <v>0.0</v>
      </c>
      <c r="ES42" s="1">
        <v>-1.0</v>
      </c>
      <c r="ET42" s="1">
        <v>-1.0</v>
      </c>
      <c r="EU42" s="1">
        <v>-1.0</v>
      </c>
      <c r="EV42" s="1">
        <v>-1.0</v>
      </c>
      <c r="EW42" s="1">
        <v>10.2</v>
      </c>
      <c r="EX42" s="1">
        <v>89.5</v>
      </c>
      <c r="EY42" s="1">
        <v>2.0</v>
      </c>
      <c r="EZ42" s="1">
        <v>517.872</v>
      </c>
      <c r="FA42" s="1">
        <v>508.45</v>
      </c>
      <c r="FB42" s="1">
        <v>36.42</v>
      </c>
      <c r="FC42" s="1">
        <v>34.8705</v>
      </c>
      <c r="FD42" s="1">
        <v>30.0002</v>
      </c>
      <c r="FE42" s="1">
        <v>34.6645</v>
      </c>
      <c r="FF42" s="1">
        <v>34.6029</v>
      </c>
      <c r="FG42" s="1">
        <v>19.1879</v>
      </c>
      <c r="FH42" s="1">
        <v>0.0</v>
      </c>
      <c r="FI42" s="1">
        <v>100.0</v>
      </c>
      <c r="FJ42" s="1">
        <v>-999.9</v>
      </c>
      <c r="FK42" s="1">
        <v>400.0</v>
      </c>
      <c r="FL42" s="1">
        <v>32.1343</v>
      </c>
      <c r="FM42" s="1">
        <v>101.225</v>
      </c>
      <c r="FN42" s="1">
        <v>100.515</v>
      </c>
    </row>
    <row r="43" ht="15.75" customHeight="1">
      <c r="A43" s="1">
        <v>27.0</v>
      </c>
      <c r="B43" s="1">
        <v>1.607377473E9</v>
      </c>
      <c r="C43" s="1">
        <v>5240.90000009537</v>
      </c>
      <c r="D43" s="1" t="s">
        <v>395</v>
      </c>
      <c r="E43" s="1" t="s">
        <v>396</v>
      </c>
      <c r="F43" s="1" t="s">
        <v>356</v>
      </c>
      <c r="G43" s="1" t="s">
        <v>397</v>
      </c>
      <c r="H43" s="1">
        <v>1.60737746525E9</v>
      </c>
      <c r="I43" s="1">
        <f t="shared" si="1"/>
        <v>0.0003261369627</v>
      </c>
      <c r="J43" s="1">
        <f t="shared" si="2"/>
        <v>1.870964288</v>
      </c>
      <c r="K43" s="1">
        <f t="shared" si="3"/>
        <v>397.8024667</v>
      </c>
      <c r="L43" s="1">
        <f t="shared" si="4"/>
        <v>20.88118185</v>
      </c>
      <c r="M43" s="1">
        <f t="shared" si="5"/>
        <v>2.13480619</v>
      </c>
      <c r="N43" s="1">
        <f t="shared" si="6"/>
        <v>40.66968883</v>
      </c>
      <c r="O43" s="1">
        <f t="shared" si="7"/>
        <v>0.008242784429</v>
      </c>
      <c r="P43" s="1">
        <f t="shared" si="8"/>
        <v>2.967426769</v>
      </c>
      <c r="Q43" s="1">
        <f t="shared" si="9"/>
        <v>0.00823008535</v>
      </c>
      <c r="R43" s="1">
        <f t="shared" si="10"/>
        <v>0.005144942651</v>
      </c>
      <c r="S43" s="1">
        <f t="shared" si="11"/>
        <v>231.2865247</v>
      </c>
      <c r="T43" s="1">
        <f t="shared" si="12"/>
        <v>38.76723765</v>
      </c>
      <c r="U43" s="1">
        <f t="shared" si="13"/>
        <v>38.17546333</v>
      </c>
      <c r="V43" s="1">
        <f t="shared" si="14"/>
        <v>6.720842315</v>
      </c>
      <c r="W43" s="1">
        <f t="shared" si="15"/>
        <v>44.10185989</v>
      </c>
      <c r="X43" s="1">
        <f t="shared" si="16"/>
        <v>2.859317327</v>
      </c>
      <c r="Y43" s="1">
        <f t="shared" si="17"/>
        <v>6.483439325</v>
      </c>
      <c r="Z43" s="1">
        <f t="shared" si="18"/>
        <v>3.861524988</v>
      </c>
      <c r="AA43" s="1">
        <f t="shared" si="19"/>
        <v>-14.38264005</v>
      </c>
      <c r="AB43" s="1">
        <f t="shared" si="20"/>
        <v>-106.045351</v>
      </c>
      <c r="AC43" s="1">
        <f t="shared" si="21"/>
        <v>-8.579281496</v>
      </c>
      <c r="AD43" s="1">
        <f t="shared" si="22"/>
        <v>102.2792522</v>
      </c>
      <c r="AE43" s="1">
        <v>0.0</v>
      </c>
      <c r="AF43" s="1">
        <v>0.0</v>
      </c>
      <c r="AG43" s="1">
        <f t="shared" si="23"/>
        <v>1</v>
      </c>
      <c r="AH43" s="1">
        <f t="shared" si="24"/>
        <v>0</v>
      </c>
      <c r="AI43" s="1">
        <f t="shared" si="25"/>
        <v>52198.53315</v>
      </c>
      <c r="AJ43" s="1" t="s">
        <v>263</v>
      </c>
      <c r="AK43" s="1">
        <v>715.476923076923</v>
      </c>
      <c r="AL43" s="1">
        <v>3262.08</v>
      </c>
      <c r="AM43" s="1">
        <f t="shared" si="26"/>
        <v>2546.603077</v>
      </c>
      <c r="AN43" s="1">
        <f t="shared" si="27"/>
        <v>0.7806684928</v>
      </c>
      <c r="AO43" s="1">
        <v>-0.577747479816223</v>
      </c>
      <c r="AP43" s="1" t="s">
        <v>398</v>
      </c>
      <c r="AQ43" s="1">
        <v>834.970307692308</v>
      </c>
      <c r="AR43" s="1">
        <v>952.96</v>
      </c>
      <c r="AS43" s="1">
        <f t="shared" si="28"/>
        <v>0.1238138981</v>
      </c>
      <c r="AT43" s="1">
        <v>0.5</v>
      </c>
      <c r="AU43" s="1">
        <f t="shared" si="29"/>
        <v>1180.162751</v>
      </c>
      <c r="AV43" s="1">
        <f t="shared" si="30"/>
        <v>1.870964288</v>
      </c>
      <c r="AW43" s="1">
        <f t="shared" si="31"/>
        <v>73.06027527</v>
      </c>
      <c r="AX43" s="1">
        <f t="shared" si="32"/>
        <v>0.3676649597</v>
      </c>
      <c r="AY43" s="1">
        <f t="shared" si="33"/>
        <v>0.002074893286</v>
      </c>
      <c r="AZ43" s="1">
        <f t="shared" si="34"/>
        <v>2.423102754</v>
      </c>
      <c r="BA43" s="1" t="s">
        <v>399</v>
      </c>
      <c r="BB43" s="1">
        <v>602.59</v>
      </c>
      <c r="BC43" s="1">
        <f t="shared" si="35"/>
        <v>350.37</v>
      </c>
      <c r="BD43" s="1">
        <f t="shared" si="36"/>
        <v>0.3367574059</v>
      </c>
      <c r="BE43" s="1">
        <f t="shared" si="37"/>
        <v>0.8682566958</v>
      </c>
      <c r="BF43" s="1">
        <f t="shared" si="38"/>
        <v>0.4968341064</v>
      </c>
      <c r="BG43" s="1">
        <f t="shared" si="39"/>
        <v>0.9067451543</v>
      </c>
      <c r="BH43" s="1">
        <f t="shared" si="40"/>
        <v>1399.973667</v>
      </c>
      <c r="BI43" s="1">
        <f t="shared" si="41"/>
        <v>1180.162751</v>
      </c>
      <c r="BJ43" s="1">
        <f t="shared" si="42"/>
        <v>0.8429892496</v>
      </c>
      <c r="BK43" s="1">
        <f t="shared" si="43"/>
        <v>0.1959784992</v>
      </c>
      <c r="BL43" s="1">
        <v>6.0</v>
      </c>
      <c r="BM43" s="1">
        <v>0.5</v>
      </c>
      <c r="BN43" s="1" t="s">
        <v>266</v>
      </c>
      <c r="BO43" s="1">
        <v>2.0</v>
      </c>
      <c r="BP43" s="1">
        <v>1.60737746525E9</v>
      </c>
      <c r="BQ43" s="1">
        <v>397.802466666667</v>
      </c>
      <c r="BR43" s="1">
        <v>400.203233333333</v>
      </c>
      <c r="BS43" s="1">
        <v>27.9678433333333</v>
      </c>
      <c r="BT43" s="1">
        <v>27.5874366666667</v>
      </c>
      <c r="BU43" s="1">
        <v>395.495333333333</v>
      </c>
      <c r="BV43" s="1">
        <v>27.4024566666667</v>
      </c>
      <c r="BW43" s="1">
        <v>500.015866666667</v>
      </c>
      <c r="BX43" s="1">
        <v>102.1877</v>
      </c>
      <c r="BY43" s="1">
        <v>0.0481890133333333</v>
      </c>
      <c r="BZ43" s="1">
        <v>37.5125966666667</v>
      </c>
      <c r="CA43" s="1">
        <v>38.1754633333333</v>
      </c>
      <c r="CB43" s="1">
        <v>999.9</v>
      </c>
      <c r="CC43" s="1">
        <v>0.0</v>
      </c>
      <c r="CD43" s="1">
        <v>0.0</v>
      </c>
      <c r="CE43" s="1">
        <v>9998.786</v>
      </c>
      <c r="CF43" s="1">
        <v>0.0</v>
      </c>
      <c r="CG43" s="1">
        <v>134.641366666667</v>
      </c>
      <c r="CH43" s="1">
        <v>1399.97366666667</v>
      </c>
      <c r="CI43" s="1">
        <v>0.899999933333333</v>
      </c>
      <c r="CJ43" s="1">
        <v>0.100000146666667</v>
      </c>
      <c r="CK43" s="1">
        <v>0.0</v>
      </c>
      <c r="CL43" s="1">
        <v>834.931</v>
      </c>
      <c r="CM43" s="1">
        <v>4.99975</v>
      </c>
      <c r="CN43" s="1">
        <v>11517.1</v>
      </c>
      <c r="CO43" s="1">
        <v>12177.8133333333</v>
      </c>
      <c r="CP43" s="1">
        <v>47.1208</v>
      </c>
      <c r="CQ43" s="1">
        <v>48.4958</v>
      </c>
      <c r="CR43" s="1">
        <v>47.7458</v>
      </c>
      <c r="CS43" s="1">
        <v>48.25</v>
      </c>
      <c r="CT43" s="1">
        <v>49.0</v>
      </c>
      <c r="CU43" s="1">
        <v>1255.478</v>
      </c>
      <c r="CV43" s="1">
        <v>139.495666666667</v>
      </c>
      <c r="CW43" s="1">
        <v>0.0</v>
      </c>
      <c r="CX43" s="1">
        <v>118.5</v>
      </c>
      <c r="CY43" s="1">
        <v>0.0</v>
      </c>
      <c r="CZ43" s="1">
        <v>834.970307692308</v>
      </c>
      <c r="DA43" s="1">
        <v>-54.2092990790198</v>
      </c>
      <c r="DB43" s="1">
        <v>-746.129913541637</v>
      </c>
      <c r="DC43" s="1">
        <v>11517.55</v>
      </c>
      <c r="DD43" s="1">
        <v>15.0</v>
      </c>
      <c r="DE43" s="1">
        <v>1.6073773715E9</v>
      </c>
      <c r="DF43" s="1" t="s">
        <v>394</v>
      </c>
      <c r="DG43" s="1">
        <v>1.6073773715E9</v>
      </c>
      <c r="DH43" s="1">
        <v>1.6073719846E9</v>
      </c>
      <c r="DI43" s="1">
        <v>10.0</v>
      </c>
      <c r="DJ43" s="1">
        <v>-0.002</v>
      </c>
      <c r="DK43" s="1">
        <v>-0.143</v>
      </c>
      <c r="DL43" s="1">
        <v>2.307</v>
      </c>
      <c r="DM43" s="1">
        <v>0.565</v>
      </c>
      <c r="DN43" s="1">
        <v>400.0</v>
      </c>
      <c r="DO43" s="1">
        <v>33.0</v>
      </c>
      <c r="DP43" s="1">
        <v>0.14</v>
      </c>
      <c r="DQ43" s="1">
        <v>0.22</v>
      </c>
      <c r="DR43" s="1">
        <v>1.88183906174</v>
      </c>
      <c r="DS43" s="1">
        <v>-0.517822717407633</v>
      </c>
      <c r="DT43" s="1">
        <v>0.0404476662875389</v>
      </c>
      <c r="DU43" s="1">
        <v>0.0</v>
      </c>
      <c r="DV43" s="1">
        <v>-2.40253233333333</v>
      </c>
      <c r="DW43" s="1">
        <v>0.197123826473858</v>
      </c>
      <c r="DX43" s="1">
        <v>0.0207445328835227</v>
      </c>
      <c r="DY43" s="1">
        <v>1.0</v>
      </c>
      <c r="DZ43" s="1">
        <v>0.370725866666667</v>
      </c>
      <c r="EA43" s="1">
        <v>1.16330359955506</v>
      </c>
      <c r="EB43" s="1">
        <v>0.0845433367040176</v>
      </c>
      <c r="EC43" s="1">
        <v>0.0</v>
      </c>
      <c r="ED43" s="1">
        <v>1.0</v>
      </c>
      <c r="EE43" s="1">
        <v>3.0</v>
      </c>
      <c r="EF43" s="1" t="s">
        <v>268</v>
      </c>
      <c r="EG43" s="1">
        <v>100.0</v>
      </c>
      <c r="EH43" s="1">
        <v>100.0</v>
      </c>
      <c r="EI43" s="1">
        <v>2.307</v>
      </c>
      <c r="EJ43" s="1">
        <v>0.5653</v>
      </c>
      <c r="EK43" s="1">
        <v>2.30709999999999</v>
      </c>
      <c r="EL43" s="1">
        <v>0.0</v>
      </c>
      <c r="EM43" s="1">
        <v>0.0</v>
      </c>
      <c r="EN43" s="1">
        <v>0.0</v>
      </c>
      <c r="EO43" s="1">
        <v>0.565380000000001</v>
      </c>
      <c r="EP43" s="1">
        <v>0.0</v>
      </c>
      <c r="EQ43" s="1">
        <v>0.0</v>
      </c>
      <c r="ER43" s="1">
        <v>0.0</v>
      </c>
      <c r="ES43" s="1">
        <v>-1.0</v>
      </c>
      <c r="ET43" s="1">
        <v>-1.0</v>
      </c>
      <c r="EU43" s="1">
        <v>-1.0</v>
      </c>
      <c r="EV43" s="1">
        <v>-1.0</v>
      </c>
      <c r="EW43" s="1">
        <v>1.7</v>
      </c>
      <c r="EX43" s="1">
        <v>91.5</v>
      </c>
      <c r="EY43" s="1">
        <v>2.0</v>
      </c>
      <c r="EZ43" s="1">
        <v>510.693</v>
      </c>
      <c r="FA43" s="1">
        <v>508.045</v>
      </c>
      <c r="FB43" s="1">
        <v>36.4208</v>
      </c>
      <c r="FC43" s="1">
        <v>34.9432</v>
      </c>
      <c r="FD43" s="1">
        <v>30.0004</v>
      </c>
      <c r="FE43" s="1">
        <v>34.73</v>
      </c>
      <c r="FF43" s="1">
        <v>34.6703</v>
      </c>
      <c r="FG43" s="1">
        <v>19.0657</v>
      </c>
      <c r="FH43" s="1">
        <v>0.0</v>
      </c>
      <c r="FI43" s="1">
        <v>100.0</v>
      </c>
      <c r="FJ43" s="1">
        <v>-999.9</v>
      </c>
      <c r="FK43" s="1">
        <v>400.0</v>
      </c>
      <c r="FL43" s="1">
        <v>32.1343</v>
      </c>
      <c r="FM43" s="1">
        <v>101.207</v>
      </c>
      <c r="FN43" s="1">
        <v>100.496</v>
      </c>
    </row>
    <row r="44" ht="15.75" customHeight="1">
      <c r="A44" s="1">
        <v>28.0</v>
      </c>
      <c r="B44" s="1">
        <v>1.6073776215E9</v>
      </c>
      <c r="C44" s="1">
        <v>5389.40000009537</v>
      </c>
      <c r="D44" s="1" t="s">
        <v>400</v>
      </c>
      <c r="E44" s="1" t="s">
        <v>401</v>
      </c>
      <c r="F44" s="1" t="s">
        <v>356</v>
      </c>
      <c r="G44" s="1" t="s">
        <v>397</v>
      </c>
      <c r="H44" s="1">
        <v>1.6073776135E9</v>
      </c>
      <c r="I44" s="1">
        <f t="shared" si="1"/>
        <v>0.0006108269735</v>
      </c>
      <c r="J44" s="1">
        <f t="shared" si="2"/>
        <v>2.059427755</v>
      </c>
      <c r="K44" s="1">
        <f t="shared" si="3"/>
        <v>397.172</v>
      </c>
      <c r="L44" s="1">
        <f t="shared" si="4"/>
        <v>167.9115102</v>
      </c>
      <c r="M44" s="1">
        <f t="shared" si="5"/>
        <v>17.1665022</v>
      </c>
      <c r="N44" s="1">
        <f t="shared" si="6"/>
        <v>40.60504252</v>
      </c>
      <c r="O44" s="1">
        <f t="shared" si="7"/>
        <v>0.01561610727</v>
      </c>
      <c r="P44" s="1">
        <f t="shared" si="8"/>
        <v>2.967697417</v>
      </c>
      <c r="Q44" s="1">
        <f t="shared" si="9"/>
        <v>0.0155705996</v>
      </c>
      <c r="R44" s="1">
        <f t="shared" si="10"/>
        <v>0.009735702309</v>
      </c>
      <c r="S44" s="1">
        <f t="shared" si="11"/>
        <v>231.2857724</v>
      </c>
      <c r="T44" s="1">
        <f t="shared" si="12"/>
        <v>38.55245621</v>
      </c>
      <c r="U44" s="1">
        <f t="shared" si="13"/>
        <v>38.11283548</v>
      </c>
      <c r="V44" s="1">
        <f t="shared" si="14"/>
        <v>6.698094371</v>
      </c>
      <c r="W44" s="1">
        <f t="shared" si="15"/>
        <v>44.69165456</v>
      </c>
      <c r="X44" s="1">
        <f t="shared" si="16"/>
        <v>2.875227795</v>
      </c>
      <c r="Y44" s="1">
        <f t="shared" si="17"/>
        <v>6.43347807</v>
      </c>
      <c r="Z44" s="1">
        <f t="shared" si="18"/>
        <v>3.822866576</v>
      </c>
      <c r="AA44" s="1">
        <f t="shared" si="19"/>
        <v>-26.93746953</v>
      </c>
      <c r="AB44" s="1">
        <f t="shared" si="20"/>
        <v>-118.7824997</v>
      </c>
      <c r="AC44" s="1">
        <f t="shared" si="21"/>
        <v>-9.599375426</v>
      </c>
      <c r="AD44" s="1">
        <f t="shared" si="22"/>
        <v>75.96642779</v>
      </c>
      <c r="AE44" s="1">
        <v>0.0</v>
      </c>
      <c r="AF44" s="1">
        <v>0.0</v>
      </c>
      <c r="AG44" s="1">
        <f t="shared" si="23"/>
        <v>1</v>
      </c>
      <c r="AH44" s="1">
        <f t="shared" si="24"/>
        <v>0</v>
      </c>
      <c r="AI44" s="1">
        <f t="shared" si="25"/>
        <v>52230.08863</v>
      </c>
      <c r="AJ44" s="1" t="s">
        <v>263</v>
      </c>
      <c r="AK44" s="1">
        <v>715.476923076923</v>
      </c>
      <c r="AL44" s="1">
        <v>3262.08</v>
      </c>
      <c r="AM44" s="1">
        <f t="shared" si="26"/>
        <v>2546.603077</v>
      </c>
      <c r="AN44" s="1">
        <f t="shared" si="27"/>
        <v>0.7806684928</v>
      </c>
      <c r="AO44" s="1">
        <v>-0.577747479816223</v>
      </c>
      <c r="AP44" s="1" t="s">
        <v>402</v>
      </c>
      <c r="AQ44" s="1">
        <v>883.458730769231</v>
      </c>
      <c r="AR44" s="1">
        <v>993.65</v>
      </c>
      <c r="AS44" s="1">
        <f t="shared" si="28"/>
        <v>0.1108954554</v>
      </c>
      <c r="AT44" s="1">
        <v>0.5</v>
      </c>
      <c r="AU44" s="1">
        <f t="shared" si="29"/>
        <v>1180.157633</v>
      </c>
      <c r="AV44" s="1">
        <f t="shared" si="30"/>
        <v>2.059427755</v>
      </c>
      <c r="AW44" s="1">
        <f t="shared" si="31"/>
        <v>65.43705906</v>
      </c>
      <c r="AX44" s="1">
        <f t="shared" si="32"/>
        <v>0.3612740905</v>
      </c>
      <c r="AY44" s="1">
        <f t="shared" si="33"/>
        <v>0.002234595753</v>
      </c>
      <c r="AZ44" s="1">
        <f t="shared" si="34"/>
        <v>2.282926584</v>
      </c>
      <c r="BA44" s="1" t="s">
        <v>403</v>
      </c>
      <c r="BB44" s="1">
        <v>634.67</v>
      </c>
      <c r="BC44" s="1">
        <f t="shared" si="35"/>
        <v>358.98</v>
      </c>
      <c r="BD44" s="1">
        <f t="shared" si="36"/>
        <v>0.3069565693</v>
      </c>
      <c r="BE44" s="1">
        <f t="shared" si="37"/>
        <v>0.8633711526</v>
      </c>
      <c r="BF44" s="1">
        <f t="shared" si="38"/>
        <v>0.3961248531</v>
      </c>
      <c r="BG44" s="1">
        <f t="shared" si="39"/>
        <v>0.8907670067</v>
      </c>
      <c r="BH44" s="1">
        <f t="shared" si="40"/>
        <v>1399.967419</v>
      </c>
      <c r="BI44" s="1">
        <f t="shared" si="41"/>
        <v>1180.157633</v>
      </c>
      <c r="BJ44" s="1">
        <f t="shared" si="42"/>
        <v>0.8429893558</v>
      </c>
      <c r="BK44" s="1">
        <f t="shared" si="43"/>
        <v>0.1959787116</v>
      </c>
      <c r="BL44" s="1">
        <v>6.0</v>
      </c>
      <c r="BM44" s="1">
        <v>0.5</v>
      </c>
      <c r="BN44" s="1" t="s">
        <v>266</v>
      </c>
      <c r="BO44" s="1">
        <v>2.0</v>
      </c>
      <c r="BP44" s="1">
        <v>1.6073776135E9</v>
      </c>
      <c r="BQ44" s="1">
        <v>397.172</v>
      </c>
      <c r="BR44" s="1">
        <v>399.934322580645</v>
      </c>
      <c r="BS44" s="1">
        <v>28.1236</v>
      </c>
      <c r="BT44" s="1">
        <v>27.4112516129032</v>
      </c>
      <c r="BU44" s="1">
        <v>394.864774193548</v>
      </c>
      <c r="BV44" s="1">
        <v>27.5582451612903</v>
      </c>
      <c r="BW44" s="1">
        <v>500.020774193548</v>
      </c>
      <c r="BX44" s="1">
        <v>102.186096774194</v>
      </c>
      <c r="BY44" s="1">
        <v>0.0493138870967742</v>
      </c>
      <c r="BZ44" s="1">
        <v>37.3704193548387</v>
      </c>
      <c r="CA44" s="1">
        <v>38.112835483871</v>
      </c>
      <c r="CB44" s="1">
        <v>999.9</v>
      </c>
      <c r="CC44" s="1">
        <v>0.0</v>
      </c>
      <c r="CD44" s="1">
        <v>0.0</v>
      </c>
      <c r="CE44" s="1">
        <v>10000.475483871</v>
      </c>
      <c r="CF44" s="1">
        <v>0.0</v>
      </c>
      <c r="CG44" s="1">
        <v>120.000258064516</v>
      </c>
      <c r="CH44" s="1">
        <v>1399.96741935484</v>
      </c>
      <c r="CI44" s="1">
        <v>0.899998193548387</v>
      </c>
      <c r="CJ44" s="1">
        <v>0.100001896774194</v>
      </c>
      <c r="CK44" s="1">
        <v>0.0</v>
      </c>
      <c r="CL44" s="1">
        <v>884.491161290323</v>
      </c>
      <c r="CM44" s="1">
        <v>4.99975</v>
      </c>
      <c r="CN44" s="1">
        <v>12240.4193548387</v>
      </c>
      <c r="CO44" s="1">
        <v>12177.7548387097</v>
      </c>
      <c r="CP44" s="1">
        <v>47.25</v>
      </c>
      <c r="CQ44" s="1">
        <v>48.625</v>
      </c>
      <c r="CR44" s="1">
        <v>47.8628064516129</v>
      </c>
      <c r="CS44" s="1">
        <v>48.375</v>
      </c>
      <c r="CT44" s="1">
        <v>49.0741935483871</v>
      </c>
      <c r="CU44" s="1">
        <v>1255.46741935484</v>
      </c>
      <c r="CV44" s="1">
        <v>139.5</v>
      </c>
      <c r="CW44" s="1">
        <v>0.0</v>
      </c>
      <c r="CX44" s="1">
        <v>147.599999904633</v>
      </c>
      <c r="CY44" s="1">
        <v>0.0</v>
      </c>
      <c r="CZ44" s="1">
        <v>883.458730769231</v>
      </c>
      <c r="DA44" s="1">
        <v>-133.091111127369</v>
      </c>
      <c r="DB44" s="1">
        <v>-1839.56923096188</v>
      </c>
      <c r="DC44" s="1">
        <v>12226.4769230769</v>
      </c>
      <c r="DD44" s="1">
        <v>15.0</v>
      </c>
      <c r="DE44" s="1">
        <v>1.6073773715E9</v>
      </c>
      <c r="DF44" s="1" t="s">
        <v>394</v>
      </c>
      <c r="DG44" s="1">
        <v>1.6073773715E9</v>
      </c>
      <c r="DH44" s="1">
        <v>1.6073719846E9</v>
      </c>
      <c r="DI44" s="1">
        <v>10.0</v>
      </c>
      <c r="DJ44" s="1">
        <v>-0.002</v>
      </c>
      <c r="DK44" s="1">
        <v>-0.143</v>
      </c>
      <c r="DL44" s="1">
        <v>2.307</v>
      </c>
      <c r="DM44" s="1">
        <v>0.565</v>
      </c>
      <c r="DN44" s="1">
        <v>400.0</v>
      </c>
      <c r="DO44" s="1">
        <v>33.0</v>
      </c>
      <c r="DP44" s="1">
        <v>0.14</v>
      </c>
      <c r="DQ44" s="1">
        <v>0.22</v>
      </c>
      <c r="DR44" s="1">
        <v>2.06328905616693</v>
      </c>
      <c r="DS44" s="1">
        <v>-0.817294703809666</v>
      </c>
      <c r="DT44" s="1">
        <v>0.0677307396318197</v>
      </c>
      <c r="DU44" s="1">
        <v>0.0</v>
      </c>
      <c r="DV44" s="1">
        <v>-2.76047</v>
      </c>
      <c r="DW44" s="1">
        <v>0.910349632925473</v>
      </c>
      <c r="DX44" s="1">
        <v>0.0771972419628232</v>
      </c>
      <c r="DY44" s="1">
        <v>0.0</v>
      </c>
      <c r="DZ44" s="1">
        <v>0.713944633333333</v>
      </c>
      <c r="EA44" s="1">
        <v>0.293896391546162</v>
      </c>
      <c r="EB44" s="1">
        <v>0.0217627411699956</v>
      </c>
      <c r="EC44" s="1">
        <v>0.0</v>
      </c>
      <c r="ED44" s="1">
        <v>0.0</v>
      </c>
      <c r="EE44" s="1">
        <v>3.0</v>
      </c>
      <c r="EF44" s="1" t="s">
        <v>299</v>
      </c>
      <c r="EG44" s="1">
        <v>100.0</v>
      </c>
      <c r="EH44" s="1">
        <v>100.0</v>
      </c>
      <c r="EI44" s="1">
        <v>2.307</v>
      </c>
      <c r="EJ44" s="1">
        <v>0.5654</v>
      </c>
      <c r="EK44" s="1">
        <v>2.30709999999999</v>
      </c>
      <c r="EL44" s="1">
        <v>0.0</v>
      </c>
      <c r="EM44" s="1">
        <v>0.0</v>
      </c>
      <c r="EN44" s="1">
        <v>0.0</v>
      </c>
      <c r="EO44" s="1">
        <v>0.565380000000001</v>
      </c>
      <c r="EP44" s="1">
        <v>0.0</v>
      </c>
      <c r="EQ44" s="1">
        <v>0.0</v>
      </c>
      <c r="ER44" s="1">
        <v>0.0</v>
      </c>
      <c r="ES44" s="1">
        <v>-1.0</v>
      </c>
      <c r="ET44" s="1">
        <v>-1.0</v>
      </c>
      <c r="EU44" s="1">
        <v>-1.0</v>
      </c>
      <c r="EV44" s="1">
        <v>-1.0</v>
      </c>
      <c r="EW44" s="1">
        <v>4.2</v>
      </c>
      <c r="EX44" s="1">
        <v>93.9</v>
      </c>
      <c r="EY44" s="1">
        <v>2.0</v>
      </c>
      <c r="EZ44" s="1">
        <v>515.903</v>
      </c>
      <c r="FA44" s="1">
        <v>508.294</v>
      </c>
      <c r="FB44" s="1">
        <v>36.3266</v>
      </c>
      <c r="FC44" s="1">
        <v>34.9486</v>
      </c>
      <c r="FD44" s="1">
        <v>29.9998</v>
      </c>
      <c r="FE44" s="1">
        <v>34.7337</v>
      </c>
      <c r="FF44" s="1">
        <v>34.6687</v>
      </c>
      <c r="FG44" s="1">
        <v>19.0008</v>
      </c>
      <c r="FH44" s="1">
        <v>0.0</v>
      </c>
      <c r="FI44" s="1">
        <v>100.0</v>
      </c>
      <c r="FJ44" s="1">
        <v>-999.9</v>
      </c>
      <c r="FK44" s="1">
        <v>400.0</v>
      </c>
      <c r="FL44" s="1">
        <v>28.072</v>
      </c>
      <c r="FM44" s="1">
        <v>101.211</v>
      </c>
      <c r="FN44" s="1">
        <v>100.505</v>
      </c>
    </row>
    <row r="45" ht="15.75" customHeight="1">
      <c r="A45" s="1">
        <v>29.0</v>
      </c>
      <c r="B45" s="1">
        <v>1.607377774E9</v>
      </c>
      <c r="C45" s="1">
        <v>5541.90000009537</v>
      </c>
      <c r="D45" s="1" t="s">
        <v>404</v>
      </c>
      <c r="E45" s="1" t="s">
        <v>405</v>
      </c>
      <c r="F45" s="1" t="s">
        <v>406</v>
      </c>
      <c r="G45" s="1" t="s">
        <v>407</v>
      </c>
      <c r="H45" s="1">
        <v>1.607377766E9</v>
      </c>
      <c r="I45" s="1">
        <f t="shared" si="1"/>
        <v>0.001622011929</v>
      </c>
      <c r="J45" s="1">
        <f t="shared" si="2"/>
        <v>4.456609485</v>
      </c>
      <c r="K45" s="1">
        <f t="shared" si="3"/>
        <v>393.8899677</v>
      </c>
      <c r="L45" s="1">
        <f t="shared" si="4"/>
        <v>223.685943</v>
      </c>
      <c r="M45" s="1">
        <f t="shared" si="5"/>
        <v>22.86727205</v>
      </c>
      <c r="N45" s="1">
        <f t="shared" si="6"/>
        <v>40.26712152</v>
      </c>
      <c r="O45" s="1">
        <f t="shared" si="7"/>
        <v>0.04695313893</v>
      </c>
      <c r="P45" s="1">
        <f t="shared" si="8"/>
        <v>2.967482509</v>
      </c>
      <c r="Q45" s="1">
        <f t="shared" si="9"/>
        <v>0.04654428615</v>
      </c>
      <c r="R45" s="1">
        <f t="shared" si="10"/>
        <v>0.02912661578</v>
      </c>
      <c r="S45" s="1">
        <f t="shared" si="11"/>
        <v>231.291301</v>
      </c>
      <c r="T45" s="1">
        <f t="shared" si="12"/>
        <v>38.31509026</v>
      </c>
      <c r="U45" s="1">
        <f t="shared" si="13"/>
        <v>37.18826129</v>
      </c>
      <c r="V45" s="1">
        <f t="shared" si="14"/>
        <v>6.369956133</v>
      </c>
      <c r="W45" s="1">
        <f t="shared" si="15"/>
        <v>46.11532941</v>
      </c>
      <c r="X45" s="1">
        <f t="shared" si="16"/>
        <v>2.970132086</v>
      </c>
      <c r="Y45" s="1">
        <f t="shared" si="17"/>
        <v>6.440661108</v>
      </c>
      <c r="Z45" s="1">
        <f t="shared" si="18"/>
        <v>3.399824047</v>
      </c>
      <c r="AA45" s="1">
        <f t="shared" si="19"/>
        <v>-71.53072608</v>
      </c>
      <c r="AB45" s="1">
        <f t="shared" si="20"/>
        <v>32.42182832</v>
      </c>
      <c r="AC45" s="1">
        <f t="shared" si="21"/>
        <v>2.608928675</v>
      </c>
      <c r="AD45" s="1">
        <f t="shared" si="22"/>
        <v>194.7913319</v>
      </c>
      <c r="AE45" s="1">
        <v>0.0</v>
      </c>
      <c r="AF45" s="1">
        <v>0.0</v>
      </c>
      <c r="AG45" s="1">
        <f t="shared" si="23"/>
        <v>1</v>
      </c>
      <c r="AH45" s="1">
        <f t="shared" si="24"/>
        <v>0</v>
      </c>
      <c r="AI45" s="1">
        <f t="shared" si="25"/>
        <v>52220.45091</v>
      </c>
      <c r="AJ45" s="1" t="s">
        <v>263</v>
      </c>
      <c r="AK45" s="1">
        <v>715.476923076923</v>
      </c>
      <c r="AL45" s="1">
        <v>3262.08</v>
      </c>
      <c r="AM45" s="1">
        <f t="shared" si="26"/>
        <v>2546.603077</v>
      </c>
      <c r="AN45" s="1">
        <f t="shared" si="27"/>
        <v>0.7806684928</v>
      </c>
      <c r="AO45" s="1">
        <v>-0.577747479816223</v>
      </c>
      <c r="AP45" s="1" t="s">
        <v>408</v>
      </c>
      <c r="AQ45" s="1">
        <v>1104.25692307692</v>
      </c>
      <c r="AR45" s="1">
        <v>1235.6</v>
      </c>
      <c r="AS45" s="1">
        <f t="shared" si="28"/>
        <v>0.1062990263</v>
      </c>
      <c r="AT45" s="1">
        <v>0.5</v>
      </c>
      <c r="AU45" s="1">
        <f t="shared" si="29"/>
        <v>1180.185907</v>
      </c>
      <c r="AV45" s="1">
        <f t="shared" si="30"/>
        <v>4.456609485</v>
      </c>
      <c r="AW45" s="1">
        <f t="shared" si="31"/>
        <v>62.72630637</v>
      </c>
      <c r="AX45" s="1">
        <f t="shared" si="32"/>
        <v>0.4565150534</v>
      </c>
      <c r="AY45" s="1">
        <f t="shared" si="33"/>
        <v>0.00426573215</v>
      </c>
      <c r="AZ45" s="1">
        <f t="shared" si="34"/>
        <v>1.640077695</v>
      </c>
      <c r="BA45" s="1" t="s">
        <v>409</v>
      </c>
      <c r="BB45" s="1">
        <v>671.53</v>
      </c>
      <c r="BC45" s="1">
        <f t="shared" si="35"/>
        <v>564.07</v>
      </c>
      <c r="BD45" s="1">
        <f t="shared" si="36"/>
        <v>0.2328488963</v>
      </c>
      <c r="BE45" s="1">
        <f t="shared" si="37"/>
        <v>0.7822585937</v>
      </c>
      <c r="BF45" s="1">
        <f t="shared" si="38"/>
        <v>0.2525230715</v>
      </c>
      <c r="BG45" s="1">
        <f t="shared" si="39"/>
        <v>0.7957580898</v>
      </c>
      <c r="BH45" s="1">
        <f t="shared" si="40"/>
        <v>1400.000968</v>
      </c>
      <c r="BI45" s="1">
        <f t="shared" si="41"/>
        <v>1180.185907</v>
      </c>
      <c r="BJ45" s="1">
        <f t="shared" si="42"/>
        <v>0.8429893506</v>
      </c>
      <c r="BK45" s="1">
        <f t="shared" si="43"/>
        <v>0.1959787011</v>
      </c>
      <c r="BL45" s="1">
        <v>6.0</v>
      </c>
      <c r="BM45" s="1">
        <v>0.5</v>
      </c>
      <c r="BN45" s="1" t="s">
        <v>266</v>
      </c>
      <c r="BO45" s="1">
        <v>2.0</v>
      </c>
      <c r="BP45" s="1">
        <v>1.607377766E9</v>
      </c>
      <c r="BQ45" s="1">
        <v>393.889967741936</v>
      </c>
      <c r="BR45" s="1">
        <v>400.00435483871</v>
      </c>
      <c r="BS45" s="1">
        <v>29.0536096774194</v>
      </c>
      <c r="BT45" s="1">
        <v>27.1638129032258</v>
      </c>
      <c r="BU45" s="1">
        <v>391.582838709677</v>
      </c>
      <c r="BV45" s="1">
        <v>28.4882225806452</v>
      </c>
      <c r="BW45" s="1">
        <v>500.017774193548</v>
      </c>
      <c r="BX45" s="1">
        <v>102.181677419355</v>
      </c>
      <c r="BY45" s="1">
        <v>0.0476881935483871</v>
      </c>
      <c r="BZ45" s="1">
        <v>37.3909193548387</v>
      </c>
      <c r="CA45" s="1">
        <v>37.1882612903226</v>
      </c>
      <c r="CB45" s="1">
        <v>999.9</v>
      </c>
      <c r="CC45" s="1">
        <v>0.0</v>
      </c>
      <c r="CD45" s="1">
        <v>0.0</v>
      </c>
      <c r="CE45" s="1">
        <v>9999.69096774194</v>
      </c>
      <c r="CF45" s="1">
        <v>0.0</v>
      </c>
      <c r="CG45" s="1">
        <v>168.892838709677</v>
      </c>
      <c r="CH45" s="1">
        <v>1400.00096774194</v>
      </c>
      <c r="CI45" s="1">
        <v>0.899998258064516</v>
      </c>
      <c r="CJ45" s="1">
        <v>0.100001951612903</v>
      </c>
      <c r="CK45" s="1">
        <v>0.0</v>
      </c>
      <c r="CL45" s="1">
        <v>1107.65322580645</v>
      </c>
      <c r="CM45" s="1">
        <v>4.99975</v>
      </c>
      <c r="CN45" s="1">
        <v>15292.9096774194</v>
      </c>
      <c r="CO45" s="1">
        <v>12178.0483870968</v>
      </c>
      <c r="CP45" s="1">
        <v>47.191064516129</v>
      </c>
      <c r="CQ45" s="1">
        <v>48.6046774193548</v>
      </c>
      <c r="CR45" s="1">
        <v>47.812</v>
      </c>
      <c r="CS45" s="1">
        <v>48.387</v>
      </c>
      <c r="CT45" s="1">
        <v>49.070129032258</v>
      </c>
      <c r="CU45" s="1">
        <v>1255.49903225806</v>
      </c>
      <c r="CV45" s="1">
        <v>139.503225806452</v>
      </c>
      <c r="CW45" s="1">
        <v>0.0</v>
      </c>
      <c r="CX45" s="1">
        <v>151.900000095367</v>
      </c>
      <c r="CY45" s="1">
        <v>0.0</v>
      </c>
      <c r="CZ45" s="1">
        <v>1104.25692307692</v>
      </c>
      <c r="DA45" s="1">
        <v>-269.714871433134</v>
      </c>
      <c r="DB45" s="1">
        <v>-3649.35384105243</v>
      </c>
      <c r="DC45" s="1">
        <v>15247.3615384615</v>
      </c>
      <c r="DD45" s="1">
        <v>15.0</v>
      </c>
      <c r="DE45" s="1">
        <v>1.6073773715E9</v>
      </c>
      <c r="DF45" s="1" t="s">
        <v>394</v>
      </c>
      <c r="DG45" s="1">
        <v>1.6073773715E9</v>
      </c>
      <c r="DH45" s="1">
        <v>1.6073719846E9</v>
      </c>
      <c r="DI45" s="1">
        <v>10.0</v>
      </c>
      <c r="DJ45" s="1">
        <v>-0.002</v>
      </c>
      <c r="DK45" s="1">
        <v>-0.143</v>
      </c>
      <c r="DL45" s="1">
        <v>2.307</v>
      </c>
      <c r="DM45" s="1">
        <v>0.565</v>
      </c>
      <c r="DN45" s="1">
        <v>400.0</v>
      </c>
      <c r="DO45" s="1">
        <v>33.0</v>
      </c>
      <c r="DP45" s="1">
        <v>0.14</v>
      </c>
      <c r="DQ45" s="1">
        <v>0.22</v>
      </c>
      <c r="DR45" s="1">
        <v>4.46450050616562</v>
      </c>
      <c r="DS45" s="1">
        <v>-0.292710936825511</v>
      </c>
      <c r="DT45" s="1">
        <v>0.0295282401867955</v>
      </c>
      <c r="DU45" s="1">
        <v>1.0</v>
      </c>
      <c r="DV45" s="1">
        <v>-6.11531566666667</v>
      </c>
      <c r="DW45" s="1">
        <v>-0.0575297886540695</v>
      </c>
      <c r="DX45" s="1">
        <v>0.023359367668858</v>
      </c>
      <c r="DY45" s="1">
        <v>1.0</v>
      </c>
      <c r="DZ45" s="1">
        <v>1.88661733333333</v>
      </c>
      <c r="EA45" s="1">
        <v>0.877813748609568</v>
      </c>
      <c r="EB45" s="1">
        <v>0.0636923644263755</v>
      </c>
      <c r="EC45" s="1">
        <v>0.0</v>
      </c>
      <c r="ED45" s="1">
        <v>2.0</v>
      </c>
      <c r="EE45" s="1">
        <v>3.0</v>
      </c>
      <c r="EF45" s="1" t="s">
        <v>275</v>
      </c>
      <c r="EG45" s="1">
        <v>100.0</v>
      </c>
      <c r="EH45" s="1">
        <v>100.0</v>
      </c>
      <c r="EI45" s="1">
        <v>2.307</v>
      </c>
      <c r="EJ45" s="1">
        <v>0.5654</v>
      </c>
      <c r="EK45" s="1">
        <v>2.30709999999999</v>
      </c>
      <c r="EL45" s="1">
        <v>0.0</v>
      </c>
      <c r="EM45" s="1">
        <v>0.0</v>
      </c>
      <c r="EN45" s="1">
        <v>0.0</v>
      </c>
      <c r="EO45" s="1">
        <v>0.565380000000001</v>
      </c>
      <c r="EP45" s="1">
        <v>0.0</v>
      </c>
      <c r="EQ45" s="1">
        <v>0.0</v>
      </c>
      <c r="ER45" s="1">
        <v>0.0</v>
      </c>
      <c r="ES45" s="1">
        <v>-1.0</v>
      </c>
      <c r="ET45" s="1">
        <v>-1.0</v>
      </c>
      <c r="EU45" s="1">
        <v>-1.0</v>
      </c>
      <c r="EV45" s="1">
        <v>-1.0</v>
      </c>
      <c r="EW45" s="1">
        <v>6.7</v>
      </c>
      <c r="EX45" s="1">
        <v>96.5</v>
      </c>
      <c r="EY45" s="1">
        <v>2.0</v>
      </c>
      <c r="EZ45" s="1">
        <v>515.658</v>
      </c>
      <c r="FA45" s="1">
        <v>509.168</v>
      </c>
      <c r="FB45" s="1">
        <v>36.3248</v>
      </c>
      <c r="FC45" s="1">
        <v>34.8785</v>
      </c>
      <c r="FD45" s="1">
        <v>30.0004</v>
      </c>
      <c r="FE45" s="1">
        <v>34.6872</v>
      </c>
      <c r="FF45" s="1">
        <v>34.6311</v>
      </c>
      <c r="FG45" s="1">
        <v>19.0598</v>
      </c>
      <c r="FH45" s="1">
        <v>0.0</v>
      </c>
      <c r="FI45" s="1">
        <v>100.0</v>
      </c>
      <c r="FJ45" s="1">
        <v>-999.9</v>
      </c>
      <c r="FK45" s="1">
        <v>400.0</v>
      </c>
      <c r="FL45" s="1">
        <v>28.1422</v>
      </c>
      <c r="FM45" s="1">
        <v>101.23</v>
      </c>
      <c r="FN45" s="1">
        <v>100.523</v>
      </c>
    </row>
    <row r="46" ht="15.75" customHeight="1">
      <c r="A46" s="1">
        <v>30.0</v>
      </c>
      <c r="B46" s="1">
        <v>1.6073779515E9</v>
      </c>
      <c r="C46" s="1">
        <v>5719.40000009537</v>
      </c>
      <c r="D46" s="1" t="s">
        <v>410</v>
      </c>
      <c r="E46" s="1" t="s">
        <v>411</v>
      </c>
      <c r="F46" s="1" t="s">
        <v>406</v>
      </c>
      <c r="G46" s="1" t="s">
        <v>407</v>
      </c>
      <c r="H46" s="1">
        <v>1.60737794375E9</v>
      </c>
      <c r="I46" s="1">
        <f t="shared" si="1"/>
        <v>0.001655411224</v>
      </c>
      <c r="J46" s="1">
        <f t="shared" si="2"/>
        <v>3.876038213</v>
      </c>
      <c r="K46" s="1">
        <f t="shared" si="3"/>
        <v>394.6642667</v>
      </c>
      <c r="L46" s="1">
        <f t="shared" si="4"/>
        <v>248.6769492</v>
      </c>
      <c r="M46" s="1">
        <f t="shared" si="5"/>
        <v>25.42131447</v>
      </c>
      <c r="N46" s="1">
        <f t="shared" si="6"/>
        <v>40.34505194</v>
      </c>
      <c r="O46" s="1">
        <f t="shared" si="7"/>
        <v>0.04869381411</v>
      </c>
      <c r="P46" s="1">
        <f t="shared" si="8"/>
        <v>2.967593258</v>
      </c>
      <c r="Q46" s="1">
        <f t="shared" si="9"/>
        <v>0.04825425429</v>
      </c>
      <c r="R46" s="1">
        <f t="shared" si="10"/>
        <v>0.0301980708</v>
      </c>
      <c r="S46" s="1">
        <f t="shared" si="11"/>
        <v>231.2893461</v>
      </c>
      <c r="T46" s="1">
        <f t="shared" si="12"/>
        <v>38.29185062</v>
      </c>
      <c r="U46" s="1">
        <f t="shared" si="13"/>
        <v>36.96399667</v>
      </c>
      <c r="V46" s="1">
        <f t="shared" si="14"/>
        <v>6.292499198</v>
      </c>
      <c r="W46" s="1">
        <f t="shared" si="15"/>
        <v>45.74547161</v>
      </c>
      <c r="X46" s="1">
        <f t="shared" si="16"/>
        <v>2.943956475</v>
      </c>
      <c r="Y46" s="1">
        <f t="shared" si="17"/>
        <v>6.435514535</v>
      </c>
      <c r="Z46" s="1">
        <f t="shared" si="18"/>
        <v>3.348542723</v>
      </c>
      <c r="AA46" s="1">
        <f t="shared" si="19"/>
        <v>-73.00363499</v>
      </c>
      <c r="AB46" s="1">
        <f t="shared" si="20"/>
        <v>65.95328578</v>
      </c>
      <c r="AC46" s="1">
        <f t="shared" si="21"/>
        <v>5.300823134</v>
      </c>
      <c r="AD46" s="1">
        <f t="shared" si="22"/>
        <v>229.53982</v>
      </c>
      <c r="AE46" s="1">
        <v>0.0</v>
      </c>
      <c r="AF46" s="1">
        <v>0.0</v>
      </c>
      <c r="AG46" s="1">
        <f t="shared" si="23"/>
        <v>1</v>
      </c>
      <c r="AH46" s="1">
        <f t="shared" si="24"/>
        <v>0</v>
      </c>
      <c r="AI46" s="1">
        <f t="shared" si="25"/>
        <v>52225.98924</v>
      </c>
      <c r="AJ46" s="1" t="s">
        <v>263</v>
      </c>
      <c r="AK46" s="1">
        <v>715.476923076923</v>
      </c>
      <c r="AL46" s="1">
        <v>3262.08</v>
      </c>
      <c r="AM46" s="1">
        <f t="shared" si="26"/>
        <v>2546.603077</v>
      </c>
      <c r="AN46" s="1">
        <f t="shared" si="27"/>
        <v>0.7806684928</v>
      </c>
      <c r="AO46" s="1">
        <v>-0.577747479816223</v>
      </c>
      <c r="AP46" s="1" t="s">
        <v>412</v>
      </c>
      <c r="AQ46" s="1">
        <v>921.8736</v>
      </c>
      <c r="AR46" s="1">
        <v>1026.52</v>
      </c>
      <c r="AS46" s="1">
        <f t="shared" si="28"/>
        <v>0.101942875</v>
      </c>
      <c r="AT46" s="1">
        <v>0.5</v>
      </c>
      <c r="AU46" s="1">
        <f t="shared" si="29"/>
        <v>1180.174823</v>
      </c>
      <c r="AV46" s="1">
        <f t="shared" si="30"/>
        <v>3.876038213</v>
      </c>
      <c r="AW46" s="1">
        <f t="shared" si="31"/>
        <v>60.15520719</v>
      </c>
      <c r="AX46" s="1">
        <f t="shared" si="32"/>
        <v>0.413844835</v>
      </c>
      <c r="AY46" s="1">
        <f t="shared" si="33"/>
        <v>0.003773835543</v>
      </c>
      <c r="AZ46" s="1">
        <f t="shared" si="34"/>
        <v>2.177804621</v>
      </c>
      <c r="BA46" s="1" t="s">
        <v>413</v>
      </c>
      <c r="BB46" s="1">
        <v>601.7</v>
      </c>
      <c r="BC46" s="1">
        <f t="shared" si="35"/>
        <v>424.82</v>
      </c>
      <c r="BD46" s="1">
        <f t="shared" si="36"/>
        <v>0.246331152</v>
      </c>
      <c r="BE46" s="1">
        <f t="shared" si="37"/>
        <v>0.8403160451</v>
      </c>
      <c r="BF46" s="1">
        <f t="shared" si="38"/>
        <v>0.3364370011</v>
      </c>
      <c r="BG46" s="1">
        <f t="shared" si="39"/>
        <v>0.8778596163</v>
      </c>
      <c r="BH46" s="1">
        <f t="shared" si="40"/>
        <v>1399.987667</v>
      </c>
      <c r="BI46" s="1">
        <f t="shared" si="41"/>
        <v>1180.174823</v>
      </c>
      <c r="BJ46" s="1">
        <f t="shared" si="42"/>
        <v>0.8429894426</v>
      </c>
      <c r="BK46" s="1">
        <f t="shared" si="43"/>
        <v>0.1959788852</v>
      </c>
      <c r="BL46" s="1">
        <v>6.0</v>
      </c>
      <c r="BM46" s="1">
        <v>0.5</v>
      </c>
      <c r="BN46" s="1" t="s">
        <v>266</v>
      </c>
      <c r="BO46" s="1">
        <v>2.0</v>
      </c>
      <c r="BP46" s="1">
        <v>1.60737794375E9</v>
      </c>
      <c r="BQ46" s="1">
        <v>394.664266666667</v>
      </c>
      <c r="BR46" s="1">
        <v>400.099466666667</v>
      </c>
      <c r="BS46" s="1">
        <v>28.7984366666667</v>
      </c>
      <c r="BT46" s="1">
        <v>26.8691666666667</v>
      </c>
      <c r="BU46" s="1">
        <v>392.357166666667</v>
      </c>
      <c r="BV46" s="1">
        <v>28.23306</v>
      </c>
      <c r="BW46" s="1">
        <v>500.004033333333</v>
      </c>
      <c r="BX46" s="1">
        <v>102.178133333333</v>
      </c>
      <c r="BY46" s="1">
        <v>0.0481266866666667</v>
      </c>
      <c r="BZ46" s="1">
        <v>37.3762333333333</v>
      </c>
      <c r="CA46" s="1">
        <v>36.9639966666667</v>
      </c>
      <c r="CB46" s="1">
        <v>999.9</v>
      </c>
      <c r="CC46" s="1">
        <v>0.0</v>
      </c>
      <c r="CD46" s="1">
        <v>0.0</v>
      </c>
      <c r="CE46" s="1">
        <v>10000.665</v>
      </c>
      <c r="CF46" s="1">
        <v>0.0</v>
      </c>
      <c r="CG46" s="1">
        <v>233.917933333333</v>
      </c>
      <c r="CH46" s="1">
        <v>1399.98766666667</v>
      </c>
      <c r="CI46" s="1">
        <v>0.899994566666667</v>
      </c>
      <c r="CJ46" s="1">
        <v>0.10000454</v>
      </c>
      <c r="CK46" s="1">
        <v>0.0</v>
      </c>
      <c r="CL46" s="1">
        <v>923.972566666667</v>
      </c>
      <c r="CM46" s="1">
        <v>4.99975</v>
      </c>
      <c r="CN46" s="1">
        <v>12817.02</v>
      </c>
      <c r="CO46" s="1">
        <v>12177.9133333333</v>
      </c>
      <c r="CP46" s="1">
        <v>47.1828666666666</v>
      </c>
      <c r="CQ46" s="1">
        <v>48.6208</v>
      </c>
      <c r="CR46" s="1">
        <v>47.7748</v>
      </c>
      <c r="CS46" s="1">
        <v>48.437</v>
      </c>
      <c r="CT46" s="1">
        <v>49.062</v>
      </c>
      <c r="CU46" s="1">
        <v>1255.481</v>
      </c>
      <c r="CV46" s="1">
        <v>139.506</v>
      </c>
      <c r="CW46" s="1">
        <v>0.0</v>
      </c>
      <c r="CX46" s="1">
        <v>176.600000143051</v>
      </c>
      <c r="CY46" s="1">
        <v>0.0</v>
      </c>
      <c r="CZ46" s="1">
        <v>921.8736</v>
      </c>
      <c r="DA46" s="1">
        <v>-206.360999989784</v>
      </c>
      <c r="DB46" s="1">
        <v>-2882.10769228138</v>
      </c>
      <c r="DC46" s="1">
        <v>12787.888</v>
      </c>
      <c r="DD46" s="1">
        <v>15.0</v>
      </c>
      <c r="DE46" s="1">
        <v>1.6073773715E9</v>
      </c>
      <c r="DF46" s="1" t="s">
        <v>394</v>
      </c>
      <c r="DG46" s="1">
        <v>1.6073773715E9</v>
      </c>
      <c r="DH46" s="1">
        <v>1.6073719846E9</v>
      </c>
      <c r="DI46" s="1">
        <v>10.0</v>
      </c>
      <c r="DJ46" s="1">
        <v>-0.002</v>
      </c>
      <c r="DK46" s="1">
        <v>-0.143</v>
      </c>
      <c r="DL46" s="1">
        <v>2.307</v>
      </c>
      <c r="DM46" s="1">
        <v>0.565</v>
      </c>
      <c r="DN46" s="1">
        <v>400.0</v>
      </c>
      <c r="DO46" s="1">
        <v>33.0</v>
      </c>
      <c r="DP46" s="1">
        <v>0.14</v>
      </c>
      <c r="DQ46" s="1">
        <v>0.22</v>
      </c>
      <c r="DR46" s="1">
        <v>3.88596768278104</v>
      </c>
      <c r="DS46" s="1">
        <v>-0.814345685045786</v>
      </c>
      <c r="DT46" s="1">
        <v>0.0629552728748231</v>
      </c>
      <c r="DU46" s="1">
        <v>0.0</v>
      </c>
      <c r="DV46" s="1">
        <v>-5.43513366666667</v>
      </c>
      <c r="DW46" s="1">
        <v>0.934743937708562</v>
      </c>
      <c r="DX46" s="1">
        <v>0.0704995825748084</v>
      </c>
      <c r="DY46" s="1">
        <v>0.0</v>
      </c>
      <c r="DZ46" s="1">
        <v>1.92927466666667</v>
      </c>
      <c r="EA46" s="1">
        <v>0.197392124582874</v>
      </c>
      <c r="EB46" s="1">
        <v>0.0143381346377026</v>
      </c>
      <c r="EC46" s="1">
        <v>1.0</v>
      </c>
      <c r="ED46" s="1">
        <v>1.0</v>
      </c>
      <c r="EE46" s="1">
        <v>3.0</v>
      </c>
      <c r="EF46" s="1" t="s">
        <v>268</v>
      </c>
      <c r="EG46" s="1">
        <v>100.0</v>
      </c>
      <c r="EH46" s="1">
        <v>100.0</v>
      </c>
      <c r="EI46" s="1">
        <v>2.307</v>
      </c>
      <c r="EJ46" s="1">
        <v>0.5654</v>
      </c>
      <c r="EK46" s="1">
        <v>2.30709999999999</v>
      </c>
      <c r="EL46" s="1">
        <v>0.0</v>
      </c>
      <c r="EM46" s="1">
        <v>0.0</v>
      </c>
      <c r="EN46" s="1">
        <v>0.0</v>
      </c>
      <c r="EO46" s="1">
        <v>0.565380000000001</v>
      </c>
      <c r="EP46" s="1">
        <v>0.0</v>
      </c>
      <c r="EQ46" s="1">
        <v>0.0</v>
      </c>
      <c r="ER46" s="1">
        <v>0.0</v>
      </c>
      <c r="ES46" s="1">
        <v>-1.0</v>
      </c>
      <c r="ET46" s="1">
        <v>-1.0</v>
      </c>
      <c r="EU46" s="1">
        <v>-1.0</v>
      </c>
      <c r="EV46" s="1">
        <v>-1.0</v>
      </c>
      <c r="EW46" s="1">
        <v>9.7</v>
      </c>
      <c r="EX46" s="1">
        <v>99.4</v>
      </c>
      <c r="EY46" s="1">
        <v>2.0</v>
      </c>
      <c r="EZ46" s="1">
        <v>514.678</v>
      </c>
      <c r="FA46" s="1">
        <v>508.984</v>
      </c>
      <c r="FB46" s="1">
        <v>36.3066</v>
      </c>
      <c r="FC46" s="1">
        <v>34.8691</v>
      </c>
      <c r="FD46" s="1">
        <v>30.0</v>
      </c>
      <c r="FE46" s="1">
        <v>34.6739</v>
      </c>
      <c r="FF46" s="1">
        <v>34.6154</v>
      </c>
      <c r="FG46" s="1">
        <v>18.9715</v>
      </c>
      <c r="FH46" s="1">
        <v>0.0</v>
      </c>
      <c r="FI46" s="1">
        <v>100.0</v>
      </c>
      <c r="FJ46" s="1">
        <v>-999.9</v>
      </c>
      <c r="FK46" s="1">
        <v>400.0</v>
      </c>
      <c r="FL46" s="1">
        <v>29.027</v>
      </c>
      <c r="FM46" s="1">
        <v>101.23</v>
      </c>
      <c r="FN46" s="1">
        <v>100.525</v>
      </c>
    </row>
    <row r="47" ht="15.75" customHeight="1">
      <c r="A47" s="1">
        <v>31.0</v>
      </c>
      <c r="B47" s="1">
        <v>1.6073781185E9</v>
      </c>
      <c r="C47" s="1">
        <v>5886.40000009537</v>
      </c>
      <c r="D47" s="1" t="s">
        <v>414</v>
      </c>
      <c r="E47" s="1" t="s">
        <v>415</v>
      </c>
      <c r="F47" s="1" t="s">
        <v>416</v>
      </c>
      <c r="G47" s="1" t="s">
        <v>262</v>
      </c>
      <c r="H47" s="1">
        <v>1.60737811075E9</v>
      </c>
      <c r="I47" s="1">
        <f t="shared" si="1"/>
        <v>0.0005995101636</v>
      </c>
      <c r="J47" s="1">
        <f t="shared" si="2"/>
        <v>1.126878235</v>
      </c>
      <c r="K47" s="1">
        <f t="shared" si="3"/>
        <v>398.509</v>
      </c>
      <c r="L47" s="1">
        <f t="shared" si="4"/>
        <v>262.0872892</v>
      </c>
      <c r="M47" s="1">
        <f t="shared" si="5"/>
        <v>26.79275537</v>
      </c>
      <c r="N47" s="1">
        <f t="shared" si="6"/>
        <v>40.73892397</v>
      </c>
      <c r="O47" s="1">
        <f t="shared" si="7"/>
        <v>0.01557761109</v>
      </c>
      <c r="P47" s="1">
        <f t="shared" si="8"/>
        <v>2.967825238</v>
      </c>
      <c r="Q47" s="1">
        <f t="shared" si="9"/>
        <v>0.01553232909</v>
      </c>
      <c r="R47" s="1">
        <f t="shared" si="10"/>
        <v>0.00971176305</v>
      </c>
      <c r="S47" s="1">
        <f t="shared" si="11"/>
        <v>231.2906362</v>
      </c>
      <c r="T47" s="1">
        <f t="shared" si="12"/>
        <v>38.6962908</v>
      </c>
      <c r="U47" s="1">
        <f t="shared" si="13"/>
        <v>37.7398</v>
      </c>
      <c r="V47" s="1">
        <f t="shared" si="14"/>
        <v>6.563977929</v>
      </c>
      <c r="W47" s="1">
        <f t="shared" si="15"/>
        <v>43.17260324</v>
      </c>
      <c r="X47" s="1">
        <f t="shared" si="16"/>
        <v>2.798903622</v>
      </c>
      <c r="Y47" s="1">
        <f t="shared" si="17"/>
        <v>6.483055021</v>
      </c>
      <c r="Z47" s="1">
        <f t="shared" si="18"/>
        <v>3.765074307</v>
      </c>
      <c r="AA47" s="1">
        <f t="shared" si="19"/>
        <v>-26.43839821</v>
      </c>
      <c r="AB47" s="1">
        <f t="shared" si="20"/>
        <v>-36.52725163</v>
      </c>
      <c r="AC47" s="1">
        <f t="shared" si="21"/>
        <v>-2.948505198</v>
      </c>
      <c r="AD47" s="1">
        <f t="shared" si="22"/>
        <v>165.3764812</v>
      </c>
      <c r="AE47" s="1">
        <v>0.0</v>
      </c>
      <c r="AF47" s="1">
        <v>0.0</v>
      </c>
      <c r="AG47" s="1">
        <f t="shared" si="23"/>
        <v>1</v>
      </c>
      <c r="AH47" s="1">
        <f t="shared" si="24"/>
        <v>0</v>
      </c>
      <c r="AI47" s="1">
        <f t="shared" si="25"/>
        <v>52209.85933</v>
      </c>
      <c r="AJ47" s="1" t="s">
        <v>263</v>
      </c>
      <c r="AK47" s="1">
        <v>715.476923076923</v>
      </c>
      <c r="AL47" s="1">
        <v>3262.08</v>
      </c>
      <c r="AM47" s="1">
        <f t="shared" si="26"/>
        <v>2546.603077</v>
      </c>
      <c r="AN47" s="1">
        <f t="shared" si="27"/>
        <v>0.7806684928</v>
      </c>
      <c r="AO47" s="1">
        <v>-0.577747479816223</v>
      </c>
      <c r="AP47" s="1" t="s">
        <v>417</v>
      </c>
      <c r="AQ47" s="1">
        <v>812.394846153846</v>
      </c>
      <c r="AR47" s="1">
        <v>895.93</v>
      </c>
      <c r="AS47" s="1">
        <f t="shared" si="28"/>
        <v>0.09323848275</v>
      </c>
      <c r="AT47" s="1">
        <v>0.5</v>
      </c>
      <c r="AU47" s="1">
        <f t="shared" si="29"/>
        <v>1180.184571</v>
      </c>
      <c r="AV47" s="1">
        <f t="shared" si="30"/>
        <v>1.126878235</v>
      </c>
      <c r="AW47" s="1">
        <f t="shared" si="31"/>
        <v>55.01930937</v>
      </c>
      <c r="AX47" s="1">
        <f t="shared" si="32"/>
        <v>0.3446697845</v>
      </c>
      <c r="AY47" s="1">
        <f t="shared" si="33"/>
        <v>0.001444372141</v>
      </c>
      <c r="AZ47" s="1">
        <f t="shared" si="34"/>
        <v>2.640998739</v>
      </c>
      <c r="BA47" s="1" t="s">
        <v>418</v>
      </c>
      <c r="BB47" s="1">
        <v>587.13</v>
      </c>
      <c r="BC47" s="1">
        <f t="shared" si="35"/>
        <v>308.8</v>
      </c>
      <c r="BD47" s="1">
        <f t="shared" si="36"/>
        <v>0.2705153946</v>
      </c>
      <c r="BE47" s="1">
        <f t="shared" si="37"/>
        <v>0.8845585899</v>
      </c>
      <c r="BF47" s="1">
        <f t="shared" si="38"/>
        <v>0.4629189774</v>
      </c>
      <c r="BG47" s="1">
        <f t="shared" si="39"/>
        <v>0.9291396926</v>
      </c>
      <c r="BH47" s="1">
        <f t="shared" si="40"/>
        <v>1399.999667</v>
      </c>
      <c r="BI47" s="1">
        <f t="shared" si="41"/>
        <v>1180.184571</v>
      </c>
      <c r="BJ47" s="1">
        <f t="shared" si="42"/>
        <v>0.8429891798</v>
      </c>
      <c r="BK47" s="1">
        <f t="shared" si="43"/>
        <v>0.1959783596</v>
      </c>
      <c r="BL47" s="1">
        <v>6.0</v>
      </c>
      <c r="BM47" s="1">
        <v>0.5</v>
      </c>
      <c r="BN47" s="1" t="s">
        <v>266</v>
      </c>
      <c r="BO47" s="1">
        <v>2.0</v>
      </c>
      <c r="BP47" s="1">
        <v>1.60737811075E9</v>
      </c>
      <c r="BQ47" s="1">
        <v>398.509</v>
      </c>
      <c r="BR47" s="1">
        <v>400.147933333333</v>
      </c>
      <c r="BS47" s="1">
        <v>27.3789333333333</v>
      </c>
      <c r="BT47" s="1">
        <v>26.6792233333333</v>
      </c>
      <c r="BU47" s="1">
        <v>396.227</v>
      </c>
      <c r="BV47" s="1">
        <v>26.81355</v>
      </c>
      <c r="BW47" s="1">
        <v>500.0039</v>
      </c>
      <c r="BX47" s="1">
        <v>102.180266666667</v>
      </c>
      <c r="BY47" s="1">
        <v>0.0480995</v>
      </c>
      <c r="BZ47" s="1">
        <v>37.5115066666667</v>
      </c>
      <c r="CA47" s="1">
        <v>37.7398</v>
      </c>
      <c r="CB47" s="1">
        <v>999.9</v>
      </c>
      <c r="CC47" s="1">
        <v>0.0</v>
      </c>
      <c r="CD47" s="1">
        <v>0.0</v>
      </c>
      <c r="CE47" s="1">
        <v>10001.77</v>
      </c>
      <c r="CF47" s="1">
        <v>0.0</v>
      </c>
      <c r="CG47" s="1">
        <v>182.474766666667</v>
      </c>
      <c r="CH47" s="1">
        <v>1399.99966666667</v>
      </c>
      <c r="CI47" s="1">
        <v>0.900005533333333</v>
      </c>
      <c r="CJ47" s="1">
        <v>0.0999943333333333</v>
      </c>
      <c r="CK47" s="1">
        <v>0.0</v>
      </c>
      <c r="CL47" s="1">
        <v>812.401866666667</v>
      </c>
      <c r="CM47" s="1">
        <v>4.99975</v>
      </c>
      <c r="CN47" s="1">
        <v>11288.01</v>
      </c>
      <c r="CO47" s="1">
        <v>12178.07</v>
      </c>
      <c r="CP47" s="1">
        <v>47.3791333333333</v>
      </c>
      <c r="CQ47" s="1">
        <v>48.8603</v>
      </c>
      <c r="CR47" s="1">
        <v>47.9706</v>
      </c>
      <c r="CS47" s="1">
        <v>48.625</v>
      </c>
      <c r="CT47" s="1">
        <v>49.2624</v>
      </c>
      <c r="CU47" s="1">
        <v>1255.50466666667</v>
      </c>
      <c r="CV47" s="1">
        <v>139.495</v>
      </c>
      <c r="CW47" s="1">
        <v>0.0</v>
      </c>
      <c r="CX47" s="1">
        <v>166.300000190735</v>
      </c>
      <c r="CY47" s="1">
        <v>0.0</v>
      </c>
      <c r="CZ47" s="1">
        <v>812.394846153846</v>
      </c>
      <c r="DA47" s="1">
        <v>0.602393170203023</v>
      </c>
      <c r="DB47" s="1">
        <v>0.697435897306787</v>
      </c>
      <c r="DC47" s="1">
        <v>11288.0076923077</v>
      </c>
      <c r="DD47" s="1">
        <v>15.0</v>
      </c>
      <c r="DE47" s="1">
        <v>1.6073781375E9</v>
      </c>
      <c r="DF47" s="1" t="s">
        <v>419</v>
      </c>
      <c r="DG47" s="1">
        <v>1.6073781375E9</v>
      </c>
      <c r="DH47" s="1">
        <v>1.6073719846E9</v>
      </c>
      <c r="DI47" s="1">
        <v>11.0</v>
      </c>
      <c r="DJ47" s="1">
        <v>-0.025</v>
      </c>
      <c r="DK47" s="1">
        <v>-0.143</v>
      </c>
      <c r="DL47" s="1">
        <v>2.282</v>
      </c>
      <c r="DM47" s="1">
        <v>0.565</v>
      </c>
      <c r="DN47" s="1">
        <v>399.0</v>
      </c>
      <c r="DO47" s="1">
        <v>33.0</v>
      </c>
      <c r="DP47" s="1">
        <v>0.27</v>
      </c>
      <c r="DQ47" s="1">
        <v>0.22</v>
      </c>
      <c r="DR47" s="1">
        <v>1.10946951621888</v>
      </c>
      <c r="DS47" s="1">
        <v>-0.251654453878159</v>
      </c>
      <c r="DT47" s="1">
        <v>0.0325108151685246</v>
      </c>
      <c r="DU47" s="1">
        <v>1.0</v>
      </c>
      <c r="DV47" s="1">
        <v>-1.61372366666667</v>
      </c>
      <c r="DW47" s="1">
        <v>0.218619710789768</v>
      </c>
      <c r="DX47" s="1">
        <v>0.0365790163420991</v>
      </c>
      <c r="DY47" s="1">
        <v>0.0</v>
      </c>
      <c r="DZ47" s="1">
        <v>0.699717533333333</v>
      </c>
      <c r="EA47" s="1">
        <v>0.278706046718575</v>
      </c>
      <c r="EB47" s="1">
        <v>0.0202331769802855</v>
      </c>
      <c r="EC47" s="1">
        <v>0.0</v>
      </c>
      <c r="ED47" s="1">
        <v>1.0</v>
      </c>
      <c r="EE47" s="1">
        <v>3.0</v>
      </c>
      <c r="EF47" s="1" t="s">
        <v>268</v>
      </c>
      <c r="EG47" s="1">
        <v>100.0</v>
      </c>
      <c r="EH47" s="1">
        <v>100.0</v>
      </c>
      <c r="EI47" s="1">
        <v>2.282</v>
      </c>
      <c r="EJ47" s="1">
        <v>0.5653</v>
      </c>
      <c r="EK47" s="1">
        <v>2.30709999999999</v>
      </c>
      <c r="EL47" s="1">
        <v>0.0</v>
      </c>
      <c r="EM47" s="1">
        <v>0.0</v>
      </c>
      <c r="EN47" s="1">
        <v>0.0</v>
      </c>
      <c r="EO47" s="1">
        <v>0.565380000000001</v>
      </c>
      <c r="EP47" s="1">
        <v>0.0</v>
      </c>
      <c r="EQ47" s="1">
        <v>0.0</v>
      </c>
      <c r="ER47" s="1">
        <v>0.0</v>
      </c>
      <c r="ES47" s="1">
        <v>-1.0</v>
      </c>
      <c r="ET47" s="1">
        <v>-1.0</v>
      </c>
      <c r="EU47" s="1">
        <v>-1.0</v>
      </c>
      <c r="EV47" s="1">
        <v>-1.0</v>
      </c>
      <c r="EW47" s="1">
        <v>12.4</v>
      </c>
      <c r="EX47" s="1">
        <v>102.2</v>
      </c>
      <c r="EY47" s="1">
        <v>2.0</v>
      </c>
      <c r="EZ47" s="1">
        <v>516.393</v>
      </c>
      <c r="FA47" s="1">
        <v>509.259</v>
      </c>
      <c r="FB47" s="1">
        <v>36.3611</v>
      </c>
      <c r="FC47" s="1">
        <v>34.9135</v>
      </c>
      <c r="FD47" s="1">
        <v>30.0001</v>
      </c>
      <c r="FE47" s="1">
        <v>34.7053</v>
      </c>
      <c r="FF47" s="1">
        <v>34.6467</v>
      </c>
      <c r="FG47" s="1">
        <v>18.692</v>
      </c>
      <c r="FH47" s="1">
        <v>0.0</v>
      </c>
      <c r="FI47" s="1">
        <v>100.0</v>
      </c>
      <c r="FJ47" s="1">
        <v>-999.9</v>
      </c>
      <c r="FK47" s="1">
        <v>400.0</v>
      </c>
      <c r="FL47" s="1">
        <v>28.7614</v>
      </c>
      <c r="FM47" s="1">
        <v>101.224</v>
      </c>
      <c r="FN47" s="1">
        <v>100.524</v>
      </c>
    </row>
    <row r="48" ht="15.75" customHeight="1">
      <c r="A48" s="1">
        <v>32.0</v>
      </c>
      <c r="B48" s="1">
        <v>1.6073782881E9</v>
      </c>
      <c r="C48" s="1">
        <v>6056.0</v>
      </c>
      <c r="D48" s="1" t="s">
        <v>420</v>
      </c>
      <c r="E48" s="1" t="s">
        <v>421</v>
      </c>
      <c r="F48" s="1" t="s">
        <v>416</v>
      </c>
      <c r="G48" s="1" t="s">
        <v>262</v>
      </c>
      <c r="H48" s="1">
        <v>1.6073782801E9</v>
      </c>
      <c r="I48" s="1">
        <f t="shared" si="1"/>
        <v>0.0001281189925</v>
      </c>
      <c r="J48" s="1">
        <f t="shared" si="2"/>
        <v>0.9670751638</v>
      </c>
      <c r="K48" s="1">
        <f t="shared" si="3"/>
        <v>398.824</v>
      </c>
      <c r="L48" s="1">
        <f t="shared" si="4"/>
        <v>-80.41437161</v>
      </c>
      <c r="M48" s="1">
        <f t="shared" si="5"/>
        <v>-8.219569934</v>
      </c>
      <c r="N48" s="1">
        <f t="shared" si="6"/>
        <v>40.76586925</v>
      </c>
      <c r="O48" s="1">
        <f t="shared" si="7"/>
        <v>0.00329854864</v>
      </c>
      <c r="P48" s="1">
        <f t="shared" si="8"/>
        <v>2.967589136</v>
      </c>
      <c r="Q48" s="1">
        <f t="shared" si="9"/>
        <v>0.003296513098</v>
      </c>
      <c r="R48" s="1">
        <f t="shared" si="10"/>
        <v>0.002060503463</v>
      </c>
      <c r="S48" s="1">
        <f t="shared" si="11"/>
        <v>231.2898889</v>
      </c>
      <c r="T48" s="1">
        <f t="shared" si="12"/>
        <v>38.79341642</v>
      </c>
      <c r="U48" s="1">
        <f t="shared" si="13"/>
        <v>37.60708387</v>
      </c>
      <c r="V48" s="1">
        <f t="shared" si="14"/>
        <v>6.516828182</v>
      </c>
      <c r="W48" s="1">
        <f t="shared" si="15"/>
        <v>42.06728348</v>
      </c>
      <c r="X48" s="1">
        <f t="shared" si="16"/>
        <v>2.723803233</v>
      </c>
      <c r="Y48" s="1">
        <f t="shared" si="17"/>
        <v>6.474873127</v>
      </c>
      <c r="Z48" s="1">
        <f t="shared" si="18"/>
        <v>3.793024949</v>
      </c>
      <c r="AA48" s="1">
        <f t="shared" si="19"/>
        <v>-5.650047569</v>
      </c>
      <c r="AB48" s="1">
        <f t="shared" si="20"/>
        <v>-19.00613737</v>
      </c>
      <c r="AC48" s="1">
        <f t="shared" si="21"/>
        <v>-1.5331555</v>
      </c>
      <c r="AD48" s="1">
        <f t="shared" si="22"/>
        <v>205.1005484</v>
      </c>
      <c r="AE48" s="1">
        <v>0.0</v>
      </c>
      <c r="AF48" s="1">
        <v>0.0</v>
      </c>
      <c r="AG48" s="1">
        <f t="shared" si="23"/>
        <v>1</v>
      </c>
      <c r="AH48" s="1">
        <f t="shared" si="24"/>
        <v>0</v>
      </c>
      <c r="AI48" s="1">
        <f t="shared" si="25"/>
        <v>52206.81246</v>
      </c>
      <c r="AJ48" s="1" t="s">
        <v>263</v>
      </c>
      <c r="AK48" s="1">
        <v>715.476923076923</v>
      </c>
      <c r="AL48" s="1">
        <v>3262.08</v>
      </c>
      <c r="AM48" s="1">
        <f t="shared" si="26"/>
        <v>2546.603077</v>
      </c>
      <c r="AN48" s="1">
        <f t="shared" si="27"/>
        <v>0.7806684928</v>
      </c>
      <c r="AO48" s="1">
        <v>-0.577747479816223</v>
      </c>
      <c r="AP48" s="1" t="s">
        <v>422</v>
      </c>
      <c r="AQ48" s="1">
        <v>844.79044</v>
      </c>
      <c r="AR48" s="1">
        <v>938.53</v>
      </c>
      <c r="AS48" s="1">
        <f t="shared" si="28"/>
        <v>0.09987913013</v>
      </c>
      <c r="AT48" s="1">
        <v>0.5</v>
      </c>
      <c r="AU48" s="1">
        <f t="shared" si="29"/>
        <v>1180.179309</v>
      </c>
      <c r="AV48" s="1">
        <f t="shared" si="30"/>
        <v>0.9670751638</v>
      </c>
      <c r="AW48" s="1">
        <f t="shared" si="31"/>
        <v>58.93764141</v>
      </c>
      <c r="AX48" s="1">
        <f t="shared" si="32"/>
        <v>0.3306021118</v>
      </c>
      <c r="AY48" s="1">
        <f t="shared" si="33"/>
        <v>0.001308972824</v>
      </c>
      <c r="AZ48" s="1">
        <f t="shared" si="34"/>
        <v>2.475733328</v>
      </c>
      <c r="BA48" s="1" t="s">
        <v>423</v>
      </c>
      <c r="BB48" s="1">
        <v>628.25</v>
      </c>
      <c r="BC48" s="1">
        <f t="shared" si="35"/>
        <v>310.28</v>
      </c>
      <c r="BD48" s="1">
        <f t="shared" si="36"/>
        <v>0.3021128013</v>
      </c>
      <c r="BE48" s="1">
        <f t="shared" si="37"/>
        <v>0.8821943709</v>
      </c>
      <c r="BF48" s="1">
        <f t="shared" si="38"/>
        <v>0.4202567447</v>
      </c>
      <c r="BG48" s="1">
        <f t="shared" si="39"/>
        <v>0.9124115262</v>
      </c>
      <c r="BH48" s="1">
        <f t="shared" si="40"/>
        <v>1399.993226</v>
      </c>
      <c r="BI48" s="1">
        <f t="shared" si="41"/>
        <v>1180.179309</v>
      </c>
      <c r="BJ48" s="1">
        <f t="shared" si="42"/>
        <v>0.8429893</v>
      </c>
      <c r="BK48" s="1">
        <f t="shared" si="43"/>
        <v>0.1959786</v>
      </c>
      <c r="BL48" s="1">
        <v>6.0</v>
      </c>
      <c r="BM48" s="1">
        <v>0.5</v>
      </c>
      <c r="BN48" s="1" t="s">
        <v>266</v>
      </c>
      <c r="BO48" s="1">
        <v>2.0</v>
      </c>
      <c r="BP48" s="1">
        <v>1.6073782801E9</v>
      </c>
      <c r="BQ48" s="1">
        <v>398.824</v>
      </c>
      <c r="BR48" s="1">
        <v>400.045774193548</v>
      </c>
      <c r="BS48" s="1">
        <v>26.647735483871</v>
      </c>
      <c r="BT48" s="1">
        <v>26.4980935483871</v>
      </c>
      <c r="BU48" s="1">
        <v>396.542064516129</v>
      </c>
      <c r="BV48" s="1">
        <v>26.082364516129</v>
      </c>
      <c r="BW48" s="1">
        <v>500.013225806452</v>
      </c>
      <c r="BX48" s="1">
        <v>102.168</v>
      </c>
      <c r="BY48" s="1">
        <v>0.0471857806451613</v>
      </c>
      <c r="BZ48" s="1">
        <v>37.4882870967742</v>
      </c>
      <c r="CA48" s="1">
        <v>37.6070838709677</v>
      </c>
      <c r="CB48" s="1">
        <v>999.9</v>
      </c>
      <c r="CC48" s="1">
        <v>0.0</v>
      </c>
      <c r="CD48" s="1">
        <v>0.0</v>
      </c>
      <c r="CE48" s="1">
        <v>10001.6335483871</v>
      </c>
      <c r="CF48" s="1">
        <v>0.0</v>
      </c>
      <c r="CG48" s="1">
        <v>179.470290322581</v>
      </c>
      <c r="CH48" s="1">
        <v>1399.99322580645</v>
      </c>
      <c r="CI48" s="1">
        <v>0.900001193548387</v>
      </c>
      <c r="CJ48" s="1">
        <v>0.0999986774193549</v>
      </c>
      <c r="CK48" s="1">
        <v>0.0</v>
      </c>
      <c r="CL48" s="1">
        <v>845.493838709677</v>
      </c>
      <c r="CM48" s="1">
        <v>4.99975</v>
      </c>
      <c r="CN48" s="1">
        <v>11727.7096774194</v>
      </c>
      <c r="CO48" s="1">
        <v>12177.9774193548</v>
      </c>
      <c r="CP48" s="1">
        <v>47.3262258064516</v>
      </c>
      <c r="CQ48" s="1">
        <v>49.0</v>
      </c>
      <c r="CR48" s="1">
        <v>48.0</v>
      </c>
      <c r="CS48" s="1">
        <v>48.625</v>
      </c>
      <c r="CT48" s="1">
        <v>49.25</v>
      </c>
      <c r="CU48" s="1">
        <v>1255.4935483871</v>
      </c>
      <c r="CV48" s="1">
        <v>139.5</v>
      </c>
      <c r="CW48" s="1">
        <v>0.0</v>
      </c>
      <c r="CX48" s="1">
        <v>168.799999952316</v>
      </c>
      <c r="CY48" s="1">
        <v>0.0</v>
      </c>
      <c r="CZ48" s="1">
        <v>844.79044</v>
      </c>
      <c r="DA48" s="1">
        <v>-54.8275385472441</v>
      </c>
      <c r="DB48" s="1">
        <v>-760.046154985798</v>
      </c>
      <c r="DC48" s="1">
        <v>11717.792</v>
      </c>
      <c r="DD48" s="1">
        <v>15.0</v>
      </c>
      <c r="DE48" s="1">
        <v>1.6073781375E9</v>
      </c>
      <c r="DF48" s="1" t="s">
        <v>419</v>
      </c>
      <c r="DG48" s="1">
        <v>1.6073781375E9</v>
      </c>
      <c r="DH48" s="1">
        <v>1.6073719846E9</v>
      </c>
      <c r="DI48" s="1">
        <v>11.0</v>
      </c>
      <c r="DJ48" s="1">
        <v>-0.025</v>
      </c>
      <c r="DK48" s="1">
        <v>-0.143</v>
      </c>
      <c r="DL48" s="1">
        <v>2.282</v>
      </c>
      <c r="DM48" s="1">
        <v>0.565</v>
      </c>
      <c r="DN48" s="1">
        <v>399.0</v>
      </c>
      <c r="DO48" s="1">
        <v>33.0</v>
      </c>
      <c r="DP48" s="1">
        <v>0.27</v>
      </c>
      <c r="DQ48" s="1">
        <v>0.22</v>
      </c>
      <c r="DR48" s="1">
        <v>0.969283845994092</v>
      </c>
      <c r="DS48" s="1">
        <v>-0.274954776572596</v>
      </c>
      <c r="DT48" s="1">
        <v>0.0271134154241326</v>
      </c>
      <c r="DU48" s="1">
        <v>1.0</v>
      </c>
      <c r="DV48" s="1">
        <v>-1.21972233333333</v>
      </c>
      <c r="DW48" s="1">
        <v>-0.432066473859848</v>
      </c>
      <c r="DX48" s="1">
        <v>0.036018890199758</v>
      </c>
      <c r="DY48" s="1">
        <v>0.0</v>
      </c>
      <c r="DZ48" s="1">
        <v>0.143370912333333</v>
      </c>
      <c r="EA48" s="1">
        <v>1.73328001521691</v>
      </c>
      <c r="EB48" s="1">
        <v>0.125852659639642</v>
      </c>
      <c r="EC48" s="1">
        <v>0.0</v>
      </c>
      <c r="ED48" s="1">
        <v>1.0</v>
      </c>
      <c r="EE48" s="1">
        <v>3.0</v>
      </c>
      <c r="EF48" s="1" t="s">
        <v>268</v>
      </c>
      <c r="EG48" s="1">
        <v>100.0</v>
      </c>
      <c r="EH48" s="1">
        <v>100.0</v>
      </c>
      <c r="EI48" s="1">
        <v>2.282</v>
      </c>
      <c r="EJ48" s="1">
        <v>0.5654</v>
      </c>
      <c r="EK48" s="1">
        <v>2.28185000000008</v>
      </c>
      <c r="EL48" s="1">
        <v>0.0</v>
      </c>
      <c r="EM48" s="1">
        <v>0.0</v>
      </c>
      <c r="EN48" s="1">
        <v>0.0</v>
      </c>
      <c r="EO48" s="1">
        <v>0.565380000000001</v>
      </c>
      <c r="EP48" s="1">
        <v>0.0</v>
      </c>
      <c r="EQ48" s="1">
        <v>0.0</v>
      </c>
      <c r="ER48" s="1">
        <v>0.0</v>
      </c>
      <c r="ES48" s="1">
        <v>-1.0</v>
      </c>
      <c r="ET48" s="1">
        <v>-1.0</v>
      </c>
      <c r="EU48" s="1">
        <v>-1.0</v>
      </c>
      <c r="EV48" s="1">
        <v>-1.0</v>
      </c>
      <c r="EW48" s="1">
        <v>2.5</v>
      </c>
      <c r="EX48" s="1">
        <v>105.1</v>
      </c>
      <c r="EY48" s="1">
        <v>2.0</v>
      </c>
      <c r="EZ48" s="1">
        <v>508.052</v>
      </c>
      <c r="FA48" s="1">
        <v>510.055</v>
      </c>
      <c r="FB48" s="1">
        <v>36.3559</v>
      </c>
      <c r="FC48" s="1">
        <v>34.813</v>
      </c>
      <c r="FD48" s="1">
        <v>29.9999</v>
      </c>
      <c r="FE48" s="1">
        <v>34.6205</v>
      </c>
      <c r="FF48" s="1">
        <v>34.5606</v>
      </c>
      <c r="FG48" s="1">
        <v>18.6418</v>
      </c>
      <c r="FH48" s="1">
        <v>0.0</v>
      </c>
      <c r="FI48" s="1">
        <v>100.0</v>
      </c>
      <c r="FJ48" s="1">
        <v>-999.9</v>
      </c>
      <c r="FK48" s="1">
        <v>400.0</v>
      </c>
      <c r="FL48" s="1">
        <v>28.7614</v>
      </c>
      <c r="FM48" s="1">
        <v>101.252</v>
      </c>
      <c r="FN48" s="1">
        <v>100.558</v>
      </c>
    </row>
    <row r="49" ht="15.75" customHeight="1">
      <c r="A49" s="1">
        <v>33.0</v>
      </c>
      <c r="B49" s="1">
        <v>1.6073784246E9</v>
      </c>
      <c r="C49" s="1">
        <v>6192.5</v>
      </c>
      <c r="D49" s="1" t="s">
        <v>424</v>
      </c>
      <c r="E49" s="1" t="s">
        <v>425</v>
      </c>
      <c r="F49" s="1" t="s">
        <v>367</v>
      </c>
      <c r="G49" s="1" t="s">
        <v>357</v>
      </c>
      <c r="H49" s="1">
        <v>1.60737841685E9</v>
      </c>
      <c r="I49" s="1">
        <f t="shared" si="1"/>
        <v>0.00109543947</v>
      </c>
      <c r="J49" s="1">
        <f t="shared" si="2"/>
        <v>4.26362898</v>
      </c>
      <c r="K49" s="1">
        <f t="shared" si="3"/>
        <v>394.5546333</v>
      </c>
      <c r="L49" s="1">
        <f t="shared" si="4"/>
        <v>128.765686</v>
      </c>
      <c r="M49" s="1">
        <f t="shared" si="5"/>
        <v>13.16191327</v>
      </c>
      <c r="N49" s="1">
        <f t="shared" si="6"/>
        <v>40.32979613</v>
      </c>
      <c r="O49" s="1">
        <f t="shared" si="7"/>
        <v>0.02751250465</v>
      </c>
      <c r="P49" s="1">
        <f t="shared" si="8"/>
        <v>2.967203983</v>
      </c>
      <c r="Q49" s="1">
        <f t="shared" si="9"/>
        <v>0.02737156552</v>
      </c>
      <c r="R49" s="1">
        <f t="shared" si="10"/>
        <v>0.01711983095</v>
      </c>
      <c r="S49" s="1">
        <f t="shared" si="11"/>
        <v>231.2890639</v>
      </c>
      <c r="T49" s="1">
        <f t="shared" si="12"/>
        <v>38.64193826</v>
      </c>
      <c r="U49" s="1">
        <f t="shared" si="13"/>
        <v>38.17939333</v>
      </c>
      <c r="V49" s="1">
        <f t="shared" si="14"/>
        <v>6.722272018</v>
      </c>
      <c r="W49" s="1">
        <f t="shared" si="15"/>
        <v>43.3660802</v>
      </c>
      <c r="X49" s="1">
        <f t="shared" si="16"/>
        <v>2.822473353</v>
      </c>
      <c r="Y49" s="1">
        <f t="shared" si="17"/>
        <v>6.508481606</v>
      </c>
      <c r="Z49" s="1">
        <f t="shared" si="18"/>
        <v>3.899798665</v>
      </c>
      <c r="AA49" s="1">
        <f t="shared" si="19"/>
        <v>-48.30888062</v>
      </c>
      <c r="AB49" s="1">
        <f t="shared" si="20"/>
        <v>-95.32327259</v>
      </c>
      <c r="AC49" s="1">
        <f t="shared" si="21"/>
        <v>-7.715206721</v>
      </c>
      <c r="AD49" s="1">
        <f t="shared" si="22"/>
        <v>79.94170397</v>
      </c>
      <c r="AE49" s="1">
        <v>0.0</v>
      </c>
      <c r="AF49" s="1">
        <v>0.0</v>
      </c>
      <c r="AG49" s="1">
        <f t="shared" si="23"/>
        <v>1</v>
      </c>
      <c r="AH49" s="1">
        <f t="shared" si="24"/>
        <v>0</v>
      </c>
      <c r="AI49" s="1">
        <f t="shared" si="25"/>
        <v>52179.88752</v>
      </c>
      <c r="AJ49" s="1" t="s">
        <v>263</v>
      </c>
      <c r="AK49" s="1">
        <v>715.476923076923</v>
      </c>
      <c r="AL49" s="1">
        <v>3262.08</v>
      </c>
      <c r="AM49" s="1">
        <f t="shared" si="26"/>
        <v>2546.603077</v>
      </c>
      <c r="AN49" s="1">
        <f t="shared" si="27"/>
        <v>0.7806684928</v>
      </c>
      <c r="AO49" s="1">
        <v>-0.577747479816223</v>
      </c>
      <c r="AP49" s="1" t="s">
        <v>426</v>
      </c>
      <c r="AQ49" s="1">
        <v>1231.02115384615</v>
      </c>
      <c r="AR49" s="1">
        <v>1410.65</v>
      </c>
      <c r="AS49" s="1">
        <f t="shared" si="28"/>
        <v>0.127337643</v>
      </c>
      <c r="AT49" s="1">
        <v>0.5</v>
      </c>
      <c r="AU49" s="1">
        <f t="shared" si="29"/>
        <v>1180.17568</v>
      </c>
      <c r="AV49" s="1">
        <f t="shared" si="30"/>
        <v>4.26362898</v>
      </c>
      <c r="AW49" s="1">
        <f t="shared" si="31"/>
        <v>75.14039472</v>
      </c>
      <c r="AX49" s="1">
        <f t="shared" si="32"/>
        <v>0.4687484493</v>
      </c>
      <c r="AY49" s="1">
        <f t="shared" si="33"/>
        <v>0.004102250659</v>
      </c>
      <c r="AZ49" s="1">
        <f t="shared" si="34"/>
        <v>1.312465885</v>
      </c>
      <c r="BA49" s="1" t="s">
        <v>427</v>
      </c>
      <c r="BB49" s="1">
        <v>749.41</v>
      </c>
      <c r="BC49" s="1">
        <f t="shared" si="35"/>
        <v>661.24</v>
      </c>
      <c r="BD49" s="1">
        <f t="shared" si="36"/>
        <v>0.2716545372</v>
      </c>
      <c r="BE49" s="1">
        <f t="shared" si="37"/>
        <v>0.7368377065</v>
      </c>
      <c r="BF49" s="1">
        <f t="shared" si="38"/>
        <v>0.2583944231</v>
      </c>
      <c r="BG49" s="1">
        <f t="shared" si="39"/>
        <v>0.7270194624</v>
      </c>
      <c r="BH49" s="1">
        <f t="shared" si="40"/>
        <v>1399.989</v>
      </c>
      <c r="BI49" s="1">
        <f t="shared" si="41"/>
        <v>1180.17568</v>
      </c>
      <c r="BJ49" s="1">
        <f t="shared" si="42"/>
        <v>0.8429892519</v>
      </c>
      <c r="BK49" s="1">
        <f t="shared" si="43"/>
        <v>0.1959785038</v>
      </c>
      <c r="BL49" s="1">
        <v>6.0</v>
      </c>
      <c r="BM49" s="1">
        <v>0.5</v>
      </c>
      <c r="BN49" s="1" t="s">
        <v>266</v>
      </c>
      <c r="BO49" s="1">
        <v>2.0</v>
      </c>
      <c r="BP49" s="1">
        <v>1.60737841685E9</v>
      </c>
      <c r="BQ49" s="1">
        <v>394.554633333333</v>
      </c>
      <c r="BR49" s="1">
        <v>400.189466666667</v>
      </c>
      <c r="BS49" s="1">
        <v>27.6128333333333</v>
      </c>
      <c r="BT49" s="1">
        <v>26.3346433333333</v>
      </c>
      <c r="BU49" s="1">
        <v>392.2727</v>
      </c>
      <c r="BV49" s="1">
        <v>27.0474566666667</v>
      </c>
      <c r="BW49" s="1">
        <v>500.015466666667</v>
      </c>
      <c r="BX49" s="1">
        <v>102.167866666667</v>
      </c>
      <c r="BY49" s="1">
        <v>0.0481326533333333</v>
      </c>
      <c r="BZ49" s="1">
        <v>37.5835033333333</v>
      </c>
      <c r="CA49" s="1">
        <v>38.1793933333333</v>
      </c>
      <c r="CB49" s="1">
        <v>999.9</v>
      </c>
      <c r="CC49" s="1">
        <v>0.0</v>
      </c>
      <c r="CD49" s="1">
        <v>0.0</v>
      </c>
      <c r="CE49" s="1">
        <v>9999.46533333333</v>
      </c>
      <c r="CF49" s="1">
        <v>0.0</v>
      </c>
      <c r="CG49" s="1">
        <v>438.674933333333</v>
      </c>
      <c r="CH49" s="1">
        <v>1399.989</v>
      </c>
      <c r="CI49" s="1">
        <v>0.9000018</v>
      </c>
      <c r="CJ49" s="1">
        <v>0.09999818</v>
      </c>
      <c r="CK49" s="1">
        <v>0.0</v>
      </c>
      <c r="CL49" s="1">
        <v>1231.62</v>
      </c>
      <c r="CM49" s="1">
        <v>4.99975</v>
      </c>
      <c r="CN49" s="1">
        <v>17065.85</v>
      </c>
      <c r="CO49" s="1">
        <v>12177.9566666667</v>
      </c>
      <c r="CP49" s="1">
        <v>47.437</v>
      </c>
      <c r="CQ49" s="1">
        <v>49.0</v>
      </c>
      <c r="CR49" s="1">
        <v>48.0662</v>
      </c>
      <c r="CS49" s="1">
        <v>48.7079333333333</v>
      </c>
      <c r="CT49" s="1">
        <v>49.3162</v>
      </c>
      <c r="CU49" s="1">
        <v>1255.492</v>
      </c>
      <c r="CV49" s="1">
        <v>139.497333333333</v>
      </c>
      <c r="CW49" s="1">
        <v>0.0</v>
      </c>
      <c r="CX49" s="1">
        <v>135.299999952316</v>
      </c>
      <c r="CY49" s="1">
        <v>0.0</v>
      </c>
      <c r="CZ49" s="1">
        <v>1231.02115384615</v>
      </c>
      <c r="DA49" s="1">
        <v>-525.520341970211</v>
      </c>
      <c r="DB49" s="1">
        <v>-7227.44273638015</v>
      </c>
      <c r="DC49" s="1">
        <v>17057.1961538462</v>
      </c>
      <c r="DD49" s="1">
        <v>15.0</v>
      </c>
      <c r="DE49" s="1">
        <v>1.6073781375E9</v>
      </c>
      <c r="DF49" s="1" t="s">
        <v>419</v>
      </c>
      <c r="DG49" s="1">
        <v>1.6073781375E9</v>
      </c>
      <c r="DH49" s="1">
        <v>1.6073719846E9</v>
      </c>
      <c r="DI49" s="1">
        <v>11.0</v>
      </c>
      <c r="DJ49" s="1">
        <v>-0.025</v>
      </c>
      <c r="DK49" s="1">
        <v>-0.143</v>
      </c>
      <c r="DL49" s="1">
        <v>2.282</v>
      </c>
      <c r="DM49" s="1">
        <v>0.565</v>
      </c>
      <c r="DN49" s="1">
        <v>399.0</v>
      </c>
      <c r="DO49" s="1">
        <v>33.0</v>
      </c>
      <c r="DP49" s="1">
        <v>0.27</v>
      </c>
      <c r="DQ49" s="1">
        <v>0.22</v>
      </c>
      <c r="DR49" s="1">
        <v>4.26642099114537</v>
      </c>
      <c r="DS49" s="1">
        <v>-0.141051847508843</v>
      </c>
      <c r="DT49" s="1">
        <v>0.0244522053232493</v>
      </c>
      <c r="DU49" s="1">
        <v>1.0</v>
      </c>
      <c r="DV49" s="1">
        <v>-5.63472</v>
      </c>
      <c r="DW49" s="1">
        <v>-0.29247911012235</v>
      </c>
      <c r="DX49" s="1">
        <v>0.039385884781226</v>
      </c>
      <c r="DY49" s="1">
        <v>0.0</v>
      </c>
      <c r="DZ49" s="1">
        <v>1.278191</v>
      </c>
      <c r="EA49" s="1">
        <v>1.34409530589544</v>
      </c>
      <c r="EB49" s="1">
        <v>0.0977540225037654</v>
      </c>
      <c r="EC49" s="1">
        <v>0.0</v>
      </c>
      <c r="ED49" s="1">
        <v>1.0</v>
      </c>
      <c r="EE49" s="1">
        <v>3.0</v>
      </c>
      <c r="EF49" s="1" t="s">
        <v>268</v>
      </c>
      <c r="EG49" s="1">
        <v>100.0</v>
      </c>
      <c r="EH49" s="1">
        <v>100.0</v>
      </c>
      <c r="EI49" s="1">
        <v>2.282</v>
      </c>
      <c r="EJ49" s="1">
        <v>0.5654</v>
      </c>
      <c r="EK49" s="1">
        <v>2.28185000000008</v>
      </c>
      <c r="EL49" s="1">
        <v>0.0</v>
      </c>
      <c r="EM49" s="1">
        <v>0.0</v>
      </c>
      <c r="EN49" s="1">
        <v>0.0</v>
      </c>
      <c r="EO49" s="1">
        <v>0.565380000000001</v>
      </c>
      <c r="EP49" s="1">
        <v>0.0</v>
      </c>
      <c r="EQ49" s="1">
        <v>0.0</v>
      </c>
      <c r="ER49" s="1">
        <v>0.0</v>
      </c>
      <c r="ES49" s="1">
        <v>-1.0</v>
      </c>
      <c r="ET49" s="1">
        <v>-1.0</v>
      </c>
      <c r="EU49" s="1">
        <v>-1.0</v>
      </c>
      <c r="EV49" s="1">
        <v>-1.0</v>
      </c>
      <c r="EW49" s="1">
        <v>4.8</v>
      </c>
      <c r="EX49" s="1">
        <v>107.3</v>
      </c>
      <c r="EY49" s="1">
        <v>2.0</v>
      </c>
      <c r="EZ49" s="1">
        <v>511.051</v>
      </c>
      <c r="FA49" s="1">
        <v>509.925</v>
      </c>
      <c r="FB49" s="1">
        <v>36.4395</v>
      </c>
      <c r="FC49" s="1">
        <v>34.8252</v>
      </c>
      <c r="FD49" s="1">
        <v>30.0004</v>
      </c>
      <c r="FE49" s="1">
        <v>34.622</v>
      </c>
      <c r="FF49" s="1">
        <v>34.5654</v>
      </c>
      <c r="FG49" s="1">
        <v>18.481</v>
      </c>
      <c r="FH49" s="1">
        <v>0.0</v>
      </c>
      <c r="FI49" s="1">
        <v>100.0</v>
      </c>
      <c r="FJ49" s="1">
        <v>-999.9</v>
      </c>
      <c r="FK49" s="1">
        <v>400.0</v>
      </c>
      <c r="FL49" s="1">
        <v>26.7406</v>
      </c>
      <c r="FM49" s="1">
        <v>101.239</v>
      </c>
      <c r="FN49" s="1">
        <v>100.55</v>
      </c>
    </row>
    <row r="50" ht="15.75" customHeight="1">
      <c r="A50" s="1">
        <v>34.0</v>
      </c>
      <c r="B50" s="1">
        <v>1.6073785876E9</v>
      </c>
      <c r="C50" s="1">
        <v>6355.5</v>
      </c>
      <c r="D50" s="1" t="s">
        <v>428</v>
      </c>
      <c r="E50" s="1" t="s">
        <v>429</v>
      </c>
      <c r="F50" s="1" t="s">
        <v>367</v>
      </c>
      <c r="G50" s="1" t="s">
        <v>357</v>
      </c>
      <c r="H50" s="1">
        <v>1.60737857985E9</v>
      </c>
      <c r="I50" s="1">
        <f t="shared" si="1"/>
        <v>0.00114671724</v>
      </c>
      <c r="J50" s="1">
        <f t="shared" si="2"/>
        <v>3.729696744</v>
      </c>
      <c r="K50" s="1">
        <f t="shared" si="3"/>
        <v>394.9285667</v>
      </c>
      <c r="L50" s="1">
        <f t="shared" si="4"/>
        <v>173.3371074</v>
      </c>
      <c r="M50" s="1">
        <f t="shared" si="5"/>
        <v>17.71687537</v>
      </c>
      <c r="N50" s="1">
        <f t="shared" si="6"/>
        <v>40.36585301</v>
      </c>
      <c r="O50" s="1">
        <f t="shared" si="7"/>
        <v>0.02942089486</v>
      </c>
      <c r="P50" s="1">
        <f t="shared" si="8"/>
        <v>2.967400459</v>
      </c>
      <c r="Q50" s="1">
        <f t="shared" si="9"/>
        <v>0.02925979767</v>
      </c>
      <c r="R50" s="1">
        <f t="shared" si="10"/>
        <v>0.01830177381</v>
      </c>
      <c r="S50" s="1">
        <f t="shared" si="11"/>
        <v>231.2953304</v>
      </c>
      <c r="T50" s="1">
        <f t="shared" si="12"/>
        <v>38.51120858</v>
      </c>
      <c r="U50" s="1">
        <f t="shared" si="13"/>
        <v>37.91082667</v>
      </c>
      <c r="V50" s="1">
        <f t="shared" si="14"/>
        <v>6.625174539</v>
      </c>
      <c r="W50" s="1">
        <f t="shared" si="15"/>
        <v>43.36240802</v>
      </c>
      <c r="X50" s="1">
        <f t="shared" si="16"/>
        <v>2.804227645</v>
      </c>
      <c r="Y50" s="1">
        <f t="shared" si="17"/>
        <v>6.466955534</v>
      </c>
      <c r="Z50" s="1">
        <f t="shared" si="18"/>
        <v>3.820946894</v>
      </c>
      <c r="AA50" s="1">
        <f t="shared" si="19"/>
        <v>-50.57023029</v>
      </c>
      <c r="AB50" s="1">
        <f t="shared" si="20"/>
        <v>-71.19576225</v>
      </c>
      <c r="AC50" s="1">
        <f t="shared" si="21"/>
        <v>-5.751275255</v>
      </c>
      <c r="AD50" s="1">
        <f t="shared" si="22"/>
        <v>103.7780626</v>
      </c>
      <c r="AE50" s="1">
        <v>0.0</v>
      </c>
      <c r="AF50" s="1">
        <v>0.0</v>
      </c>
      <c r="AG50" s="1">
        <f t="shared" si="23"/>
        <v>1</v>
      </c>
      <c r="AH50" s="1">
        <f t="shared" si="24"/>
        <v>0</v>
      </c>
      <c r="AI50" s="1">
        <f t="shared" si="25"/>
        <v>52205.13965</v>
      </c>
      <c r="AJ50" s="1" t="s">
        <v>263</v>
      </c>
      <c r="AK50" s="1">
        <v>715.476923076923</v>
      </c>
      <c r="AL50" s="1">
        <v>3262.08</v>
      </c>
      <c r="AM50" s="1">
        <f t="shared" si="26"/>
        <v>2546.603077</v>
      </c>
      <c r="AN50" s="1">
        <f t="shared" si="27"/>
        <v>0.7806684928</v>
      </c>
      <c r="AO50" s="1">
        <v>-0.577747479816223</v>
      </c>
      <c r="AP50" s="1" t="s">
        <v>430</v>
      </c>
      <c r="AQ50" s="1">
        <v>1036.24961538462</v>
      </c>
      <c r="AR50" s="1">
        <v>1185.21</v>
      </c>
      <c r="AS50" s="1">
        <f t="shared" si="28"/>
        <v>0.125682693</v>
      </c>
      <c r="AT50" s="1">
        <v>0.5</v>
      </c>
      <c r="AU50" s="1">
        <f t="shared" si="29"/>
        <v>1180.208211</v>
      </c>
      <c r="AV50" s="1">
        <f t="shared" si="30"/>
        <v>3.729696744</v>
      </c>
      <c r="AW50" s="1">
        <f t="shared" si="31"/>
        <v>74.16587314</v>
      </c>
      <c r="AX50" s="1">
        <f t="shared" si="32"/>
        <v>0.4052193282</v>
      </c>
      <c r="AY50" s="1">
        <f t="shared" si="33"/>
        <v>0.003649732467</v>
      </c>
      <c r="AZ50" s="1">
        <f t="shared" si="34"/>
        <v>1.752322373</v>
      </c>
      <c r="BA50" s="1" t="s">
        <v>431</v>
      </c>
      <c r="BB50" s="1">
        <v>704.94</v>
      </c>
      <c r="BC50" s="1">
        <f t="shared" si="35"/>
        <v>480.27</v>
      </c>
      <c r="BD50" s="1">
        <f t="shared" si="36"/>
        <v>0.3101596698</v>
      </c>
      <c r="BE50" s="1">
        <f t="shared" si="37"/>
        <v>0.8121847064</v>
      </c>
      <c r="BF50" s="1">
        <f t="shared" si="38"/>
        <v>0.3171170861</v>
      </c>
      <c r="BG50" s="1">
        <f t="shared" si="39"/>
        <v>0.8155452331</v>
      </c>
      <c r="BH50" s="1">
        <f t="shared" si="40"/>
        <v>1400.027667</v>
      </c>
      <c r="BI50" s="1">
        <f t="shared" si="41"/>
        <v>1180.208211</v>
      </c>
      <c r="BJ50" s="1">
        <f t="shared" si="42"/>
        <v>0.8429892057</v>
      </c>
      <c r="BK50" s="1">
        <f t="shared" si="43"/>
        <v>0.1959784115</v>
      </c>
      <c r="BL50" s="1">
        <v>6.0</v>
      </c>
      <c r="BM50" s="1">
        <v>0.5</v>
      </c>
      <c r="BN50" s="1" t="s">
        <v>266</v>
      </c>
      <c r="BO50" s="1">
        <v>2.0</v>
      </c>
      <c r="BP50" s="1">
        <v>1.60737857985E9</v>
      </c>
      <c r="BQ50" s="1">
        <v>394.928566666667</v>
      </c>
      <c r="BR50" s="1">
        <v>399.947533333333</v>
      </c>
      <c r="BS50" s="1">
        <v>27.4358033333333</v>
      </c>
      <c r="BT50" s="1">
        <v>26.0975266666667</v>
      </c>
      <c r="BU50" s="1">
        <v>392.6468</v>
      </c>
      <c r="BV50" s="1">
        <v>26.87042</v>
      </c>
      <c r="BW50" s="1">
        <v>500.011466666667</v>
      </c>
      <c r="BX50" s="1">
        <v>102.162966666667</v>
      </c>
      <c r="BY50" s="1">
        <v>0.0475504166666667</v>
      </c>
      <c r="BZ50" s="1">
        <v>37.4657933333333</v>
      </c>
      <c r="CA50" s="1">
        <v>37.9108266666667</v>
      </c>
      <c r="CB50" s="1">
        <v>999.9</v>
      </c>
      <c r="CC50" s="1">
        <v>0.0</v>
      </c>
      <c r="CD50" s="1">
        <v>0.0</v>
      </c>
      <c r="CE50" s="1">
        <v>10001.0576666667</v>
      </c>
      <c r="CF50" s="1">
        <v>0.0</v>
      </c>
      <c r="CG50" s="1">
        <v>181.4941</v>
      </c>
      <c r="CH50" s="1">
        <v>1400.02766666667</v>
      </c>
      <c r="CI50" s="1">
        <v>0.9000035</v>
      </c>
      <c r="CJ50" s="1">
        <v>0.0999965266666667</v>
      </c>
      <c r="CK50" s="1">
        <v>0.0</v>
      </c>
      <c r="CL50" s="1">
        <v>1036.40433333333</v>
      </c>
      <c r="CM50" s="1">
        <v>4.99975</v>
      </c>
      <c r="CN50" s="1">
        <v>14321.6233333333</v>
      </c>
      <c r="CO50" s="1">
        <v>12178.3033333333</v>
      </c>
      <c r="CP50" s="1">
        <v>47.4101333333333</v>
      </c>
      <c r="CQ50" s="1">
        <v>49.0082666666667</v>
      </c>
      <c r="CR50" s="1">
        <v>48.0683</v>
      </c>
      <c r="CS50" s="1">
        <v>48.687</v>
      </c>
      <c r="CT50" s="1">
        <v>49.312</v>
      </c>
      <c r="CU50" s="1">
        <v>1255.52866666667</v>
      </c>
      <c r="CV50" s="1">
        <v>139.499</v>
      </c>
      <c r="CW50" s="1">
        <v>0.0</v>
      </c>
      <c r="CX50" s="1">
        <v>162.0</v>
      </c>
      <c r="CY50" s="1">
        <v>0.0</v>
      </c>
      <c r="CZ50" s="1">
        <v>1036.24961538462</v>
      </c>
      <c r="DA50" s="1">
        <v>-120.517265033389</v>
      </c>
      <c r="DB50" s="1">
        <v>-1694.92991553401</v>
      </c>
      <c r="DC50" s="1">
        <v>14319.25</v>
      </c>
      <c r="DD50" s="1">
        <v>15.0</v>
      </c>
      <c r="DE50" s="1">
        <v>1.6073781375E9</v>
      </c>
      <c r="DF50" s="1" t="s">
        <v>419</v>
      </c>
      <c r="DG50" s="1">
        <v>1.6073781375E9</v>
      </c>
      <c r="DH50" s="1">
        <v>1.6073719846E9</v>
      </c>
      <c r="DI50" s="1">
        <v>11.0</v>
      </c>
      <c r="DJ50" s="1">
        <v>-0.025</v>
      </c>
      <c r="DK50" s="1">
        <v>-0.143</v>
      </c>
      <c r="DL50" s="1">
        <v>2.282</v>
      </c>
      <c r="DM50" s="1">
        <v>0.565</v>
      </c>
      <c r="DN50" s="1">
        <v>399.0</v>
      </c>
      <c r="DO50" s="1">
        <v>33.0</v>
      </c>
      <c r="DP50" s="1">
        <v>0.27</v>
      </c>
      <c r="DQ50" s="1">
        <v>0.22</v>
      </c>
      <c r="DR50" s="1">
        <v>3.73468750107216</v>
      </c>
      <c r="DS50" s="1">
        <v>-0.73253475044079</v>
      </c>
      <c r="DT50" s="1">
        <v>0.0652681104993031</v>
      </c>
      <c r="DU50" s="1">
        <v>0.0</v>
      </c>
      <c r="DV50" s="1">
        <v>-5.01898</v>
      </c>
      <c r="DW50" s="1">
        <v>0.661747007786421</v>
      </c>
      <c r="DX50" s="1">
        <v>0.0621094288064756</v>
      </c>
      <c r="DY50" s="1">
        <v>0.0</v>
      </c>
      <c r="DZ50" s="1">
        <v>1.33828</v>
      </c>
      <c r="EA50" s="1">
        <v>0.827403604004451</v>
      </c>
      <c r="EB50" s="1">
        <v>0.0600028264889802</v>
      </c>
      <c r="EC50" s="1">
        <v>0.0</v>
      </c>
      <c r="ED50" s="1">
        <v>0.0</v>
      </c>
      <c r="EE50" s="1">
        <v>3.0</v>
      </c>
      <c r="EF50" s="1" t="s">
        <v>299</v>
      </c>
      <c r="EG50" s="1">
        <v>100.0</v>
      </c>
      <c r="EH50" s="1">
        <v>100.0</v>
      </c>
      <c r="EI50" s="1">
        <v>2.282</v>
      </c>
      <c r="EJ50" s="1">
        <v>0.5654</v>
      </c>
      <c r="EK50" s="1">
        <v>2.28185000000008</v>
      </c>
      <c r="EL50" s="1">
        <v>0.0</v>
      </c>
      <c r="EM50" s="1">
        <v>0.0</v>
      </c>
      <c r="EN50" s="1">
        <v>0.0</v>
      </c>
      <c r="EO50" s="1">
        <v>0.565380000000001</v>
      </c>
      <c r="EP50" s="1">
        <v>0.0</v>
      </c>
      <c r="EQ50" s="1">
        <v>0.0</v>
      </c>
      <c r="ER50" s="1">
        <v>0.0</v>
      </c>
      <c r="ES50" s="1">
        <v>-1.0</v>
      </c>
      <c r="ET50" s="1">
        <v>-1.0</v>
      </c>
      <c r="EU50" s="1">
        <v>-1.0</v>
      </c>
      <c r="EV50" s="1">
        <v>-1.0</v>
      </c>
      <c r="EW50" s="1">
        <v>7.5</v>
      </c>
      <c r="EX50" s="1">
        <v>110.0</v>
      </c>
      <c r="EY50" s="1">
        <v>2.0</v>
      </c>
      <c r="EZ50" s="1">
        <v>511.358</v>
      </c>
      <c r="FA50" s="1">
        <v>510.015</v>
      </c>
      <c r="FB50" s="1">
        <v>36.3883</v>
      </c>
      <c r="FC50" s="1">
        <v>34.8151</v>
      </c>
      <c r="FD50" s="1">
        <v>29.9999</v>
      </c>
      <c r="FE50" s="1">
        <v>34.6104</v>
      </c>
      <c r="FF50" s="1">
        <v>34.5467</v>
      </c>
      <c r="FG50" s="1">
        <v>18.4741</v>
      </c>
      <c r="FH50" s="1">
        <v>0.0</v>
      </c>
      <c r="FI50" s="1">
        <v>100.0</v>
      </c>
      <c r="FJ50" s="1">
        <v>-999.9</v>
      </c>
      <c r="FK50" s="1">
        <v>400.0</v>
      </c>
      <c r="FL50" s="1">
        <v>27.6326</v>
      </c>
      <c r="FM50" s="1">
        <v>101.246</v>
      </c>
      <c r="FN50" s="1">
        <v>100.558</v>
      </c>
    </row>
    <row r="51" ht="15.75" customHeight="1">
      <c r="A51" s="1">
        <v>35.0</v>
      </c>
      <c r="B51" s="1">
        <v>1.6073787511E9</v>
      </c>
      <c r="C51" s="1">
        <v>6519.0</v>
      </c>
      <c r="D51" s="1" t="s">
        <v>432</v>
      </c>
      <c r="E51" s="1" t="s">
        <v>433</v>
      </c>
      <c r="F51" s="1" t="s">
        <v>302</v>
      </c>
      <c r="G51" s="1" t="s">
        <v>407</v>
      </c>
      <c r="H51" s="1">
        <v>1.60737874335E9</v>
      </c>
      <c r="I51" s="1">
        <f t="shared" si="1"/>
        <v>0.001492114646</v>
      </c>
      <c r="J51" s="1">
        <f t="shared" si="2"/>
        <v>4.337291405</v>
      </c>
      <c r="K51" s="1">
        <f t="shared" si="3"/>
        <v>394.0135667</v>
      </c>
      <c r="L51" s="1">
        <f t="shared" si="4"/>
        <v>198.7233198</v>
      </c>
      <c r="M51" s="1">
        <f t="shared" si="5"/>
        <v>20.31081598</v>
      </c>
      <c r="N51" s="1">
        <f t="shared" si="6"/>
        <v>40.27074958</v>
      </c>
      <c r="O51" s="1">
        <f t="shared" si="7"/>
        <v>0.03940548313</v>
      </c>
      <c r="P51" s="1">
        <f t="shared" si="8"/>
        <v>2.96664547</v>
      </c>
      <c r="Q51" s="1">
        <f t="shared" si="9"/>
        <v>0.03911699429</v>
      </c>
      <c r="R51" s="1">
        <f t="shared" si="10"/>
        <v>0.0244738648</v>
      </c>
      <c r="S51" s="1">
        <f t="shared" si="11"/>
        <v>231.2932656</v>
      </c>
      <c r="T51" s="1">
        <f t="shared" si="12"/>
        <v>38.49023194</v>
      </c>
      <c r="U51" s="1">
        <f t="shared" si="13"/>
        <v>37.69313667</v>
      </c>
      <c r="V51" s="1">
        <f t="shared" si="14"/>
        <v>6.547366322</v>
      </c>
      <c r="W51" s="1">
        <f t="shared" si="15"/>
        <v>43.56346366</v>
      </c>
      <c r="X51" s="1">
        <f t="shared" si="16"/>
        <v>2.827509234</v>
      </c>
      <c r="Y51" s="1">
        <f t="shared" si="17"/>
        <v>6.490551935</v>
      </c>
      <c r="Z51" s="1">
        <f t="shared" si="18"/>
        <v>3.719857088</v>
      </c>
      <c r="AA51" s="1">
        <f t="shared" si="19"/>
        <v>-65.80225587</v>
      </c>
      <c r="AB51" s="1">
        <f t="shared" si="20"/>
        <v>-25.65028973</v>
      </c>
      <c r="AC51" s="1">
        <f t="shared" si="21"/>
        <v>-2.071078359</v>
      </c>
      <c r="AD51" s="1">
        <f t="shared" si="22"/>
        <v>137.7696416</v>
      </c>
      <c r="AE51" s="1">
        <v>0.0</v>
      </c>
      <c r="AF51" s="1">
        <v>0.0</v>
      </c>
      <c r="AG51" s="1">
        <f t="shared" si="23"/>
        <v>1</v>
      </c>
      <c r="AH51" s="1">
        <f t="shared" si="24"/>
        <v>0</v>
      </c>
      <c r="AI51" s="1">
        <f t="shared" si="25"/>
        <v>52172.37691</v>
      </c>
      <c r="AJ51" s="1" t="s">
        <v>263</v>
      </c>
      <c r="AK51" s="1">
        <v>715.476923076923</v>
      </c>
      <c r="AL51" s="1">
        <v>3262.08</v>
      </c>
      <c r="AM51" s="1">
        <f t="shared" si="26"/>
        <v>2546.603077</v>
      </c>
      <c r="AN51" s="1">
        <f t="shared" si="27"/>
        <v>0.7806684928</v>
      </c>
      <c r="AO51" s="1">
        <v>-0.577747479816223</v>
      </c>
      <c r="AP51" s="1" t="s">
        <v>434</v>
      </c>
      <c r="AQ51" s="1">
        <v>860.696230769231</v>
      </c>
      <c r="AR51" s="1">
        <v>1030.7</v>
      </c>
      <c r="AS51" s="1">
        <f t="shared" si="28"/>
        <v>0.1649401079</v>
      </c>
      <c r="AT51" s="1">
        <v>0.5</v>
      </c>
      <c r="AU51" s="1">
        <f t="shared" si="29"/>
        <v>1180.196541</v>
      </c>
      <c r="AV51" s="1">
        <f t="shared" si="30"/>
        <v>4.337291405</v>
      </c>
      <c r="AW51" s="1">
        <f t="shared" si="31"/>
        <v>97.3308724</v>
      </c>
      <c r="AX51" s="1">
        <f t="shared" si="32"/>
        <v>0.3872222761</v>
      </c>
      <c r="AY51" s="1">
        <f t="shared" si="33"/>
        <v>0.004164593536</v>
      </c>
      <c r="AZ51" s="1">
        <f t="shared" si="34"/>
        <v>2.164917047</v>
      </c>
      <c r="BA51" s="1" t="s">
        <v>435</v>
      </c>
      <c r="BB51" s="1">
        <v>631.59</v>
      </c>
      <c r="BC51" s="1">
        <f t="shared" si="35"/>
        <v>399.11</v>
      </c>
      <c r="BD51" s="1">
        <f t="shared" si="36"/>
        <v>0.4259571778</v>
      </c>
      <c r="BE51" s="1">
        <f t="shared" si="37"/>
        <v>0.8482754164</v>
      </c>
      <c r="BF51" s="1">
        <f t="shared" si="38"/>
        <v>0.5393125747</v>
      </c>
      <c r="BG51" s="1">
        <f t="shared" si="39"/>
        <v>0.8762182141</v>
      </c>
      <c r="BH51" s="1">
        <f t="shared" si="40"/>
        <v>1400.013667</v>
      </c>
      <c r="BI51" s="1">
        <f t="shared" si="41"/>
        <v>1180.196541</v>
      </c>
      <c r="BJ51" s="1">
        <f t="shared" si="42"/>
        <v>0.8429892999</v>
      </c>
      <c r="BK51" s="1">
        <f t="shared" si="43"/>
        <v>0.1959785998</v>
      </c>
      <c r="BL51" s="1">
        <v>6.0</v>
      </c>
      <c r="BM51" s="1">
        <v>0.5</v>
      </c>
      <c r="BN51" s="1" t="s">
        <v>266</v>
      </c>
      <c r="BO51" s="1">
        <v>2.0</v>
      </c>
      <c r="BP51" s="1">
        <v>1.60737874335E9</v>
      </c>
      <c r="BQ51" s="1">
        <v>394.013566666667</v>
      </c>
      <c r="BR51" s="1">
        <v>399.923666666667</v>
      </c>
      <c r="BS51" s="1">
        <v>27.66467</v>
      </c>
      <c r="BT51" s="1">
        <v>25.92371</v>
      </c>
      <c r="BU51" s="1">
        <v>391.757566666667</v>
      </c>
      <c r="BV51" s="1">
        <v>27.0993066666667</v>
      </c>
      <c r="BW51" s="1">
        <v>500.012333333333</v>
      </c>
      <c r="BX51" s="1">
        <v>102.158</v>
      </c>
      <c r="BY51" s="1">
        <v>0.04850503</v>
      </c>
      <c r="BZ51" s="1">
        <v>37.53276</v>
      </c>
      <c r="CA51" s="1">
        <v>37.6931366666667</v>
      </c>
      <c r="CB51" s="1">
        <v>999.9</v>
      </c>
      <c r="CC51" s="1">
        <v>0.0</v>
      </c>
      <c r="CD51" s="1">
        <v>0.0</v>
      </c>
      <c r="CE51" s="1">
        <v>9997.26833333333</v>
      </c>
      <c r="CF51" s="1">
        <v>0.0</v>
      </c>
      <c r="CG51" s="1">
        <v>176.868533333333</v>
      </c>
      <c r="CH51" s="1">
        <v>1400.01366666667</v>
      </c>
      <c r="CI51" s="1">
        <v>0.899998866666666</v>
      </c>
      <c r="CJ51" s="1">
        <v>0.10000108</v>
      </c>
      <c r="CK51" s="1">
        <v>0.0</v>
      </c>
      <c r="CL51" s="1">
        <v>861.011233333333</v>
      </c>
      <c r="CM51" s="1">
        <v>4.99975</v>
      </c>
      <c r="CN51" s="1">
        <v>11933.7</v>
      </c>
      <c r="CO51" s="1">
        <v>12178.16</v>
      </c>
      <c r="CP51" s="1">
        <v>47.4412</v>
      </c>
      <c r="CQ51" s="1">
        <v>49.0454666666667</v>
      </c>
      <c r="CR51" s="1">
        <v>48.1208</v>
      </c>
      <c r="CS51" s="1">
        <v>48.7248</v>
      </c>
      <c r="CT51" s="1">
        <v>49.3288</v>
      </c>
      <c r="CU51" s="1">
        <v>1255.51166666667</v>
      </c>
      <c r="CV51" s="1">
        <v>139.502</v>
      </c>
      <c r="CW51" s="1">
        <v>0.0</v>
      </c>
      <c r="CX51" s="1">
        <v>162.900000095367</v>
      </c>
      <c r="CY51" s="1">
        <v>0.0</v>
      </c>
      <c r="CZ51" s="1">
        <v>860.696230769231</v>
      </c>
      <c r="DA51" s="1">
        <v>-47.366974289375</v>
      </c>
      <c r="DB51" s="1">
        <v>-663.962392258259</v>
      </c>
      <c r="DC51" s="1">
        <v>11929.3038461538</v>
      </c>
      <c r="DD51" s="1">
        <v>15.0</v>
      </c>
      <c r="DE51" s="1">
        <v>1.6073787736E9</v>
      </c>
      <c r="DF51" s="1" t="s">
        <v>436</v>
      </c>
      <c r="DG51" s="1">
        <v>1.6073787736E9</v>
      </c>
      <c r="DH51" s="1">
        <v>1.6073719846E9</v>
      </c>
      <c r="DI51" s="1">
        <v>12.0</v>
      </c>
      <c r="DJ51" s="1">
        <v>-0.026</v>
      </c>
      <c r="DK51" s="1">
        <v>-0.143</v>
      </c>
      <c r="DL51" s="1">
        <v>2.256</v>
      </c>
      <c r="DM51" s="1">
        <v>0.565</v>
      </c>
      <c r="DN51" s="1">
        <v>394.0</v>
      </c>
      <c r="DO51" s="1">
        <v>33.0</v>
      </c>
      <c r="DP51" s="1">
        <v>0.43</v>
      </c>
      <c r="DQ51" s="1">
        <v>0.22</v>
      </c>
      <c r="DR51" s="1">
        <v>4.34317650118132</v>
      </c>
      <c r="DS51" s="1">
        <v>-1.33377226403765</v>
      </c>
      <c r="DT51" s="1">
        <v>0.101366686993378</v>
      </c>
      <c r="DU51" s="1">
        <v>0.0</v>
      </c>
      <c r="DV51" s="1">
        <v>-5.897388</v>
      </c>
      <c r="DW51" s="1">
        <v>1.66327208008899</v>
      </c>
      <c r="DX51" s="1">
        <v>0.122425087336433</v>
      </c>
      <c r="DY51" s="1">
        <v>0.0</v>
      </c>
      <c r="DZ51" s="1">
        <v>1.74253833333333</v>
      </c>
      <c r="EA51" s="1">
        <v>-0.170386918798668</v>
      </c>
      <c r="EB51" s="1">
        <v>0.0124315397499889</v>
      </c>
      <c r="EC51" s="1">
        <v>1.0</v>
      </c>
      <c r="ED51" s="1">
        <v>1.0</v>
      </c>
      <c r="EE51" s="1">
        <v>3.0</v>
      </c>
      <c r="EF51" s="1" t="s">
        <v>268</v>
      </c>
      <c r="EG51" s="1">
        <v>100.0</v>
      </c>
      <c r="EH51" s="1">
        <v>100.0</v>
      </c>
      <c r="EI51" s="1">
        <v>2.256</v>
      </c>
      <c r="EJ51" s="1">
        <v>0.5654</v>
      </c>
      <c r="EK51" s="1">
        <v>2.28185000000008</v>
      </c>
      <c r="EL51" s="1">
        <v>0.0</v>
      </c>
      <c r="EM51" s="1">
        <v>0.0</v>
      </c>
      <c r="EN51" s="1">
        <v>0.0</v>
      </c>
      <c r="EO51" s="1">
        <v>0.565380000000001</v>
      </c>
      <c r="EP51" s="1">
        <v>0.0</v>
      </c>
      <c r="EQ51" s="1">
        <v>0.0</v>
      </c>
      <c r="ER51" s="1">
        <v>0.0</v>
      </c>
      <c r="ES51" s="1">
        <v>-1.0</v>
      </c>
      <c r="ET51" s="1">
        <v>-1.0</v>
      </c>
      <c r="EU51" s="1">
        <v>-1.0</v>
      </c>
      <c r="EV51" s="1">
        <v>-1.0</v>
      </c>
      <c r="EW51" s="1">
        <v>10.2</v>
      </c>
      <c r="EX51" s="1">
        <v>112.8</v>
      </c>
      <c r="EY51" s="1">
        <v>2.0</v>
      </c>
      <c r="EZ51" s="1">
        <v>514.624</v>
      </c>
      <c r="FA51" s="1">
        <v>509.834</v>
      </c>
      <c r="FB51" s="1">
        <v>36.4245</v>
      </c>
      <c r="FC51" s="1">
        <v>34.815</v>
      </c>
      <c r="FD51" s="1">
        <v>30.0</v>
      </c>
      <c r="FE51" s="1">
        <v>34.6079</v>
      </c>
      <c r="FF51" s="1">
        <v>34.5498</v>
      </c>
      <c r="FG51" s="1">
        <v>18.4166</v>
      </c>
      <c r="FH51" s="1">
        <v>0.0</v>
      </c>
      <c r="FI51" s="1">
        <v>100.0</v>
      </c>
      <c r="FJ51" s="1">
        <v>-999.9</v>
      </c>
      <c r="FK51" s="1">
        <v>400.0</v>
      </c>
      <c r="FL51" s="1">
        <v>27.4168</v>
      </c>
      <c r="FM51" s="1">
        <v>101.244</v>
      </c>
      <c r="FN51" s="1">
        <v>100.551</v>
      </c>
    </row>
    <row r="52" ht="15.75" customHeight="1">
      <c r="A52" s="1">
        <v>36.0</v>
      </c>
      <c r="B52" s="1">
        <v>1.6073788971E9</v>
      </c>
      <c r="C52" s="1">
        <v>6665.0</v>
      </c>
      <c r="D52" s="1" t="s">
        <v>437</v>
      </c>
      <c r="E52" s="1" t="s">
        <v>438</v>
      </c>
      <c r="F52" s="1" t="s">
        <v>302</v>
      </c>
      <c r="G52" s="1" t="s">
        <v>407</v>
      </c>
      <c r="H52" s="1">
        <v>1.60737888935E9</v>
      </c>
      <c r="I52" s="1">
        <f t="shared" si="1"/>
        <v>0.001111969545</v>
      </c>
      <c r="J52" s="1">
        <f t="shared" si="2"/>
        <v>3.769048793</v>
      </c>
      <c r="K52" s="1">
        <f t="shared" si="3"/>
        <v>394.7657333</v>
      </c>
      <c r="L52" s="1">
        <f t="shared" si="4"/>
        <v>167.304828</v>
      </c>
      <c r="M52" s="1">
        <f t="shared" si="5"/>
        <v>17.09828545</v>
      </c>
      <c r="N52" s="1">
        <f t="shared" si="6"/>
        <v>40.34442566</v>
      </c>
      <c r="O52" s="1">
        <f t="shared" si="7"/>
        <v>0.02884307283</v>
      </c>
      <c r="P52" s="1">
        <f t="shared" si="8"/>
        <v>2.966910073</v>
      </c>
      <c r="Q52" s="1">
        <f t="shared" si="9"/>
        <v>0.02868819794</v>
      </c>
      <c r="R52" s="1">
        <f t="shared" si="10"/>
        <v>0.01794396914</v>
      </c>
      <c r="S52" s="1">
        <f t="shared" si="11"/>
        <v>231.2899673</v>
      </c>
      <c r="T52" s="1">
        <f t="shared" si="12"/>
        <v>38.47495733</v>
      </c>
      <c r="U52" s="1">
        <f t="shared" si="13"/>
        <v>37.71536667</v>
      </c>
      <c r="V52" s="1">
        <f t="shared" si="14"/>
        <v>6.555275389</v>
      </c>
      <c r="W52" s="1">
        <f t="shared" si="15"/>
        <v>43.01369605</v>
      </c>
      <c r="X52" s="1">
        <f t="shared" si="16"/>
        <v>2.774831977</v>
      </c>
      <c r="Y52" s="1">
        <f t="shared" si="17"/>
        <v>6.451042881</v>
      </c>
      <c r="Z52" s="1">
        <f t="shared" si="18"/>
        <v>3.780443412</v>
      </c>
      <c r="AA52" s="1">
        <f t="shared" si="19"/>
        <v>-49.03785693</v>
      </c>
      <c r="AB52" s="1">
        <f t="shared" si="20"/>
        <v>-47.16239685</v>
      </c>
      <c r="AC52" s="1">
        <f t="shared" si="21"/>
        <v>-3.806033925</v>
      </c>
      <c r="AD52" s="1">
        <f t="shared" si="22"/>
        <v>131.2836796</v>
      </c>
      <c r="AE52" s="1">
        <v>0.0</v>
      </c>
      <c r="AF52" s="1">
        <v>0.0</v>
      </c>
      <c r="AG52" s="1">
        <f t="shared" si="23"/>
        <v>1</v>
      </c>
      <c r="AH52" s="1">
        <f t="shared" si="24"/>
        <v>0</v>
      </c>
      <c r="AI52" s="1">
        <f t="shared" si="25"/>
        <v>52198.5807</v>
      </c>
      <c r="AJ52" s="1" t="s">
        <v>263</v>
      </c>
      <c r="AK52" s="1">
        <v>715.476923076923</v>
      </c>
      <c r="AL52" s="1">
        <v>3262.08</v>
      </c>
      <c r="AM52" s="1">
        <f t="shared" si="26"/>
        <v>2546.603077</v>
      </c>
      <c r="AN52" s="1">
        <f t="shared" si="27"/>
        <v>0.7806684928</v>
      </c>
      <c r="AO52" s="1">
        <v>-0.577747479816223</v>
      </c>
      <c r="AP52" s="1" t="s">
        <v>439</v>
      </c>
      <c r="AQ52" s="1">
        <v>814.656307692308</v>
      </c>
      <c r="AR52" s="1">
        <v>952.13</v>
      </c>
      <c r="AS52" s="1">
        <f t="shared" si="28"/>
        <v>0.1443854225</v>
      </c>
      <c r="AT52" s="1">
        <v>0.5</v>
      </c>
      <c r="AU52" s="1">
        <f t="shared" si="29"/>
        <v>1180.17616</v>
      </c>
      <c r="AV52" s="1">
        <f t="shared" si="30"/>
        <v>3.769048793</v>
      </c>
      <c r="AW52" s="1">
        <f t="shared" si="31"/>
        <v>85.20011672</v>
      </c>
      <c r="AX52" s="1">
        <f t="shared" si="32"/>
        <v>0.3226030059</v>
      </c>
      <c r="AY52" s="1">
        <f t="shared" si="33"/>
        <v>0.003683175801</v>
      </c>
      <c r="AZ52" s="1">
        <f t="shared" si="34"/>
        <v>2.426086774</v>
      </c>
      <c r="BA52" s="1" t="s">
        <v>440</v>
      </c>
      <c r="BB52" s="1">
        <v>644.97</v>
      </c>
      <c r="BC52" s="1">
        <f t="shared" si="35"/>
        <v>307.16</v>
      </c>
      <c r="BD52" s="1">
        <f t="shared" si="36"/>
        <v>0.4475637853</v>
      </c>
      <c r="BE52" s="1">
        <f t="shared" si="37"/>
        <v>0.8826338977</v>
      </c>
      <c r="BF52" s="1">
        <f t="shared" si="38"/>
        <v>0.5809081128</v>
      </c>
      <c r="BG52" s="1">
        <f t="shared" si="39"/>
        <v>0.9070710787</v>
      </c>
      <c r="BH52" s="1">
        <f t="shared" si="40"/>
        <v>1399.989</v>
      </c>
      <c r="BI52" s="1">
        <f t="shared" si="41"/>
        <v>1180.17616</v>
      </c>
      <c r="BJ52" s="1">
        <f t="shared" si="42"/>
        <v>0.8429895948</v>
      </c>
      <c r="BK52" s="1">
        <f t="shared" si="43"/>
        <v>0.1959791895</v>
      </c>
      <c r="BL52" s="1">
        <v>6.0</v>
      </c>
      <c r="BM52" s="1">
        <v>0.5</v>
      </c>
      <c r="BN52" s="1" t="s">
        <v>266</v>
      </c>
      <c r="BO52" s="1">
        <v>2.0</v>
      </c>
      <c r="BP52" s="1">
        <v>1.60737888935E9</v>
      </c>
      <c r="BQ52" s="1">
        <v>394.765733333333</v>
      </c>
      <c r="BR52" s="1">
        <v>399.8153</v>
      </c>
      <c r="BS52" s="1">
        <v>27.1514233333333</v>
      </c>
      <c r="BT52" s="1">
        <v>25.8533033333333</v>
      </c>
      <c r="BU52" s="1">
        <v>392.509833333333</v>
      </c>
      <c r="BV52" s="1">
        <v>26.5860533333333</v>
      </c>
      <c r="BW52" s="1">
        <v>500.005233333333</v>
      </c>
      <c r="BX52" s="1">
        <v>102.150133333333</v>
      </c>
      <c r="BY52" s="1">
        <v>0.0482650033333333</v>
      </c>
      <c r="BZ52" s="1">
        <v>37.4205133333333</v>
      </c>
      <c r="CA52" s="1">
        <v>37.7153666666667</v>
      </c>
      <c r="CB52" s="1">
        <v>999.9</v>
      </c>
      <c r="CC52" s="1">
        <v>0.0</v>
      </c>
      <c r="CD52" s="1">
        <v>0.0</v>
      </c>
      <c r="CE52" s="1">
        <v>9999.53666666667</v>
      </c>
      <c r="CF52" s="1">
        <v>0.0</v>
      </c>
      <c r="CG52" s="1">
        <v>98.7221833333333</v>
      </c>
      <c r="CH52" s="1">
        <v>1399.989</v>
      </c>
      <c r="CI52" s="1">
        <v>0.899990633333333</v>
      </c>
      <c r="CJ52" s="1">
        <v>0.100009353333333</v>
      </c>
      <c r="CK52" s="1">
        <v>0.0</v>
      </c>
      <c r="CL52" s="1">
        <v>814.722833333333</v>
      </c>
      <c r="CM52" s="1">
        <v>4.99975</v>
      </c>
      <c r="CN52" s="1">
        <v>11181.4366666667</v>
      </c>
      <c r="CO52" s="1">
        <v>12177.9166666667</v>
      </c>
      <c r="CP52" s="1">
        <v>47.4979</v>
      </c>
      <c r="CQ52" s="1">
        <v>49.0351333333333</v>
      </c>
      <c r="CR52" s="1">
        <v>48.1663333333333</v>
      </c>
      <c r="CS52" s="1">
        <v>48.687</v>
      </c>
      <c r="CT52" s="1">
        <v>49.3687</v>
      </c>
      <c r="CU52" s="1">
        <v>1255.479</v>
      </c>
      <c r="CV52" s="1">
        <v>139.513666666667</v>
      </c>
      <c r="CW52" s="1">
        <v>0.0</v>
      </c>
      <c r="CX52" s="1">
        <v>144.899999856949</v>
      </c>
      <c r="CY52" s="1">
        <v>0.0</v>
      </c>
      <c r="CZ52" s="1">
        <v>814.656307692308</v>
      </c>
      <c r="DA52" s="1">
        <v>-62.0338461574907</v>
      </c>
      <c r="DB52" s="1">
        <v>-846.547008622904</v>
      </c>
      <c r="DC52" s="1">
        <v>11180.2192307692</v>
      </c>
      <c r="DD52" s="1">
        <v>15.0</v>
      </c>
      <c r="DE52" s="1">
        <v>1.6073787736E9</v>
      </c>
      <c r="DF52" s="1" t="s">
        <v>436</v>
      </c>
      <c r="DG52" s="1">
        <v>1.6073787736E9</v>
      </c>
      <c r="DH52" s="1">
        <v>1.6073719846E9</v>
      </c>
      <c r="DI52" s="1">
        <v>12.0</v>
      </c>
      <c r="DJ52" s="1">
        <v>-0.026</v>
      </c>
      <c r="DK52" s="1">
        <v>-0.143</v>
      </c>
      <c r="DL52" s="1">
        <v>2.256</v>
      </c>
      <c r="DM52" s="1">
        <v>0.565</v>
      </c>
      <c r="DN52" s="1">
        <v>394.0</v>
      </c>
      <c r="DO52" s="1">
        <v>33.0</v>
      </c>
      <c r="DP52" s="1">
        <v>0.43</v>
      </c>
      <c r="DQ52" s="1">
        <v>0.22</v>
      </c>
      <c r="DR52" s="1">
        <v>3.79872425820375</v>
      </c>
      <c r="DS52" s="1">
        <v>-2.01986495861009</v>
      </c>
      <c r="DT52" s="1">
        <v>0.15772916151213</v>
      </c>
      <c r="DU52" s="1">
        <v>0.0</v>
      </c>
      <c r="DV52" s="1">
        <v>-5.06309766666667</v>
      </c>
      <c r="DW52" s="1">
        <v>1.78071804226919</v>
      </c>
      <c r="DX52" s="1">
        <v>0.146580444436569</v>
      </c>
      <c r="DY52" s="1">
        <v>0.0</v>
      </c>
      <c r="DZ52" s="1">
        <v>1.290102</v>
      </c>
      <c r="EA52" s="1">
        <v>0.948486941045604</v>
      </c>
      <c r="EB52" s="1">
        <v>0.068836506370772</v>
      </c>
      <c r="EC52" s="1">
        <v>0.0</v>
      </c>
      <c r="ED52" s="1">
        <v>0.0</v>
      </c>
      <c r="EE52" s="1">
        <v>3.0</v>
      </c>
      <c r="EF52" s="1" t="s">
        <v>299</v>
      </c>
      <c r="EG52" s="1">
        <v>100.0</v>
      </c>
      <c r="EH52" s="1">
        <v>100.0</v>
      </c>
      <c r="EI52" s="1">
        <v>2.256</v>
      </c>
      <c r="EJ52" s="1">
        <v>0.5654</v>
      </c>
      <c r="EK52" s="1">
        <v>2.25589999999988</v>
      </c>
      <c r="EL52" s="1">
        <v>0.0</v>
      </c>
      <c r="EM52" s="1">
        <v>0.0</v>
      </c>
      <c r="EN52" s="1">
        <v>0.0</v>
      </c>
      <c r="EO52" s="1">
        <v>0.565380000000001</v>
      </c>
      <c r="EP52" s="1">
        <v>0.0</v>
      </c>
      <c r="EQ52" s="1">
        <v>0.0</v>
      </c>
      <c r="ER52" s="1">
        <v>0.0</v>
      </c>
      <c r="ES52" s="1">
        <v>-1.0</v>
      </c>
      <c r="ET52" s="1">
        <v>-1.0</v>
      </c>
      <c r="EU52" s="1">
        <v>-1.0</v>
      </c>
      <c r="EV52" s="1">
        <v>-1.0</v>
      </c>
      <c r="EW52" s="1">
        <v>2.1</v>
      </c>
      <c r="EX52" s="1">
        <v>115.2</v>
      </c>
      <c r="EY52" s="1">
        <v>2.0</v>
      </c>
      <c r="EZ52" s="1">
        <v>516.721</v>
      </c>
      <c r="FA52" s="1">
        <v>509.994</v>
      </c>
      <c r="FB52" s="1">
        <v>36.3806</v>
      </c>
      <c r="FC52" s="1">
        <v>34.7718</v>
      </c>
      <c r="FD52" s="1">
        <v>29.9996</v>
      </c>
      <c r="FE52" s="1">
        <v>34.5693</v>
      </c>
      <c r="FF52" s="1">
        <v>34.5052</v>
      </c>
      <c r="FG52" s="1">
        <v>18.6053</v>
      </c>
      <c r="FH52" s="1">
        <v>0.0</v>
      </c>
      <c r="FI52" s="1">
        <v>100.0</v>
      </c>
      <c r="FJ52" s="1">
        <v>-999.9</v>
      </c>
      <c r="FK52" s="1">
        <v>400.0</v>
      </c>
      <c r="FL52" s="1">
        <v>27.4168</v>
      </c>
      <c r="FM52" s="1">
        <v>101.259</v>
      </c>
      <c r="FN52" s="1">
        <v>100.564</v>
      </c>
    </row>
    <row r="53" ht="15.75" customHeight="1">
      <c r="A53" s="1">
        <v>37.0</v>
      </c>
      <c r="B53" s="1">
        <v>1.6073790456E9</v>
      </c>
      <c r="C53" s="1">
        <v>6813.5</v>
      </c>
      <c r="D53" s="1" t="s">
        <v>441</v>
      </c>
      <c r="E53" s="1" t="s">
        <v>442</v>
      </c>
      <c r="F53" s="1" t="s">
        <v>416</v>
      </c>
      <c r="G53" s="1" t="s">
        <v>323</v>
      </c>
      <c r="H53" s="1">
        <v>1.60737903785E9</v>
      </c>
      <c r="I53" s="1">
        <f t="shared" si="1"/>
        <v>0.003205136703</v>
      </c>
      <c r="J53" s="1">
        <f t="shared" si="2"/>
        <v>8.732614267</v>
      </c>
      <c r="K53" s="1">
        <f t="shared" si="3"/>
        <v>388.1167333</v>
      </c>
      <c r="L53" s="1">
        <f t="shared" si="4"/>
        <v>216.2492102</v>
      </c>
      <c r="M53" s="1">
        <f t="shared" si="5"/>
        <v>22.09910889</v>
      </c>
      <c r="N53" s="1">
        <f t="shared" si="6"/>
        <v>39.6627296</v>
      </c>
      <c r="O53" s="1">
        <f t="shared" si="7"/>
        <v>0.09163811679</v>
      </c>
      <c r="P53" s="1">
        <f t="shared" si="8"/>
        <v>2.967157312</v>
      </c>
      <c r="Q53" s="1">
        <f t="shared" si="9"/>
        <v>0.09009438323</v>
      </c>
      <c r="R53" s="1">
        <f t="shared" si="10"/>
        <v>0.05644552166</v>
      </c>
      <c r="S53" s="1">
        <f t="shared" si="11"/>
        <v>231.2903102</v>
      </c>
      <c r="T53" s="1">
        <f t="shared" si="12"/>
        <v>37.96053095</v>
      </c>
      <c r="U53" s="1">
        <f t="shared" si="13"/>
        <v>37.46611</v>
      </c>
      <c r="V53" s="1">
        <f t="shared" si="14"/>
        <v>6.467066939</v>
      </c>
      <c r="W53" s="1">
        <f t="shared" si="15"/>
        <v>46.4531086</v>
      </c>
      <c r="X53" s="1">
        <f t="shared" si="16"/>
        <v>2.999921301</v>
      </c>
      <c r="Y53" s="1">
        <f t="shared" si="17"/>
        <v>6.457955972</v>
      </c>
      <c r="Z53" s="1">
        <f t="shared" si="18"/>
        <v>3.467145639</v>
      </c>
      <c r="AA53" s="1">
        <f t="shared" si="19"/>
        <v>-141.3465286</v>
      </c>
      <c r="AB53" s="1">
        <f t="shared" si="20"/>
        <v>-4.145236344</v>
      </c>
      <c r="AC53" s="1">
        <f t="shared" si="21"/>
        <v>-0.3341243753</v>
      </c>
      <c r="AD53" s="1">
        <f t="shared" si="22"/>
        <v>85.46442091</v>
      </c>
      <c r="AE53" s="1">
        <v>0.0</v>
      </c>
      <c r="AF53" s="1">
        <v>0.0</v>
      </c>
      <c r="AG53" s="1">
        <f t="shared" si="23"/>
        <v>1</v>
      </c>
      <c r="AH53" s="1">
        <f t="shared" si="24"/>
        <v>0</v>
      </c>
      <c r="AI53" s="1">
        <f t="shared" si="25"/>
        <v>52202.16209</v>
      </c>
      <c r="AJ53" s="1" t="s">
        <v>263</v>
      </c>
      <c r="AK53" s="1">
        <v>715.476923076923</v>
      </c>
      <c r="AL53" s="1">
        <v>3262.08</v>
      </c>
      <c r="AM53" s="1">
        <f t="shared" si="26"/>
        <v>2546.603077</v>
      </c>
      <c r="AN53" s="1">
        <f t="shared" si="27"/>
        <v>0.7806684928</v>
      </c>
      <c r="AO53" s="1">
        <v>-0.577747479816223</v>
      </c>
      <c r="AP53" s="1" t="s">
        <v>443</v>
      </c>
      <c r="AQ53" s="1">
        <v>1040.8252</v>
      </c>
      <c r="AR53" s="1">
        <v>1306.92</v>
      </c>
      <c r="AS53" s="1">
        <f t="shared" si="28"/>
        <v>0.2036045052</v>
      </c>
      <c r="AT53" s="1">
        <v>0.5</v>
      </c>
      <c r="AU53" s="1">
        <f t="shared" si="29"/>
        <v>1180.18037</v>
      </c>
      <c r="AV53" s="1">
        <f t="shared" si="30"/>
        <v>8.732614267</v>
      </c>
      <c r="AW53" s="1">
        <f t="shared" si="31"/>
        <v>120.1450201</v>
      </c>
      <c r="AX53" s="1">
        <f t="shared" si="32"/>
        <v>0.3914700211</v>
      </c>
      <c r="AY53" s="1">
        <f t="shared" si="33"/>
        <v>0.007888931206</v>
      </c>
      <c r="AZ53" s="1">
        <f t="shared" si="34"/>
        <v>1.496005876</v>
      </c>
      <c r="BA53" s="1" t="s">
        <v>444</v>
      </c>
      <c r="BB53" s="1">
        <v>795.3</v>
      </c>
      <c r="BC53" s="1">
        <f t="shared" si="35"/>
        <v>511.62</v>
      </c>
      <c r="BD53" s="1">
        <f t="shared" si="36"/>
        <v>0.5201024198</v>
      </c>
      <c r="BE53" s="1">
        <f t="shared" si="37"/>
        <v>0.7925960159</v>
      </c>
      <c r="BF53" s="1">
        <f t="shared" si="38"/>
        <v>0.4499077094</v>
      </c>
      <c r="BG53" s="1">
        <f t="shared" si="39"/>
        <v>0.7677521549</v>
      </c>
      <c r="BH53" s="1">
        <f t="shared" si="40"/>
        <v>1399.994333</v>
      </c>
      <c r="BI53" s="1">
        <f t="shared" si="41"/>
        <v>1180.18037</v>
      </c>
      <c r="BJ53" s="1">
        <f t="shared" si="42"/>
        <v>0.8429893905</v>
      </c>
      <c r="BK53" s="1">
        <f t="shared" si="43"/>
        <v>0.195978781</v>
      </c>
      <c r="BL53" s="1">
        <v>6.0</v>
      </c>
      <c r="BM53" s="1">
        <v>0.5</v>
      </c>
      <c r="BN53" s="1" t="s">
        <v>266</v>
      </c>
      <c r="BO53" s="1">
        <v>2.0</v>
      </c>
      <c r="BP53" s="1">
        <v>1.60737903785E9</v>
      </c>
      <c r="BQ53" s="1">
        <v>388.116733333333</v>
      </c>
      <c r="BR53" s="1">
        <v>400.088466666667</v>
      </c>
      <c r="BS53" s="1">
        <v>29.35551</v>
      </c>
      <c r="BT53" s="1">
        <v>25.6223033333333</v>
      </c>
      <c r="BU53" s="1">
        <v>385.8608</v>
      </c>
      <c r="BV53" s="1">
        <v>28.7901333333333</v>
      </c>
      <c r="BW53" s="1">
        <v>500.006866666667</v>
      </c>
      <c r="BX53" s="1">
        <v>102.144433333333</v>
      </c>
      <c r="BY53" s="1">
        <v>0.0483509466666667</v>
      </c>
      <c r="BZ53" s="1">
        <v>37.4401966666667</v>
      </c>
      <c r="CA53" s="1">
        <v>37.46611</v>
      </c>
      <c r="CB53" s="1">
        <v>999.9</v>
      </c>
      <c r="CC53" s="1">
        <v>0.0</v>
      </c>
      <c r="CD53" s="1">
        <v>0.0</v>
      </c>
      <c r="CE53" s="1">
        <v>10001.495</v>
      </c>
      <c r="CF53" s="1">
        <v>0.0</v>
      </c>
      <c r="CG53" s="1">
        <v>170.342633333333</v>
      </c>
      <c r="CH53" s="1">
        <v>1399.99433333333</v>
      </c>
      <c r="CI53" s="1">
        <v>0.899995066666667</v>
      </c>
      <c r="CJ53" s="1">
        <v>0.100004903333333</v>
      </c>
      <c r="CK53" s="1">
        <v>0.0</v>
      </c>
      <c r="CL53" s="1">
        <v>1042.55733333333</v>
      </c>
      <c r="CM53" s="1">
        <v>4.99975</v>
      </c>
      <c r="CN53" s="1">
        <v>14546.1166666667</v>
      </c>
      <c r="CO53" s="1">
        <v>12177.9866666667</v>
      </c>
      <c r="CP53" s="1">
        <v>47.375</v>
      </c>
      <c r="CQ53" s="1">
        <v>48.9080666666667</v>
      </c>
      <c r="CR53" s="1">
        <v>48.0289333333333</v>
      </c>
      <c r="CS53" s="1">
        <v>48.562</v>
      </c>
      <c r="CT53" s="1">
        <v>49.25</v>
      </c>
      <c r="CU53" s="1">
        <v>1255.49033333333</v>
      </c>
      <c r="CV53" s="1">
        <v>139.504333333333</v>
      </c>
      <c r="CW53" s="1">
        <v>0.0</v>
      </c>
      <c r="CX53" s="1">
        <v>147.800000190735</v>
      </c>
      <c r="CY53" s="1">
        <v>0.0</v>
      </c>
      <c r="CZ53" s="1">
        <v>1040.8252</v>
      </c>
      <c r="DA53" s="1">
        <v>-154.935384370435</v>
      </c>
      <c r="DB53" s="1">
        <v>-2125.43845839487</v>
      </c>
      <c r="DC53" s="1">
        <v>14521.764</v>
      </c>
      <c r="DD53" s="1">
        <v>15.0</v>
      </c>
      <c r="DE53" s="1">
        <v>1.6073787736E9</v>
      </c>
      <c r="DF53" s="1" t="s">
        <v>436</v>
      </c>
      <c r="DG53" s="1">
        <v>1.6073787736E9</v>
      </c>
      <c r="DH53" s="1">
        <v>1.6073719846E9</v>
      </c>
      <c r="DI53" s="1">
        <v>12.0</v>
      </c>
      <c r="DJ53" s="1">
        <v>-0.026</v>
      </c>
      <c r="DK53" s="1">
        <v>-0.143</v>
      </c>
      <c r="DL53" s="1">
        <v>2.256</v>
      </c>
      <c r="DM53" s="1">
        <v>0.565</v>
      </c>
      <c r="DN53" s="1">
        <v>394.0</v>
      </c>
      <c r="DO53" s="1">
        <v>33.0</v>
      </c>
      <c r="DP53" s="1">
        <v>0.43</v>
      </c>
      <c r="DQ53" s="1">
        <v>0.22</v>
      </c>
      <c r="DR53" s="1">
        <v>8.72881601241428</v>
      </c>
      <c r="DS53" s="1">
        <v>0.0362663685578028</v>
      </c>
      <c r="DT53" s="1">
        <v>0.0240068878324096</v>
      </c>
      <c r="DU53" s="1">
        <v>1.0</v>
      </c>
      <c r="DV53" s="1">
        <v>-11.9718266666667</v>
      </c>
      <c r="DW53" s="1">
        <v>-0.188374638487191</v>
      </c>
      <c r="DX53" s="1">
        <v>0.0311026786985017</v>
      </c>
      <c r="DY53" s="1">
        <v>1.0</v>
      </c>
      <c r="DZ53" s="1">
        <v>3.73321366666667</v>
      </c>
      <c r="EA53" s="1">
        <v>0.476411212458291</v>
      </c>
      <c r="EB53" s="1">
        <v>0.0344461266795299</v>
      </c>
      <c r="EC53" s="1">
        <v>0.0</v>
      </c>
      <c r="ED53" s="1">
        <v>2.0</v>
      </c>
      <c r="EE53" s="1">
        <v>3.0</v>
      </c>
      <c r="EF53" s="1" t="s">
        <v>275</v>
      </c>
      <c r="EG53" s="1">
        <v>100.0</v>
      </c>
      <c r="EH53" s="1">
        <v>100.0</v>
      </c>
      <c r="EI53" s="1">
        <v>2.256</v>
      </c>
      <c r="EJ53" s="1">
        <v>0.5654</v>
      </c>
      <c r="EK53" s="1">
        <v>2.25589999999988</v>
      </c>
      <c r="EL53" s="1">
        <v>0.0</v>
      </c>
      <c r="EM53" s="1">
        <v>0.0</v>
      </c>
      <c r="EN53" s="1">
        <v>0.0</v>
      </c>
      <c r="EO53" s="1">
        <v>0.565380000000001</v>
      </c>
      <c r="EP53" s="1">
        <v>0.0</v>
      </c>
      <c r="EQ53" s="1">
        <v>0.0</v>
      </c>
      <c r="ER53" s="1">
        <v>0.0</v>
      </c>
      <c r="ES53" s="1">
        <v>-1.0</v>
      </c>
      <c r="ET53" s="1">
        <v>-1.0</v>
      </c>
      <c r="EU53" s="1">
        <v>-1.0</v>
      </c>
      <c r="EV53" s="1">
        <v>-1.0</v>
      </c>
      <c r="EW53" s="1">
        <v>4.5</v>
      </c>
      <c r="EX53" s="1">
        <v>117.7</v>
      </c>
      <c r="EY53" s="1">
        <v>2.0</v>
      </c>
      <c r="EZ53" s="1">
        <v>519.456</v>
      </c>
      <c r="FA53" s="1">
        <v>510.139</v>
      </c>
      <c r="FB53" s="1">
        <v>36.3584</v>
      </c>
      <c r="FC53" s="1">
        <v>34.682</v>
      </c>
      <c r="FD53" s="1">
        <v>30.0001</v>
      </c>
      <c r="FE53" s="1">
        <v>34.4954</v>
      </c>
      <c r="FF53" s="1">
        <v>34.4408</v>
      </c>
      <c r="FG53" s="1">
        <v>18.6417</v>
      </c>
      <c r="FH53" s="1">
        <v>0.0</v>
      </c>
      <c r="FI53" s="1">
        <v>100.0</v>
      </c>
      <c r="FJ53" s="1">
        <v>-999.9</v>
      </c>
      <c r="FK53" s="1">
        <v>400.0</v>
      </c>
      <c r="FL53" s="1">
        <v>27.1943</v>
      </c>
      <c r="FM53" s="1">
        <v>101.27</v>
      </c>
      <c r="FN53" s="1">
        <v>100.58</v>
      </c>
    </row>
    <row r="54" ht="15.75" customHeight="1">
      <c r="A54" s="1">
        <v>38.0</v>
      </c>
      <c r="B54" s="1">
        <v>1.6073792031E9</v>
      </c>
      <c r="C54" s="1">
        <v>6971.0</v>
      </c>
      <c r="D54" s="1" t="s">
        <v>445</v>
      </c>
      <c r="E54" s="1" t="s">
        <v>446</v>
      </c>
      <c r="F54" s="1" t="s">
        <v>416</v>
      </c>
      <c r="G54" s="1" t="s">
        <v>323</v>
      </c>
      <c r="H54" s="1">
        <v>1.6073791951E9</v>
      </c>
      <c r="I54" s="1">
        <f t="shared" si="1"/>
        <v>0.003579648545</v>
      </c>
      <c r="J54" s="1">
        <f t="shared" si="2"/>
        <v>10.34556913</v>
      </c>
      <c r="K54" s="1">
        <f t="shared" si="3"/>
        <v>385.8592581</v>
      </c>
      <c r="L54" s="1">
        <f t="shared" si="4"/>
        <v>216.2323187</v>
      </c>
      <c r="M54" s="1">
        <f t="shared" si="5"/>
        <v>22.09754939</v>
      </c>
      <c r="N54" s="1">
        <f t="shared" si="6"/>
        <v>39.43232937</v>
      </c>
      <c r="O54" s="1">
        <f t="shared" si="7"/>
        <v>0.109640147</v>
      </c>
      <c r="P54" s="1">
        <f t="shared" si="8"/>
        <v>2.96743344</v>
      </c>
      <c r="Q54" s="1">
        <f t="shared" si="9"/>
        <v>0.1074383701</v>
      </c>
      <c r="R54" s="1">
        <f t="shared" si="10"/>
        <v>0.06734311949</v>
      </c>
      <c r="S54" s="1">
        <f t="shared" si="11"/>
        <v>231.2921151</v>
      </c>
      <c r="T54" s="1">
        <f t="shared" si="12"/>
        <v>37.75542084</v>
      </c>
      <c r="U54" s="1">
        <f t="shared" si="13"/>
        <v>36.91441613</v>
      </c>
      <c r="V54" s="1">
        <f t="shared" si="14"/>
        <v>6.275485786</v>
      </c>
      <c r="W54" s="1">
        <f t="shared" si="15"/>
        <v>47.12992391</v>
      </c>
      <c r="X54" s="1">
        <f t="shared" si="16"/>
        <v>3.025531186</v>
      </c>
      <c r="Y54" s="1">
        <f t="shared" si="17"/>
        <v>6.419554574</v>
      </c>
      <c r="Z54" s="1">
        <f t="shared" si="18"/>
        <v>3.2499546</v>
      </c>
      <c r="AA54" s="1">
        <f t="shared" si="19"/>
        <v>-157.8625008</v>
      </c>
      <c r="AB54" s="1">
        <f t="shared" si="20"/>
        <v>66.58533724</v>
      </c>
      <c r="AC54" s="1">
        <f t="shared" si="21"/>
        <v>5.349447598</v>
      </c>
      <c r="AD54" s="1">
        <f t="shared" si="22"/>
        <v>145.3643991</v>
      </c>
      <c r="AE54" s="1">
        <v>0.0</v>
      </c>
      <c r="AF54" s="1">
        <v>0.0</v>
      </c>
      <c r="AG54" s="1">
        <f t="shared" si="23"/>
        <v>1</v>
      </c>
      <c r="AH54" s="1">
        <f t="shared" si="24"/>
        <v>0</v>
      </c>
      <c r="AI54" s="1">
        <f t="shared" si="25"/>
        <v>52228.43709</v>
      </c>
      <c r="AJ54" s="1" t="s">
        <v>263</v>
      </c>
      <c r="AK54" s="1">
        <v>715.476923076923</v>
      </c>
      <c r="AL54" s="1">
        <v>3262.08</v>
      </c>
      <c r="AM54" s="1">
        <f t="shared" si="26"/>
        <v>2546.603077</v>
      </c>
      <c r="AN54" s="1">
        <f t="shared" si="27"/>
        <v>0.7806684928</v>
      </c>
      <c r="AO54" s="1">
        <v>-0.577747479816223</v>
      </c>
      <c r="AP54" s="1" t="s">
        <v>447</v>
      </c>
      <c r="AQ54" s="1">
        <v>1024.38696</v>
      </c>
      <c r="AR54" s="1">
        <v>1350.66</v>
      </c>
      <c r="AS54" s="1">
        <f t="shared" si="28"/>
        <v>0.2415656346</v>
      </c>
      <c r="AT54" s="1">
        <v>0.5</v>
      </c>
      <c r="AU54" s="1">
        <f t="shared" si="29"/>
        <v>1180.189993</v>
      </c>
      <c r="AV54" s="1">
        <f t="shared" si="30"/>
        <v>10.34556913</v>
      </c>
      <c r="AW54" s="1">
        <f t="shared" si="31"/>
        <v>142.5466723</v>
      </c>
      <c r="AX54" s="1">
        <f t="shared" si="32"/>
        <v>0.4111693542</v>
      </c>
      <c r="AY54" s="1">
        <f t="shared" si="33"/>
        <v>0.009255557722</v>
      </c>
      <c r="AZ54" s="1">
        <f t="shared" si="34"/>
        <v>1.415174803</v>
      </c>
      <c r="BA54" s="1" t="s">
        <v>448</v>
      </c>
      <c r="BB54" s="1">
        <v>795.31</v>
      </c>
      <c r="BC54" s="1">
        <f t="shared" si="35"/>
        <v>555.35</v>
      </c>
      <c r="BD54" s="1">
        <f t="shared" si="36"/>
        <v>0.5875088503</v>
      </c>
      <c r="BE54" s="1">
        <f t="shared" si="37"/>
        <v>0.7748675393</v>
      </c>
      <c r="BF54" s="1">
        <f t="shared" si="38"/>
        <v>0.5136677154</v>
      </c>
      <c r="BG54" s="1">
        <f t="shared" si="39"/>
        <v>0.7505763334</v>
      </c>
      <c r="BH54" s="1">
        <f t="shared" si="40"/>
        <v>1400.005806</v>
      </c>
      <c r="BI54" s="1">
        <f t="shared" si="41"/>
        <v>1180.189993</v>
      </c>
      <c r="BJ54" s="1">
        <f t="shared" si="42"/>
        <v>0.8429893561</v>
      </c>
      <c r="BK54" s="1">
        <f t="shared" si="43"/>
        <v>0.1959787122</v>
      </c>
      <c r="BL54" s="1">
        <v>6.0</v>
      </c>
      <c r="BM54" s="1">
        <v>0.5</v>
      </c>
      <c r="BN54" s="1" t="s">
        <v>266</v>
      </c>
      <c r="BO54" s="1">
        <v>2.0</v>
      </c>
      <c r="BP54" s="1">
        <v>1.6073791951E9</v>
      </c>
      <c r="BQ54" s="1">
        <v>385.859258064516</v>
      </c>
      <c r="BR54" s="1">
        <v>399.930774193548</v>
      </c>
      <c r="BS54" s="1">
        <v>29.6058903225806</v>
      </c>
      <c r="BT54" s="1">
        <v>25.4376806451613</v>
      </c>
      <c r="BU54" s="1">
        <v>383.60335483871</v>
      </c>
      <c r="BV54" s="1">
        <v>29.0405129032258</v>
      </c>
      <c r="BW54" s="1">
        <v>500.023290322581</v>
      </c>
      <c r="BX54" s="1">
        <v>102.144967741935</v>
      </c>
      <c r="BY54" s="1">
        <v>0.0485874161290323</v>
      </c>
      <c r="BZ54" s="1">
        <v>37.3306258064516</v>
      </c>
      <c r="CA54" s="1">
        <v>36.9144161290323</v>
      </c>
      <c r="CB54" s="1">
        <v>999.9</v>
      </c>
      <c r="CC54" s="1">
        <v>0.0</v>
      </c>
      <c r="CD54" s="1">
        <v>0.0</v>
      </c>
      <c r="CE54" s="1">
        <v>10003.0067741935</v>
      </c>
      <c r="CF54" s="1">
        <v>0.0</v>
      </c>
      <c r="CG54" s="1">
        <v>166.607870967742</v>
      </c>
      <c r="CH54" s="1">
        <v>1400.00580645161</v>
      </c>
      <c r="CI54" s="1">
        <v>0.89999735483871</v>
      </c>
      <c r="CJ54" s="1">
        <v>0.10000264516129</v>
      </c>
      <c r="CK54" s="1">
        <v>0.0</v>
      </c>
      <c r="CL54" s="1">
        <v>1027.49548387097</v>
      </c>
      <c r="CM54" s="1">
        <v>4.99975</v>
      </c>
      <c r="CN54" s="1">
        <v>14271.1451612903</v>
      </c>
      <c r="CO54" s="1">
        <v>12178.0903225806</v>
      </c>
      <c r="CP54" s="1">
        <v>47.377</v>
      </c>
      <c r="CQ54" s="1">
        <v>48.812</v>
      </c>
      <c r="CR54" s="1">
        <v>48.006</v>
      </c>
      <c r="CS54" s="1">
        <v>48.5080322580645</v>
      </c>
      <c r="CT54" s="1">
        <v>49.25</v>
      </c>
      <c r="CU54" s="1">
        <v>1255.50225806452</v>
      </c>
      <c r="CV54" s="1">
        <v>139.503870967742</v>
      </c>
      <c r="CW54" s="1">
        <v>0.0</v>
      </c>
      <c r="CX54" s="1">
        <v>156.5</v>
      </c>
      <c r="CY54" s="1">
        <v>0.0</v>
      </c>
      <c r="CZ54" s="1">
        <v>1024.38696</v>
      </c>
      <c r="DA54" s="1">
        <v>-233.719384624223</v>
      </c>
      <c r="DB54" s="1">
        <v>-3229.19999998657</v>
      </c>
      <c r="DC54" s="1">
        <v>14228.308</v>
      </c>
      <c r="DD54" s="1">
        <v>15.0</v>
      </c>
      <c r="DE54" s="1">
        <v>1.6073787736E9</v>
      </c>
      <c r="DF54" s="1" t="s">
        <v>436</v>
      </c>
      <c r="DG54" s="1">
        <v>1.6073787736E9</v>
      </c>
      <c r="DH54" s="1">
        <v>1.6073719846E9</v>
      </c>
      <c r="DI54" s="1">
        <v>12.0</v>
      </c>
      <c r="DJ54" s="1">
        <v>-0.026</v>
      </c>
      <c r="DK54" s="1">
        <v>-0.143</v>
      </c>
      <c r="DL54" s="1">
        <v>2.256</v>
      </c>
      <c r="DM54" s="1">
        <v>0.565</v>
      </c>
      <c r="DN54" s="1">
        <v>394.0</v>
      </c>
      <c r="DO54" s="1">
        <v>33.0</v>
      </c>
      <c r="DP54" s="1">
        <v>0.43</v>
      </c>
      <c r="DQ54" s="1">
        <v>0.22</v>
      </c>
      <c r="DR54" s="1">
        <v>10.3407066005969</v>
      </c>
      <c r="DS54" s="1">
        <v>0.131915688807631</v>
      </c>
      <c r="DT54" s="1">
        <v>0.0200262896830133</v>
      </c>
      <c r="DU54" s="1">
        <v>1.0</v>
      </c>
      <c r="DV54" s="1">
        <v>-14.0697566666667</v>
      </c>
      <c r="DW54" s="1">
        <v>-0.211715239154612</v>
      </c>
      <c r="DX54" s="1">
        <v>0.0231185161480768</v>
      </c>
      <c r="DY54" s="1">
        <v>0.0</v>
      </c>
      <c r="DZ54" s="1">
        <v>4.16715633333333</v>
      </c>
      <c r="EA54" s="1">
        <v>0.287931390433819</v>
      </c>
      <c r="EB54" s="1">
        <v>0.0209062806325968</v>
      </c>
      <c r="EC54" s="1">
        <v>0.0</v>
      </c>
      <c r="ED54" s="1">
        <v>1.0</v>
      </c>
      <c r="EE54" s="1">
        <v>3.0</v>
      </c>
      <c r="EF54" s="1" t="s">
        <v>268</v>
      </c>
      <c r="EG54" s="1">
        <v>100.0</v>
      </c>
      <c r="EH54" s="1">
        <v>100.0</v>
      </c>
      <c r="EI54" s="1">
        <v>2.256</v>
      </c>
      <c r="EJ54" s="1">
        <v>0.5654</v>
      </c>
      <c r="EK54" s="1">
        <v>2.25589999999988</v>
      </c>
      <c r="EL54" s="1">
        <v>0.0</v>
      </c>
      <c r="EM54" s="1">
        <v>0.0</v>
      </c>
      <c r="EN54" s="1">
        <v>0.0</v>
      </c>
      <c r="EO54" s="1">
        <v>0.565380000000001</v>
      </c>
      <c r="EP54" s="1">
        <v>0.0</v>
      </c>
      <c r="EQ54" s="1">
        <v>0.0</v>
      </c>
      <c r="ER54" s="1">
        <v>0.0</v>
      </c>
      <c r="ES54" s="1">
        <v>-1.0</v>
      </c>
      <c r="ET54" s="1">
        <v>-1.0</v>
      </c>
      <c r="EU54" s="1">
        <v>-1.0</v>
      </c>
      <c r="EV54" s="1">
        <v>-1.0</v>
      </c>
      <c r="EW54" s="1">
        <v>7.2</v>
      </c>
      <c r="EX54" s="1">
        <v>120.3</v>
      </c>
      <c r="EY54" s="1">
        <v>2.0</v>
      </c>
      <c r="EZ54" s="1">
        <v>519.723</v>
      </c>
      <c r="FA54" s="1">
        <v>510.056</v>
      </c>
      <c r="FB54" s="1">
        <v>36.3176</v>
      </c>
      <c r="FC54" s="1">
        <v>34.6852</v>
      </c>
      <c r="FD54" s="1">
        <v>29.9998</v>
      </c>
      <c r="FE54" s="1">
        <v>34.4888</v>
      </c>
      <c r="FF54" s="1">
        <v>34.4284</v>
      </c>
      <c r="FG54" s="1">
        <v>18.5062</v>
      </c>
      <c r="FH54" s="1">
        <v>0.0</v>
      </c>
      <c r="FI54" s="1">
        <v>100.0</v>
      </c>
      <c r="FJ54" s="1">
        <v>-999.9</v>
      </c>
      <c r="FK54" s="1">
        <v>400.0</v>
      </c>
      <c r="FL54" s="1">
        <v>29.1862</v>
      </c>
      <c r="FM54" s="1">
        <v>101.267</v>
      </c>
      <c r="FN54" s="1">
        <v>100.577</v>
      </c>
    </row>
    <row r="55" ht="15.75" customHeight="1">
      <c r="A55" s="1">
        <v>39.0</v>
      </c>
      <c r="B55" s="1">
        <v>1.6073793771E9</v>
      </c>
      <c r="C55" s="1">
        <v>7145.0</v>
      </c>
      <c r="D55" s="1" t="s">
        <v>449</v>
      </c>
      <c r="E55" s="1" t="s">
        <v>450</v>
      </c>
      <c r="F55" s="1" t="s">
        <v>451</v>
      </c>
      <c r="G55" s="1" t="s">
        <v>378</v>
      </c>
      <c r="H55" s="1">
        <v>1.6073793691E9</v>
      </c>
      <c r="I55" s="1">
        <f t="shared" si="1"/>
        <v>0.00461374995</v>
      </c>
      <c r="J55" s="1">
        <f t="shared" si="2"/>
        <v>10.57095244</v>
      </c>
      <c r="K55" s="1">
        <f t="shared" si="3"/>
        <v>385.3056129</v>
      </c>
      <c r="L55" s="1">
        <f t="shared" si="4"/>
        <v>250.5963325</v>
      </c>
      <c r="M55" s="1">
        <f t="shared" si="5"/>
        <v>25.60825065</v>
      </c>
      <c r="N55" s="1">
        <f t="shared" si="6"/>
        <v>39.37409065</v>
      </c>
      <c r="O55" s="1">
        <f t="shared" si="7"/>
        <v>0.1463276033</v>
      </c>
      <c r="P55" s="1">
        <f t="shared" si="8"/>
        <v>2.966888411</v>
      </c>
      <c r="Q55" s="1">
        <f t="shared" si="9"/>
        <v>0.1424332847</v>
      </c>
      <c r="R55" s="1">
        <f t="shared" si="10"/>
        <v>0.08936205942</v>
      </c>
      <c r="S55" s="1">
        <f t="shared" si="11"/>
        <v>231.2882291</v>
      </c>
      <c r="T55" s="1">
        <f t="shared" si="12"/>
        <v>37.4125555</v>
      </c>
      <c r="U55" s="1">
        <f t="shared" si="13"/>
        <v>36.93435484</v>
      </c>
      <c r="V55" s="1">
        <f t="shared" si="14"/>
        <v>6.282322887</v>
      </c>
      <c r="W55" s="1">
        <f t="shared" si="15"/>
        <v>48.88206754</v>
      </c>
      <c r="X55" s="1">
        <f t="shared" si="16"/>
        <v>3.124527225</v>
      </c>
      <c r="Y55" s="1">
        <f t="shared" si="17"/>
        <v>6.391970271</v>
      </c>
      <c r="Z55" s="1">
        <f t="shared" si="18"/>
        <v>3.157795662</v>
      </c>
      <c r="AA55" s="1">
        <f t="shared" si="19"/>
        <v>-203.4663728</v>
      </c>
      <c r="AB55" s="1">
        <f t="shared" si="20"/>
        <v>50.73848556</v>
      </c>
      <c r="AC55" s="1">
        <f t="shared" si="21"/>
        <v>4.075898259</v>
      </c>
      <c r="AD55" s="1">
        <f t="shared" si="22"/>
        <v>82.6362401</v>
      </c>
      <c r="AE55" s="1">
        <v>0.0</v>
      </c>
      <c r="AF55" s="1">
        <v>0.0</v>
      </c>
      <c r="AG55" s="1">
        <f t="shared" si="23"/>
        <v>1</v>
      </c>
      <c r="AH55" s="1">
        <f t="shared" si="24"/>
        <v>0</v>
      </c>
      <c r="AI55" s="1">
        <f t="shared" si="25"/>
        <v>52226.2152</v>
      </c>
      <c r="AJ55" s="1" t="s">
        <v>263</v>
      </c>
      <c r="AK55" s="1">
        <v>715.476923076923</v>
      </c>
      <c r="AL55" s="1">
        <v>3262.08</v>
      </c>
      <c r="AM55" s="1">
        <f t="shared" si="26"/>
        <v>2546.603077</v>
      </c>
      <c r="AN55" s="1">
        <f t="shared" si="27"/>
        <v>0.7806684928</v>
      </c>
      <c r="AO55" s="1">
        <v>-0.577747479816223</v>
      </c>
      <c r="AP55" s="1" t="s">
        <v>452</v>
      </c>
      <c r="AQ55" s="1">
        <v>1121.4416</v>
      </c>
      <c r="AR55" s="1">
        <v>1400.72</v>
      </c>
      <c r="AS55" s="1">
        <f t="shared" si="28"/>
        <v>0.1993820321</v>
      </c>
      <c r="AT55" s="1">
        <v>0.5</v>
      </c>
      <c r="AU55" s="1">
        <f t="shared" si="29"/>
        <v>1180.168927</v>
      </c>
      <c r="AV55" s="1">
        <f t="shared" si="30"/>
        <v>10.57095244</v>
      </c>
      <c r="AW55" s="1">
        <f t="shared" si="31"/>
        <v>117.6522394</v>
      </c>
      <c r="AX55" s="1">
        <f t="shared" si="32"/>
        <v>0.449061911</v>
      </c>
      <c r="AY55" s="1">
        <f t="shared" si="33"/>
        <v>0.009446698404</v>
      </c>
      <c r="AZ55" s="1">
        <f t="shared" si="34"/>
        <v>1.328859444</v>
      </c>
      <c r="BA55" s="1" t="s">
        <v>453</v>
      </c>
      <c r="BB55" s="1">
        <v>771.71</v>
      </c>
      <c r="BC55" s="1">
        <f t="shared" si="35"/>
        <v>629.01</v>
      </c>
      <c r="BD55" s="1">
        <f t="shared" si="36"/>
        <v>0.4439967568</v>
      </c>
      <c r="BE55" s="1">
        <f t="shared" si="37"/>
        <v>0.7474230737</v>
      </c>
      <c r="BF55" s="1">
        <f t="shared" si="38"/>
        <v>0.4075610676</v>
      </c>
      <c r="BG55" s="1">
        <f t="shared" si="39"/>
        <v>0.7309187745</v>
      </c>
      <c r="BH55" s="1">
        <f t="shared" si="40"/>
        <v>1399.980645</v>
      </c>
      <c r="BI55" s="1">
        <f t="shared" si="41"/>
        <v>1180.168927</v>
      </c>
      <c r="BJ55" s="1">
        <f t="shared" si="42"/>
        <v>0.8429894589</v>
      </c>
      <c r="BK55" s="1">
        <f t="shared" si="43"/>
        <v>0.1959789178</v>
      </c>
      <c r="BL55" s="1">
        <v>6.0</v>
      </c>
      <c r="BM55" s="1">
        <v>0.5</v>
      </c>
      <c r="BN55" s="1" t="s">
        <v>266</v>
      </c>
      <c r="BO55" s="1">
        <v>2.0</v>
      </c>
      <c r="BP55" s="1">
        <v>1.6073793691E9</v>
      </c>
      <c r="BQ55" s="1">
        <v>385.305612903226</v>
      </c>
      <c r="BR55" s="1">
        <v>400.123580645161</v>
      </c>
      <c r="BS55" s="1">
        <v>30.5758903225806</v>
      </c>
      <c r="BT55" s="1">
        <v>25.2088258064516</v>
      </c>
      <c r="BU55" s="1">
        <v>382.613612903226</v>
      </c>
      <c r="BV55" s="1">
        <v>30.0105193548387</v>
      </c>
      <c r="BW55" s="1">
        <v>500.014161290323</v>
      </c>
      <c r="BX55" s="1">
        <v>102.141741935484</v>
      </c>
      <c r="BY55" s="1">
        <v>0.0475056</v>
      </c>
      <c r="BZ55" s="1">
        <v>37.2515677419355</v>
      </c>
      <c r="CA55" s="1">
        <v>36.9343548387097</v>
      </c>
      <c r="CB55" s="1">
        <v>999.9</v>
      </c>
      <c r="CC55" s="1">
        <v>0.0</v>
      </c>
      <c r="CD55" s="1">
        <v>0.0</v>
      </c>
      <c r="CE55" s="1">
        <v>10000.235483871</v>
      </c>
      <c r="CF55" s="1">
        <v>0.0</v>
      </c>
      <c r="CG55" s="1">
        <v>528.036774193548</v>
      </c>
      <c r="CH55" s="1">
        <v>1399.98064516129</v>
      </c>
      <c r="CI55" s="1">
        <v>0.899995709677419</v>
      </c>
      <c r="CJ55" s="1">
        <v>0.100004264516129</v>
      </c>
      <c r="CK55" s="1">
        <v>0.0</v>
      </c>
      <c r="CL55" s="1">
        <v>1123.30322580645</v>
      </c>
      <c r="CM55" s="1">
        <v>4.99975</v>
      </c>
      <c r="CN55" s="1">
        <v>15539.1387096774</v>
      </c>
      <c r="CO55" s="1">
        <v>12177.8741935484</v>
      </c>
      <c r="CP55" s="1">
        <v>47.187</v>
      </c>
      <c r="CQ55" s="1">
        <v>48.562</v>
      </c>
      <c r="CR55" s="1">
        <v>47.812</v>
      </c>
      <c r="CS55" s="1">
        <v>48.320129032258</v>
      </c>
      <c r="CT55" s="1">
        <v>49.0640322580645</v>
      </c>
      <c r="CU55" s="1">
        <v>1255.47451612903</v>
      </c>
      <c r="CV55" s="1">
        <v>139.506129032258</v>
      </c>
      <c r="CW55" s="1">
        <v>0.0</v>
      </c>
      <c r="CX55" s="1">
        <v>173.100000143051</v>
      </c>
      <c r="CY55" s="1">
        <v>0.0</v>
      </c>
      <c r="CZ55" s="1">
        <v>1121.4416</v>
      </c>
      <c r="DA55" s="1">
        <v>-160.553076919225</v>
      </c>
      <c r="DB55" s="1">
        <v>-2166.99230769044</v>
      </c>
      <c r="DC55" s="1">
        <v>15514.148</v>
      </c>
      <c r="DD55" s="1">
        <v>15.0</v>
      </c>
      <c r="DE55" s="1">
        <v>1.6073794121E9</v>
      </c>
      <c r="DF55" s="1" t="s">
        <v>454</v>
      </c>
      <c r="DG55" s="1">
        <v>1.6073794121E9</v>
      </c>
      <c r="DH55" s="1">
        <v>1.6073719846E9</v>
      </c>
      <c r="DI55" s="1">
        <v>13.0</v>
      </c>
      <c r="DJ55" s="1">
        <v>0.436</v>
      </c>
      <c r="DK55" s="1">
        <v>-0.143</v>
      </c>
      <c r="DL55" s="1">
        <v>2.692</v>
      </c>
      <c r="DM55" s="1">
        <v>0.565</v>
      </c>
      <c r="DN55" s="1">
        <v>404.0</v>
      </c>
      <c r="DO55" s="1">
        <v>33.0</v>
      </c>
      <c r="DP55" s="1">
        <v>0.08</v>
      </c>
      <c r="DQ55" s="1">
        <v>0.22</v>
      </c>
      <c r="DR55" s="1">
        <v>10.9565479814298</v>
      </c>
      <c r="DS55" s="1">
        <v>-2.00765239653123</v>
      </c>
      <c r="DT55" s="1">
        <v>0.174204890611942</v>
      </c>
      <c r="DU55" s="1">
        <v>0.0</v>
      </c>
      <c r="DV55" s="1">
        <v>-15.25703</v>
      </c>
      <c r="DW55" s="1">
        <v>2.18303626251385</v>
      </c>
      <c r="DX55" s="1">
        <v>0.192669266101265</v>
      </c>
      <c r="DY55" s="1">
        <v>0.0</v>
      </c>
      <c r="DZ55" s="1">
        <v>5.36539233333333</v>
      </c>
      <c r="EA55" s="1">
        <v>0.452788698553944</v>
      </c>
      <c r="EB55" s="1">
        <v>0.0327872301039428</v>
      </c>
      <c r="EC55" s="1">
        <v>0.0</v>
      </c>
      <c r="ED55" s="1">
        <v>0.0</v>
      </c>
      <c r="EE55" s="1">
        <v>3.0</v>
      </c>
      <c r="EF55" s="1" t="s">
        <v>299</v>
      </c>
      <c r="EG55" s="1">
        <v>100.0</v>
      </c>
      <c r="EH55" s="1">
        <v>100.0</v>
      </c>
      <c r="EI55" s="1">
        <v>2.692</v>
      </c>
      <c r="EJ55" s="1">
        <v>0.5654</v>
      </c>
      <c r="EK55" s="1">
        <v>2.25589999999988</v>
      </c>
      <c r="EL55" s="1">
        <v>0.0</v>
      </c>
      <c r="EM55" s="1">
        <v>0.0</v>
      </c>
      <c r="EN55" s="1">
        <v>0.0</v>
      </c>
      <c r="EO55" s="1">
        <v>0.565380000000001</v>
      </c>
      <c r="EP55" s="1">
        <v>0.0</v>
      </c>
      <c r="EQ55" s="1">
        <v>0.0</v>
      </c>
      <c r="ER55" s="1">
        <v>0.0</v>
      </c>
      <c r="ES55" s="1">
        <v>-1.0</v>
      </c>
      <c r="ET55" s="1">
        <v>-1.0</v>
      </c>
      <c r="EU55" s="1">
        <v>-1.0</v>
      </c>
      <c r="EV55" s="1">
        <v>-1.0</v>
      </c>
      <c r="EW55" s="1">
        <v>10.1</v>
      </c>
      <c r="EX55" s="1">
        <v>123.2</v>
      </c>
      <c r="EY55" s="1">
        <v>2.0</v>
      </c>
      <c r="EZ55" s="1">
        <v>516.342</v>
      </c>
      <c r="FA55" s="1">
        <v>510.923</v>
      </c>
      <c r="FB55" s="1">
        <v>36.2293</v>
      </c>
      <c r="FC55" s="1">
        <v>34.581</v>
      </c>
      <c r="FD55" s="1">
        <v>30.0</v>
      </c>
      <c r="FE55" s="1">
        <v>34.3988</v>
      </c>
      <c r="FF55" s="1">
        <v>34.3447</v>
      </c>
      <c r="FG55" s="1">
        <v>18.5349</v>
      </c>
      <c r="FH55" s="1">
        <v>0.0</v>
      </c>
      <c r="FI55" s="1">
        <v>100.0</v>
      </c>
      <c r="FJ55" s="1">
        <v>-999.9</v>
      </c>
      <c r="FK55" s="1">
        <v>400.0</v>
      </c>
      <c r="FL55" s="1">
        <v>29.4691</v>
      </c>
      <c r="FM55" s="1">
        <v>101.292</v>
      </c>
      <c r="FN55" s="1">
        <v>100.603</v>
      </c>
    </row>
    <row r="56" ht="15.75" customHeight="1">
      <c r="A56" s="1">
        <v>40.0</v>
      </c>
      <c r="B56" s="1">
        <v>1.6073795151E9</v>
      </c>
      <c r="C56" s="1">
        <v>7283.0</v>
      </c>
      <c r="D56" s="1" t="s">
        <v>455</v>
      </c>
      <c r="E56" s="1" t="s">
        <v>456</v>
      </c>
      <c r="F56" s="1" t="s">
        <v>451</v>
      </c>
      <c r="G56" s="1" t="s">
        <v>378</v>
      </c>
      <c r="H56" s="1">
        <v>1.6073795071E9</v>
      </c>
      <c r="I56" s="1">
        <f t="shared" si="1"/>
        <v>0.004285279126</v>
      </c>
      <c r="J56" s="1">
        <f t="shared" si="2"/>
        <v>11.39065802</v>
      </c>
      <c r="K56" s="1">
        <f t="shared" si="3"/>
        <v>384.2479677</v>
      </c>
      <c r="L56" s="1">
        <f t="shared" si="4"/>
        <v>232.5749236</v>
      </c>
      <c r="M56" s="1">
        <f t="shared" si="5"/>
        <v>23.7662469</v>
      </c>
      <c r="N56" s="1">
        <f t="shared" si="6"/>
        <v>39.26533408</v>
      </c>
      <c r="O56" s="1">
        <f t="shared" si="7"/>
        <v>0.1370435793</v>
      </c>
      <c r="P56" s="1">
        <f t="shared" si="8"/>
        <v>2.966821693</v>
      </c>
      <c r="Q56" s="1">
        <f t="shared" si="9"/>
        <v>0.1336214502</v>
      </c>
      <c r="R56" s="1">
        <f t="shared" si="10"/>
        <v>0.08381375358</v>
      </c>
      <c r="S56" s="1">
        <f t="shared" si="11"/>
        <v>231.2871893</v>
      </c>
      <c r="T56" s="1">
        <f t="shared" si="12"/>
        <v>37.31143836</v>
      </c>
      <c r="U56" s="1">
        <f t="shared" si="13"/>
        <v>36.79594516</v>
      </c>
      <c r="V56" s="1">
        <f t="shared" si="14"/>
        <v>6.234994472</v>
      </c>
      <c r="W56" s="1">
        <f t="shared" si="15"/>
        <v>49.11035574</v>
      </c>
      <c r="X56" s="1">
        <f t="shared" si="16"/>
        <v>3.107622009</v>
      </c>
      <c r="Y56" s="1">
        <f t="shared" si="17"/>
        <v>6.32783445</v>
      </c>
      <c r="Z56" s="1">
        <f t="shared" si="18"/>
        <v>3.127372463</v>
      </c>
      <c r="AA56" s="1">
        <f t="shared" si="19"/>
        <v>-188.9808094</v>
      </c>
      <c r="AB56" s="1">
        <f t="shared" si="20"/>
        <v>43.29050828</v>
      </c>
      <c r="AC56" s="1">
        <f t="shared" si="21"/>
        <v>3.472231944</v>
      </c>
      <c r="AD56" s="1">
        <f t="shared" si="22"/>
        <v>89.06912008</v>
      </c>
      <c r="AE56" s="1">
        <v>0.0</v>
      </c>
      <c r="AF56" s="1">
        <v>0.0</v>
      </c>
      <c r="AG56" s="1">
        <f t="shared" si="23"/>
        <v>1</v>
      </c>
      <c r="AH56" s="1">
        <f t="shared" si="24"/>
        <v>0</v>
      </c>
      <c r="AI56" s="1">
        <f t="shared" si="25"/>
        <v>52255.43263</v>
      </c>
      <c r="AJ56" s="1" t="s">
        <v>263</v>
      </c>
      <c r="AK56" s="1">
        <v>715.476923076923</v>
      </c>
      <c r="AL56" s="1">
        <v>3262.08</v>
      </c>
      <c r="AM56" s="1">
        <f t="shared" si="26"/>
        <v>2546.603077</v>
      </c>
      <c r="AN56" s="1">
        <f t="shared" si="27"/>
        <v>0.7806684928</v>
      </c>
      <c r="AO56" s="1">
        <v>-0.577747479816223</v>
      </c>
      <c r="AP56" s="1" t="s">
        <v>457</v>
      </c>
      <c r="AQ56" s="1">
        <v>1125.6516</v>
      </c>
      <c r="AR56" s="1">
        <v>1376.11</v>
      </c>
      <c r="AS56" s="1">
        <f t="shared" si="28"/>
        <v>0.1820046363</v>
      </c>
      <c r="AT56" s="1">
        <v>0.5</v>
      </c>
      <c r="AU56" s="1">
        <f t="shared" si="29"/>
        <v>1180.165694</v>
      </c>
      <c r="AV56" s="1">
        <f t="shared" si="30"/>
        <v>11.39065802</v>
      </c>
      <c r="AW56" s="1">
        <f t="shared" si="31"/>
        <v>107.397814</v>
      </c>
      <c r="AX56" s="1">
        <f t="shared" si="32"/>
        <v>0.3869312773</v>
      </c>
      <c r="AY56" s="1">
        <f t="shared" si="33"/>
        <v>0.01014129249</v>
      </c>
      <c r="AZ56" s="1">
        <f t="shared" si="34"/>
        <v>1.370508172</v>
      </c>
      <c r="BA56" s="1" t="s">
        <v>458</v>
      </c>
      <c r="BB56" s="1">
        <v>843.65</v>
      </c>
      <c r="BC56" s="1">
        <f t="shared" si="35"/>
        <v>532.46</v>
      </c>
      <c r="BD56" s="1">
        <f t="shared" si="36"/>
        <v>0.4703797468</v>
      </c>
      <c r="BE56" s="1">
        <f t="shared" si="37"/>
        <v>0.7798323706</v>
      </c>
      <c r="BF56" s="1">
        <f t="shared" si="38"/>
        <v>0.3791187707</v>
      </c>
      <c r="BG56" s="1">
        <f t="shared" si="39"/>
        <v>0.7405826283</v>
      </c>
      <c r="BH56" s="1">
        <f t="shared" si="40"/>
        <v>1399.977097</v>
      </c>
      <c r="BI56" s="1">
        <f t="shared" si="41"/>
        <v>1180.165694</v>
      </c>
      <c r="BJ56" s="1">
        <f t="shared" si="42"/>
        <v>0.8429892868</v>
      </c>
      <c r="BK56" s="1">
        <f t="shared" si="43"/>
        <v>0.1959785735</v>
      </c>
      <c r="BL56" s="1">
        <v>6.0</v>
      </c>
      <c r="BM56" s="1">
        <v>0.5</v>
      </c>
      <c r="BN56" s="1" t="s">
        <v>266</v>
      </c>
      <c r="BO56" s="1">
        <v>2.0</v>
      </c>
      <c r="BP56" s="1">
        <v>1.6073795071E9</v>
      </c>
      <c r="BQ56" s="1">
        <v>384.247967741936</v>
      </c>
      <c r="BR56" s="1">
        <v>399.892193548387</v>
      </c>
      <c r="BS56" s="1">
        <v>30.4109838709677</v>
      </c>
      <c r="BT56" s="1">
        <v>25.4251903225806</v>
      </c>
      <c r="BU56" s="1">
        <v>381.556193548387</v>
      </c>
      <c r="BV56" s="1">
        <v>29.8456193548387</v>
      </c>
      <c r="BW56" s="1">
        <v>500.015838709678</v>
      </c>
      <c r="BX56" s="1">
        <v>102.13964516129</v>
      </c>
      <c r="BY56" s="1">
        <v>0.0478415129032258</v>
      </c>
      <c r="BZ56" s="1">
        <v>37.0666</v>
      </c>
      <c r="CA56" s="1">
        <v>36.7959451612903</v>
      </c>
      <c r="CB56" s="1">
        <v>999.9</v>
      </c>
      <c r="CC56" s="1">
        <v>0.0</v>
      </c>
      <c r="CD56" s="1">
        <v>0.0</v>
      </c>
      <c r="CE56" s="1">
        <v>10000.0629032258</v>
      </c>
      <c r="CF56" s="1">
        <v>0.0</v>
      </c>
      <c r="CG56" s="1">
        <v>105.10435483871</v>
      </c>
      <c r="CH56" s="1">
        <v>1399.97709677419</v>
      </c>
      <c r="CI56" s="1">
        <v>0.899999838709677</v>
      </c>
      <c r="CJ56" s="1">
        <v>0.100000096774194</v>
      </c>
      <c r="CK56" s="1">
        <v>0.0</v>
      </c>
      <c r="CL56" s="1">
        <v>1131.22483870968</v>
      </c>
      <c r="CM56" s="1">
        <v>4.99975</v>
      </c>
      <c r="CN56" s="1">
        <v>15603.2193548387</v>
      </c>
      <c r="CO56" s="1">
        <v>12177.8387096774</v>
      </c>
      <c r="CP56" s="1">
        <v>47.187</v>
      </c>
      <c r="CQ56" s="1">
        <v>48.6168709677419</v>
      </c>
      <c r="CR56" s="1">
        <v>47.816064516129</v>
      </c>
      <c r="CS56" s="1">
        <v>48.3404516129032</v>
      </c>
      <c r="CT56" s="1">
        <v>49.054</v>
      </c>
      <c r="CU56" s="1">
        <v>1255.47935483871</v>
      </c>
      <c r="CV56" s="1">
        <v>139.497741935484</v>
      </c>
      <c r="CW56" s="1">
        <v>0.0</v>
      </c>
      <c r="CX56" s="1">
        <v>137.200000047684</v>
      </c>
      <c r="CY56" s="1">
        <v>0.0</v>
      </c>
      <c r="CZ56" s="1">
        <v>1125.6516</v>
      </c>
      <c r="DA56" s="1">
        <v>-420.116154472882</v>
      </c>
      <c r="DB56" s="1">
        <v>-5780.14616250063</v>
      </c>
      <c r="DC56" s="1">
        <v>15526.808</v>
      </c>
      <c r="DD56" s="1">
        <v>15.0</v>
      </c>
      <c r="DE56" s="1">
        <v>1.6073794121E9</v>
      </c>
      <c r="DF56" s="1" t="s">
        <v>454</v>
      </c>
      <c r="DG56" s="1">
        <v>1.6073794121E9</v>
      </c>
      <c r="DH56" s="1">
        <v>1.6073719846E9</v>
      </c>
      <c r="DI56" s="1">
        <v>13.0</v>
      </c>
      <c r="DJ56" s="1">
        <v>0.436</v>
      </c>
      <c r="DK56" s="1">
        <v>-0.143</v>
      </c>
      <c r="DL56" s="1">
        <v>2.692</v>
      </c>
      <c r="DM56" s="1">
        <v>0.565</v>
      </c>
      <c r="DN56" s="1">
        <v>404.0</v>
      </c>
      <c r="DO56" s="1">
        <v>33.0</v>
      </c>
      <c r="DP56" s="1">
        <v>0.08</v>
      </c>
      <c r="DQ56" s="1">
        <v>0.22</v>
      </c>
      <c r="DR56" s="1">
        <v>11.3873123096878</v>
      </c>
      <c r="DS56" s="1">
        <v>0.100462025793606</v>
      </c>
      <c r="DT56" s="1">
        <v>0.0214231537106071</v>
      </c>
      <c r="DU56" s="1">
        <v>1.0</v>
      </c>
      <c r="DV56" s="1">
        <v>-15.64014</v>
      </c>
      <c r="DW56" s="1">
        <v>-0.670488987764193</v>
      </c>
      <c r="DX56" s="1">
        <v>0.0542559833873954</v>
      </c>
      <c r="DY56" s="1">
        <v>0.0</v>
      </c>
      <c r="DZ56" s="1">
        <v>4.98125633333333</v>
      </c>
      <c r="EA56" s="1">
        <v>1.28373543937709</v>
      </c>
      <c r="EB56" s="1">
        <v>0.0931941319856329</v>
      </c>
      <c r="EC56" s="1">
        <v>0.0</v>
      </c>
      <c r="ED56" s="1">
        <v>1.0</v>
      </c>
      <c r="EE56" s="1">
        <v>3.0</v>
      </c>
      <c r="EF56" s="1" t="s">
        <v>268</v>
      </c>
      <c r="EG56" s="1">
        <v>100.0</v>
      </c>
      <c r="EH56" s="1">
        <v>100.0</v>
      </c>
      <c r="EI56" s="1">
        <v>2.692</v>
      </c>
      <c r="EJ56" s="1">
        <v>0.5654</v>
      </c>
      <c r="EK56" s="1">
        <v>2.69175000000007</v>
      </c>
      <c r="EL56" s="1">
        <v>0.0</v>
      </c>
      <c r="EM56" s="1">
        <v>0.0</v>
      </c>
      <c r="EN56" s="1">
        <v>0.0</v>
      </c>
      <c r="EO56" s="1">
        <v>0.565380000000001</v>
      </c>
      <c r="EP56" s="1">
        <v>0.0</v>
      </c>
      <c r="EQ56" s="1">
        <v>0.0</v>
      </c>
      <c r="ER56" s="1">
        <v>0.0</v>
      </c>
      <c r="ES56" s="1">
        <v>-1.0</v>
      </c>
      <c r="ET56" s="1">
        <v>-1.0</v>
      </c>
      <c r="EU56" s="1">
        <v>-1.0</v>
      </c>
      <c r="EV56" s="1">
        <v>-1.0</v>
      </c>
      <c r="EW56" s="1">
        <v>1.7</v>
      </c>
      <c r="EX56" s="1">
        <v>125.5</v>
      </c>
      <c r="EY56" s="1">
        <v>2.0</v>
      </c>
      <c r="EZ56" s="1">
        <v>516.95</v>
      </c>
      <c r="FA56" s="1">
        <v>511.182</v>
      </c>
      <c r="FB56" s="1">
        <v>36.151</v>
      </c>
      <c r="FC56" s="1">
        <v>34.559</v>
      </c>
      <c r="FD56" s="1">
        <v>29.9999</v>
      </c>
      <c r="FE56" s="1">
        <v>34.3768</v>
      </c>
      <c r="FF56" s="1">
        <v>34.3145</v>
      </c>
      <c r="FG56" s="1">
        <v>18.417</v>
      </c>
      <c r="FH56" s="1">
        <v>0.0</v>
      </c>
      <c r="FI56" s="1">
        <v>100.0</v>
      </c>
      <c r="FJ56" s="1">
        <v>-999.9</v>
      </c>
      <c r="FK56" s="1">
        <v>400.0</v>
      </c>
      <c r="FL56" s="1">
        <v>29.4691</v>
      </c>
      <c r="FM56" s="1">
        <v>101.293</v>
      </c>
      <c r="FN56" s="1">
        <v>100.605</v>
      </c>
    </row>
    <row r="57" ht="15.75" customHeight="1">
      <c r="A57" s="1">
        <v>41.0</v>
      </c>
      <c r="B57" s="1">
        <v>1.6073796846E9</v>
      </c>
      <c r="C57" s="1">
        <v>7452.5</v>
      </c>
      <c r="D57" s="1" t="s">
        <v>459</v>
      </c>
      <c r="E57" s="1" t="s">
        <v>460</v>
      </c>
      <c r="F57" s="1" t="s">
        <v>461</v>
      </c>
      <c r="G57" s="1" t="s">
        <v>407</v>
      </c>
      <c r="H57" s="1">
        <v>1.60737967685E9</v>
      </c>
      <c r="I57" s="1">
        <f t="shared" si="1"/>
        <v>0.0005923636973</v>
      </c>
      <c r="J57" s="1">
        <f t="shared" si="2"/>
        <v>0.7156755817</v>
      </c>
      <c r="K57" s="1">
        <f t="shared" si="3"/>
        <v>398.9647667</v>
      </c>
      <c r="L57" s="1">
        <f t="shared" si="4"/>
        <v>297.7054651</v>
      </c>
      <c r="M57" s="1">
        <f t="shared" si="5"/>
        <v>30.42164417</v>
      </c>
      <c r="N57" s="1">
        <f t="shared" si="6"/>
        <v>40.7690338</v>
      </c>
      <c r="O57" s="1">
        <f t="shared" si="7"/>
        <v>0.01460290429</v>
      </c>
      <c r="P57" s="1">
        <f t="shared" si="8"/>
        <v>2.967007728</v>
      </c>
      <c r="Q57" s="1">
        <f t="shared" si="9"/>
        <v>0.01456309295</v>
      </c>
      <c r="R57" s="1">
        <f t="shared" si="10"/>
        <v>0.009105500873</v>
      </c>
      <c r="S57" s="1">
        <f t="shared" si="11"/>
        <v>231.2917925</v>
      </c>
      <c r="T57" s="1">
        <f t="shared" si="12"/>
        <v>38.43897156</v>
      </c>
      <c r="U57" s="1">
        <f t="shared" si="13"/>
        <v>37.84213</v>
      </c>
      <c r="V57" s="1">
        <f t="shared" si="14"/>
        <v>6.600534326</v>
      </c>
      <c r="W57" s="1">
        <f t="shared" si="15"/>
        <v>41.1724945</v>
      </c>
      <c r="X57" s="1">
        <f t="shared" si="16"/>
        <v>2.631771691</v>
      </c>
      <c r="Y57" s="1">
        <f t="shared" si="17"/>
        <v>6.392062766</v>
      </c>
      <c r="Z57" s="1">
        <f t="shared" si="18"/>
        <v>3.968762635</v>
      </c>
      <c r="AA57" s="1">
        <f t="shared" si="19"/>
        <v>-26.12323905</v>
      </c>
      <c r="AB57" s="1">
        <f t="shared" si="20"/>
        <v>-94.42227318</v>
      </c>
      <c r="AC57" s="1">
        <f t="shared" si="21"/>
        <v>-7.618146356</v>
      </c>
      <c r="AD57" s="1">
        <f t="shared" si="22"/>
        <v>103.1281339</v>
      </c>
      <c r="AE57" s="1">
        <v>0.0</v>
      </c>
      <c r="AF57" s="1">
        <v>0.0</v>
      </c>
      <c r="AG57" s="1">
        <f t="shared" si="23"/>
        <v>1</v>
      </c>
      <c r="AH57" s="1">
        <f t="shared" si="24"/>
        <v>0</v>
      </c>
      <c r="AI57" s="1">
        <f t="shared" si="25"/>
        <v>52229.52743</v>
      </c>
      <c r="AJ57" s="1" t="s">
        <v>263</v>
      </c>
      <c r="AK57" s="1">
        <v>715.476923076923</v>
      </c>
      <c r="AL57" s="1">
        <v>3262.08</v>
      </c>
      <c r="AM57" s="1">
        <f t="shared" si="26"/>
        <v>2546.603077</v>
      </c>
      <c r="AN57" s="1">
        <f t="shared" si="27"/>
        <v>0.7806684928</v>
      </c>
      <c r="AO57" s="1">
        <v>-0.577747479816223</v>
      </c>
      <c r="AP57" s="1" t="s">
        <v>462</v>
      </c>
      <c r="AQ57" s="1">
        <v>829.678076923077</v>
      </c>
      <c r="AR57" s="1">
        <v>953.94</v>
      </c>
      <c r="AS57" s="1">
        <f t="shared" si="28"/>
        <v>0.1302617807</v>
      </c>
      <c r="AT57" s="1">
        <v>0.5</v>
      </c>
      <c r="AU57" s="1">
        <f t="shared" si="29"/>
        <v>1180.187451</v>
      </c>
      <c r="AV57" s="1">
        <f t="shared" si="30"/>
        <v>0.7156755817</v>
      </c>
      <c r="AW57" s="1">
        <f t="shared" si="31"/>
        <v>76.86665944</v>
      </c>
      <c r="AX57" s="1">
        <f t="shared" si="32"/>
        <v>0.3230811162</v>
      </c>
      <c r="AY57" s="1">
        <f t="shared" si="33"/>
        <v>0.00109594714</v>
      </c>
      <c r="AZ57" s="1">
        <f t="shared" si="34"/>
        <v>2.419586137</v>
      </c>
      <c r="BA57" s="1" t="s">
        <v>463</v>
      </c>
      <c r="BB57" s="1">
        <v>645.74</v>
      </c>
      <c r="BC57" s="1">
        <f t="shared" si="35"/>
        <v>308.2</v>
      </c>
      <c r="BD57" s="1">
        <f t="shared" si="36"/>
        <v>0.4031859931</v>
      </c>
      <c r="BE57" s="1">
        <f t="shared" si="37"/>
        <v>0.8822018545</v>
      </c>
      <c r="BF57" s="1">
        <f t="shared" si="38"/>
        <v>0.5210950252</v>
      </c>
      <c r="BG57" s="1">
        <f t="shared" si="39"/>
        <v>0.906360328</v>
      </c>
      <c r="BH57" s="1">
        <f t="shared" si="40"/>
        <v>1400.002667</v>
      </c>
      <c r="BI57" s="1">
        <f t="shared" si="41"/>
        <v>1180.187451</v>
      </c>
      <c r="BJ57" s="1">
        <f t="shared" si="42"/>
        <v>0.8429894306</v>
      </c>
      <c r="BK57" s="1">
        <f t="shared" si="43"/>
        <v>0.1959788611</v>
      </c>
      <c r="BL57" s="1">
        <v>6.0</v>
      </c>
      <c r="BM57" s="1">
        <v>0.5</v>
      </c>
      <c r="BN57" s="1" t="s">
        <v>266</v>
      </c>
      <c r="BO57" s="1">
        <v>2.0</v>
      </c>
      <c r="BP57" s="1">
        <v>1.60737967685E9</v>
      </c>
      <c r="BQ57" s="1">
        <v>398.964766666667</v>
      </c>
      <c r="BR57" s="1">
        <v>400.107133333333</v>
      </c>
      <c r="BS57" s="1">
        <v>25.7544533333333</v>
      </c>
      <c r="BT57" s="1">
        <v>25.06195</v>
      </c>
      <c r="BU57" s="1">
        <v>396.273</v>
      </c>
      <c r="BV57" s="1">
        <v>25.18907</v>
      </c>
      <c r="BW57" s="1">
        <v>500.0187</v>
      </c>
      <c r="BX57" s="1">
        <v>102.1404</v>
      </c>
      <c r="BY57" s="1">
        <v>0.0466531133333333</v>
      </c>
      <c r="BZ57" s="1">
        <v>37.2518333333333</v>
      </c>
      <c r="CA57" s="1">
        <v>37.84213</v>
      </c>
      <c r="CB57" s="1">
        <v>999.9</v>
      </c>
      <c r="CC57" s="1">
        <v>0.0</v>
      </c>
      <c r="CD57" s="1">
        <v>0.0</v>
      </c>
      <c r="CE57" s="1">
        <v>10001.0426666667</v>
      </c>
      <c r="CF57" s="1">
        <v>0.0</v>
      </c>
      <c r="CG57" s="1">
        <v>544.7742</v>
      </c>
      <c r="CH57" s="1">
        <v>1400.00266666667</v>
      </c>
      <c r="CI57" s="1">
        <v>0.899996466666667</v>
      </c>
      <c r="CJ57" s="1">
        <v>0.100003513333333</v>
      </c>
      <c r="CK57" s="1">
        <v>0.0</v>
      </c>
      <c r="CL57" s="1">
        <v>829.873466666667</v>
      </c>
      <c r="CM57" s="1">
        <v>4.99975</v>
      </c>
      <c r="CN57" s="1">
        <v>11386.4166666667</v>
      </c>
      <c r="CO57" s="1">
        <v>12178.04</v>
      </c>
      <c r="CP57" s="1">
        <v>46.9706</v>
      </c>
      <c r="CQ57" s="1">
        <v>48.437</v>
      </c>
      <c r="CR57" s="1">
        <v>47.6291333333333</v>
      </c>
      <c r="CS57" s="1">
        <v>48.1704666666667</v>
      </c>
      <c r="CT57" s="1">
        <v>48.875</v>
      </c>
      <c r="CU57" s="1">
        <v>1255.49566666667</v>
      </c>
      <c r="CV57" s="1">
        <v>139.507</v>
      </c>
      <c r="CW57" s="1">
        <v>0.0</v>
      </c>
      <c r="CX57" s="1">
        <v>168.799999952316</v>
      </c>
      <c r="CY57" s="1">
        <v>0.0</v>
      </c>
      <c r="CZ57" s="1">
        <v>829.678076923077</v>
      </c>
      <c r="DA57" s="1">
        <v>-29.123623900337</v>
      </c>
      <c r="DB57" s="1">
        <v>-392.591452355152</v>
      </c>
      <c r="DC57" s="1">
        <v>11383.9807692308</v>
      </c>
      <c r="DD57" s="1">
        <v>15.0</v>
      </c>
      <c r="DE57" s="1">
        <v>1.6073794121E9</v>
      </c>
      <c r="DF57" s="1" t="s">
        <v>454</v>
      </c>
      <c r="DG57" s="1">
        <v>1.6073794121E9</v>
      </c>
      <c r="DH57" s="1">
        <v>1.6073719846E9</v>
      </c>
      <c r="DI57" s="1">
        <v>13.0</v>
      </c>
      <c r="DJ57" s="1">
        <v>0.436</v>
      </c>
      <c r="DK57" s="1">
        <v>-0.143</v>
      </c>
      <c r="DL57" s="1">
        <v>2.692</v>
      </c>
      <c r="DM57" s="1">
        <v>0.565</v>
      </c>
      <c r="DN57" s="1">
        <v>404.0</v>
      </c>
      <c r="DO57" s="1">
        <v>33.0</v>
      </c>
      <c r="DP57" s="1">
        <v>0.08</v>
      </c>
      <c r="DQ57" s="1">
        <v>0.22</v>
      </c>
      <c r="DR57" s="1">
        <v>0.715907864608561</v>
      </c>
      <c r="DS57" s="1">
        <v>-0.201995903830349</v>
      </c>
      <c r="DT57" s="1">
        <v>0.0231164960361324</v>
      </c>
      <c r="DU57" s="1">
        <v>1.0</v>
      </c>
      <c r="DV57" s="1">
        <v>-1.14237266666667</v>
      </c>
      <c r="DW57" s="1">
        <v>0.125063759733035</v>
      </c>
      <c r="DX57" s="1">
        <v>0.0251066985660976</v>
      </c>
      <c r="DY57" s="1">
        <v>1.0</v>
      </c>
      <c r="DZ57" s="1">
        <v>0.692485033333333</v>
      </c>
      <c r="EA57" s="1">
        <v>0.199685579532814</v>
      </c>
      <c r="EB57" s="1">
        <v>0.0144984850369118</v>
      </c>
      <c r="EC57" s="1">
        <v>1.0</v>
      </c>
      <c r="ED57" s="1">
        <v>3.0</v>
      </c>
      <c r="EE57" s="1">
        <v>3.0</v>
      </c>
      <c r="EF57" s="1" t="s">
        <v>340</v>
      </c>
      <c r="EG57" s="1">
        <v>100.0</v>
      </c>
      <c r="EH57" s="1">
        <v>100.0</v>
      </c>
      <c r="EI57" s="1">
        <v>2.691</v>
      </c>
      <c r="EJ57" s="1">
        <v>0.5654</v>
      </c>
      <c r="EK57" s="1">
        <v>2.69175000000007</v>
      </c>
      <c r="EL57" s="1">
        <v>0.0</v>
      </c>
      <c r="EM57" s="1">
        <v>0.0</v>
      </c>
      <c r="EN57" s="1">
        <v>0.0</v>
      </c>
      <c r="EO57" s="1">
        <v>0.565380000000001</v>
      </c>
      <c r="EP57" s="1">
        <v>0.0</v>
      </c>
      <c r="EQ57" s="1">
        <v>0.0</v>
      </c>
      <c r="ER57" s="1">
        <v>0.0</v>
      </c>
      <c r="ES57" s="1">
        <v>-1.0</v>
      </c>
      <c r="ET57" s="1">
        <v>-1.0</v>
      </c>
      <c r="EU57" s="1">
        <v>-1.0</v>
      </c>
      <c r="EV57" s="1">
        <v>-1.0</v>
      </c>
      <c r="EW57" s="1">
        <v>4.5</v>
      </c>
      <c r="EX57" s="1">
        <v>128.3</v>
      </c>
      <c r="EY57" s="1">
        <v>2.0</v>
      </c>
      <c r="EZ57" s="1">
        <v>506.035</v>
      </c>
      <c r="FA57" s="1">
        <v>511.532</v>
      </c>
      <c r="FB57" s="1">
        <v>36.0927</v>
      </c>
      <c r="FC57" s="1">
        <v>34.4621</v>
      </c>
      <c r="FD57" s="1">
        <v>30.0002</v>
      </c>
      <c r="FE57" s="1">
        <v>34.2841</v>
      </c>
      <c r="FF57" s="1">
        <v>34.2343</v>
      </c>
      <c r="FG57" s="1">
        <v>18.4729</v>
      </c>
      <c r="FH57" s="1">
        <v>0.0</v>
      </c>
      <c r="FI57" s="1">
        <v>100.0</v>
      </c>
      <c r="FJ57" s="1">
        <v>-999.9</v>
      </c>
      <c r="FK57" s="1">
        <v>400.0</v>
      </c>
      <c r="FL57" s="1">
        <v>30.2473</v>
      </c>
      <c r="FM57" s="1">
        <v>101.316</v>
      </c>
      <c r="FN57" s="1">
        <v>100.627</v>
      </c>
    </row>
    <row r="58" ht="15.75" customHeight="1">
      <c r="A58" s="1">
        <v>42.0</v>
      </c>
      <c r="B58" s="1">
        <v>1.6073798096E9</v>
      </c>
      <c r="C58" s="1">
        <v>7577.5</v>
      </c>
      <c r="D58" s="1" t="s">
        <v>464</v>
      </c>
      <c r="E58" s="1" t="s">
        <v>465</v>
      </c>
      <c r="F58" s="1" t="s">
        <v>461</v>
      </c>
      <c r="G58" s="1" t="s">
        <v>407</v>
      </c>
      <c r="H58" s="1">
        <v>1.6073798016E9</v>
      </c>
      <c r="I58" s="1">
        <f t="shared" si="1"/>
        <v>0.001087119641</v>
      </c>
      <c r="J58" s="1">
        <f t="shared" si="2"/>
        <v>3.013387232</v>
      </c>
      <c r="K58" s="1">
        <f t="shared" si="3"/>
        <v>396.0031935</v>
      </c>
      <c r="L58" s="1">
        <f t="shared" si="4"/>
        <v>204.1830078</v>
      </c>
      <c r="M58" s="1">
        <f t="shared" si="5"/>
        <v>20.86386785</v>
      </c>
      <c r="N58" s="1">
        <f t="shared" si="6"/>
        <v>40.4644754</v>
      </c>
      <c r="O58" s="1">
        <f t="shared" si="7"/>
        <v>0.02798123288</v>
      </c>
      <c r="P58" s="1">
        <f t="shared" si="8"/>
        <v>2.966574555</v>
      </c>
      <c r="Q58" s="1">
        <f t="shared" si="9"/>
        <v>0.02783543348</v>
      </c>
      <c r="R58" s="1">
        <f t="shared" si="10"/>
        <v>0.01741018196</v>
      </c>
      <c r="S58" s="1">
        <f t="shared" si="11"/>
        <v>231.2921048</v>
      </c>
      <c r="T58" s="1">
        <f t="shared" si="12"/>
        <v>38.35366033</v>
      </c>
      <c r="U58" s="1">
        <f t="shared" si="13"/>
        <v>37.51549032</v>
      </c>
      <c r="V58" s="1">
        <f t="shared" si="14"/>
        <v>6.484459645</v>
      </c>
      <c r="W58" s="1">
        <f t="shared" si="15"/>
        <v>41.71715445</v>
      </c>
      <c r="X58" s="1">
        <f t="shared" si="16"/>
        <v>2.672523221</v>
      </c>
      <c r="Y58" s="1">
        <f t="shared" si="17"/>
        <v>6.406293181</v>
      </c>
      <c r="Z58" s="1">
        <f t="shared" si="18"/>
        <v>3.811936425</v>
      </c>
      <c r="AA58" s="1">
        <f t="shared" si="19"/>
        <v>-47.94197617</v>
      </c>
      <c r="AB58" s="1">
        <f t="shared" si="20"/>
        <v>-35.63896301</v>
      </c>
      <c r="AC58" s="1">
        <f t="shared" si="21"/>
        <v>-2.87186015</v>
      </c>
      <c r="AD58" s="1">
        <f t="shared" si="22"/>
        <v>144.8393055</v>
      </c>
      <c r="AE58" s="1">
        <v>0.0</v>
      </c>
      <c r="AF58" s="1">
        <v>0.0</v>
      </c>
      <c r="AG58" s="1">
        <f t="shared" si="23"/>
        <v>1</v>
      </c>
      <c r="AH58" s="1">
        <f t="shared" si="24"/>
        <v>0</v>
      </c>
      <c r="AI58" s="1">
        <f t="shared" si="25"/>
        <v>52210.26667</v>
      </c>
      <c r="AJ58" s="1" t="s">
        <v>263</v>
      </c>
      <c r="AK58" s="1">
        <v>715.476923076923</v>
      </c>
      <c r="AL58" s="1">
        <v>3262.08</v>
      </c>
      <c r="AM58" s="1">
        <f t="shared" si="26"/>
        <v>2546.603077</v>
      </c>
      <c r="AN58" s="1">
        <f t="shared" si="27"/>
        <v>0.7806684928</v>
      </c>
      <c r="AO58" s="1">
        <v>-0.577747479816223</v>
      </c>
      <c r="AP58" s="1" t="s">
        <v>466</v>
      </c>
      <c r="AQ58" s="1">
        <v>1036.38</v>
      </c>
      <c r="AR58" s="1">
        <v>1218.77</v>
      </c>
      <c r="AS58" s="1">
        <f t="shared" si="28"/>
        <v>0.1496508775</v>
      </c>
      <c r="AT58" s="1">
        <v>0.5</v>
      </c>
      <c r="AU58" s="1">
        <f t="shared" si="29"/>
        <v>1180.19218</v>
      </c>
      <c r="AV58" s="1">
        <f t="shared" si="30"/>
        <v>3.013387232</v>
      </c>
      <c r="AW58" s="1">
        <f t="shared" si="31"/>
        <v>88.30839772</v>
      </c>
      <c r="AX58" s="1">
        <f t="shared" si="32"/>
        <v>0.3965145187</v>
      </c>
      <c r="AY58" s="1">
        <f t="shared" si="33"/>
        <v>0.00304283893</v>
      </c>
      <c r="AZ58" s="1">
        <f t="shared" si="34"/>
        <v>1.676534539</v>
      </c>
      <c r="BA58" s="1" t="s">
        <v>467</v>
      </c>
      <c r="BB58" s="1">
        <v>735.51</v>
      </c>
      <c r="BC58" s="1">
        <f t="shared" si="35"/>
        <v>483.26</v>
      </c>
      <c r="BD58" s="1">
        <f t="shared" si="36"/>
        <v>0.3774158838</v>
      </c>
      <c r="BE58" s="1">
        <f t="shared" si="37"/>
        <v>0.80872883</v>
      </c>
      <c r="BF58" s="1">
        <f t="shared" si="38"/>
        <v>0.3623932225</v>
      </c>
      <c r="BG58" s="1">
        <f t="shared" si="39"/>
        <v>0.8023668936</v>
      </c>
      <c r="BH58" s="1">
        <f t="shared" si="40"/>
        <v>1400.00871</v>
      </c>
      <c r="BI58" s="1">
        <f t="shared" si="41"/>
        <v>1180.19218</v>
      </c>
      <c r="BJ58" s="1">
        <f t="shared" si="42"/>
        <v>0.8429891702</v>
      </c>
      <c r="BK58" s="1">
        <f t="shared" si="43"/>
        <v>0.1959783404</v>
      </c>
      <c r="BL58" s="1">
        <v>6.0</v>
      </c>
      <c r="BM58" s="1">
        <v>0.5</v>
      </c>
      <c r="BN58" s="1" t="s">
        <v>266</v>
      </c>
      <c r="BO58" s="1">
        <v>2.0</v>
      </c>
      <c r="BP58" s="1">
        <v>1.6073798016E9</v>
      </c>
      <c r="BQ58" s="1">
        <v>396.003193548387</v>
      </c>
      <c r="BR58" s="1">
        <v>400.135741935484</v>
      </c>
      <c r="BS58" s="1">
        <v>26.1544903225806</v>
      </c>
      <c r="BT58" s="1">
        <v>24.8841032258065</v>
      </c>
      <c r="BU58" s="1">
        <v>393.311419354839</v>
      </c>
      <c r="BV58" s="1">
        <v>25.5891225806452</v>
      </c>
      <c r="BW58" s="1">
        <v>500.014483870968</v>
      </c>
      <c r="BX58" s="1">
        <v>102.135483870968</v>
      </c>
      <c r="BY58" s="1">
        <v>0.0467107709677419</v>
      </c>
      <c r="BZ58" s="1">
        <v>37.2926548387097</v>
      </c>
      <c r="CA58" s="1">
        <v>37.5154903225807</v>
      </c>
      <c r="CB58" s="1">
        <v>999.9</v>
      </c>
      <c r="CC58" s="1">
        <v>0.0</v>
      </c>
      <c r="CD58" s="1">
        <v>0.0</v>
      </c>
      <c r="CE58" s="1">
        <v>9999.07064516129</v>
      </c>
      <c r="CF58" s="1">
        <v>0.0</v>
      </c>
      <c r="CG58" s="1">
        <v>345.613</v>
      </c>
      <c r="CH58" s="1">
        <v>1400.00870967742</v>
      </c>
      <c r="CI58" s="1">
        <v>0.900004161290322</v>
      </c>
      <c r="CJ58" s="1">
        <v>0.0999958032258065</v>
      </c>
      <c r="CK58" s="1">
        <v>0.0</v>
      </c>
      <c r="CL58" s="1">
        <v>1039.69903225806</v>
      </c>
      <c r="CM58" s="1">
        <v>4.99975</v>
      </c>
      <c r="CN58" s="1">
        <v>14410.6161290323</v>
      </c>
      <c r="CO58" s="1">
        <v>12178.1387096774</v>
      </c>
      <c r="CP58" s="1">
        <v>47.125</v>
      </c>
      <c r="CQ58" s="1">
        <v>48.5701290322581</v>
      </c>
      <c r="CR58" s="1">
        <v>47.75</v>
      </c>
      <c r="CS58" s="1">
        <v>48.308</v>
      </c>
      <c r="CT58" s="1">
        <v>48.9735806451613</v>
      </c>
      <c r="CU58" s="1">
        <v>1255.5135483871</v>
      </c>
      <c r="CV58" s="1">
        <v>139.495483870968</v>
      </c>
      <c r="CW58" s="1">
        <v>0.0</v>
      </c>
      <c r="CX58" s="1">
        <v>124.5</v>
      </c>
      <c r="CY58" s="1">
        <v>0.0</v>
      </c>
      <c r="CZ58" s="1">
        <v>1036.38</v>
      </c>
      <c r="DA58" s="1">
        <v>-248.7883761012</v>
      </c>
      <c r="DB58" s="1">
        <v>-3401.82906040907</v>
      </c>
      <c r="DC58" s="1">
        <v>14365.0346153846</v>
      </c>
      <c r="DD58" s="1">
        <v>15.0</v>
      </c>
      <c r="DE58" s="1">
        <v>1.6073794121E9</v>
      </c>
      <c r="DF58" s="1" t="s">
        <v>454</v>
      </c>
      <c r="DG58" s="1">
        <v>1.6073794121E9</v>
      </c>
      <c r="DH58" s="1">
        <v>1.6073719846E9</v>
      </c>
      <c r="DI58" s="1">
        <v>13.0</v>
      </c>
      <c r="DJ58" s="1">
        <v>0.436</v>
      </c>
      <c r="DK58" s="1">
        <v>-0.143</v>
      </c>
      <c r="DL58" s="1">
        <v>2.692</v>
      </c>
      <c r="DM58" s="1">
        <v>0.565</v>
      </c>
      <c r="DN58" s="1">
        <v>404.0</v>
      </c>
      <c r="DO58" s="1">
        <v>33.0</v>
      </c>
      <c r="DP58" s="1">
        <v>0.08</v>
      </c>
      <c r="DQ58" s="1">
        <v>0.22</v>
      </c>
      <c r="DR58" s="1">
        <v>3.0176605202088</v>
      </c>
      <c r="DS58" s="1">
        <v>-0.758728109281475</v>
      </c>
      <c r="DT58" s="1">
        <v>0.0561356794543259</v>
      </c>
      <c r="DU58" s="1">
        <v>0.0</v>
      </c>
      <c r="DV58" s="1">
        <v>-4.12955466666667</v>
      </c>
      <c r="DW58" s="1">
        <v>0.743520533926564</v>
      </c>
      <c r="DX58" s="1">
        <v>0.0567187683066392</v>
      </c>
      <c r="DY58" s="1">
        <v>0.0</v>
      </c>
      <c r="DZ58" s="1">
        <v>1.272859</v>
      </c>
      <c r="EA58" s="1">
        <v>0.473820066740824</v>
      </c>
      <c r="EB58" s="1">
        <v>0.0346373102641261</v>
      </c>
      <c r="EC58" s="1">
        <v>0.0</v>
      </c>
      <c r="ED58" s="1">
        <v>0.0</v>
      </c>
      <c r="EE58" s="1">
        <v>3.0</v>
      </c>
      <c r="EF58" s="1" t="s">
        <v>299</v>
      </c>
      <c r="EG58" s="1">
        <v>100.0</v>
      </c>
      <c r="EH58" s="1">
        <v>100.0</v>
      </c>
      <c r="EI58" s="1">
        <v>2.692</v>
      </c>
      <c r="EJ58" s="1">
        <v>0.5654</v>
      </c>
      <c r="EK58" s="1">
        <v>2.69175000000007</v>
      </c>
      <c r="EL58" s="1">
        <v>0.0</v>
      </c>
      <c r="EM58" s="1">
        <v>0.0</v>
      </c>
      <c r="EN58" s="1">
        <v>0.0</v>
      </c>
      <c r="EO58" s="1">
        <v>0.565380000000001</v>
      </c>
      <c r="EP58" s="1">
        <v>0.0</v>
      </c>
      <c r="EQ58" s="1">
        <v>0.0</v>
      </c>
      <c r="ER58" s="1">
        <v>0.0</v>
      </c>
      <c r="ES58" s="1">
        <v>-1.0</v>
      </c>
      <c r="ET58" s="1">
        <v>-1.0</v>
      </c>
      <c r="EU58" s="1">
        <v>-1.0</v>
      </c>
      <c r="EV58" s="1">
        <v>-1.0</v>
      </c>
      <c r="EW58" s="1">
        <v>6.6</v>
      </c>
      <c r="EX58" s="1">
        <v>130.4</v>
      </c>
      <c r="EY58" s="1">
        <v>2.0</v>
      </c>
      <c r="EZ58" s="1">
        <v>506.275</v>
      </c>
      <c r="FA58" s="1">
        <v>510.378</v>
      </c>
      <c r="FB58" s="1">
        <v>36.1329</v>
      </c>
      <c r="FC58" s="1">
        <v>34.5246</v>
      </c>
      <c r="FD58" s="1">
        <v>30.0004</v>
      </c>
      <c r="FE58" s="1">
        <v>34.3304</v>
      </c>
      <c r="FF58" s="1">
        <v>34.2787</v>
      </c>
      <c r="FG58" s="1">
        <v>18.3443</v>
      </c>
      <c r="FH58" s="1">
        <v>0.0</v>
      </c>
      <c r="FI58" s="1">
        <v>100.0</v>
      </c>
      <c r="FJ58" s="1">
        <v>-999.9</v>
      </c>
      <c r="FK58" s="1">
        <v>400.0</v>
      </c>
      <c r="FL58" s="1">
        <v>25.7533</v>
      </c>
      <c r="FM58" s="1">
        <v>101.295</v>
      </c>
      <c r="FN58" s="1">
        <v>100.606</v>
      </c>
    </row>
    <row r="59" ht="15.75" customHeight="1">
      <c r="A59" s="1">
        <v>43.0</v>
      </c>
      <c r="B59" s="1">
        <v>1.607379979E9</v>
      </c>
      <c r="C59" s="1">
        <v>7746.90000009537</v>
      </c>
      <c r="D59" s="1" t="s">
        <v>468</v>
      </c>
      <c r="E59" s="1" t="s">
        <v>469</v>
      </c>
      <c r="F59" s="1" t="s">
        <v>336</v>
      </c>
      <c r="G59" s="1" t="s">
        <v>470</v>
      </c>
      <c r="H59" s="1">
        <v>1.607379971E9</v>
      </c>
      <c r="I59" s="1">
        <f t="shared" si="1"/>
        <v>0.002182077321</v>
      </c>
      <c r="J59" s="1">
        <f t="shared" si="2"/>
        <v>7.028194145</v>
      </c>
      <c r="K59" s="1">
        <f t="shared" si="3"/>
        <v>390.3796774</v>
      </c>
      <c r="L59" s="1">
        <f t="shared" si="4"/>
        <v>178.1278406</v>
      </c>
      <c r="M59" s="1">
        <f t="shared" si="5"/>
        <v>18.20219937</v>
      </c>
      <c r="N59" s="1">
        <f t="shared" si="6"/>
        <v>39.89139877</v>
      </c>
      <c r="O59" s="1">
        <f t="shared" si="7"/>
        <v>0.05819332864</v>
      </c>
      <c r="P59" s="1">
        <f t="shared" si="8"/>
        <v>2.966577509</v>
      </c>
      <c r="Q59" s="1">
        <f t="shared" si="9"/>
        <v>0.05756651361</v>
      </c>
      <c r="R59" s="1">
        <f t="shared" si="10"/>
        <v>0.03603482514</v>
      </c>
      <c r="S59" s="1">
        <f t="shared" si="11"/>
        <v>231.2919901</v>
      </c>
      <c r="T59" s="1">
        <f t="shared" si="12"/>
        <v>38.02246178</v>
      </c>
      <c r="U59" s="1">
        <f t="shared" si="13"/>
        <v>37.49330645</v>
      </c>
      <c r="V59" s="1">
        <f t="shared" si="14"/>
        <v>6.47664104</v>
      </c>
      <c r="W59" s="1">
        <f t="shared" si="15"/>
        <v>43.49638664</v>
      </c>
      <c r="X59" s="1">
        <f t="shared" si="16"/>
        <v>2.778654205</v>
      </c>
      <c r="Y59" s="1">
        <f t="shared" si="17"/>
        <v>6.388241461</v>
      </c>
      <c r="Z59" s="1">
        <f t="shared" si="18"/>
        <v>3.697986835</v>
      </c>
      <c r="AA59" s="1">
        <f t="shared" si="19"/>
        <v>-96.22960987</v>
      </c>
      <c r="AB59" s="1">
        <f t="shared" si="20"/>
        <v>-40.37511232</v>
      </c>
      <c r="AC59" s="1">
        <f t="shared" si="21"/>
        <v>-3.25234257</v>
      </c>
      <c r="AD59" s="1">
        <f t="shared" si="22"/>
        <v>91.43492538</v>
      </c>
      <c r="AE59" s="1">
        <v>0.0</v>
      </c>
      <c r="AF59" s="1">
        <v>0.0</v>
      </c>
      <c r="AG59" s="1">
        <f t="shared" si="23"/>
        <v>1</v>
      </c>
      <c r="AH59" s="1">
        <f t="shared" si="24"/>
        <v>0</v>
      </c>
      <c r="AI59" s="1">
        <f t="shared" si="25"/>
        <v>52219.14142</v>
      </c>
      <c r="AJ59" s="1" t="s">
        <v>263</v>
      </c>
      <c r="AK59" s="1">
        <v>715.476923076923</v>
      </c>
      <c r="AL59" s="1">
        <v>3262.08</v>
      </c>
      <c r="AM59" s="1">
        <f t="shared" si="26"/>
        <v>2546.603077</v>
      </c>
      <c r="AN59" s="1">
        <f t="shared" si="27"/>
        <v>0.7806684928</v>
      </c>
      <c r="AO59" s="1">
        <v>-0.577747479816223</v>
      </c>
      <c r="AP59" s="1" t="s">
        <v>471</v>
      </c>
      <c r="AQ59" s="1">
        <v>1000.77961538462</v>
      </c>
      <c r="AR59" s="1">
        <v>1324.04</v>
      </c>
      <c r="AS59" s="1">
        <f t="shared" si="28"/>
        <v>0.244146993</v>
      </c>
      <c r="AT59" s="1">
        <v>0.5</v>
      </c>
      <c r="AU59" s="1">
        <f t="shared" si="29"/>
        <v>1180.188465</v>
      </c>
      <c r="AV59" s="1">
        <f t="shared" si="30"/>
        <v>7.028194145</v>
      </c>
      <c r="AW59" s="1">
        <f t="shared" si="31"/>
        <v>144.0697325</v>
      </c>
      <c r="AX59" s="1">
        <f t="shared" si="32"/>
        <v>0.4346016737</v>
      </c>
      <c r="AY59" s="1">
        <f t="shared" si="33"/>
        <v>0.00644468392</v>
      </c>
      <c r="AZ59" s="1">
        <f t="shared" si="34"/>
        <v>1.463732214</v>
      </c>
      <c r="BA59" s="1" t="s">
        <v>472</v>
      </c>
      <c r="BB59" s="1">
        <v>748.61</v>
      </c>
      <c r="BC59" s="1">
        <f t="shared" si="35"/>
        <v>575.43</v>
      </c>
      <c r="BD59" s="1">
        <f t="shared" si="36"/>
        <v>0.5617718656</v>
      </c>
      <c r="BE59" s="1">
        <f t="shared" si="37"/>
        <v>0.7710615205</v>
      </c>
      <c r="BF59" s="1">
        <f t="shared" si="38"/>
        <v>0.5311863254</v>
      </c>
      <c r="BG59" s="1">
        <f t="shared" si="39"/>
        <v>0.761029474</v>
      </c>
      <c r="BH59" s="1">
        <f t="shared" si="40"/>
        <v>1400.003871</v>
      </c>
      <c r="BI59" s="1">
        <f t="shared" si="41"/>
        <v>1180.188465</v>
      </c>
      <c r="BJ59" s="1">
        <f t="shared" si="42"/>
        <v>0.8429894301</v>
      </c>
      <c r="BK59" s="1">
        <f t="shared" si="43"/>
        <v>0.1959788601</v>
      </c>
      <c r="BL59" s="1">
        <v>6.0</v>
      </c>
      <c r="BM59" s="1">
        <v>0.5</v>
      </c>
      <c r="BN59" s="1" t="s">
        <v>266</v>
      </c>
      <c r="BO59" s="1">
        <v>2.0</v>
      </c>
      <c r="BP59" s="1">
        <v>1.607379971E9</v>
      </c>
      <c r="BQ59" s="1">
        <v>390.379677419355</v>
      </c>
      <c r="BR59" s="1">
        <v>399.835548387097</v>
      </c>
      <c r="BS59" s="1">
        <v>27.1920806451613</v>
      </c>
      <c r="BT59" s="1">
        <v>24.644835483871</v>
      </c>
      <c r="BU59" s="1">
        <v>387.687935483871</v>
      </c>
      <c r="BV59" s="1">
        <v>26.6266935483871</v>
      </c>
      <c r="BW59" s="1">
        <v>500.008903225806</v>
      </c>
      <c r="BX59" s="1">
        <v>102.139032258065</v>
      </c>
      <c r="BY59" s="1">
        <v>0.0471241290322581</v>
      </c>
      <c r="BZ59" s="1">
        <v>37.2408580645161</v>
      </c>
      <c r="CA59" s="1">
        <v>37.4933064516129</v>
      </c>
      <c r="CB59" s="1">
        <v>999.9</v>
      </c>
      <c r="CC59" s="1">
        <v>0.0</v>
      </c>
      <c r="CD59" s="1">
        <v>0.0</v>
      </c>
      <c r="CE59" s="1">
        <v>9998.74</v>
      </c>
      <c r="CF59" s="1">
        <v>0.0</v>
      </c>
      <c r="CG59" s="1">
        <v>300.195806451613</v>
      </c>
      <c r="CH59" s="1">
        <v>1400.00387096774</v>
      </c>
      <c r="CI59" s="1">
        <v>0.899994967741935</v>
      </c>
      <c r="CJ59" s="1">
        <v>0.100005141935484</v>
      </c>
      <c r="CK59" s="1">
        <v>0.0</v>
      </c>
      <c r="CL59" s="1">
        <v>1002.24403225806</v>
      </c>
      <c r="CM59" s="1">
        <v>4.99975</v>
      </c>
      <c r="CN59" s="1">
        <v>13706.2064516129</v>
      </c>
      <c r="CO59" s="1">
        <v>12178.0580645161</v>
      </c>
      <c r="CP59" s="1">
        <v>47.2276451612903</v>
      </c>
      <c r="CQ59" s="1">
        <v>48.812</v>
      </c>
      <c r="CR59" s="1">
        <v>47.875</v>
      </c>
      <c r="CS59" s="1">
        <v>48.4878064516129</v>
      </c>
      <c r="CT59" s="1">
        <v>49.0863870967742</v>
      </c>
      <c r="CU59" s="1">
        <v>1255.49677419355</v>
      </c>
      <c r="CV59" s="1">
        <v>139.507096774194</v>
      </c>
      <c r="CW59" s="1">
        <v>0.0</v>
      </c>
      <c r="CX59" s="1">
        <v>168.799999952316</v>
      </c>
      <c r="CY59" s="1">
        <v>0.0</v>
      </c>
      <c r="CZ59" s="1">
        <v>1000.77961538462</v>
      </c>
      <c r="DA59" s="1">
        <v>-135.500854512397</v>
      </c>
      <c r="DB59" s="1">
        <v>-1819.59999766547</v>
      </c>
      <c r="DC59" s="1">
        <v>13686.3576923077</v>
      </c>
      <c r="DD59" s="1">
        <v>15.0</v>
      </c>
      <c r="DE59" s="1">
        <v>1.6073794121E9</v>
      </c>
      <c r="DF59" s="1" t="s">
        <v>454</v>
      </c>
      <c r="DG59" s="1">
        <v>1.6073794121E9</v>
      </c>
      <c r="DH59" s="1">
        <v>1.6073719846E9</v>
      </c>
      <c r="DI59" s="1">
        <v>13.0</v>
      </c>
      <c r="DJ59" s="1">
        <v>0.436</v>
      </c>
      <c r="DK59" s="1">
        <v>-0.143</v>
      </c>
      <c r="DL59" s="1">
        <v>2.692</v>
      </c>
      <c r="DM59" s="1">
        <v>0.565</v>
      </c>
      <c r="DN59" s="1">
        <v>404.0</v>
      </c>
      <c r="DO59" s="1">
        <v>33.0</v>
      </c>
      <c r="DP59" s="1">
        <v>0.08</v>
      </c>
      <c r="DQ59" s="1">
        <v>0.22</v>
      </c>
      <c r="DR59" s="1">
        <v>7.03495544491052</v>
      </c>
      <c r="DS59" s="1">
        <v>-1.17848843122586</v>
      </c>
      <c r="DT59" s="1">
        <v>0.0860201065196057</v>
      </c>
      <c r="DU59" s="1">
        <v>0.0</v>
      </c>
      <c r="DV59" s="1">
        <v>-9.4558864516129</v>
      </c>
      <c r="DW59" s="1">
        <v>1.48800870967741</v>
      </c>
      <c r="DX59" s="1">
        <v>0.112697019354018</v>
      </c>
      <c r="DY59" s="1">
        <v>0.0</v>
      </c>
      <c r="DZ59" s="1">
        <v>2.54724225806452</v>
      </c>
      <c r="EA59" s="1">
        <v>-0.078098709677421</v>
      </c>
      <c r="EB59" s="1">
        <v>0.00613781126780618</v>
      </c>
      <c r="EC59" s="1">
        <v>1.0</v>
      </c>
      <c r="ED59" s="1">
        <v>1.0</v>
      </c>
      <c r="EE59" s="1">
        <v>3.0</v>
      </c>
      <c r="EF59" s="1" t="s">
        <v>268</v>
      </c>
      <c r="EG59" s="1">
        <v>100.0</v>
      </c>
      <c r="EH59" s="1">
        <v>100.0</v>
      </c>
      <c r="EI59" s="1">
        <v>2.692</v>
      </c>
      <c r="EJ59" s="1">
        <v>0.5654</v>
      </c>
      <c r="EK59" s="1">
        <v>2.69175000000007</v>
      </c>
      <c r="EL59" s="1">
        <v>0.0</v>
      </c>
      <c r="EM59" s="1">
        <v>0.0</v>
      </c>
      <c r="EN59" s="1">
        <v>0.0</v>
      </c>
      <c r="EO59" s="1">
        <v>0.565380000000001</v>
      </c>
      <c r="EP59" s="1">
        <v>0.0</v>
      </c>
      <c r="EQ59" s="1">
        <v>0.0</v>
      </c>
      <c r="ER59" s="1">
        <v>0.0</v>
      </c>
      <c r="ES59" s="1">
        <v>-1.0</v>
      </c>
      <c r="ET59" s="1">
        <v>-1.0</v>
      </c>
      <c r="EU59" s="1">
        <v>-1.0</v>
      </c>
      <c r="EV59" s="1">
        <v>-1.0</v>
      </c>
      <c r="EW59" s="1">
        <v>9.4</v>
      </c>
      <c r="EX59" s="1">
        <v>133.2</v>
      </c>
      <c r="EY59" s="1">
        <v>2.0</v>
      </c>
      <c r="EZ59" s="1">
        <v>508.687</v>
      </c>
      <c r="FA59" s="1">
        <v>509.827</v>
      </c>
      <c r="FB59" s="1">
        <v>36.0976</v>
      </c>
      <c r="FC59" s="1">
        <v>34.6064</v>
      </c>
      <c r="FD59" s="1">
        <v>30.0002</v>
      </c>
      <c r="FE59" s="1">
        <v>34.3957</v>
      </c>
      <c r="FF59" s="1">
        <v>34.3371</v>
      </c>
      <c r="FG59" s="1">
        <v>18.3622</v>
      </c>
      <c r="FH59" s="1">
        <v>0.0</v>
      </c>
      <c r="FI59" s="1">
        <v>100.0</v>
      </c>
      <c r="FJ59" s="1">
        <v>-999.9</v>
      </c>
      <c r="FK59" s="1">
        <v>400.0</v>
      </c>
      <c r="FL59" s="1">
        <v>26.1703</v>
      </c>
      <c r="FM59" s="1">
        <v>101.282</v>
      </c>
      <c r="FN59" s="1">
        <v>100.594</v>
      </c>
    </row>
    <row r="60" ht="15.75" customHeight="1">
      <c r="A60" s="1">
        <v>44.0</v>
      </c>
      <c r="B60" s="1">
        <v>1.607380169E9</v>
      </c>
      <c r="C60" s="1">
        <v>7936.90000009537</v>
      </c>
      <c r="D60" s="1" t="s">
        <v>473</v>
      </c>
      <c r="E60" s="1" t="s">
        <v>474</v>
      </c>
      <c r="F60" s="1" t="s">
        <v>336</v>
      </c>
      <c r="G60" s="1" t="s">
        <v>470</v>
      </c>
      <c r="H60" s="1">
        <v>1.60738016125E9</v>
      </c>
      <c r="I60" s="1">
        <f t="shared" si="1"/>
        <v>0.0009479595043</v>
      </c>
      <c r="J60" s="1">
        <f t="shared" si="2"/>
        <v>1.811422226</v>
      </c>
      <c r="K60" s="1">
        <f t="shared" si="3"/>
        <v>397.3362</v>
      </c>
      <c r="L60" s="1">
        <f t="shared" si="4"/>
        <v>253.699693</v>
      </c>
      <c r="M60" s="1">
        <f t="shared" si="5"/>
        <v>25.92611742</v>
      </c>
      <c r="N60" s="1">
        <f t="shared" si="6"/>
        <v>40.60464109</v>
      </c>
      <c r="O60" s="1">
        <f t="shared" si="7"/>
        <v>0.02370489706</v>
      </c>
      <c r="P60" s="1">
        <f t="shared" si="8"/>
        <v>2.966792857</v>
      </c>
      <c r="Q60" s="1">
        <f t="shared" si="9"/>
        <v>0.0236001746</v>
      </c>
      <c r="R60" s="1">
        <f t="shared" si="10"/>
        <v>0.01475947934</v>
      </c>
      <c r="S60" s="1">
        <f t="shared" si="11"/>
        <v>231.2889601</v>
      </c>
      <c r="T60" s="1">
        <f t="shared" si="12"/>
        <v>38.43906632</v>
      </c>
      <c r="U60" s="1">
        <f t="shared" si="13"/>
        <v>37.63617333</v>
      </c>
      <c r="V60" s="1">
        <f t="shared" si="14"/>
        <v>6.527137496</v>
      </c>
      <c r="W60" s="1">
        <f t="shared" si="15"/>
        <v>40.56433187</v>
      </c>
      <c r="X60" s="1">
        <f t="shared" si="16"/>
        <v>2.605759175</v>
      </c>
      <c r="Y60" s="1">
        <f t="shared" si="17"/>
        <v>6.423769491</v>
      </c>
      <c r="Z60" s="1">
        <f t="shared" si="18"/>
        <v>3.921378321</v>
      </c>
      <c r="AA60" s="1">
        <f t="shared" si="19"/>
        <v>-41.80501414</v>
      </c>
      <c r="AB60" s="1">
        <f t="shared" si="20"/>
        <v>-46.94300735</v>
      </c>
      <c r="AC60" s="1">
        <f t="shared" si="21"/>
        <v>-3.785606208</v>
      </c>
      <c r="AD60" s="1">
        <f t="shared" si="22"/>
        <v>138.7553324</v>
      </c>
      <c r="AE60" s="1">
        <v>0.0</v>
      </c>
      <c r="AF60" s="1">
        <v>0.0</v>
      </c>
      <c r="AG60" s="1">
        <f t="shared" si="23"/>
        <v>1</v>
      </c>
      <c r="AH60" s="1">
        <f t="shared" si="24"/>
        <v>0</v>
      </c>
      <c r="AI60" s="1">
        <f t="shared" si="25"/>
        <v>52208.23689</v>
      </c>
      <c r="AJ60" s="1" t="s">
        <v>263</v>
      </c>
      <c r="AK60" s="1">
        <v>715.476923076923</v>
      </c>
      <c r="AL60" s="1">
        <v>3262.08</v>
      </c>
      <c r="AM60" s="1">
        <f t="shared" si="26"/>
        <v>2546.603077</v>
      </c>
      <c r="AN60" s="1">
        <f t="shared" si="27"/>
        <v>0.7806684928</v>
      </c>
      <c r="AO60" s="1">
        <v>-0.577747479816223</v>
      </c>
      <c r="AP60" s="1" t="s">
        <v>475</v>
      </c>
      <c r="AQ60" s="1">
        <v>1094.32307692308</v>
      </c>
      <c r="AR60" s="1">
        <v>1232.56</v>
      </c>
      <c r="AS60" s="1">
        <f t="shared" si="28"/>
        <v>0.1121543155</v>
      </c>
      <c r="AT60" s="1">
        <v>0.5</v>
      </c>
      <c r="AU60" s="1">
        <f t="shared" si="29"/>
        <v>1180.173611</v>
      </c>
      <c r="AV60" s="1">
        <f t="shared" si="30"/>
        <v>1.811422226</v>
      </c>
      <c r="AW60" s="1">
        <f t="shared" si="31"/>
        <v>66.18078173</v>
      </c>
      <c r="AX60" s="1">
        <f t="shared" si="32"/>
        <v>0.3804277277</v>
      </c>
      <c r="AY60" s="1">
        <f t="shared" si="33"/>
        <v>0.002024422241</v>
      </c>
      <c r="AZ60" s="1">
        <f t="shared" si="34"/>
        <v>1.646589213</v>
      </c>
      <c r="BA60" s="1" t="s">
        <v>476</v>
      </c>
      <c r="BB60" s="1">
        <v>763.66</v>
      </c>
      <c r="BC60" s="1">
        <f t="shared" si="35"/>
        <v>468.9</v>
      </c>
      <c r="BD60" s="1">
        <f t="shared" si="36"/>
        <v>0.2948110963</v>
      </c>
      <c r="BE60" s="1">
        <f t="shared" si="37"/>
        <v>0.8123213871</v>
      </c>
      <c r="BF60" s="1">
        <f t="shared" si="38"/>
        <v>0.267339871</v>
      </c>
      <c r="BG60" s="1">
        <f t="shared" si="39"/>
        <v>0.7969518369</v>
      </c>
      <c r="BH60" s="1">
        <f t="shared" si="40"/>
        <v>1399.986333</v>
      </c>
      <c r="BI60" s="1">
        <f t="shared" si="41"/>
        <v>1180.173611</v>
      </c>
      <c r="BJ60" s="1">
        <f t="shared" si="42"/>
        <v>0.8429893797</v>
      </c>
      <c r="BK60" s="1">
        <f t="shared" si="43"/>
        <v>0.1959787594</v>
      </c>
      <c r="BL60" s="1">
        <v>6.0</v>
      </c>
      <c r="BM60" s="1">
        <v>0.5</v>
      </c>
      <c r="BN60" s="1" t="s">
        <v>266</v>
      </c>
      <c r="BO60" s="1">
        <v>2.0</v>
      </c>
      <c r="BP60" s="1">
        <v>1.60738016125E9</v>
      </c>
      <c r="BQ60" s="1">
        <v>397.3362</v>
      </c>
      <c r="BR60" s="1">
        <v>399.9619</v>
      </c>
      <c r="BS60" s="1">
        <v>25.4986233333333</v>
      </c>
      <c r="BT60" s="1">
        <v>24.3900766666667</v>
      </c>
      <c r="BU60" s="1">
        <v>394.6172</v>
      </c>
      <c r="BV60" s="1">
        <v>24.9332466666667</v>
      </c>
      <c r="BW60" s="1">
        <v>499.999433333333</v>
      </c>
      <c r="BX60" s="1">
        <v>102.144833333333</v>
      </c>
      <c r="BY60" s="1">
        <v>0.0473180266666667</v>
      </c>
      <c r="BZ60" s="1">
        <v>37.34268</v>
      </c>
      <c r="CA60" s="1">
        <v>37.6361733333333</v>
      </c>
      <c r="CB60" s="1">
        <v>999.9</v>
      </c>
      <c r="CC60" s="1">
        <v>0.0</v>
      </c>
      <c r="CD60" s="1">
        <v>0.0</v>
      </c>
      <c r="CE60" s="1">
        <v>9999.39166666667</v>
      </c>
      <c r="CF60" s="1">
        <v>0.0</v>
      </c>
      <c r="CG60" s="1">
        <v>118.129</v>
      </c>
      <c r="CH60" s="1">
        <v>1399.98633333333</v>
      </c>
      <c r="CI60" s="1">
        <v>0.8999962</v>
      </c>
      <c r="CJ60" s="1">
        <v>0.10000396</v>
      </c>
      <c r="CK60" s="1">
        <v>0.0</v>
      </c>
      <c r="CL60" s="1">
        <v>1095.169</v>
      </c>
      <c r="CM60" s="1">
        <v>4.99975</v>
      </c>
      <c r="CN60" s="1">
        <v>15171.4933333333</v>
      </c>
      <c r="CO60" s="1">
        <v>12177.9166666667</v>
      </c>
      <c r="CP60" s="1">
        <v>47.5</v>
      </c>
      <c r="CQ60" s="1">
        <v>49.1601333333333</v>
      </c>
      <c r="CR60" s="1">
        <v>48.187</v>
      </c>
      <c r="CS60" s="1">
        <v>48.812</v>
      </c>
      <c r="CT60" s="1">
        <v>49.375</v>
      </c>
      <c r="CU60" s="1">
        <v>1255.48333333333</v>
      </c>
      <c r="CV60" s="1">
        <v>139.503</v>
      </c>
      <c r="CW60" s="1">
        <v>0.0</v>
      </c>
      <c r="CX60" s="1">
        <v>189.099999904633</v>
      </c>
      <c r="CY60" s="1">
        <v>0.0</v>
      </c>
      <c r="CZ60" s="1">
        <v>1094.32307692308</v>
      </c>
      <c r="DA60" s="1">
        <v>-194.554530074271</v>
      </c>
      <c r="DB60" s="1">
        <v>-2686.09572833922</v>
      </c>
      <c r="DC60" s="1">
        <v>15159.4807692308</v>
      </c>
      <c r="DD60" s="1">
        <v>15.0</v>
      </c>
      <c r="DE60" s="1">
        <v>1.6073802095E9</v>
      </c>
      <c r="DF60" s="1" t="s">
        <v>477</v>
      </c>
      <c r="DG60" s="1">
        <v>1.6073802095E9</v>
      </c>
      <c r="DH60" s="1">
        <v>1.6073719846E9</v>
      </c>
      <c r="DI60" s="1">
        <v>14.0</v>
      </c>
      <c r="DJ60" s="1">
        <v>0.027</v>
      </c>
      <c r="DK60" s="1">
        <v>-0.143</v>
      </c>
      <c r="DL60" s="1">
        <v>2.719</v>
      </c>
      <c r="DM60" s="1">
        <v>0.565</v>
      </c>
      <c r="DN60" s="1">
        <v>408.0</v>
      </c>
      <c r="DO60" s="1">
        <v>33.0</v>
      </c>
      <c r="DP60" s="1">
        <v>0.32</v>
      </c>
      <c r="DQ60" s="1">
        <v>0.22</v>
      </c>
      <c r="DR60" s="1">
        <v>1.83660283636217</v>
      </c>
      <c r="DS60" s="1">
        <v>-0.255493266064892</v>
      </c>
      <c r="DT60" s="1">
        <v>0.0354374191251547</v>
      </c>
      <c r="DU60" s="1">
        <v>1.0</v>
      </c>
      <c r="DV60" s="1">
        <v>-2.65373580645161</v>
      </c>
      <c r="DW60" s="1">
        <v>0.123614032258068</v>
      </c>
      <c r="DX60" s="1">
        <v>0.0378239302792424</v>
      </c>
      <c r="DY60" s="1">
        <v>1.0</v>
      </c>
      <c r="DZ60" s="1">
        <v>1.10707096774194</v>
      </c>
      <c r="EA60" s="1">
        <v>0.320428548387094</v>
      </c>
      <c r="EB60" s="1">
        <v>0.0239394607903863</v>
      </c>
      <c r="EC60" s="1">
        <v>0.0</v>
      </c>
      <c r="ED60" s="1">
        <v>2.0</v>
      </c>
      <c r="EE60" s="1">
        <v>3.0</v>
      </c>
      <c r="EF60" s="1" t="s">
        <v>275</v>
      </c>
      <c r="EG60" s="1">
        <v>100.0</v>
      </c>
      <c r="EH60" s="1">
        <v>100.0</v>
      </c>
      <c r="EI60" s="1">
        <v>2.719</v>
      </c>
      <c r="EJ60" s="1">
        <v>0.5654</v>
      </c>
      <c r="EK60" s="1">
        <v>2.69175000000007</v>
      </c>
      <c r="EL60" s="1">
        <v>0.0</v>
      </c>
      <c r="EM60" s="1">
        <v>0.0</v>
      </c>
      <c r="EN60" s="1">
        <v>0.0</v>
      </c>
      <c r="EO60" s="1">
        <v>0.565380000000001</v>
      </c>
      <c r="EP60" s="1">
        <v>0.0</v>
      </c>
      <c r="EQ60" s="1">
        <v>0.0</v>
      </c>
      <c r="ER60" s="1">
        <v>0.0</v>
      </c>
      <c r="ES60" s="1">
        <v>-1.0</v>
      </c>
      <c r="ET60" s="1">
        <v>-1.0</v>
      </c>
      <c r="EU60" s="1">
        <v>-1.0</v>
      </c>
      <c r="EV60" s="1">
        <v>-1.0</v>
      </c>
      <c r="EW60" s="1">
        <v>12.6</v>
      </c>
      <c r="EX60" s="1">
        <v>136.4</v>
      </c>
      <c r="EY60" s="1">
        <v>2.0</v>
      </c>
      <c r="EZ60" s="1">
        <v>506.735</v>
      </c>
      <c r="FA60" s="1">
        <v>508.959</v>
      </c>
      <c r="FB60" s="1">
        <v>36.1865</v>
      </c>
      <c r="FC60" s="1">
        <v>34.6884</v>
      </c>
      <c r="FD60" s="1">
        <v>30.0002</v>
      </c>
      <c r="FE60" s="1">
        <v>34.4735</v>
      </c>
      <c r="FF60" s="1">
        <v>34.416</v>
      </c>
      <c r="FG60" s="1">
        <v>18.4521</v>
      </c>
      <c r="FH60" s="1">
        <v>0.0</v>
      </c>
      <c r="FI60" s="1">
        <v>100.0</v>
      </c>
      <c r="FJ60" s="1">
        <v>-999.9</v>
      </c>
      <c r="FK60" s="1">
        <v>400.0</v>
      </c>
      <c r="FL60" s="1">
        <v>27.1319</v>
      </c>
      <c r="FM60" s="1">
        <v>101.266</v>
      </c>
      <c r="FN60" s="1">
        <v>100.574</v>
      </c>
    </row>
    <row r="61" ht="15.75" customHeight="1">
      <c r="A61" s="1">
        <v>45.0</v>
      </c>
      <c r="B61" s="1">
        <v>1.6073804655E9</v>
      </c>
      <c r="C61" s="1">
        <v>8233.40000009537</v>
      </c>
      <c r="D61" s="1" t="s">
        <v>478</v>
      </c>
      <c r="E61" s="1" t="s">
        <v>479</v>
      </c>
      <c r="F61" s="1" t="s">
        <v>480</v>
      </c>
      <c r="G61" s="1" t="s">
        <v>378</v>
      </c>
      <c r="H61" s="1">
        <v>1.6073804575E9</v>
      </c>
      <c r="I61" s="1">
        <f t="shared" si="1"/>
        <v>0.002331546659</v>
      </c>
      <c r="J61" s="1">
        <f t="shared" si="2"/>
        <v>5.392076155</v>
      </c>
      <c r="K61" s="1">
        <f t="shared" si="3"/>
        <v>392.4686774</v>
      </c>
      <c r="L61" s="1">
        <f t="shared" si="4"/>
        <v>230.0362602</v>
      </c>
      <c r="M61" s="1">
        <f t="shared" si="5"/>
        <v>23.50735323</v>
      </c>
      <c r="N61" s="1">
        <f t="shared" si="6"/>
        <v>40.10628509</v>
      </c>
      <c r="O61" s="1">
        <f t="shared" si="7"/>
        <v>0.06084899885</v>
      </c>
      <c r="P61" s="1">
        <f t="shared" si="8"/>
        <v>2.967363731</v>
      </c>
      <c r="Q61" s="1">
        <f t="shared" si="9"/>
        <v>0.06016421112</v>
      </c>
      <c r="R61" s="1">
        <f t="shared" si="10"/>
        <v>0.03766351516</v>
      </c>
      <c r="S61" s="1">
        <f t="shared" si="11"/>
        <v>231.2893118</v>
      </c>
      <c r="T61" s="1">
        <f t="shared" si="12"/>
        <v>38.13977384</v>
      </c>
      <c r="U61" s="1">
        <f t="shared" si="13"/>
        <v>37.6587</v>
      </c>
      <c r="V61" s="1">
        <f t="shared" si="14"/>
        <v>6.535130675</v>
      </c>
      <c r="W61" s="1">
        <f t="shared" si="15"/>
        <v>42.76151254</v>
      </c>
      <c r="X61" s="1">
        <f t="shared" si="16"/>
        <v>2.754975298</v>
      </c>
      <c r="Y61" s="1">
        <f t="shared" si="17"/>
        <v>6.442651661</v>
      </c>
      <c r="Z61" s="1">
        <f t="shared" si="18"/>
        <v>3.780155377</v>
      </c>
      <c r="AA61" s="1">
        <f t="shared" si="19"/>
        <v>-102.8212076</v>
      </c>
      <c r="AB61" s="1">
        <f t="shared" si="20"/>
        <v>-41.93036024</v>
      </c>
      <c r="AC61" s="1">
        <f t="shared" si="21"/>
        <v>-3.3819713</v>
      </c>
      <c r="AD61" s="1">
        <f t="shared" si="22"/>
        <v>83.15577261</v>
      </c>
      <c r="AE61" s="1">
        <v>0.0</v>
      </c>
      <c r="AF61" s="1">
        <v>0.0</v>
      </c>
      <c r="AG61" s="1">
        <f t="shared" si="23"/>
        <v>1</v>
      </c>
      <c r="AH61" s="1">
        <f t="shared" si="24"/>
        <v>0</v>
      </c>
      <c r="AI61" s="1">
        <f t="shared" si="25"/>
        <v>52215.29484</v>
      </c>
      <c r="AJ61" s="1" t="s">
        <v>263</v>
      </c>
      <c r="AK61" s="1">
        <v>715.476923076923</v>
      </c>
      <c r="AL61" s="1">
        <v>3262.08</v>
      </c>
      <c r="AM61" s="1">
        <f t="shared" si="26"/>
        <v>2546.603077</v>
      </c>
      <c r="AN61" s="1">
        <f t="shared" si="27"/>
        <v>0.7806684928</v>
      </c>
      <c r="AO61" s="1">
        <v>-0.577747479816223</v>
      </c>
      <c r="AP61" s="1" t="s">
        <v>481</v>
      </c>
      <c r="AQ61" s="1">
        <v>1094.9424</v>
      </c>
      <c r="AR61" s="1">
        <v>1269.98</v>
      </c>
      <c r="AS61" s="1">
        <f t="shared" si="28"/>
        <v>0.1378270524</v>
      </c>
      <c r="AT61" s="1">
        <v>0.5</v>
      </c>
      <c r="AU61" s="1">
        <f t="shared" si="29"/>
        <v>1180.177298</v>
      </c>
      <c r="AV61" s="1">
        <f t="shared" si="30"/>
        <v>5.392076155</v>
      </c>
      <c r="AW61" s="1">
        <f t="shared" si="31"/>
        <v>81.33017911</v>
      </c>
      <c r="AX61" s="1">
        <f t="shared" si="32"/>
        <v>0.3927069718</v>
      </c>
      <c r="AY61" s="1">
        <f t="shared" si="33"/>
        <v>0.005058412535</v>
      </c>
      <c r="AZ61" s="1">
        <f t="shared" si="34"/>
        <v>1.56860738</v>
      </c>
      <c r="BA61" s="1" t="s">
        <v>482</v>
      </c>
      <c r="BB61" s="1">
        <v>771.25</v>
      </c>
      <c r="BC61" s="1">
        <f t="shared" si="35"/>
        <v>498.73</v>
      </c>
      <c r="BD61" s="1">
        <f t="shared" si="36"/>
        <v>0.3509666553</v>
      </c>
      <c r="BE61" s="1">
        <f t="shared" si="37"/>
        <v>0.7997735695</v>
      </c>
      <c r="BF61" s="1">
        <f t="shared" si="38"/>
        <v>0.3156656965</v>
      </c>
      <c r="BG61" s="1">
        <f t="shared" si="39"/>
        <v>0.7822577527</v>
      </c>
      <c r="BH61" s="1">
        <f t="shared" si="40"/>
        <v>1399.990968</v>
      </c>
      <c r="BI61" s="1">
        <f t="shared" si="41"/>
        <v>1180.177298</v>
      </c>
      <c r="BJ61" s="1">
        <f t="shared" si="42"/>
        <v>0.8429892226</v>
      </c>
      <c r="BK61" s="1">
        <f t="shared" si="43"/>
        <v>0.1959784452</v>
      </c>
      <c r="BL61" s="1">
        <v>6.0</v>
      </c>
      <c r="BM61" s="1">
        <v>0.5</v>
      </c>
      <c r="BN61" s="1" t="s">
        <v>266</v>
      </c>
      <c r="BO61" s="1">
        <v>2.0</v>
      </c>
      <c r="BP61" s="1">
        <v>1.6073804575E9</v>
      </c>
      <c r="BQ61" s="1">
        <v>392.468677419355</v>
      </c>
      <c r="BR61" s="1">
        <v>400.036903225806</v>
      </c>
      <c r="BS61" s="1">
        <v>26.9594032258065</v>
      </c>
      <c r="BT61" s="1">
        <v>24.2370967741936</v>
      </c>
      <c r="BU61" s="1">
        <v>390.27764516129</v>
      </c>
      <c r="BV61" s="1">
        <v>26.6500032258065</v>
      </c>
      <c r="BW61" s="1">
        <v>500.022225806452</v>
      </c>
      <c r="BX61" s="1">
        <v>102.141870967742</v>
      </c>
      <c r="BY61" s="1">
        <v>0.0479021161290323</v>
      </c>
      <c r="BZ61" s="1">
        <v>37.3965967741935</v>
      </c>
      <c r="CA61" s="1">
        <v>37.6587</v>
      </c>
      <c r="CB61" s="1">
        <v>999.9</v>
      </c>
      <c r="CC61" s="1">
        <v>0.0</v>
      </c>
      <c r="CD61" s="1">
        <v>0.0</v>
      </c>
      <c r="CE61" s="1">
        <v>10002.9151612903</v>
      </c>
      <c r="CF61" s="1">
        <v>0.0</v>
      </c>
      <c r="CG61" s="1">
        <v>457.722483870968</v>
      </c>
      <c r="CH61" s="1">
        <v>1399.99096774194</v>
      </c>
      <c r="CI61" s="1">
        <v>0.900000419354839</v>
      </c>
      <c r="CJ61" s="1">
        <v>0.0999992870967742</v>
      </c>
      <c r="CK61" s="1">
        <v>0.0</v>
      </c>
      <c r="CL61" s="1">
        <v>1096.02258064516</v>
      </c>
      <c r="CM61" s="1">
        <v>4.99975</v>
      </c>
      <c r="CN61" s="1">
        <v>15110.1032258065</v>
      </c>
      <c r="CO61" s="1">
        <v>12177.9741935484</v>
      </c>
      <c r="CP61" s="1">
        <v>47.429</v>
      </c>
      <c r="CQ61" s="1">
        <v>49.062</v>
      </c>
      <c r="CR61" s="1">
        <v>48.0742580645161</v>
      </c>
      <c r="CS61" s="1">
        <v>48.7154516129032</v>
      </c>
      <c r="CT61" s="1">
        <v>49.304</v>
      </c>
      <c r="CU61" s="1">
        <v>1255.49483870968</v>
      </c>
      <c r="CV61" s="1">
        <v>139.496129032258</v>
      </c>
      <c r="CW61" s="1">
        <v>0.0</v>
      </c>
      <c r="CX61" s="1">
        <v>295.600000143051</v>
      </c>
      <c r="CY61" s="1">
        <v>0.0</v>
      </c>
      <c r="CZ61" s="1">
        <v>1094.9424</v>
      </c>
      <c r="DA61" s="1">
        <v>-85.9484615573519</v>
      </c>
      <c r="DB61" s="1">
        <v>-1165.2615384016</v>
      </c>
      <c r="DC61" s="1">
        <v>15095.056</v>
      </c>
      <c r="DD61" s="1">
        <v>15.0</v>
      </c>
      <c r="DE61" s="1">
        <v>1.607380303E9</v>
      </c>
      <c r="DF61" s="1" t="s">
        <v>483</v>
      </c>
      <c r="DG61" s="1">
        <v>1.607380283E9</v>
      </c>
      <c r="DH61" s="1">
        <v>1.607380303E9</v>
      </c>
      <c r="DI61" s="1">
        <v>15.0</v>
      </c>
      <c r="DJ61" s="1">
        <v>-0.528</v>
      </c>
      <c r="DK61" s="1">
        <v>-0.256</v>
      </c>
      <c r="DL61" s="1">
        <v>2.191</v>
      </c>
      <c r="DM61" s="1">
        <v>0.309</v>
      </c>
      <c r="DN61" s="1">
        <v>400.0</v>
      </c>
      <c r="DO61" s="1">
        <v>25.0</v>
      </c>
      <c r="DP61" s="1">
        <v>0.22</v>
      </c>
      <c r="DQ61" s="1">
        <v>0.01</v>
      </c>
      <c r="DR61" s="1">
        <v>5.39052672999053</v>
      </c>
      <c r="DS61" s="1">
        <v>0.483695455349365</v>
      </c>
      <c r="DT61" s="1">
        <v>0.0447806878160811</v>
      </c>
      <c r="DU61" s="1">
        <v>1.0</v>
      </c>
      <c r="DV61" s="1">
        <v>-7.56807451612903</v>
      </c>
      <c r="DW61" s="1">
        <v>-0.511209677419342</v>
      </c>
      <c r="DX61" s="1">
        <v>0.0508599336469516</v>
      </c>
      <c r="DY61" s="1">
        <v>0.0</v>
      </c>
      <c r="DZ61" s="1">
        <v>2.7231664516129</v>
      </c>
      <c r="EA61" s="1">
        <v>-0.106318548387097</v>
      </c>
      <c r="EB61" s="1">
        <v>0.00799293782978982</v>
      </c>
      <c r="EC61" s="1">
        <v>1.0</v>
      </c>
      <c r="ED61" s="1">
        <v>2.0</v>
      </c>
      <c r="EE61" s="1">
        <v>3.0</v>
      </c>
      <c r="EF61" s="1" t="s">
        <v>275</v>
      </c>
      <c r="EG61" s="1">
        <v>100.0</v>
      </c>
      <c r="EH61" s="1">
        <v>100.0</v>
      </c>
      <c r="EI61" s="1">
        <v>2.192</v>
      </c>
      <c r="EJ61" s="1">
        <v>0.3094</v>
      </c>
      <c r="EK61" s="1">
        <v>2.19104761904759</v>
      </c>
      <c r="EL61" s="1">
        <v>0.0</v>
      </c>
      <c r="EM61" s="1">
        <v>0.0</v>
      </c>
      <c r="EN61" s="1">
        <v>0.0</v>
      </c>
      <c r="EO61" s="1">
        <v>0.309400000000004</v>
      </c>
      <c r="EP61" s="1">
        <v>0.0</v>
      </c>
      <c r="EQ61" s="1">
        <v>0.0</v>
      </c>
      <c r="ER61" s="1">
        <v>0.0</v>
      </c>
      <c r="ES61" s="1">
        <v>-1.0</v>
      </c>
      <c r="ET61" s="1">
        <v>-1.0</v>
      </c>
      <c r="EU61" s="1">
        <v>-1.0</v>
      </c>
      <c r="EV61" s="1">
        <v>-1.0</v>
      </c>
      <c r="EW61" s="1">
        <v>3.0</v>
      </c>
      <c r="EX61" s="1">
        <v>2.7</v>
      </c>
      <c r="EY61" s="1">
        <v>2.0</v>
      </c>
      <c r="EZ61" s="1">
        <v>517.94</v>
      </c>
      <c r="FA61" s="1">
        <v>508.739</v>
      </c>
      <c r="FB61" s="1">
        <v>36.2355</v>
      </c>
      <c r="FC61" s="1">
        <v>34.7231</v>
      </c>
      <c r="FD61" s="1">
        <v>30.0003</v>
      </c>
      <c r="FE61" s="1">
        <v>34.5155</v>
      </c>
      <c r="FF61" s="1">
        <v>34.4622</v>
      </c>
      <c r="FG61" s="1">
        <v>18.4887</v>
      </c>
      <c r="FH61" s="1">
        <v>0.0</v>
      </c>
      <c r="FI61" s="1">
        <v>100.0</v>
      </c>
      <c r="FJ61" s="1">
        <v>-999.9</v>
      </c>
      <c r="FK61" s="1">
        <v>400.0</v>
      </c>
      <c r="FL61" s="1">
        <v>27.1319</v>
      </c>
      <c r="FM61" s="1">
        <v>101.27</v>
      </c>
      <c r="FN61" s="1">
        <v>100.574</v>
      </c>
    </row>
    <row r="62" ht="15.75" customHeight="1">
      <c r="A62" s="1">
        <v>46.0</v>
      </c>
      <c r="B62" s="1">
        <v>1.607380631E9</v>
      </c>
      <c r="C62" s="1">
        <v>8398.90000009537</v>
      </c>
      <c r="D62" s="1" t="s">
        <v>484</v>
      </c>
      <c r="E62" s="1" t="s">
        <v>485</v>
      </c>
      <c r="F62" s="1" t="s">
        <v>480</v>
      </c>
      <c r="G62" s="1" t="s">
        <v>378</v>
      </c>
      <c r="H62" s="1">
        <v>1.60738062325E9</v>
      </c>
      <c r="I62" s="1">
        <f t="shared" si="1"/>
        <v>0.008776798078</v>
      </c>
      <c r="J62" s="1">
        <f t="shared" si="2"/>
        <v>17.18103407</v>
      </c>
      <c r="K62" s="1">
        <f t="shared" si="3"/>
        <v>375.3635667</v>
      </c>
      <c r="L62" s="1">
        <f t="shared" si="4"/>
        <v>283.7546494</v>
      </c>
      <c r="M62" s="1">
        <f t="shared" si="5"/>
        <v>28.99644485</v>
      </c>
      <c r="N62" s="1">
        <f t="shared" si="6"/>
        <v>38.35781716</v>
      </c>
      <c r="O62" s="1">
        <f t="shared" si="7"/>
        <v>0.3713740572</v>
      </c>
      <c r="P62" s="1">
        <f t="shared" si="8"/>
        <v>2.967130422</v>
      </c>
      <c r="Q62" s="1">
        <f t="shared" si="9"/>
        <v>0.3473485129</v>
      </c>
      <c r="R62" s="1">
        <f t="shared" si="10"/>
        <v>0.2191217669</v>
      </c>
      <c r="S62" s="1">
        <f t="shared" si="11"/>
        <v>231.2860558</v>
      </c>
      <c r="T62" s="1">
        <f t="shared" si="12"/>
        <v>36.20377481</v>
      </c>
      <c r="U62" s="1">
        <f t="shared" si="13"/>
        <v>35.91398</v>
      </c>
      <c r="V62" s="1">
        <f t="shared" si="14"/>
        <v>5.940619098</v>
      </c>
      <c r="W62" s="1">
        <f t="shared" si="15"/>
        <v>54.84034725</v>
      </c>
      <c r="X62" s="1">
        <f t="shared" si="16"/>
        <v>3.477511431</v>
      </c>
      <c r="Y62" s="1">
        <f t="shared" si="17"/>
        <v>6.341155017</v>
      </c>
      <c r="Z62" s="1">
        <f t="shared" si="18"/>
        <v>2.463107667</v>
      </c>
      <c r="AA62" s="1">
        <f t="shared" si="19"/>
        <v>-387.0567952</v>
      </c>
      <c r="AB62" s="1">
        <f t="shared" si="20"/>
        <v>190.5442408</v>
      </c>
      <c r="AC62" s="1">
        <f t="shared" si="21"/>
        <v>15.21928434</v>
      </c>
      <c r="AD62" s="1">
        <f t="shared" si="22"/>
        <v>49.99278572</v>
      </c>
      <c r="AE62" s="1">
        <v>0.0</v>
      </c>
      <c r="AF62" s="1">
        <v>0.0</v>
      </c>
      <c r="AG62" s="1">
        <f t="shared" si="23"/>
        <v>1</v>
      </c>
      <c r="AH62" s="1">
        <f t="shared" si="24"/>
        <v>0</v>
      </c>
      <c r="AI62" s="1">
        <f t="shared" si="25"/>
        <v>52257.70885</v>
      </c>
      <c r="AJ62" s="1" t="s">
        <v>263</v>
      </c>
      <c r="AK62" s="1">
        <v>715.476923076923</v>
      </c>
      <c r="AL62" s="1">
        <v>3262.08</v>
      </c>
      <c r="AM62" s="1">
        <f t="shared" si="26"/>
        <v>2546.603077</v>
      </c>
      <c r="AN62" s="1">
        <f t="shared" si="27"/>
        <v>0.7806684928</v>
      </c>
      <c r="AO62" s="1">
        <v>-0.577747479816223</v>
      </c>
      <c r="AP62" s="1" t="s">
        <v>486</v>
      </c>
      <c r="AQ62" s="1">
        <v>1597.3148</v>
      </c>
      <c r="AR62" s="1">
        <v>2039.82</v>
      </c>
      <c r="AS62" s="1">
        <f t="shared" si="28"/>
        <v>0.2169334549</v>
      </c>
      <c r="AT62" s="1">
        <v>0.5</v>
      </c>
      <c r="AU62" s="1">
        <f t="shared" si="29"/>
        <v>1180.159481</v>
      </c>
      <c r="AV62" s="1">
        <f t="shared" si="30"/>
        <v>17.18103407</v>
      </c>
      <c r="AW62" s="1">
        <f t="shared" si="31"/>
        <v>128.0080368</v>
      </c>
      <c r="AX62" s="1">
        <f t="shared" si="32"/>
        <v>0.5291006069</v>
      </c>
      <c r="AY62" s="1">
        <f t="shared" si="33"/>
        <v>0.01504778112</v>
      </c>
      <c r="AZ62" s="1">
        <f t="shared" si="34"/>
        <v>0.5991999294</v>
      </c>
      <c r="BA62" s="1" t="s">
        <v>487</v>
      </c>
      <c r="BB62" s="1">
        <v>960.55</v>
      </c>
      <c r="BC62" s="1">
        <f t="shared" si="35"/>
        <v>1079.27</v>
      </c>
      <c r="BD62" s="1">
        <f t="shared" si="36"/>
        <v>0.4100041695</v>
      </c>
      <c r="BE62" s="1">
        <f t="shared" si="37"/>
        <v>0.5310641182</v>
      </c>
      <c r="BF62" s="1">
        <f t="shared" si="38"/>
        <v>0.3341318482</v>
      </c>
      <c r="BG62" s="1">
        <f t="shared" si="39"/>
        <v>0.4799570106</v>
      </c>
      <c r="BH62" s="1">
        <f t="shared" si="40"/>
        <v>1399.969667</v>
      </c>
      <c r="BI62" s="1">
        <f t="shared" si="41"/>
        <v>1180.159481</v>
      </c>
      <c r="BJ62" s="1">
        <f t="shared" si="42"/>
        <v>0.8429893224</v>
      </c>
      <c r="BK62" s="1">
        <f t="shared" si="43"/>
        <v>0.1959786449</v>
      </c>
      <c r="BL62" s="1">
        <v>6.0</v>
      </c>
      <c r="BM62" s="1">
        <v>0.5</v>
      </c>
      <c r="BN62" s="1" t="s">
        <v>266</v>
      </c>
      <c r="BO62" s="1">
        <v>2.0</v>
      </c>
      <c r="BP62" s="1">
        <v>1.60738062325E9</v>
      </c>
      <c r="BQ62" s="1">
        <v>375.363566666667</v>
      </c>
      <c r="BR62" s="1">
        <v>399.933766666667</v>
      </c>
      <c r="BS62" s="1">
        <v>34.03038</v>
      </c>
      <c r="BT62" s="1">
        <v>23.8568133333333</v>
      </c>
      <c r="BU62" s="1">
        <v>373.172533333333</v>
      </c>
      <c r="BV62" s="1">
        <v>33.72098</v>
      </c>
      <c r="BW62" s="1">
        <v>500.008733333333</v>
      </c>
      <c r="BX62" s="1">
        <v>102.1401</v>
      </c>
      <c r="BY62" s="1">
        <v>0.0483395933333333</v>
      </c>
      <c r="BZ62" s="1">
        <v>37.10515</v>
      </c>
      <c r="CA62" s="1">
        <v>35.91398</v>
      </c>
      <c r="CB62" s="1">
        <v>999.9</v>
      </c>
      <c r="CC62" s="1">
        <v>0.0</v>
      </c>
      <c r="CD62" s="1">
        <v>0.0</v>
      </c>
      <c r="CE62" s="1">
        <v>10001.767</v>
      </c>
      <c r="CF62" s="1">
        <v>0.0</v>
      </c>
      <c r="CG62" s="1">
        <v>298.480133333333</v>
      </c>
      <c r="CH62" s="1">
        <v>1399.96966666667</v>
      </c>
      <c r="CI62" s="1">
        <v>0.899999133333333</v>
      </c>
      <c r="CJ62" s="1">
        <v>0.100000636666667</v>
      </c>
      <c r="CK62" s="1">
        <v>0.0</v>
      </c>
      <c r="CL62" s="1">
        <v>1599.17066666667</v>
      </c>
      <c r="CM62" s="1">
        <v>4.99975</v>
      </c>
      <c r="CN62" s="1">
        <v>22045.7033333333</v>
      </c>
      <c r="CO62" s="1">
        <v>12177.7733333333</v>
      </c>
      <c r="CP62" s="1">
        <v>47.3998</v>
      </c>
      <c r="CQ62" s="1">
        <v>49.0</v>
      </c>
      <c r="CR62" s="1">
        <v>48.0788</v>
      </c>
      <c r="CS62" s="1">
        <v>48.7164</v>
      </c>
      <c r="CT62" s="1">
        <v>49.2954666666667</v>
      </c>
      <c r="CU62" s="1">
        <v>1255.471</v>
      </c>
      <c r="CV62" s="1">
        <v>139.498666666667</v>
      </c>
      <c r="CW62" s="1">
        <v>0.0</v>
      </c>
      <c r="CX62" s="1">
        <v>164.599999904633</v>
      </c>
      <c r="CY62" s="1">
        <v>0.0</v>
      </c>
      <c r="CZ62" s="1">
        <v>1597.3148</v>
      </c>
      <c r="DA62" s="1">
        <v>-215.84230804267</v>
      </c>
      <c r="DB62" s="1">
        <v>-2969.82308141645</v>
      </c>
      <c r="DC62" s="1">
        <v>22020.9</v>
      </c>
      <c r="DD62" s="1">
        <v>15.0</v>
      </c>
      <c r="DE62" s="1">
        <v>1.607380303E9</v>
      </c>
      <c r="DF62" s="1" t="s">
        <v>483</v>
      </c>
      <c r="DG62" s="1">
        <v>1.607380283E9</v>
      </c>
      <c r="DH62" s="1">
        <v>1.607380303E9</v>
      </c>
      <c r="DI62" s="1">
        <v>15.0</v>
      </c>
      <c r="DJ62" s="1">
        <v>-0.528</v>
      </c>
      <c r="DK62" s="1">
        <v>-0.256</v>
      </c>
      <c r="DL62" s="1">
        <v>2.191</v>
      </c>
      <c r="DM62" s="1">
        <v>0.309</v>
      </c>
      <c r="DN62" s="1">
        <v>400.0</v>
      </c>
      <c r="DO62" s="1">
        <v>25.0</v>
      </c>
      <c r="DP62" s="1">
        <v>0.22</v>
      </c>
      <c r="DQ62" s="1">
        <v>0.01</v>
      </c>
      <c r="DR62" s="1">
        <v>17.1822894290666</v>
      </c>
      <c r="DS62" s="1">
        <v>-0.0324670404498482</v>
      </c>
      <c r="DT62" s="1">
        <v>0.0124223289604859</v>
      </c>
      <c r="DU62" s="1">
        <v>1.0</v>
      </c>
      <c r="DV62" s="1">
        <v>-24.5694193548387</v>
      </c>
      <c r="DW62" s="1">
        <v>-0.162996774193538</v>
      </c>
      <c r="DX62" s="1">
        <v>0.0180450943982523</v>
      </c>
      <c r="DY62" s="1">
        <v>1.0</v>
      </c>
      <c r="DZ62" s="1">
        <v>10.1711032258065</v>
      </c>
      <c r="EA62" s="1">
        <v>0.519648387096771</v>
      </c>
      <c r="EB62" s="1">
        <v>0.0392800325526357</v>
      </c>
      <c r="EC62" s="1">
        <v>0.0</v>
      </c>
      <c r="ED62" s="1">
        <v>2.0</v>
      </c>
      <c r="EE62" s="1">
        <v>3.0</v>
      </c>
      <c r="EF62" s="1" t="s">
        <v>275</v>
      </c>
      <c r="EG62" s="1">
        <v>100.0</v>
      </c>
      <c r="EH62" s="1">
        <v>100.0</v>
      </c>
      <c r="EI62" s="1">
        <v>2.191</v>
      </c>
      <c r="EJ62" s="1">
        <v>0.3094</v>
      </c>
      <c r="EK62" s="1">
        <v>2.19104761904759</v>
      </c>
      <c r="EL62" s="1">
        <v>0.0</v>
      </c>
      <c r="EM62" s="1">
        <v>0.0</v>
      </c>
      <c r="EN62" s="1">
        <v>0.0</v>
      </c>
      <c r="EO62" s="1">
        <v>0.309400000000004</v>
      </c>
      <c r="EP62" s="1">
        <v>0.0</v>
      </c>
      <c r="EQ62" s="1">
        <v>0.0</v>
      </c>
      <c r="ER62" s="1">
        <v>0.0</v>
      </c>
      <c r="ES62" s="1">
        <v>-1.0</v>
      </c>
      <c r="ET62" s="1">
        <v>-1.0</v>
      </c>
      <c r="EU62" s="1">
        <v>-1.0</v>
      </c>
      <c r="EV62" s="1">
        <v>-1.0</v>
      </c>
      <c r="EW62" s="1">
        <v>5.8</v>
      </c>
      <c r="EX62" s="1">
        <v>5.5</v>
      </c>
      <c r="EY62" s="1">
        <v>2.0</v>
      </c>
      <c r="EZ62" s="1">
        <v>525.755</v>
      </c>
      <c r="FA62" s="1">
        <v>508.235</v>
      </c>
      <c r="FB62" s="1">
        <v>36.1901</v>
      </c>
      <c r="FC62" s="1">
        <v>34.7136</v>
      </c>
      <c r="FD62" s="1">
        <v>30.0</v>
      </c>
      <c r="FE62" s="1">
        <v>34.5201</v>
      </c>
      <c r="FF62" s="1">
        <v>34.4532</v>
      </c>
      <c r="FG62" s="1">
        <v>18.5808</v>
      </c>
      <c r="FH62" s="1">
        <v>0.0</v>
      </c>
      <c r="FI62" s="1">
        <v>100.0</v>
      </c>
      <c r="FJ62" s="1">
        <v>-999.9</v>
      </c>
      <c r="FK62" s="1">
        <v>400.0</v>
      </c>
      <c r="FL62" s="1">
        <v>26.8395</v>
      </c>
      <c r="FM62" s="1">
        <v>101.27</v>
      </c>
      <c r="FN62" s="1">
        <v>100.586</v>
      </c>
    </row>
    <row r="63" ht="15.75" customHeight="1">
      <c r="A63" s="1">
        <v>47.0</v>
      </c>
      <c r="B63" s="1">
        <v>1.6073808235E9</v>
      </c>
      <c r="C63" s="1">
        <v>8591.40000009537</v>
      </c>
      <c r="D63" s="1" t="s">
        <v>488</v>
      </c>
      <c r="E63" s="1" t="s">
        <v>489</v>
      </c>
      <c r="F63" s="1" t="s">
        <v>480</v>
      </c>
      <c r="G63" s="1" t="s">
        <v>378</v>
      </c>
      <c r="H63" s="1">
        <v>1.60738081575E9</v>
      </c>
      <c r="I63" s="1">
        <f t="shared" si="1"/>
        <v>0.005798759879</v>
      </c>
      <c r="J63" s="1">
        <f t="shared" si="2"/>
        <v>15.91638593</v>
      </c>
      <c r="K63" s="1">
        <f t="shared" si="3"/>
        <v>378.3635</v>
      </c>
      <c r="L63" s="1">
        <f t="shared" si="4"/>
        <v>227.0160123</v>
      </c>
      <c r="M63" s="1">
        <f t="shared" si="5"/>
        <v>23.19708688</v>
      </c>
      <c r="N63" s="1">
        <f t="shared" si="6"/>
        <v>38.662167</v>
      </c>
      <c r="O63" s="1">
        <f t="shared" si="7"/>
        <v>0.1925738779</v>
      </c>
      <c r="P63" s="1">
        <f t="shared" si="8"/>
        <v>2.966591672</v>
      </c>
      <c r="Q63" s="1">
        <f t="shared" si="9"/>
        <v>0.1858888847</v>
      </c>
      <c r="R63" s="1">
        <f t="shared" si="10"/>
        <v>0.11676184</v>
      </c>
      <c r="S63" s="1">
        <f t="shared" si="11"/>
        <v>231.2892695</v>
      </c>
      <c r="T63" s="1">
        <f t="shared" si="12"/>
        <v>37.01999491</v>
      </c>
      <c r="U63" s="1">
        <f t="shared" si="13"/>
        <v>36.51718667</v>
      </c>
      <c r="V63" s="1">
        <f t="shared" si="14"/>
        <v>6.140613388</v>
      </c>
      <c r="W63" s="1">
        <f t="shared" si="15"/>
        <v>48.69220658</v>
      </c>
      <c r="X63" s="1">
        <f t="shared" si="16"/>
        <v>3.097135938</v>
      </c>
      <c r="Y63" s="1">
        <f t="shared" si="17"/>
        <v>6.360639938</v>
      </c>
      <c r="Z63" s="1">
        <f t="shared" si="18"/>
        <v>3.04347745</v>
      </c>
      <c r="AA63" s="1">
        <f t="shared" si="19"/>
        <v>-255.7253106</v>
      </c>
      <c r="AB63" s="1">
        <f t="shared" si="20"/>
        <v>103.0343212</v>
      </c>
      <c r="AC63" s="1">
        <f t="shared" si="21"/>
        <v>8.257438099</v>
      </c>
      <c r="AD63" s="1">
        <f t="shared" si="22"/>
        <v>86.85571817</v>
      </c>
      <c r="AE63" s="1">
        <v>0.0</v>
      </c>
      <c r="AF63" s="1">
        <v>0.0</v>
      </c>
      <c r="AG63" s="1">
        <f t="shared" si="23"/>
        <v>1</v>
      </c>
      <c r="AH63" s="1">
        <f t="shared" si="24"/>
        <v>0</v>
      </c>
      <c r="AI63" s="1">
        <f t="shared" si="25"/>
        <v>52232.85814</v>
      </c>
      <c r="AJ63" s="1" t="s">
        <v>263</v>
      </c>
      <c r="AK63" s="1">
        <v>715.476923076923</v>
      </c>
      <c r="AL63" s="1">
        <v>3262.08</v>
      </c>
      <c r="AM63" s="1">
        <f t="shared" si="26"/>
        <v>2546.603077</v>
      </c>
      <c r="AN63" s="1">
        <f t="shared" si="27"/>
        <v>0.7806684928</v>
      </c>
      <c r="AO63" s="1">
        <v>-0.577747479816223</v>
      </c>
      <c r="AP63" s="1" t="s">
        <v>490</v>
      </c>
      <c r="AQ63" s="1">
        <v>1044.425</v>
      </c>
      <c r="AR63" s="1">
        <v>1508.62</v>
      </c>
      <c r="AS63" s="1">
        <f t="shared" si="28"/>
        <v>0.3076951121</v>
      </c>
      <c r="AT63" s="1">
        <v>0.5</v>
      </c>
      <c r="AU63" s="1">
        <f t="shared" si="29"/>
        <v>1180.176041</v>
      </c>
      <c r="AV63" s="1">
        <f t="shared" si="30"/>
        <v>15.91638593</v>
      </c>
      <c r="AW63" s="1">
        <f t="shared" si="31"/>
        <v>181.5671996</v>
      </c>
      <c r="AX63" s="1">
        <f t="shared" si="32"/>
        <v>0.4898715382</v>
      </c>
      <c r="AY63" s="1">
        <f t="shared" si="33"/>
        <v>0.01397599412</v>
      </c>
      <c r="AZ63" s="1">
        <f t="shared" si="34"/>
        <v>1.162294017</v>
      </c>
      <c r="BA63" s="1" t="s">
        <v>491</v>
      </c>
      <c r="BB63" s="1">
        <v>769.59</v>
      </c>
      <c r="BC63" s="1">
        <f t="shared" si="35"/>
        <v>739.03</v>
      </c>
      <c r="BD63" s="1">
        <f t="shared" si="36"/>
        <v>0.628113879</v>
      </c>
      <c r="BE63" s="1">
        <f t="shared" si="37"/>
        <v>0.7034973059</v>
      </c>
      <c r="BF63" s="1">
        <f t="shared" si="38"/>
        <v>0.5852601044</v>
      </c>
      <c r="BG63" s="1">
        <f t="shared" si="39"/>
        <v>0.6885486065</v>
      </c>
      <c r="BH63" s="1">
        <f t="shared" si="40"/>
        <v>1399.989333</v>
      </c>
      <c r="BI63" s="1">
        <f t="shared" si="41"/>
        <v>1180.176041</v>
      </c>
      <c r="BJ63" s="1">
        <f t="shared" si="42"/>
        <v>0.842989309</v>
      </c>
      <c r="BK63" s="1">
        <f t="shared" si="43"/>
        <v>0.195978618</v>
      </c>
      <c r="BL63" s="1">
        <v>6.0</v>
      </c>
      <c r="BM63" s="1">
        <v>0.5</v>
      </c>
      <c r="BN63" s="1" t="s">
        <v>266</v>
      </c>
      <c r="BO63" s="1">
        <v>2.0</v>
      </c>
      <c r="BP63" s="1">
        <v>1.60738081575E9</v>
      </c>
      <c r="BQ63" s="1">
        <v>378.3635</v>
      </c>
      <c r="BR63" s="1">
        <v>400.0956</v>
      </c>
      <c r="BS63" s="1">
        <v>30.3098166666667</v>
      </c>
      <c r="BT63" s="1">
        <v>23.5623433333333</v>
      </c>
      <c r="BU63" s="1">
        <v>376.172466666667</v>
      </c>
      <c r="BV63" s="1">
        <v>30.0004166666667</v>
      </c>
      <c r="BW63" s="1">
        <v>500.009433333333</v>
      </c>
      <c r="BX63" s="1">
        <v>102.136133333333</v>
      </c>
      <c r="BY63" s="1">
        <v>0.04646884</v>
      </c>
      <c r="BZ63" s="1">
        <v>37.1614133333333</v>
      </c>
      <c r="CA63" s="1">
        <v>36.5171866666667</v>
      </c>
      <c r="CB63" s="1">
        <v>999.9</v>
      </c>
      <c r="CC63" s="1">
        <v>0.0</v>
      </c>
      <c r="CD63" s="1">
        <v>0.0</v>
      </c>
      <c r="CE63" s="1">
        <v>9999.104</v>
      </c>
      <c r="CF63" s="1">
        <v>0.0</v>
      </c>
      <c r="CG63" s="1">
        <v>607.033133333333</v>
      </c>
      <c r="CH63" s="1">
        <v>1399.98933333333</v>
      </c>
      <c r="CI63" s="1">
        <v>0.900000333333333</v>
      </c>
      <c r="CJ63" s="1">
        <v>0.0999994166666667</v>
      </c>
      <c r="CK63" s="1">
        <v>0.0</v>
      </c>
      <c r="CL63" s="1">
        <v>1045.06233333333</v>
      </c>
      <c r="CM63" s="1">
        <v>4.99975</v>
      </c>
      <c r="CN63" s="1">
        <v>14153.91</v>
      </c>
      <c r="CO63" s="1">
        <v>12177.95</v>
      </c>
      <c r="CP63" s="1">
        <v>47.25</v>
      </c>
      <c r="CQ63" s="1">
        <v>48.8708</v>
      </c>
      <c r="CR63" s="1">
        <v>47.937</v>
      </c>
      <c r="CS63" s="1">
        <v>48.562</v>
      </c>
      <c r="CT63" s="1">
        <v>49.1663333333333</v>
      </c>
      <c r="CU63" s="1">
        <v>1255.48933333333</v>
      </c>
      <c r="CV63" s="1">
        <v>139.5</v>
      </c>
      <c r="CW63" s="1">
        <v>0.0</v>
      </c>
      <c r="CX63" s="1">
        <v>191.800000190735</v>
      </c>
      <c r="CY63" s="1">
        <v>0.0</v>
      </c>
      <c r="CZ63" s="1">
        <v>1044.425</v>
      </c>
      <c r="DA63" s="1">
        <v>-103.66940169674</v>
      </c>
      <c r="DB63" s="1">
        <v>-1384.82735027118</v>
      </c>
      <c r="DC63" s="1">
        <v>14145.1307692308</v>
      </c>
      <c r="DD63" s="1">
        <v>15.0</v>
      </c>
      <c r="DE63" s="1">
        <v>1.607380303E9</v>
      </c>
      <c r="DF63" s="1" t="s">
        <v>483</v>
      </c>
      <c r="DG63" s="1">
        <v>1.607380283E9</v>
      </c>
      <c r="DH63" s="1">
        <v>1.607380303E9</v>
      </c>
      <c r="DI63" s="1">
        <v>15.0</v>
      </c>
      <c r="DJ63" s="1">
        <v>-0.528</v>
      </c>
      <c r="DK63" s="1">
        <v>-0.256</v>
      </c>
      <c r="DL63" s="1">
        <v>2.191</v>
      </c>
      <c r="DM63" s="1">
        <v>0.309</v>
      </c>
      <c r="DN63" s="1">
        <v>400.0</v>
      </c>
      <c r="DO63" s="1">
        <v>25.0</v>
      </c>
      <c r="DP63" s="1">
        <v>0.22</v>
      </c>
      <c r="DQ63" s="1">
        <v>0.01</v>
      </c>
      <c r="DR63" s="1">
        <v>15.931608314583</v>
      </c>
      <c r="DS63" s="1">
        <v>-0.528366627156847</v>
      </c>
      <c r="DT63" s="1">
        <v>0.0528864799624785</v>
      </c>
      <c r="DU63" s="1">
        <v>0.0</v>
      </c>
      <c r="DV63" s="1">
        <v>-21.7401483870968</v>
      </c>
      <c r="DW63" s="1">
        <v>0.528633870967768</v>
      </c>
      <c r="DX63" s="1">
        <v>0.0596271634947595</v>
      </c>
      <c r="DY63" s="1">
        <v>0.0</v>
      </c>
      <c r="DZ63" s="1">
        <v>6.74297451612903</v>
      </c>
      <c r="EA63" s="1">
        <v>0.348041612903207</v>
      </c>
      <c r="EB63" s="1">
        <v>0.026049511151219</v>
      </c>
      <c r="EC63" s="1">
        <v>0.0</v>
      </c>
      <c r="ED63" s="1">
        <v>0.0</v>
      </c>
      <c r="EE63" s="1">
        <v>3.0</v>
      </c>
      <c r="EF63" s="1" t="s">
        <v>299</v>
      </c>
      <c r="EG63" s="1">
        <v>100.0</v>
      </c>
      <c r="EH63" s="1">
        <v>100.0</v>
      </c>
      <c r="EI63" s="1">
        <v>2.191</v>
      </c>
      <c r="EJ63" s="1">
        <v>0.3094</v>
      </c>
      <c r="EK63" s="1">
        <v>2.19104761904759</v>
      </c>
      <c r="EL63" s="1">
        <v>0.0</v>
      </c>
      <c r="EM63" s="1">
        <v>0.0</v>
      </c>
      <c r="EN63" s="1">
        <v>0.0</v>
      </c>
      <c r="EO63" s="1">
        <v>0.309400000000004</v>
      </c>
      <c r="EP63" s="1">
        <v>0.0</v>
      </c>
      <c r="EQ63" s="1">
        <v>0.0</v>
      </c>
      <c r="ER63" s="1">
        <v>0.0</v>
      </c>
      <c r="ES63" s="1">
        <v>-1.0</v>
      </c>
      <c r="ET63" s="1">
        <v>-1.0</v>
      </c>
      <c r="EU63" s="1">
        <v>-1.0</v>
      </c>
      <c r="EV63" s="1">
        <v>-1.0</v>
      </c>
      <c r="EW63" s="1">
        <v>9.0</v>
      </c>
      <c r="EX63" s="1">
        <v>8.7</v>
      </c>
      <c r="EY63" s="1">
        <v>2.0</v>
      </c>
      <c r="EZ63" s="1">
        <v>511.701</v>
      </c>
      <c r="FA63" s="1">
        <v>508.425</v>
      </c>
      <c r="FB63" s="1">
        <v>36.2047</v>
      </c>
      <c r="FC63" s="1">
        <v>34.7326</v>
      </c>
      <c r="FD63" s="1">
        <v>30.0002</v>
      </c>
      <c r="FE63" s="1">
        <v>34.5297</v>
      </c>
      <c r="FF63" s="1">
        <v>34.4719</v>
      </c>
      <c r="FG63" s="1">
        <v>18.661</v>
      </c>
      <c r="FH63" s="1">
        <v>0.0</v>
      </c>
      <c r="FI63" s="1">
        <v>100.0</v>
      </c>
      <c r="FJ63" s="1">
        <v>-999.9</v>
      </c>
      <c r="FK63" s="1">
        <v>400.0</v>
      </c>
      <c r="FL63" s="1">
        <v>33.5758</v>
      </c>
      <c r="FM63" s="1">
        <v>101.274</v>
      </c>
      <c r="FN63" s="1">
        <v>100.584</v>
      </c>
    </row>
    <row r="64" ht="15.75" customHeight="1">
      <c r="A64" s="1">
        <v>48.0</v>
      </c>
      <c r="B64" s="1">
        <v>1.6073810515E9</v>
      </c>
      <c r="C64" s="1">
        <v>8819.40000009537</v>
      </c>
      <c r="D64" s="1" t="s">
        <v>492</v>
      </c>
      <c r="E64" s="1" t="s">
        <v>493</v>
      </c>
      <c r="F64" s="1" t="s">
        <v>494</v>
      </c>
      <c r="G64" s="1" t="s">
        <v>283</v>
      </c>
      <c r="H64" s="1">
        <v>1.6073810435E9</v>
      </c>
      <c r="I64" s="1">
        <f t="shared" si="1"/>
        <v>0.005204131921</v>
      </c>
      <c r="J64" s="1">
        <f t="shared" si="2"/>
        <v>13.48984925</v>
      </c>
      <c r="K64" s="1">
        <f t="shared" si="3"/>
        <v>381.6839032</v>
      </c>
      <c r="L64" s="1">
        <f t="shared" si="4"/>
        <v>230.8026348</v>
      </c>
      <c r="M64" s="1">
        <f t="shared" si="5"/>
        <v>23.58383272</v>
      </c>
      <c r="N64" s="1">
        <f t="shared" si="6"/>
        <v>39.00115495</v>
      </c>
      <c r="O64" s="1">
        <f t="shared" si="7"/>
        <v>0.1641533707</v>
      </c>
      <c r="P64" s="1">
        <f t="shared" si="8"/>
        <v>2.966583626</v>
      </c>
      <c r="Q64" s="1">
        <f t="shared" si="9"/>
        <v>0.1592690036</v>
      </c>
      <c r="R64" s="1">
        <f t="shared" si="10"/>
        <v>0.0999698623</v>
      </c>
      <c r="S64" s="1">
        <f t="shared" si="11"/>
        <v>231.291152</v>
      </c>
      <c r="T64" s="1">
        <f t="shared" si="12"/>
        <v>37.18384656</v>
      </c>
      <c r="U64" s="1">
        <f t="shared" si="13"/>
        <v>36.64666774</v>
      </c>
      <c r="V64" s="1">
        <f t="shared" si="14"/>
        <v>6.184297192</v>
      </c>
      <c r="W64" s="1">
        <f t="shared" si="15"/>
        <v>47.06284478</v>
      </c>
      <c r="X64" s="1">
        <f t="shared" si="16"/>
        <v>2.995470199</v>
      </c>
      <c r="Y64" s="1">
        <f t="shared" si="17"/>
        <v>6.364830287</v>
      </c>
      <c r="Z64" s="1">
        <f t="shared" si="18"/>
        <v>3.188826993</v>
      </c>
      <c r="AA64" s="1">
        <f t="shared" si="19"/>
        <v>-229.5022177</v>
      </c>
      <c r="AB64" s="1">
        <f t="shared" si="20"/>
        <v>84.25759898</v>
      </c>
      <c r="AC64" s="1">
        <f t="shared" si="21"/>
        <v>6.757267547</v>
      </c>
      <c r="AD64" s="1">
        <f t="shared" si="22"/>
        <v>92.80380085</v>
      </c>
      <c r="AE64" s="1">
        <v>0.0</v>
      </c>
      <c r="AF64" s="1">
        <v>0.0</v>
      </c>
      <c r="AG64" s="1">
        <f t="shared" si="23"/>
        <v>1</v>
      </c>
      <c r="AH64" s="1">
        <f t="shared" si="24"/>
        <v>0</v>
      </c>
      <c r="AI64" s="1">
        <f t="shared" si="25"/>
        <v>52230.56513</v>
      </c>
      <c r="AJ64" s="1" t="s">
        <v>263</v>
      </c>
      <c r="AK64" s="1">
        <v>715.476923076923</v>
      </c>
      <c r="AL64" s="1">
        <v>3262.08</v>
      </c>
      <c r="AM64" s="1">
        <f t="shared" si="26"/>
        <v>2546.603077</v>
      </c>
      <c r="AN64" s="1">
        <f t="shared" si="27"/>
        <v>0.7806684928</v>
      </c>
      <c r="AO64" s="1">
        <v>-0.577747479816223</v>
      </c>
      <c r="AP64" s="1" t="s">
        <v>495</v>
      </c>
      <c r="AQ64" s="1">
        <v>999.65216</v>
      </c>
      <c r="AR64" s="1">
        <v>1384.74</v>
      </c>
      <c r="AS64" s="1">
        <f t="shared" si="28"/>
        <v>0.2780939671</v>
      </c>
      <c r="AT64" s="1">
        <v>0.5</v>
      </c>
      <c r="AU64" s="1">
        <f t="shared" si="29"/>
        <v>1180.185097</v>
      </c>
      <c r="AV64" s="1">
        <f t="shared" si="30"/>
        <v>13.48984925</v>
      </c>
      <c r="AW64" s="1">
        <f t="shared" si="31"/>
        <v>164.1011777</v>
      </c>
      <c r="AX64" s="1">
        <f t="shared" si="32"/>
        <v>0.4576454786</v>
      </c>
      <c r="AY64" s="1">
        <f t="shared" si="33"/>
        <v>0.01191982238</v>
      </c>
      <c r="AZ64" s="1">
        <f t="shared" si="34"/>
        <v>1.355734651</v>
      </c>
      <c r="BA64" s="1" t="s">
        <v>496</v>
      </c>
      <c r="BB64" s="1">
        <v>751.02</v>
      </c>
      <c r="BC64" s="1">
        <f t="shared" si="35"/>
        <v>633.72</v>
      </c>
      <c r="BD64" s="1">
        <f t="shared" si="36"/>
        <v>0.6076624377</v>
      </c>
      <c r="BE64" s="1">
        <f t="shared" si="37"/>
        <v>0.7476284916</v>
      </c>
      <c r="BF64" s="1">
        <f t="shared" si="38"/>
        <v>0.575390834</v>
      </c>
      <c r="BG64" s="1">
        <f t="shared" si="39"/>
        <v>0.7371938002</v>
      </c>
      <c r="BH64" s="1">
        <f t="shared" si="40"/>
        <v>1400</v>
      </c>
      <c r="BI64" s="1">
        <f t="shared" si="41"/>
        <v>1180.185097</v>
      </c>
      <c r="BJ64" s="1">
        <f t="shared" si="42"/>
        <v>0.8429893547</v>
      </c>
      <c r="BK64" s="1">
        <f t="shared" si="43"/>
        <v>0.1959787094</v>
      </c>
      <c r="BL64" s="1">
        <v>6.0</v>
      </c>
      <c r="BM64" s="1">
        <v>0.5</v>
      </c>
      <c r="BN64" s="1" t="s">
        <v>266</v>
      </c>
      <c r="BO64" s="1">
        <v>2.0</v>
      </c>
      <c r="BP64" s="1">
        <v>1.6073810435E9</v>
      </c>
      <c r="BQ64" s="1">
        <v>381.683903225806</v>
      </c>
      <c r="BR64" s="1">
        <v>400.254967741936</v>
      </c>
      <c r="BS64" s="1">
        <v>29.3151</v>
      </c>
      <c r="BT64" s="1">
        <v>23.2533290322581</v>
      </c>
      <c r="BU64" s="1">
        <v>378.939903225806</v>
      </c>
      <c r="BV64" s="1">
        <v>29.0057</v>
      </c>
      <c r="BW64" s="1">
        <v>500.009548387097</v>
      </c>
      <c r="BX64" s="1">
        <v>102.134677419355</v>
      </c>
      <c r="BY64" s="1">
        <v>0.0471400967741935</v>
      </c>
      <c r="BZ64" s="1">
        <v>37.1734935483871</v>
      </c>
      <c r="CA64" s="1">
        <v>36.6466677419355</v>
      </c>
      <c r="CB64" s="1">
        <v>999.9</v>
      </c>
      <c r="CC64" s="1">
        <v>0.0</v>
      </c>
      <c r="CD64" s="1">
        <v>0.0</v>
      </c>
      <c r="CE64" s="1">
        <v>9999.20096774194</v>
      </c>
      <c r="CF64" s="1">
        <v>0.0</v>
      </c>
      <c r="CG64" s="1">
        <v>287.920774193548</v>
      </c>
      <c r="CH64" s="1">
        <v>1400.0</v>
      </c>
      <c r="CI64" s="1">
        <v>0.899997032258065</v>
      </c>
      <c r="CJ64" s="1">
        <v>0.1000028</v>
      </c>
      <c r="CK64" s="1">
        <v>0.0</v>
      </c>
      <c r="CL64" s="1">
        <v>1001.33412903226</v>
      </c>
      <c r="CM64" s="1">
        <v>4.99975</v>
      </c>
      <c r="CN64" s="1">
        <v>13607.7419354839</v>
      </c>
      <c r="CO64" s="1">
        <v>12178.0387096774</v>
      </c>
      <c r="CP64" s="1">
        <v>47.0</v>
      </c>
      <c r="CQ64" s="1">
        <v>48.633</v>
      </c>
      <c r="CR64" s="1">
        <v>47.683</v>
      </c>
      <c r="CS64" s="1">
        <v>48.3485806451613</v>
      </c>
      <c r="CT64" s="1">
        <v>48.929</v>
      </c>
      <c r="CU64" s="1">
        <v>1255.49709677419</v>
      </c>
      <c r="CV64" s="1">
        <v>139.503225806452</v>
      </c>
      <c r="CW64" s="1">
        <v>0.0</v>
      </c>
      <c r="CX64" s="1">
        <v>227.099999904633</v>
      </c>
      <c r="CY64" s="1">
        <v>0.0</v>
      </c>
      <c r="CZ64" s="1">
        <v>999.65216</v>
      </c>
      <c r="DA64" s="1">
        <v>-115.916000175575</v>
      </c>
      <c r="DB64" s="1">
        <v>-1542.71538693267</v>
      </c>
      <c r="DC64" s="1">
        <v>13585.056</v>
      </c>
      <c r="DD64" s="1">
        <v>15.0</v>
      </c>
      <c r="DE64" s="1">
        <v>1.607381083E9</v>
      </c>
      <c r="DF64" s="1" t="s">
        <v>497</v>
      </c>
      <c r="DG64" s="1">
        <v>1.607381083E9</v>
      </c>
      <c r="DH64" s="1">
        <v>1.607380303E9</v>
      </c>
      <c r="DI64" s="1">
        <v>16.0</v>
      </c>
      <c r="DJ64" s="1">
        <v>0.553</v>
      </c>
      <c r="DK64" s="1">
        <v>-0.256</v>
      </c>
      <c r="DL64" s="1">
        <v>2.744</v>
      </c>
      <c r="DM64" s="1">
        <v>0.309</v>
      </c>
      <c r="DN64" s="1">
        <v>411.0</v>
      </c>
      <c r="DO64" s="1">
        <v>25.0</v>
      </c>
      <c r="DP64" s="1">
        <v>0.11</v>
      </c>
      <c r="DQ64" s="1">
        <v>0.01</v>
      </c>
      <c r="DR64" s="1">
        <v>13.9686804626478</v>
      </c>
      <c r="DS64" s="1">
        <v>-0.899634251520373</v>
      </c>
      <c r="DT64" s="1">
        <v>0.0690948440816065</v>
      </c>
      <c r="DU64" s="1">
        <v>0.0</v>
      </c>
      <c r="DV64" s="1">
        <v>-19.1338612903226</v>
      </c>
      <c r="DW64" s="1">
        <v>1.1394241935485</v>
      </c>
      <c r="DX64" s="1">
        <v>0.0869586393245307</v>
      </c>
      <c r="DY64" s="1">
        <v>0.0</v>
      </c>
      <c r="DZ64" s="1">
        <v>6.06199870967742</v>
      </c>
      <c r="EA64" s="1">
        <v>-0.0308370967742122</v>
      </c>
      <c r="EB64" s="1">
        <v>0.00295752483908034</v>
      </c>
      <c r="EC64" s="1">
        <v>1.0</v>
      </c>
      <c r="ED64" s="1">
        <v>1.0</v>
      </c>
      <c r="EE64" s="1">
        <v>3.0</v>
      </c>
      <c r="EF64" s="1" t="s">
        <v>268</v>
      </c>
      <c r="EG64" s="1">
        <v>100.0</v>
      </c>
      <c r="EH64" s="1">
        <v>100.0</v>
      </c>
      <c r="EI64" s="1">
        <v>2.744</v>
      </c>
      <c r="EJ64" s="1">
        <v>0.3094</v>
      </c>
      <c r="EK64" s="1">
        <v>2.19104761904759</v>
      </c>
      <c r="EL64" s="1">
        <v>0.0</v>
      </c>
      <c r="EM64" s="1">
        <v>0.0</v>
      </c>
      <c r="EN64" s="1">
        <v>0.0</v>
      </c>
      <c r="EO64" s="1">
        <v>0.309400000000004</v>
      </c>
      <c r="EP64" s="1">
        <v>0.0</v>
      </c>
      <c r="EQ64" s="1">
        <v>0.0</v>
      </c>
      <c r="ER64" s="1">
        <v>0.0</v>
      </c>
      <c r="ES64" s="1">
        <v>-1.0</v>
      </c>
      <c r="ET64" s="1">
        <v>-1.0</v>
      </c>
      <c r="EU64" s="1">
        <v>-1.0</v>
      </c>
      <c r="EV64" s="1">
        <v>-1.0</v>
      </c>
      <c r="EW64" s="1">
        <v>12.8</v>
      </c>
      <c r="EX64" s="1">
        <v>12.5</v>
      </c>
      <c r="EY64" s="1">
        <v>2.0</v>
      </c>
      <c r="EZ64" s="1">
        <v>512.157</v>
      </c>
      <c r="FA64" s="1">
        <v>508.257</v>
      </c>
      <c r="FB64" s="1">
        <v>36.1887</v>
      </c>
      <c r="FC64" s="1">
        <v>34.6442</v>
      </c>
      <c r="FD64" s="1">
        <v>30.0001</v>
      </c>
      <c r="FE64" s="1">
        <v>34.4548</v>
      </c>
      <c r="FF64" s="1">
        <v>34.4035</v>
      </c>
      <c r="FG64" s="1">
        <v>18.5453</v>
      </c>
      <c r="FH64" s="1">
        <v>0.0</v>
      </c>
      <c r="FI64" s="1">
        <v>100.0</v>
      </c>
      <c r="FJ64" s="1">
        <v>-999.9</v>
      </c>
      <c r="FK64" s="1">
        <v>400.0</v>
      </c>
      <c r="FL64" s="1">
        <v>29.9899</v>
      </c>
      <c r="FM64" s="1">
        <v>101.287</v>
      </c>
      <c r="FN64" s="1">
        <v>100.605</v>
      </c>
    </row>
    <row r="65" ht="15.75" customHeight="1">
      <c r="A65" s="1">
        <v>49.0</v>
      </c>
      <c r="B65" s="1">
        <v>1.607381252E9</v>
      </c>
      <c r="C65" s="1">
        <v>9019.90000009537</v>
      </c>
      <c r="D65" s="1" t="s">
        <v>498</v>
      </c>
      <c r="E65" s="1" t="s">
        <v>499</v>
      </c>
      <c r="F65" s="1" t="s">
        <v>494</v>
      </c>
      <c r="G65" s="1" t="s">
        <v>283</v>
      </c>
      <c r="H65" s="1">
        <v>1.60738124425E9</v>
      </c>
      <c r="I65" s="1">
        <f t="shared" si="1"/>
        <v>0.004909114312</v>
      </c>
      <c r="J65" s="1">
        <f t="shared" si="2"/>
        <v>12.59197231</v>
      </c>
      <c r="K65" s="1">
        <f t="shared" si="3"/>
        <v>382.5827667</v>
      </c>
      <c r="L65" s="1">
        <f t="shared" si="4"/>
        <v>240.1303343</v>
      </c>
      <c r="M65" s="1">
        <f t="shared" si="5"/>
        <v>24.53704584</v>
      </c>
      <c r="N65" s="1">
        <f t="shared" si="6"/>
        <v>39.09314877</v>
      </c>
      <c r="O65" s="1">
        <f t="shared" si="7"/>
        <v>0.1627281786</v>
      </c>
      <c r="P65" s="1">
        <f t="shared" si="8"/>
        <v>2.966721329</v>
      </c>
      <c r="Q65" s="1">
        <f t="shared" si="9"/>
        <v>0.1579271367</v>
      </c>
      <c r="R65" s="1">
        <f t="shared" si="10"/>
        <v>0.09912401619</v>
      </c>
      <c r="S65" s="1">
        <f t="shared" si="11"/>
        <v>231.2918228</v>
      </c>
      <c r="T65" s="1">
        <f t="shared" si="12"/>
        <v>37.1862648</v>
      </c>
      <c r="U65" s="1">
        <f t="shared" si="13"/>
        <v>36.12748333</v>
      </c>
      <c r="V65" s="1">
        <f t="shared" si="14"/>
        <v>6.010749701</v>
      </c>
      <c r="W65" s="1">
        <f t="shared" si="15"/>
        <v>46.91306756</v>
      </c>
      <c r="X65" s="1">
        <f t="shared" si="16"/>
        <v>2.974094336</v>
      </c>
      <c r="Y65" s="1">
        <f t="shared" si="17"/>
        <v>6.339586154</v>
      </c>
      <c r="Z65" s="1">
        <f t="shared" si="18"/>
        <v>3.036655365</v>
      </c>
      <c r="AA65" s="1">
        <f t="shared" si="19"/>
        <v>-216.4919411</v>
      </c>
      <c r="AB65" s="1">
        <f t="shared" si="20"/>
        <v>155.644242</v>
      </c>
      <c r="AC65" s="1">
        <f t="shared" si="21"/>
        <v>12.44602185</v>
      </c>
      <c r="AD65" s="1">
        <f t="shared" si="22"/>
        <v>182.8901455</v>
      </c>
      <c r="AE65" s="1">
        <v>0.0</v>
      </c>
      <c r="AF65" s="1">
        <v>0.0</v>
      </c>
      <c r="AG65" s="1">
        <f t="shared" si="23"/>
        <v>1</v>
      </c>
      <c r="AH65" s="1">
        <f t="shared" si="24"/>
        <v>0</v>
      </c>
      <c r="AI65" s="1">
        <f t="shared" si="25"/>
        <v>52246.76928</v>
      </c>
      <c r="AJ65" s="1" t="s">
        <v>263</v>
      </c>
      <c r="AK65" s="1">
        <v>715.476923076923</v>
      </c>
      <c r="AL65" s="1">
        <v>3262.08</v>
      </c>
      <c r="AM65" s="1">
        <f t="shared" si="26"/>
        <v>2546.603077</v>
      </c>
      <c r="AN65" s="1">
        <f t="shared" si="27"/>
        <v>0.7806684928</v>
      </c>
      <c r="AO65" s="1">
        <v>-0.577747479816223</v>
      </c>
      <c r="AP65" s="1" t="s">
        <v>500</v>
      </c>
      <c r="AQ65" s="1">
        <v>944.3574</v>
      </c>
      <c r="AR65" s="1">
        <v>1276.56</v>
      </c>
      <c r="AS65" s="1">
        <f t="shared" si="28"/>
        <v>0.2602326565</v>
      </c>
      <c r="AT65" s="1">
        <v>0.5</v>
      </c>
      <c r="AU65" s="1">
        <f t="shared" si="29"/>
        <v>1180.189481</v>
      </c>
      <c r="AV65" s="1">
        <f t="shared" si="30"/>
        <v>12.59197231</v>
      </c>
      <c r="AW65" s="1">
        <f t="shared" si="31"/>
        <v>153.5619219</v>
      </c>
      <c r="AX65" s="1">
        <f t="shared" si="32"/>
        <v>0.42511907</v>
      </c>
      <c r="AY65" s="1">
        <f t="shared" si="33"/>
        <v>0.01115898761</v>
      </c>
      <c r="AZ65" s="1">
        <f t="shared" si="34"/>
        <v>1.55536755</v>
      </c>
      <c r="BA65" s="1" t="s">
        <v>501</v>
      </c>
      <c r="BB65" s="1">
        <v>733.87</v>
      </c>
      <c r="BC65" s="1">
        <f t="shared" si="35"/>
        <v>542.69</v>
      </c>
      <c r="BD65" s="1">
        <f t="shared" si="36"/>
        <v>0.6121406328</v>
      </c>
      <c r="BE65" s="1">
        <f t="shared" si="37"/>
        <v>0.785346154</v>
      </c>
      <c r="BF65" s="1">
        <f t="shared" si="38"/>
        <v>0.5920738188</v>
      </c>
      <c r="BG65" s="1">
        <f t="shared" si="39"/>
        <v>0.7796739186</v>
      </c>
      <c r="BH65" s="1">
        <f t="shared" si="40"/>
        <v>1400.005333</v>
      </c>
      <c r="BI65" s="1">
        <f t="shared" si="41"/>
        <v>1180.189481</v>
      </c>
      <c r="BJ65" s="1">
        <f t="shared" si="42"/>
        <v>0.8429892749</v>
      </c>
      <c r="BK65" s="1">
        <f t="shared" si="43"/>
        <v>0.1959785497</v>
      </c>
      <c r="BL65" s="1">
        <v>6.0</v>
      </c>
      <c r="BM65" s="1">
        <v>0.5</v>
      </c>
      <c r="BN65" s="1" t="s">
        <v>266</v>
      </c>
      <c r="BO65" s="1">
        <v>2.0</v>
      </c>
      <c r="BP65" s="1">
        <v>1.60738124425E9</v>
      </c>
      <c r="BQ65" s="1">
        <v>382.582766666667</v>
      </c>
      <c r="BR65" s="1">
        <v>399.946266666667</v>
      </c>
      <c r="BS65" s="1">
        <v>29.1057966666667</v>
      </c>
      <c r="BT65" s="1">
        <v>23.38653</v>
      </c>
      <c r="BU65" s="1">
        <v>379.8387</v>
      </c>
      <c r="BV65" s="1">
        <v>28.7963933333333</v>
      </c>
      <c r="BW65" s="1">
        <v>500.018366666667</v>
      </c>
      <c r="BX65" s="1">
        <v>102.135666666667</v>
      </c>
      <c r="BY65" s="1">
        <v>0.0465333166666667</v>
      </c>
      <c r="BZ65" s="1">
        <v>37.1006133333333</v>
      </c>
      <c r="CA65" s="1">
        <v>36.1274833333333</v>
      </c>
      <c r="CB65" s="1">
        <v>999.9</v>
      </c>
      <c r="CC65" s="1">
        <v>0.0</v>
      </c>
      <c r="CD65" s="1">
        <v>0.0</v>
      </c>
      <c r="CE65" s="1">
        <v>9999.884</v>
      </c>
      <c r="CF65" s="1">
        <v>0.0</v>
      </c>
      <c r="CG65" s="1">
        <v>613.15</v>
      </c>
      <c r="CH65" s="1">
        <v>1400.00533333333</v>
      </c>
      <c r="CI65" s="1">
        <v>0.900002233333334</v>
      </c>
      <c r="CJ65" s="1">
        <v>0.0999974833333334</v>
      </c>
      <c r="CK65" s="1">
        <v>0.0</v>
      </c>
      <c r="CL65" s="1">
        <v>944.517233333333</v>
      </c>
      <c r="CM65" s="1">
        <v>4.99975</v>
      </c>
      <c r="CN65" s="1">
        <v>12815.2566666667</v>
      </c>
      <c r="CO65" s="1">
        <v>12178.1033333333</v>
      </c>
      <c r="CP65" s="1">
        <v>46.9958</v>
      </c>
      <c r="CQ65" s="1">
        <v>48.6787333333333</v>
      </c>
      <c r="CR65" s="1">
        <v>47.687</v>
      </c>
      <c r="CS65" s="1">
        <v>48.3037333333333</v>
      </c>
      <c r="CT65" s="1">
        <v>48.9080666666667</v>
      </c>
      <c r="CU65" s="1">
        <v>1255.50533333333</v>
      </c>
      <c r="CV65" s="1">
        <v>139.5</v>
      </c>
      <c r="CW65" s="1">
        <v>0.0</v>
      </c>
      <c r="CX65" s="1">
        <v>199.5</v>
      </c>
      <c r="CY65" s="1">
        <v>0.0</v>
      </c>
      <c r="CZ65" s="1">
        <v>944.3574</v>
      </c>
      <c r="DA65" s="1">
        <v>-23.901153893229</v>
      </c>
      <c r="DB65" s="1">
        <v>-310.807692788231</v>
      </c>
      <c r="DC65" s="1">
        <v>12813.136</v>
      </c>
      <c r="DD65" s="1">
        <v>15.0</v>
      </c>
      <c r="DE65" s="1">
        <v>1.607381083E9</v>
      </c>
      <c r="DF65" s="1" t="s">
        <v>497</v>
      </c>
      <c r="DG65" s="1">
        <v>1.607381083E9</v>
      </c>
      <c r="DH65" s="1">
        <v>1.607380303E9</v>
      </c>
      <c r="DI65" s="1">
        <v>16.0</v>
      </c>
      <c r="DJ65" s="1">
        <v>0.553</v>
      </c>
      <c r="DK65" s="1">
        <v>-0.256</v>
      </c>
      <c r="DL65" s="1">
        <v>2.744</v>
      </c>
      <c r="DM65" s="1">
        <v>0.309</v>
      </c>
      <c r="DN65" s="1">
        <v>411.0</v>
      </c>
      <c r="DO65" s="1">
        <v>25.0</v>
      </c>
      <c r="DP65" s="1">
        <v>0.11</v>
      </c>
      <c r="DQ65" s="1">
        <v>0.01</v>
      </c>
      <c r="DR65" s="1">
        <v>12.5942613728261</v>
      </c>
      <c r="DS65" s="1">
        <v>-0.270569176259544</v>
      </c>
      <c r="DT65" s="1">
        <v>0.024866750414555</v>
      </c>
      <c r="DU65" s="1">
        <v>1.0</v>
      </c>
      <c r="DV65" s="1">
        <v>-17.3645451612903</v>
      </c>
      <c r="DW65" s="1">
        <v>0.257540322580668</v>
      </c>
      <c r="DX65" s="1">
        <v>0.0257990602318174</v>
      </c>
      <c r="DY65" s="1">
        <v>0.0</v>
      </c>
      <c r="DZ65" s="1">
        <v>5.71855387096774</v>
      </c>
      <c r="EA65" s="1">
        <v>0.170803064516118</v>
      </c>
      <c r="EB65" s="1">
        <v>0.01277464441205</v>
      </c>
      <c r="EC65" s="1">
        <v>1.0</v>
      </c>
      <c r="ED65" s="1">
        <v>2.0</v>
      </c>
      <c r="EE65" s="1">
        <v>3.0</v>
      </c>
      <c r="EF65" s="1" t="s">
        <v>275</v>
      </c>
      <c r="EG65" s="1">
        <v>100.0</v>
      </c>
      <c r="EH65" s="1">
        <v>100.0</v>
      </c>
      <c r="EI65" s="1">
        <v>2.744</v>
      </c>
      <c r="EJ65" s="1">
        <v>0.3094</v>
      </c>
      <c r="EK65" s="1">
        <v>2.74409523809521</v>
      </c>
      <c r="EL65" s="1">
        <v>0.0</v>
      </c>
      <c r="EM65" s="1">
        <v>0.0</v>
      </c>
      <c r="EN65" s="1">
        <v>0.0</v>
      </c>
      <c r="EO65" s="1">
        <v>0.309400000000004</v>
      </c>
      <c r="EP65" s="1">
        <v>0.0</v>
      </c>
      <c r="EQ65" s="1">
        <v>0.0</v>
      </c>
      <c r="ER65" s="1">
        <v>0.0</v>
      </c>
      <c r="ES65" s="1">
        <v>-1.0</v>
      </c>
      <c r="ET65" s="1">
        <v>-1.0</v>
      </c>
      <c r="EU65" s="1">
        <v>-1.0</v>
      </c>
      <c r="EV65" s="1">
        <v>-1.0</v>
      </c>
      <c r="EW65" s="1">
        <v>2.8</v>
      </c>
      <c r="EX65" s="1">
        <v>15.8</v>
      </c>
      <c r="EY65" s="1">
        <v>2.0</v>
      </c>
      <c r="EZ65" s="1">
        <v>513.436</v>
      </c>
      <c r="FA65" s="1">
        <v>508.623</v>
      </c>
      <c r="FB65" s="1">
        <v>36.1633</v>
      </c>
      <c r="FC65" s="1">
        <v>34.6789</v>
      </c>
      <c r="FD65" s="1">
        <v>29.9999</v>
      </c>
      <c r="FE65" s="1">
        <v>34.4829</v>
      </c>
      <c r="FF65" s="1">
        <v>34.4253</v>
      </c>
      <c r="FG65" s="1">
        <v>18.1507</v>
      </c>
      <c r="FH65" s="1">
        <v>0.0</v>
      </c>
      <c r="FI65" s="1">
        <v>100.0</v>
      </c>
      <c r="FJ65" s="1">
        <v>-999.9</v>
      </c>
      <c r="FK65" s="1">
        <v>400.0</v>
      </c>
      <c r="FL65" s="1">
        <v>29.9899</v>
      </c>
      <c r="FM65" s="1">
        <v>101.284</v>
      </c>
      <c r="FN65" s="1">
        <v>100.603</v>
      </c>
    </row>
    <row r="66" ht="15.75" customHeight="1">
      <c r="A66" s="1">
        <v>50.0</v>
      </c>
      <c r="B66" s="1">
        <v>1.607381387E9</v>
      </c>
      <c r="C66" s="1">
        <v>9154.90000009537</v>
      </c>
      <c r="D66" s="1" t="s">
        <v>502</v>
      </c>
      <c r="E66" s="1" t="s">
        <v>503</v>
      </c>
      <c r="F66" s="1" t="s">
        <v>504</v>
      </c>
      <c r="G66" s="1" t="s">
        <v>357</v>
      </c>
      <c r="H66" s="1">
        <v>1.607381379E9</v>
      </c>
      <c r="I66" s="1">
        <f t="shared" si="1"/>
        <v>0.000961201326</v>
      </c>
      <c r="J66" s="1">
        <f t="shared" si="2"/>
        <v>3.287513515</v>
      </c>
      <c r="K66" s="1">
        <f t="shared" si="3"/>
        <v>395.5572903</v>
      </c>
      <c r="L66" s="1">
        <f t="shared" si="4"/>
        <v>155.4556946</v>
      </c>
      <c r="M66" s="1">
        <f t="shared" si="5"/>
        <v>15.8844452</v>
      </c>
      <c r="N66" s="1">
        <f t="shared" si="6"/>
        <v>40.41799895</v>
      </c>
      <c r="O66" s="1">
        <f t="shared" si="7"/>
        <v>0.02376234541</v>
      </c>
      <c r="P66" s="1">
        <f t="shared" si="8"/>
        <v>2.966900894</v>
      </c>
      <c r="Q66" s="1">
        <f t="shared" si="9"/>
        <v>0.02365711977</v>
      </c>
      <c r="R66" s="1">
        <f t="shared" si="10"/>
        <v>0.014795115</v>
      </c>
      <c r="S66" s="1">
        <f t="shared" si="11"/>
        <v>231.2877366</v>
      </c>
      <c r="T66" s="1">
        <f t="shared" si="12"/>
        <v>38.30691651</v>
      </c>
      <c r="U66" s="1">
        <f t="shared" si="13"/>
        <v>37.43481613</v>
      </c>
      <c r="V66" s="1">
        <f t="shared" si="14"/>
        <v>6.456065606</v>
      </c>
      <c r="W66" s="1">
        <f t="shared" si="15"/>
        <v>38.97420977</v>
      </c>
      <c r="X66" s="1">
        <f t="shared" si="16"/>
        <v>2.486105193</v>
      </c>
      <c r="Y66" s="1">
        <f t="shared" si="17"/>
        <v>6.378846954</v>
      </c>
      <c r="Z66" s="1">
        <f t="shared" si="18"/>
        <v>3.969960413</v>
      </c>
      <c r="AA66" s="1">
        <f t="shared" si="19"/>
        <v>-42.38897848</v>
      </c>
      <c r="AB66" s="1">
        <f t="shared" si="20"/>
        <v>-35.34361928</v>
      </c>
      <c r="AC66" s="1">
        <f t="shared" si="21"/>
        <v>-2.845553395</v>
      </c>
      <c r="AD66" s="1">
        <f t="shared" si="22"/>
        <v>150.7095854</v>
      </c>
      <c r="AE66" s="1">
        <v>0.0</v>
      </c>
      <c r="AF66" s="1">
        <v>0.0</v>
      </c>
      <c r="AG66" s="1">
        <f t="shared" si="23"/>
        <v>1</v>
      </c>
      <c r="AH66" s="1">
        <f t="shared" si="24"/>
        <v>0</v>
      </c>
      <c r="AI66" s="1">
        <f t="shared" si="25"/>
        <v>52232.73091</v>
      </c>
      <c r="AJ66" s="1" t="s">
        <v>263</v>
      </c>
      <c r="AK66" s="1">
        <v>715.476923076923</v>
      </c>
      <c r="AL66" s="1">
        <v>3262.08</v>
      </c>
      <c r="AM66" s="1">
        <f t="shared" si="26"/>
        <v>2546.603077</v>
      </c>
      <c r="AN66" s="1">
        <f t="shared" si="27"/>
        <v>0.7806684928</v>
      </c>
      <c r="AO66" s="1">
        <v>-0.577747479816223</v>
      </c>
      <c r="AP66" s="1" t="s">
        <v>505</v>
      </c>
      <c r="AQ66" s="1">
        <v>924.612423076923</v>
      </c>
      <c r="AR66" s="1">
        <v>1095.07</v>
      </c>
      <c r="AS66" s="1">
        <f t="shared" si="28"/>
        <v>0.1556590692</v>
      </c>
      <c r="AT66" s="1">
        <v>0.5</v>
      </c>
      <c r="AU66" s="1">
        <f t="shared" si="29"/>
        <v>1180.170127</v>
      </c>
      <c r="AV66" s="1">
        <f t="shared" si="30"/>
        <v>3.287513515</v>
      </c>
      <c r="AW66" s="1">
        <f t="shared" si="31"/>
        <v>91.85209171</v>
      </c>
      <c r="AX66" s="1">
        <f t="shared" si="32"/>
        <v>0.4461997863</v>
      </c>
      <c r="AY66" s="1">
        <f t="shared" si="33"/>
        <v>0.003275172713</v>
      </c>
      <c r="AZ66" s="1">
        <f t="shared" si="34"/>
        <v>1.978878063</v>
      </c>
      <c r="BA66" s="1" t="s">
        <v>506</v>
      </c>
      <c r="BB66" s="1">
        <v>606.45</v>
      </c>
      <c r="BC66" s="1">
        <f t="shared" si="35"/>
        <v>488.62</v>
      </c>
      <c r="BD66" s="1">
        <f t="shared" si="36"/>
        <v>0.3488550958</v>
      </c>
      <c r="BE66" s="1">
        <f t="shared" si="37"/>
        <v>0.8160059948</v>
      </c>
      <c r="BF66" s="1">
        <f t="shared" si="38"/>
        <v>0.4490534398</v>
      </c>
      <c r="BG66" s="1">
        <f t="shared" si="39"/>
        <v>0.8509414049</v>
      </c>
      <c r="BH66" s="1">
        <f t="shared" si="40"/>
        <v>1399.982581</v>
      </c>
      <c r="BI66" s="1">
        <f t="shared" si="41"/>
        <v>1180.170127</v>
      </c>
      <c r="BJ66" s="1">
        <f t="shared" si="42"/>
        <v>0.8429891506</v>
      </c>
      <c r="BK66" s="1">
        <f t="shared" si="43"/>
        <v>0.1959783013</v>
      </c>
      <c r="BL66" s="1">
        <v>6.0</v>
      </c>
      <c r="BM66" s="1">
        <v>0.5</v>
      </c>
      <c r="BN66" s="1" t="s">
        <v>266</v>
      </c>
      <c r="BO66" s="1">
        <v>2.0</v>
      </c>
      <c r="BP66" s="1">
        <v>1.607381379E9</v>
      </c>
      <c r="BQ66" s="1">
        <v>395.557290322581</v>
      </c>
      <c r="BR66" s="1">
        <v>399.958419354839</v>
      </c>
      <c r="BS66" s="1">
        <v>24.3306709677419</v>
      </c>
      <c r="BT66" s="1">
        <v>23.2053290322581</v>
      </c>
      <c r="BU66" s="1">
        <v>392.813129032258</v>
      </c>
      <c r="BV66" s="1">
        <v>24.0212709677419</v>
      </c>
      <c r="BW66" s="1">
        <v>500.015838709677</v>
      </c>
      <c r="BX66" s="1">
        <v>102.132741935484</v>
      </c>
      <c r="BY66" s="1">
        <v>0.0471443580645161</v>
      </c>
      <c r="BZ66" s="1">
        <v>37.2138516129032</v>
      </c>
      <c r="CA66" s="1">
        <v>37.4348161290323</v>
      </c>
      <c r="CB66" s="1">
        <v>999.9</v>
      </c>
      <c r="CC66" s="1">
        <v>0.0</v>
      </c>
      <c r="CD66" s="1">
        <v>0.0</v>
      </c>
      <c r="CE66" s="1">
        <v>10001.1874193548</v>
      </c>
      <c r="CF66" s="1">
        <v>0.0</v>
      </c>
      <c r="CG66" s="1">
        <v>324.573516129032</v>
      </c>
      <c r="CH66" s="1">
        <v>1399.98258064516</v>
      </c>
      <c r="CI66" s="1">
        <v>0.900002806451613</v>
      </c>
      <c r="CJ66" s="1">
        <v>0.0999973709677419</v>
      </c>
      <c r="CK66" s="1">
        <v>0.0</v>
      </c>
      <c r="CL66" s="1">
        <v>925.043129032258</v>
      </c>
      <c r="CM66" s="1">
        <v>4.99975</v>
      </c>
      <c r="CN66" s="1">
        <v>12686.4483870968</v>
      </c>
      <c r="CO66" s="1">
        <v>12177.9</v>
      </c>
      <c r="CP66" s="1">
        <v>46.937</v>
      </c>
      <c r="CQ66" s="1">
        <v>48.562</v>
      </c>
      <c r="CR66" s="1">
        <v>47.625</v>
      </c>
      <c r="CS66" s="1">
        <v>48.1930967741935</v>
      </c>
      <c r="CT66" s="1">
        <v>48.812</v>
      </c>
      <c r="CU66" s="1">
        <v>1255.49064516129</v>
      </c>
      <c r="CV66" s="1">
        <v>139.491935483871</v>
      </c>
      <c r="CW66" s="1">
        <v>0.0</v>
      </c>
      <c r="CX66" s="1">
        <v>134.0</v>
      </c>
      <c r="CY66" s="1">
        <v>0.0</v>
      </c>
      <c r="CZ66" s="1">
        <v>924.612423076923</v>
      </c>
      <c r="DA66" s="1">
        <v>-78.339658159757</v>
      </c>
      <c r="DB66" s="1">
        <v>-1061.81880400919</v>
      </c>
      <c r="DC66" s="1">
        <v>12680.3846153846</v>
      </c>
      <c r="DD66" s="1">
        <v>15.0</v>
      </c>
      <c r="DE66" s="1">
        <v>1.607381083E9</v>
      </c>
      <c r="DF66" s="1" t="s">
        <v>497</v>
      </c>
      <c r="DG66" s="1">
        <v>1.607381083E9</v>
      </c>
      <c r="DH66" s="1">
        <v>1.607380303E9</v>
      </c>
      <c r="DI66" s="1">
        <v>16.0</v>
      </c>
      <c r="DJ66" s="1">
        <v>0.553</v>
      </c>
      <c r="DK66" s="1">
        <v>-0.256</v>
      </c>
      <c r="DL66" s="1">
        <v>2.744</v>
      </c>
      <c r="DM66" s="1">
        <v>0.309</v>
      </c>
      <c r="DN66" s="1">
        <v>411.0</v>
      </c>
      <c r="DO66" s="1">
        <v>25.0</v>
      </c>
      <c r="DP66" s="1">
        <v>0.11</v>
      </c>
      <c r="DQ66" s="1">
        <v>0.01</v>
      </c>
      <c r="DR66" s="1">
        <v>3.28880768282406</v>
      </c>
      <c r="DS66" s="1">
        <v>0.399214556919354</v>
      </c>
      <c r="DT66" s="1">
        <v>0.0471913265568073</v>
      </c>
      <c r="DU66" s="1">
        <v>1.0</v>
      </c>
      <c r="DV66" s="1">
        <v>-4.40100032258065</v>
      </c>
      <c r="DW66" s="1">
        <v>-0.704333709677414</v>
      </c>
      <c r="DX66" s="1">
        <v>0.0722690310010549</v>
      </c>
      <c r="DY66" s="1">
        <v>0.0</v>
      </c>
      <c r="DZ66" s="1">
        <v>1.12534193548387</v>
      </c>
      <c r="EA66" s="1">
        <v>0.751211129032256</v>
      </c>
      <c r="EB66" s="1">
        <v>0.0564268450421888</v>
      </c>
      <c r="EC66" s="1">
        <v>0.0</v>
      </c>
      <c r="ED66" s="1">
        <v>1.0</v>
      </c>
      <c r="EE66" s="1">
        <v>3.0</v>
      </c>
      <c r="EF66" s="1" t="s">
        <v>268</v>
      </c>
      <c r="EG66" s="1">
        <v>100.0</v>
      </c>
      <c r="EH66" s="1">
        <v>100.0</v>
      </c>
      <c r="EI66" s="1">
        <v>2.744</v>
      </c>
      <c r="EJ66" s="1">
        <v>0.3094</v>
      </c>
      <c r="EK66" s="1">
        <v>2.74409523809521</v>
      </c>
      <c r="EL66" s="1">
        <v>0.0</v>
      </c>
      <c r="EM66" s="1">
        <v>0.0</v>
      </c>
      <c r="EN66" s="1">
        <v>0.0</v>
      </c>
      <c r="EO66" s="1">
        <v>0.309400000000004</v>
      </c>
      <c r="EP66" s="1">
        <v>0.0</v>
      </c>
      <c r="EQ66" s="1">
        <v>0.0</v>
      </c>
      <c r="ER66" s="1">
        <v>0.0</v>
      </c>
      <c r="ES66" s="1">
        <v>-1.0</v>
      </c>
      <c r="ET66" s="1">
        <v>-1.0</v>
      </c>
      <c r="EU66" s="1">
        <v>-1.0</v>
      </c>
      <c r="EV66" s="1">
        <v>-1.0</v>
      </c>
      <c r="EW66" s="1">
        <v>5.1</v>
      </c>
      <c r="EX66" s="1">
        <v>18.1</v>
      </c>
      <c r="EY66" s="1">
        <v>2.0</v>
      </c>
      <c r="EZ66" s="1">
        <v>511.896</v>
      </c>
      <c r="FA66" s="1">
        <v>508.328</v>
      </c>
      <c r="FB66" s="1">
        <v>36.1273</v>
      </c>
      <c r="FC66" s="1">
        <v>34.6127</v>
      </c>
      <c r="FD66" s="1">
        <v>30.0</v>
      </c>
      <c r="FE66" s="1">
        <v>34.4268</v>
      </c>
      <c r="FF66" s="1">
        <v>34.3756</v>
      </c>
      <c r="FG66" s="1">
        <v>18.243</v>
      </c>
      <c r="FH66" s="1">
        <v>0.0</v>
      </c>
      <c r="FI66" s="1">
        <v>100.0</v>
      </c>
      <c r="FJ66" s="1">
        <v>-999.9</v>
      </c>
      <c r="FK66" s="1">
        <v>400.0</v>
      </c>
      <c r="FL66" s="1">
        <v>28.8536</v>
      </c>
      <c r="FM66" s="1">
        <v>101.295</v>
      </c>
      <c r="FN66" s="1">
        <v>100.615</v>
      </c>
    </row>
    <row r="67" ht="15.75" customHeight="1">
      <c r="A67" s="1">
        <v>51.0</v>
      </c>
      <c r="B67" s="1">
        <v>1.6073815295E9</v>
      </c>
      <c r="C67" s="1">
        <v>9297.40000009537</v>
      </c>
      <c r="D67" s="1" t="s">
        <v>507</v>
      </c>
      <c r="E67" s="1" t="s">
        <v>508</v>
      </c>
      <c r="F67" s="1" t="s">
        <v>504</v>
      </c>
      <c r="G67" s="1" t="s">
        <v>357</v>
      </c>
      <c r="H67" s="1">
        <v>1.6073815215E9</v>
      </c>
      <c r="I67" s="1">
        <f t="shared" si="1"/>
        <v>0.0004364783032</v>
      </c>
      <c r="J67" s="1">
        <f t="shared" si="2"/>
        <v>1.879954442</v>
      </c>
      <c r="K67" s="1">
        <f t="shared" si="3"/>
        <v>397.7247419</v>
      </c>
      <c r="L67" s="1">
        <f t="shared" si="4"/>
        <v>91.37992251</v>
      </c>
      <c r="M67" s="1">
        <f t="shared" si="5"/>
        <v>9.337431716</v>
      </c>
      <c r="N67" s="1">
        <f t="shared" si="6"/>
        <v>40.64052056</v>
      </c>
      <c r="O67" s="1">
        <f t="shared" si="7"/>
        <v>0.01039355248</v>
      </c>
      <c r="P67" s="1">
        <f t="shared" si="8"/>
        <v>2.966582547</v>
      </c>
      <c r="Q67" s="1">
        <f t="shared" si="9"/>
        <v>0.01037336477</v>
      </c>
      <c r="R67" s="1">
        <f t="shared" si="10"/>
        <v>0.006485163461</v>
      </c>
      <c r="S67" s="1">
        <f t="shared" si="11"/>
        <v>231.2888611</v>
      </c>
      <c r="T67" s="1">
        <f t="shared" si="12"/>
        <v>38.49986528</v>
      </c>
      <c r="U67" s="1">
        <f t="shared" si="13"/>
        <v>37.6100871</v>
      </c>
      <c r="V67" s="1">
        <f t="shared" si="14"/>
        <v>6.517891871</v>
      </c>
      <c r="W67" s="1">
        <f t="shared" si="15"/>
        <v>37.59932161</v>
      </c>
      <c r="X67" s="1">
        <f t="shared" si="16"/>
        <v>2.406122041</v>
      </c>
      <c r="Y67" s="1">
        <f t="shared" si="17"/>
        <v>6.399376206</v>
      </c>
      <c r="Z67" s="1">
        <f t="shared" si="18"/>
        <v>4.111769831</v>
      </c>
      <c r="AA67" s="1">
        <f t="shared" si="19"/>
        <v>-19.24869317</v>
      </c>
      <c r="AB67" s="1">
        <f t="shared" si="20"/>
        <v>-53.94019745</v>
      </c>
      <c r="AC67" s="1">
        <f t="shared" si="21"/>
        <v>-4.348170453</v>
      </c>
      <c r="AD67" s="1">
        <f t="shared" si="22"/>
        <v>153.7518</v>
      </c>
      <c r="AE67" s="1">
        <v>0.0</v>
      </c>
      <c r="AF67" s="1">
        <v>0.0</v>
      </c>
      <c r="AG67" s="1">
        <f t="shared" si="23"/>
        <v>1</v>
      </c>
      <c r="AH67" s="1">
        <f t="shared" si="24"/>
        <v>0</v>
      </c>
      <c r="AI67" s="1">
        <f t="shared" si="25"/>
        <v>52213.83598</v>
      </c>
      <c r="AJ67" s="1" t="s">
        <v>263</v>
      </c>
      <c r="AK67" s="1">
        <v>715.476923076923</v>
      </c>
      <c r="AL67" s="1">
        <v>3262.08</v>
      </c>
      <c r="AM67" s="1">
        <f t="shared" si="26"/>
        <v>2546.603077</v>
      </c>
      <c r="AN67" s="1">
        <f t="shared" si="27"/>
        <v>0.7806684928</v>
      </c>
      <c r="AO67" s="1">
        <v>-0.577747479816223</v>
      </c>
      <c r="AP67" s="1" t="s">
        <v>509</v>
      </c>
      <c r="AQ67" s="1">
        <v>1114.8012</v>
      </c>
      <c r="AR67" s="1">
        <v>1197.38</v>
      </c>
      <c r="AS67" s="1">
        <f t="shared" si="28"/>
        <v>0.06896624296</v>
      </c>
      <c r="AT67" s="1">
        <v>0.5</v>
      </c>
      <c r="AU67" s="1">
        <f t="shared" si="29"/>
        <v>1180.173891</v>
      </c>
      <c r="AV67" s="1">
        <f t="shared" si="30"/>
        <v>1.879954442</v>
      </c>
      <c r="AW67" s="1">
        <f t="shared" si="31"/>
        <v>40.69607966</v>
      </c>
      <c r="AX67" s="1">
        <f t="shared" si="32"/>
        <v>0.425487314</v>
      </c>
      <c r="AY67" s="1">
        <f t="shared" si="33"/>
        <v>0.002082491352</v>
      </c>
      <c r="AZ67" s="1">
        <f t="shared" si="34"/>
        <v>1.72434816</v>
      </c>
      <c r="BA67" s="1" t="s">
        <v>510</v>
      </c>
      <c r="BB67" s="1">
        <v>687.91</v>
      </c>
      <c r="BC67" s="1">
        <f t="shared" si="35"/>
        <v>509.47</v>
      </c>
      <c r="BD67" s="1">
        <f t="shared" si="36"/>
        <v>0.1620876597</v>
      </c>
      <c r="BE67" s="1">
        <f t="shared" si="37"/>
        <v>0.8020837785</v>
      </c>
      <c r="BF67" s="1">
        <f t="shared" si="38"/>
        <v>0.1713597691</v>
      </c>
      <c r="BG67" s="1">
        <f t="shared" si="39"/>
        <v>0.810766318</v>
      </c>
      <c r="BH67" s="1">
        <f t="shared" si="40"/>
        <v>1399.986774</v>
      </c>
      <c r="BI67" s="1">
        <f t="shared" si="41"/>
        <v>1180.173891</v>
      </c>
      <c r="BJ67" s="1">
        <f t="shared" si="42"/>
        <v>0.8429893145</v>
      </c>
      <c r="BK67" s="1">
        <f t="shared" si="43"/>
        <v>0.195978629</v>
      </c>
      <c r="BL67" s="1">
        <v>6.0</v>
      </c>
      <c r="BM67" s="1">
        <v>0.5</v>
      </c>
      <c r="BN67" s="1" t="s">
        <v>266</v>
      </c>
      <c r="BO67" s="1">
        <v>2.0</v>
      </c>
      <c r="BP67" s="1">
        <v>1.6073815215E9</v>
      </c>
      <c r="BQ67" s="1">
        <v>397.724741935484</v>
      </c>
      <c r="BR67" s="1">
        <v>400.188903225806</v>
      </c>
      <c r="BS67" s="1">
        <v>23.5472935483871</v>
      </c>
      <c r="BT67" s="1">
        <v>23.0358741935484</v>
      </c>
      <c r="BU67" s="1">
        <v>394.980612903226</v>
      </c>
      <c r="BV67" s="1">
        <v>23.2378935483871</v>
      </c>
      <c r="BW67" s="1">
        <v>500.020677419355</v>
      </c>
      <c r="BX67" s="1">
        <v>102.135741935484</v>
      </c>
      <c r="BY67" s="1">
        <v>0.046788535483871</v>
      </c>
      <c r="BZ67" s="1">
        <v>37.2728225806452</v>
      </c>
      <c r="CA67" s="1">
        <v>37.6100870967742</v>
      </c>
      <c r="CB67" s="1">
        <v>999.9</v>
      </c>
      <c r="CC67" s="1">
        <v>0.0</v>
      </c>
      <c r="CD67" s="1">
        <v>0.0</v>
      </c>
      <c r="CE67" s="1">
        <v>9999.09064516129</v>
      </c>
      <c r="CF67" s="1">
        <v>0.0</v>
      </c>
      <c r="CG67" s="1">
        <v>256.32764516129</v>
      </c>
      <c r="CH67" s="1">
        <v>1399.98677419355</v>
      </c>
      <c r="CI67" s="1">
        <v>0.899999225806452</v>
      </c>
      <c r="CJ67" s="1">
        <v>0.100000838709677</v>
      </c>
      <c r="CK67" s="1">
        <v>0.0</v>
      </c>
      <c r="CL67" s="1">
        <v>1123.25258064516</v>
      </c>
      <c r="CM67" s="1">
        <v>4.99975</v>
      </c>
      <c r="CN67" s="1">
        <v>15503.6419354839</v>
      </c>
      <c r="CO67" s="1">
        <v>12177.9290322581</v>
      </c>
      <c r="CP67" s="1">
        <v>47.062</v>
      </c>
      <c r="CQ67" s="1">
        <v>48.566064516129</v>
      </c>
      <c r="CR67" s="1">
        <v>47.7113870967742</v>
      </c>
      <c r="CS67" s="1">
        <v>48.312</v>
      </c>
      <c r="CT67" s="1">
        <v>48.941064516129</v>
      </c>
      <c r="CU67" s="1">
        <v>1255.48677419355</v>
      </c>
      <c r="CV67" s="1">
        <v>139.5</v>
      </c>
      <c r="CW67" s="1">
        <v>0.0</v>
      </c>
      <c r="CX67" s="1">
        <v>141.900000095367</v>
      </c>
      <c r="CY67" s="1">
        <v>0.0</v>
      </c>
      <c r="CZ67" s="1">
        <v>1114.8012</v>
      </c>
      <c r="DA67" s="1">
        <v>-514.793076144942</v>
      </c>
      <c r="DB67" s="1">
        <v>-7036.13845074937</v>
      </c>
      <c r="DC67" s="1">
        <v>15387.772</v>
      </c>
      <c r="DD67" s="1">
        <v>15.0</v>
      </c>
      <c r="DE67" s="1">
        <v>1.607381083E9</v>
      </c>
      <c r="DF67" s="1" t="s">
        <v>497</v>
      </c>
      <c r="DG67" s="1">
        <v>1.607381083E9</v>
      </c>
      <c r="DH67" s="1">
        <v>1.607380303E9</v>
      </c>
      <c r="DI67" s="1">
        <v>16.0</v>
      </c>
      <c r="DJ67" s="1">
        <v>0.553</v>
      </c>
      <c r="DK67" s="1">
        <v>-0.256</v>
      </c>
      <c r="DL67" s="1">
        <v>2.744</v>
      </c>
      <c r="DM67" s="1">
        <v>0.309</v>
      </c>
      <c r="DN67" s="1">
        <v>411.0</v>
      </c>
      <c r="DO67" s="1">
        <v>25.0</v>
      </c>
      <c r="DP67" s="1">
        <v>0.11</v>
      </c>
      <c r="DQ67" s="1">
        <v>0.01</v>
      </c>
      <c r="DR67" s="1">
        <v>1.88909025890436</v>
      </c>
      <c r="DS67" s="1">
        <v>-0.642347418183283</v>
      </c>
      <c r="DT67" s="1">
        <v>0.0514974899893426</v>
      </c>
      <c r="DU67" s="1">
        <v>0.0</v>
      </c>
      <c r="DV67" s="1">
        <v>-2.4652135483871</v>
      </c>
      <c r="DW67" s="1">
        <v>0.281431451612899</v>
      </c>
      <c r="DX67" s="1">
        <v>0.0331459549955985</v>
      </c>
      <c r="DY67" s="1">
        <v>0.0</v>
      </c>
      <c r="DZ67" s="1">
        <v>0.501053580645161</v>
      </c>
      <c r="EA67" s="1">
        <v>1.24231025806452</v>
      </c>
      <c r="EB67" s="1">
        <v>0.0933828498027114</v>
      </c>
      <c r="EC67" s="1">
        <v>0.0</v>
      </c>
      <c r="ED67" s="1">
        <v>0.0</v>
      </c>
      <c r="EE67" s="1">
        <v>3.0</v>
      </c>
      <c r="EF67" s="1" t="s">
        <v>299</v>
      </c>
      <c r="EG67" s="1">
        <v>100.0</v>
      </c>
      <c r="EH67" s="1">
        <v>100.0</v>
      </c>
      <c r="EI67" s="1">
        <v>2.744</v>
      </c>
      <c r="EJ67" s="1">
        <v>0.3094</v>
      </c>
      <c r="EK67" s="1">
        <v>2.74409523809521</v>
      </c>
      <c r="EL67" s="1">
        <v>0.0</v>
      </c>
      <c r="EM67" s="1">
        <v>0.0</v>
      </c>
      <c r="EN67" s="1">
        <v>0.0</v>
      </c>
      <c r="EO67" s="1">
        <v>0.309400000000004</v>
      </c>
      <c r="EP67" s="1">
        <v>0.0</v>
      </c>
      <c r="EQ67" s="1">
        <v>0.0</v>
      </c>
      <c r="ER67" s="1">
        <v>0.0</v>
      </c>
      <c r="ES67" s="1">
        <v>-1.0</v>
      </c>
      <c r="ET67" s="1">
        <v>-1.0</v>
      </c>
      <c r="EU67" s="1">
        <v>-1.0</v>
      </c>
      <c r="EV67" s="1">
        <v>-1.0</v>
      </c>
      <c r="EW67" s="1">
        <v>7.4</v>
      </c>
      <c r="EX67" s="1">
        <v>20.4</v>
      </c>
      <c r="EY67" s="1">
        <v>2.0</v>
      </c>
      <c r="EZ67" s="1">
        <v>511.097</v>
      </c>
      <c r="FA67" s="1">
        <v>507.582</v>
      </c>
      <c r="FB67" s="1">
        <v>36.1586</v>
      </c>
      <c r="FC67" s="1">
        <v>34.6158</v>
      </c>
      <c r="FD67" s="1">
        <v>30.0003</v>
      </c>
      <c r="FE67" s="1">
        <v>34.4268</v>
      </c>
      <c r="FF67" s="1">
        <v>34.376</v>
      </c>
      <c r="FG67" s="1">
        <v>18.2223</v>
      </c>
      <c r="FH67" s="1">
        <v>0.0</v>
      </c>
      <c r="FI67" s="1">
        <v>100.0</v>
      </c>
      <c r="FJ67" s="1">
        <v>-999.9</v>
      </c>
      <c r="FK67" s="1">
        <v>400.0</v>
      </c>
      <c r="FL67" s="1">
        <v>24.3494</v>
      </c>
      <c r="FM67" s="1">
        <v>101.287</v>
      </c>
      <c r="FN67" s="1">
        <v>100.609</v>
      </c>
    </row>
    <row r="68" ht="15.75" customHeight="1">
      <c r="A68" s="1">
        <v>52.0</v>
      </c>
      <c r="B68" s="1">
        <v>1.6073816545E9</v>
      </c>
      <c r="C68" s="1">
        <v>9422.40000009537</v>
      </c>
      <c r="D68" s="1" t="s">
        <v>511</v>
      </c>
      <c r="E68" s="1" t="s">
        <v>512</v>
      </c>
      <c r="F68" s="1" t="s">
        <v>513</v>
      </c>
      <c r="G68" s="1" t="s">
        <v>378</v>
      </c>
      <c r="H68" s="1">
        <v>1.6073816465E9</v>
      </c>
      <c r="I68" s="1">
        <f t="shared" si="1"/>
        <v>0.006826341982</v>
      </c>
      <c r="J68" s="1">
        <f t="shared" si="2"/>
        <v>16.28721721</v>
      </c>
      <c r="K68" s="1">
        <f t="shared" si="3"/>
        <v>377.2112581</v>
      </c>
      <c r="L68" s="1">
        <f t="shared" si="4"/>
        <v>255.4528373</v>
      </c>
      <c r="M68" s="1">
        <f t="shared" si="5"/>
        <v>26.10298332</v>
      </c>
      <c r="N68" s="1">
        <f t="shared" si="6"/>
        <v>38.54464597</v>
      </c>
      <c r="O68" s="1">
        <f t="shared" si="7"/>
        <v>0.2521731156</v>
      </c>
      <c r="P68" s="1">
        <f t="shared" si="8"/>
        <v>2.966807889</v>
      </c>
      <c r="Q68" s="1">
        <f t="shared" si="9"/>
        <v>0.2408416857</v>
      </c>
      <c r="R68" s="1">
        <f t="shared" si="10"/>
        <v>0.1515017018</v>
      </c>
      <c r="S68" s="1">
        <f t="shared" si="11"/>
        <v>231.2949236</v>
      </c>
      <c r="T68" s="1">
        <f t="shared" si="12"/>
        <v>36.63682815</v>
      </c>
      <c r="U68" s="1">
        <f t="shared" si="13"/>
        <v>35.85110968</v>
      </c>
      <c r="V68" s="1">
        <f t="shared" si="14"/>
        <v>5.920103696</v>
      </c>
      <c r="W68" s="1">
        <f t="shared" si="15"/>
        <v>49.88951107</v>
      </c>
      <c r="X68" s="1">
        <f t="shared" si="16"/>
        <v>3.15242989</v>
      </c>
      <c r="Y68" s="1">
        <f t="shared" si="17"/>
        <v>6.31882298</v>
      </c>
      <c r="Z68" s="1">
        <f t="shared" si="18"/>
        <v>2.767673805</v>
      </c>
      <c r="AA68" s="1">
        <f t="shared" si="19"/>
        <v>-301.0416814</v>
      </c>
      <c r="AB68" s="1">
        <f t="shared" si="20"/>
        <v>190.2357793</v>
      </c>
      <c r="AC68" s="1">
        <f t="shared" si="21"/>
        <v>15.18690743</v>
      </c>
      <c r="AD68" s="1">
        <f t="shared" si="22"/>
        <v>135.675929</v>
      </c>
      <c r="AE68" s="1">
        <v>0.0</v>
      </c>
      <c r="AF68" s="1">
        <v>0.0</v>
      </c>
      <c r="AG68" s="1">
        <f t="shared" si="23"/>
        <v>1</v>
      </c>
      <c r="AH68" s="1">
        <f t="shared" si="24"/>
        <v>0</v>
      </c>
      <c r="AI68" s="1">
        <f t="shared" si="25"/>
        <v>52259.35059</v>
      </c>
      <c r="AJ68" s="1" t="s">
        <v>263</v>
      </c>
      <c r="AK68" s="1">
        <v>715.476923076923</v>
      </c>
      <c r="AL68" s="1">
        <v>3262.08</v>
      </c>
      <c r="AM68" s="1">
        <f t="shared" si="26"/>
        <v>2546.603077</v>
      </c>
      <c r="AN68" s="1">
        <f t="shared" si="27"/>
        <v>0.7806684928</v>
      </c>
      <c r="AO68" s="1">
        <v>-0.577747479816223</v>
      </c>
      <c r="AP68" s="1" t="s">
        <v>514</v>
      </c>
      <c r="AQ68" s="1">
        <v>1105.9296</v>
      </c>
      <c r="AR68" s="1">
        <v>1559.99</v>
      </c>
      <c r="AS68" s="1">
        <f t="shared" si="28"/>
        <v>0.2910662248</v>
      </c>
      <c r="AT68" s="1">
        <v>0.5</v>
      </c>
      <c r="AU68" s="1">
        <f t="shared" si="29"/>
        <v>1180.205372</v>
      </c>
      <c r="AV68" s="1">
        <f t="shared" si="30"/>
        <v>16.28721721</v>
      </c>
      <c r="AW68" s="1">
        <f t="shared" si="31"/>
        <v>171.758961</v>
      </c>
      <c r="AX68" s="1">
        <f t="shared" si="32"/>
        <v>0.5024262976</v>
      </c>
      <c r="AY68" s="1">
        <f t="shared" si="33"/>
        <v>0.0142898559</v>
      </c>
      <c r="AZ68" s="1">
        <f t="shared" si="34"/>
        <v>1.091090328</v>
      </c>
      <c r="BA68" s="1" t="s">
        <v>515</v>
      </c>
      <c r="BB68" s="1">
        <v>776.21</v>
      </c>
      <c r="BC68" s="1">
        <f t="shared" si="35"/>
        <v>783.78</v>
      </c>
      <c r="BD68" s="1">
        <f t="shared" si="36"/>
        <v>0.5793212381</v>
      </c>
      <c r="BE68" s="1">
        <f t="shared" si="37"/>
        <v>0.6847059581</v>
      </c>
      <c r="BF68" s="1">
        <f t="shared" si="38"/>
        <v>0.5376594068</v>
      </c>
      <c r="BG68" s="1">
        <f t="shared" si="39"/>
        <v>0.6683766369</v>
      </c>
      <c r="BH68" s="1">
        <f t="shared" si="40"/>
        <v>1400.024194</v>
      </c>
      <c r="BI68" s="1">
        <f t="shared" si="41"/>
        <v>1180.205372</v>
      </c>
      <c r="BJ68" s="1">
        <f t="shared" si="42"/>
        <v>0.8429892692</v>
      </c>
      <c r="BK68" s="1">
        <f t="shared" si="43"/>
        <v>0.1959785383</v>
      </c>
      <c r="BL68" s="1">
        <v>6.0</v>
      </c>
      <c r="BM68" s="1">
        <v>0.5</v>
      </c>
      <c r="BN68" s="1" t="s">
        <v>266</v>
      </c>
      <c r="BO68" s="1">
        <v>2.0</v>
      </c>
      <c r="BP68" s="1">
        <v>1.6073816465E9</v>
      </c>
      <c r="BQ68" s="1">
        <v>377.211258064516</v>
      </c>
      <c r="BR68" s="1">
        <v>399.84535483871</v>
      </c>
      <c r="BS68" s="1">
        <v>30.8507709677419</v>
      </c>
      <c r="BT68" s="1">
        <v>22.912064516129</v>
      </c>
      <c r="BU68" s="1">
        <v>374.467129032258</v>
      </c>
      <c r="BV68" s="1">
        <v>30.5413709677419</v>
      </c>
      <c r="BW68" s="1">
        <v>500.011741935484</v>
      </c>
      <c r="BX68" s="1">
        <v>102.135225806452</v>
      </c>
      <c r="BY68" s="1">
        <v>0.0479544290322581</v>
      </c>
      <c r="BZ68" s="1">
        <v>37.0404806451613</v>
      </c>
      <c r="CA68" s="1">
        <v>35.8511096774194</v>
      </c>
      <c r="CB68" s="1">
        <v>999.9</v>
      </c>
      <c r="CC68" s="1">
        <v>0.0</v>
      </c>
      <c r="CD68" s="1">
        <v>0.0</v>
      </c>
      <c r="CE68" s="1">
        <v>10000.4174193548</v>
      </c>
      <c r="CF68" s="1">
        <v>0.0</v>
      </c>
      <c r="CG68" s="1">
        <v>426.19935483871</v>
      </c>
      <c r="CH68" s="1">
        <v>1400.02419354839</v>
      </c>
      <c r="CI68" s="1">
        <v>0.9</v>
      </c>
      <c r="CJ68" s="1">
        <v>0.0999999290322581</v>
      </c>
      <c r="CK68" s="1">
        <v>0.0</v>
      </c>
      <c r="CL68" s="1">
        <v>1107.35290322581</v>
      </c>
      <c r="CM68" s="1">
        <v>4.99975</v>
      </c>
      <c r="CN68" s="1">
        <v>15182.8677419355</v>
      </c>
      <c r="CO68" s="1">
        <v>12178.2580645161</v>
      </c>
      <c r="CP68" s="1">
        <v>47.183</v>
      </c>
      <c r="CQ68" s="1">
        <v>48.75</v>
      </c>
      <c r="CR68" s="1">
        <v>47.812</v>
      </c>
      <c r="CS68" s="1">
        <v>48.370935483871</v>
      </c>
      <c r="CT68" s="1">
        <v>49.062</v>
      </c>
      <c r="CU68" s="1">
        <v>1255.52258064516</v>
      </c>
      <c r="CV68" s="1">
        <v>139.501612903226</v>
      </c>
      <c r="CW68" s="1">
        <v>0.0</v>
      </c>
      <c r="CX68" s="1">
        <v>123.899999856949</v>
      </c>
      <c r="CY68" s="1">
        <v>0.0</v>
      </c>
      <c r="CZ68" s="1">
        <v>1105.9296</v>
      </c>
      <c r="DA68" s="1">
        <v>-128.579230968522</v>
      </c>
      <c r="DB68" s="1">
        <v>-1710.76923336237</v>
      </c>
      <c r="DC68" s="1">
        <v>15163.644</v>
      </c>
      <c r="DD68" s="1">
        <v>15.0</v>
      </c>
      <c r="DE68" s="1">
        <v>1.607381083E9</v>
      </c>
      <c r="DF68" s="1" t="s">
        <v>497</v>
      </c>
      <c r="DG68" s="1">
        <v>1.607381083E9</v>
      </c>
      <c r="DH68" s="1">
        <v>1.607380303E9</v>
      </c>
      <c r="DI68" s="1">
        <v>16.0</v>
      </c>
      <c r="DJ68" s="1">
        <v>0.553</v>
      </c>
      <c r="DK68" s="1">
        <v>-0.256</v>
      </c>
      <c r="DL68" s="1">
        <v>2.744</v>
      </c>
      <c r="DM68" s="1">
        <v>0.309</v>
      </c>
      <c r="DN68" s="1">
        <v>411.0</v>
      </c>
      <c r="DO68" s="1">
        <v>25.0</v>
      </c>
      <c r="DP68" s="1">
        <v>0.11</v>
      </c>
      <c r="DQ68" s="1">
        <v>0.01</v>
      </c>
      <c r="DR68" s="1">
        <v>16.2948656436159</v>
      </c>
      <c r="DS68" s="1">
        <v>-0.892274612289304</v>
      </c>
      <c r="DT68" s="1">
        <v>0.0675170734286494</v>
      </c>
      <c r="DU68" s="1">
        <v>0.0</v>
      </c>
      <c r="DV68" s="1">
        <v>-22.6381096774194</v>
      </c>
      <c r="DW68" s="1">
        <v>0.865050000000046</v>
      </c>
      <c r="DX68" s="1">
        <v>0.0691896055723026</v>
      </c>
      <c r="DY68" s="1">
        <v>0.0</v>
      </c>
      <c r="DZ68" s="1">
        <v>7.93499161290323</v>
      </c>
      <c r="EA68" s="1">
        <v>0.454282741935459</v>
      </c>
      <c r="EB68" s="1">
        <v>0.0342549438952907</v>
      </c>
      <c r="EC68" s="1">
        <v>0.0</v>
      </c>
      <c r="ED68" s="1">
        <v>0.0</v>
      </c>
      <c r="EE68" s="1">
        <v>3.0</v>
      </c>
      <c r="EF68" s="1" t="s">
        <v>299</v>
      </c>
      <c r="EG68" s="1">
        <v>100.0</v>
      </c>
      <c r="EH68" s="1">
        <v>100.0</v>
      </c>
      <c r="EI68" s="1">
        <v>2.744</v>
      </c>
      <c r="EJ68" s="1">
        <v>0.3094</v>
      </c>
      <c r="EK68" s="1">
        <v>2.74409523809521</v>
      </c>
      <c r="EL68" s="1">
        <v>0.0</v>
      </c>
      <c r="EM68" s="1">
        <v>0.0</v>
      </c>
      <c r="EN68" s="1">
        <v>0.0</v>
      </c>
      <c r="EO68" s="1">
        <v>0.309400000000004</v>
      </c>
      <c r="EP68" s="1">
        <v>0.0</v>
      </c>
      <c r="EQ68" s="1">
        <v>0.0</v>
      </c>
      <c r="ER68" s="1">
        <v>0.0</v>
      </c>
      <c r="ES68" s="1">
        <v>-1.0</v>
      </c>
      <c r="ET68" s="1">
        <v>-1.0</v>
      </c>
      <c r="EU68" s="1">
        <v>-1.0</v>
      </c>
      <c r="EV68" s="1">
        <v>-1.0</v>
      </c>
      <c r="EW68" s="1">
        <v>9.5</v>
      </c>
      <c r="EX68" s="1">
        <v>22.5</v>
      </c>
      <c r="EY68" s="1">
        <v>2.0</v>
      </c>
      <c r="EZ68" s="1">
        <v>522.218</v>
      </c>
      <c r="FA68" s="1">
        <v>506.811</v>
      </c>
      <c r="FB68" s="1">
        <v>36.1191</v>
      </c>
      <c r="FC68" s="1">
        <v>34.6568</v>
      </c>
      <c r="FD68" s="1">
        <v>30.0001</v>
      </c>
      <c r="FE68" s="1">
        <v>34.4642</v>
      </c>
      <c r="FF68" s="1">
        <v>34.4005</v>
      </c>
      <c r="FG68" s="1">
        <v>18.1251</v>
      </c>
      <c r="FH68" s="1">
        <v>0.0</v>
      </c>
      <c r="FI68" s="1">
        <v>100.0</v>
      </c>
      <c r="FJ68" s="1">
        <v>-999.9</v>
      </c>
      <c r="FK68" s="1">
        <v>400.0</v>
      </c>
      <c r="FL68" s="1">
        <v>23.6131</v>
      </c>
      <c r="FM68" s="1">
        <v>101.284</v>
      </c>
      <c r="FN68" s="1">
        <v>100.597</v>
      </c>
    </row>
    <row r="69" ht="15.75" customHeight="1">
      <c r="A69" s="1">
        <v>53.0</v>
      </c>
      <c r="B69" s="1">
        <v>1.6073817636E9</v>
      </c>
      <c r="C69" s="1">
        <v>9531.5</v>
      </c>
      <c r="D69" s="1" t="s">
        <v>516</v>
      </c>
      <c r="E69" s="1" t="s">
        <v>517</v>
      </c>
      <c r="F69" s="1" t="s">
        <v>513</v>
      </c>
      <c r="G69" s="1" t="s">
        <v>378</v>
      </c>
      <c r="H69" s="1">
        <v>1.6073817556E9</v>
      </c>
      <c r="I69" s="1">
        <f t="shared" si="1"/>
        <v>0.00419002988</v>
      </c>
      <c r="J69" s="1">
        <f t="shared" si="2"/>
        <v>9.704516593</v>
      </c>
      <c r="K69" s="1">
        <f t="shared" si="3"/>
        <v>386.2439355</v>
      </c>
      <c r="L69" s="1">
        <f t="shared" si="4"/>
        <v>245.5409114</v>
      </c>
      <c r="M69" s="1">
        <f t="shared" si="5"/>
        <v>25.08949119</v>
      </c>
      <c r="N69" s="1">
        <f t="shared" si="6"/>
        <v>39.46659545</v>
      </c>
      <c r="O69" s="1">
        <f t="shared" si="7"/>
        <v>0.1279753224</v>
      </c>
      <c r="P69" s="1">
        <f t="shared" si="8"/>
        <v>2.966393096</v>
      </c>
      <c r="Q69" s="1">
        <f t="shared" si="9"/>
        <v>0.1249853558</v>
      </c>
      <c r="R69" s="1">
        <f t="shared" si="10"/>
        <v>0.07837866572</v>
      </c>
      <c r="S69" s="1">
        <f t="shared" si="11"/>
        <v>231.2840875</v>
      </c>
      <c r="T69" s="1">
        <f t="shared" si="12"/>
        <v>37.38547227</v>
      </c>
      <c r="U69" s="1">
        <f t="shared" si="13"/>
        <v>36.39989032</v>
      </c>
      <c r="V69" s="1">
        <f t="shared" si="14"/>
        <v>6.101271998</v>
      </c>
      <c r="W69" s="1">
        <f t="shared" si="15"/>
        <v>44.52919726</v>
      </c>
      <c r="X69" s="1">
        <f t="shared" si="16"/>
        <v>2.825385539</v>
      </c>
      <c r="Y69" s="1">
        <f t="shared" si="17"/>
        <v>6.345017905</v>
      </c>
      <c r="Z69" s="1">
        <f t="shared" si="18"/>
        <v>3.275886459</v>
      </c>
      <c r="AA69" s="1">
        <f t="shared" si="19"/>
        <v>-184.7803177</v>
      </c>
      <c r="AB69" s="1">
        <f t="shared" si="20"/>
        <v>114.5738129</v>
      </c>
      <c r="AC69" s="1">
        <f t="shared" si="21"/>
        <v>9.175642452</v>
      </c>
      <c r="AD69" s="1">
        <f t="shared" si="22"/>
        <v>170.2532252</v>
      </c>
      <c r="AE69" s="1">
        <v>0.0</v>
      </c>
      <c r="AF69" s="1">
        <v>0.0</v>
      </c>
      <c r="AG69" s="1">
        <f t="shared" si="23"/>
        <v>1</v>
      </c>
      <c r="AH69" s="1">
        <f t="shared" si="24"/>
        <v>0</v>
      </c>
      <c r="AI69" s="1">
        <f t="shared" si="25"/>
        <v>52234.74303</v>
      </c>
      <c r="AJ69" s="1" t="s">
        <v>263</v>
      </c>
      <c r="AK69" s="1">
        <v>715.476923076923</v>
      </c>
      <c r="AL69" s="1">
        <v>3262.08</v>
      </c>
      <c r="AM69" s="1">
        <f t="shared" si="26"/>
        <v>2546.603077</v>
      </c>
      <c r="AN69" s="1">
        <f t="shared" si="27"/>
        <v>0.7806684928</v>
      </c>
      <c r="AO69" s="1">
        <v>-0.577747479816223</v>
      </c>
      <c r="AP69" s="1" t="s">
        <v>518</v>
      </c>
      <c r="AQ69" s="1">
        <v>1230.6468</v>
      </c>
      <c r="AR69" s="1">
        <v>1522.66</v>
      </c>
      <c r="AS69" s="1">
        <f t="shared" si="28"/>
        <v>0.1917783353</v>
      </c>
      <c r="AT69" s="1">
        <v>0.5</v>
      </c>
      <c r="AU69" s="1">
        <f t="shared" si="29"/>
        <v>1180.15016</v>
      </c>
      <c r="AV69" s="1">
        <f t="shared" si="30"/>
        <v>9.704516593</v>
      </c>
      <c r="AW69" s="1">
        <f t="shared" si="31"/>
        <v>113.1636165</v>
      </c>
      <c r="AX69" s="1">
        <f t="shared" si="32"/>
        <v>0.4600436079</v>
      </c>
      <c r="AY69" s="1">
        <f t="shared" si="33"/>
        <v>0.008712674387</v>
      </c>
      <c r="AZ69" s="1">
        <f t="shared" si="34"/>
        <v>1.14235614</v>
      </c>
      <c r="BA69" s="1" t="s">
        <v>519</v>
      </c>
      <c r="BB69" s="1">
        <v>822.17</v>
      </c>
      <c r="BC69" s="1">
        <f t="shared" si="35"/>
        <v>700.49</v>
      </c>
      <c r="BD69" s="1">
        <f t="shared" si="36"/>
        <v>0.4168699054</v>
      </c>
      <c r="BE69" s="1">
        <f t="shared" si="37"/>
        <v>0.7129033448</v>
      </c>
      <c r="BF69" s="1">
        <f t="shared" si="38"/>
        <v>0.3617682386</v>
      </c>
      <c r="BG69" s="1">
        <f t="shared" si="39"/>
        <v>0.6830353799</v>
      </c>
      <c r="BH69" s="1">
        <f t="shared" si="40"/>
        <v>1399.95871</v>
      </c>
      <c r="BI69" s="1">
        <f t="shared" si="41"/>
        <v>1180.15016</v>
      </c>
      <c r="BJ69" s="1">
        <f t="shared" si="42"/>
        <v>0.8429892624</v>
      </c>
      <c r="BK69" s="1">
        <f t="shared" si="43"/>
        <v>0.1959785249</v>
      </c>
      <c r="BL69" s="1">
        <v>6.0</v>
      </c>
      <c r="BM69" s="1">
        <v>0.5</v>
      </c>
      <c r="BN69" s="1" t="s">
        <v>266</v>
      </c>
      <c r="BO69" s="1">
        <v>2.0</v>
      </c>
      <c r="BP69" s="1">
        <v>1.6073817556E9</v>
      </c>
      <c r="BQ69" s="1">
        <v>386.243935483871</v>
      </c>
      <c r="BR69" s="1">
        <v>399.831387096774</v>
      </c>
      <c r="BS69" s="1">
        <v>27.6509290322581</v>
      </c>
      <c r="BT69" s="1">
        <v>22.7619290322581</v>
      </c>
      <c r="BU69" s="1">
        <v>383.573935483871</v>
      </c>
      <c r="BV69" s="1">
        <v>27.3415225806452</v>
      </c>
      <c r="BW69" s="1">
        <v>500.000612903226</v>
      </c>
      <c r="BX69" s="1">
        <v>102.132516129032</v>
      </c>
      <c r="BY69" s="1">
        <v>0.0479760967741935</v>
      </c>
      <c r="BZ69" s="1">
        <v>37.1163161290323</v>
      </c>
      <c r="CA69" s="1">
        <v>36.3998903225806</v>
      </c>
      <c r="CB69" s="1">
        <v>999.9</v>
      </c>
      <c r="CC69" s="1">
        <v>0.0</v>
      </c>
      <c r="CD69" s="1">
        <v>0.0</v>
      </c>
      <c r="CE69" s="1">
        <v>9998.3335483871</v>
      </c>
      <c r="CF69" s="1">
        <v>0.0</v>
      </c>
      <c r="CG69" s="1">
        <v>286.820741935484</v>
      </c>
      <c r="CH69" s="1">
        <v>1399.95870967742</v>
      </c>
      <c r="CI69" s="1">
        <v>0.900000516129032</v>
      </c>
      <c r="CJ69" s="1">
        <v>0.0999994516129032</v>
      </c>
      <c r="CK69" s="1">
        <v>0.0</v>
      </c>
      <c r="CL69" s="1">
        <v>1236.90580645161</v>
      </c>
      <c r="CM69" s="1">
        <v>4.99975</v>
      </c>
      <c r="CN69" s="1">
        <v>17029.1903225806</v>
      </c>
      <c r="CO69" s="1">
        <v>12177.6967741935</v>
      </c>
      <c r="CP69" s="1">
        <v>47.0823225806451</v>
      </c>
      <c r="CQ69" s="1">
        <v>48.625</v>
      </c>
      <c r="CR69" s="1">
        <v>47.75</v>
      </c>
      <c r="CS69" s="1">
        <v>48.3546774193548</v>
      </c>
      <c r="CT69" s="1">
        <v>48.9979677419355</v>
      </c>
      <c r="CU69" s="1">
        <v>1255.46451612903</v>
      </c>
      <c r="CV69" s="1">
        <v>139.494838709677</v>
      </c>
      <c r="CW69" s="1">
        <v>0.0</v>
      </c>
      <c r="CX69" s="1">
        <v>108.200000047684</v>
      </c>
      <c r="CY69" s="1">
        <v>0.0</v>
      </c>
      <c r="CZ69" s="1">
        <v>1230.6468</v>
      </c>
      <c r="DA69" s="1">
        <v>-480.737691587733</v>
      </c>
      <c r="DB69" s="1">
        <v>-6497.33075921614</v>
      </c>
      <c r="DC69" s="1">
        <v>16944.036</v>
      </c>
      <c r="DD69" s="1">
        <v>15.0</v>
      </c>
      <c r="DE69" s="1">
        <v>1.6073817946E9</v>
      </c>
      <c r="DF69" s="1" t="s">
        <v>520</v>
      </c>
      <c r="DG69" s="1">
        <v>1.6073817946E9</v>
      </c>
      <c r="DH69" s="1">
        <v>1.607380303E9</v>
      </c>
      <c r="DI69" s="1">
        <v>17.0</v>
      </c>
      <c r="DJ69" s="1">
        <v>-0.074</v>
      </c>
      <c r="DK69" s="1">
        <v>-0.256</v>
      </c>
      <c r="DL69" s="1">
        <v>2.67</v>
      </c>
      <c r="DM69" s="1">
        <v>0.309</v>
      </c>
      <c r="DN69" s="1">
        <v>406.0</v>
      </c>
      <c r="DO69" s="1">
        <v>25.0</v>
      </c>
      <c r="DP69" s="1">
        <v>0.21</v>
      </c>
      <c r="DQ69" s="1">
        <v>0.01</v>
      </c>
      <c r="DR69" s="1">
        <v>9.64280218514003</v>
      </c>
      <c r="DS69" s="1">
        <v>0.00953861987161039</v>
      </c>
      <c r="DT69" s="1">
        <v>0.0382079684068242</v>
      </c>
      <c r="DU69" s="1">
        <v>1.0</v>
      </c>
      <c r="DV69" s="1">
        <v>-13.5107419354839</v>
      </c>
      <c r="DW69" s="1">
        <v>-0.429401612903187</v>
      </c>
      <c r="DX69" s="1">
        <v>0.0519617090669382</v>
      </c>
      <c r="DY69" s="1">
        <v>0.0</v>
      </c>
      <c r="DZ69" s="1">
        <v>4.88174935483871</v>
      </c>
      <c r="EA69" s="1">
        <v>0.873869999999984</v>
      </c>
      <c r="EB69" s="1">
        <v>0.0660676644316622</v>
      </c>
      <c r="EC69" s="1">
        <v>0.0</v>
      </c>
      <c r="ED69" s="1">
        <v>1.0</v>
      </c>
      <c r="EE69" s="1">
        <v>3.0</v>
      </c>
      <c r="EF69" s="1" t="s">
        <v>268</v>
      </c>
      <c r="EG69" s="1">
        <v>100.0</v>
      </c>
      <c r="EH69" s="1">
        <v>100.0</v>
      </c>
      <c r="EI69" s="1">
        <v>2.67</v>
      </c>
      <c r="EJ69" s="1">
        <v>0.3094</v>
      </c>
      <c r="EK69" s="1">
        <v>2.74409523809521</v>
      </c>
      <c r="EL69" s="1">
        <v>0.0</v>
      </c>
      <c r="EM69" s="1">
        <v>0.0</v>
      </c>
      <c r="EN69" s="1">
        <v>0.0</v>
      </c>
      <c r="EO69" s="1">
        <v>0.309400000000004</v>
      </c>
      <c r="EP69" s="1">
        <v>0.0</v>
      </c>
      <c r="EQ69" s="1">
        <v>0.0</v>
      </c>
      <c r="ER69" s="1">
        <v>0.0</v>
      </c>
      <c r="ES69" s="1">
        <v>-1.0</v>
      </c>
      <c r="ET69" s="1">
        <v>-1.0</v>
      </c>
      <c r="EU69" s="1">
        <v>-1.0</v>
      </c>
      <c r="EV69" s="1">
        <v>-1.0</v>
      </c>
      <c r="EW69" s="1">
        <v>11.3</v>
      </c>
      <c r="EX69" s="1">
        <v>24.3</v>
      </c>
      <c r="EY69" s="1">
        <v>2.0</v>
      </c>
      <c r="EZ69" s="1">
        <v>519.585</v>
      </c>
      <c r="FA69" s="1">
        <v>506.559</v>
      </c>
      <c r="FB69" s="1">
        <v>36.1088</v>
      </c>
      <c r="FC69" s="1">
        <v>34.6536</v>
      </c>
      <c r="FD69" s="1">
        <v>30.0002</v>
      </c>
      <c r="FE69" s="1">
        <v>34.458</v>
      </c>
      <c r="FF69" s="1">
        <v>34.4017</v>
      </c>
      <c r="FG69" s="1">
        <v>18.3004</v>
      </c>
      <c r="FH69" s="1">
        <v>0.0</v>
      </c>
      <c r="FI69" s="1">
        <v>100.0</v>
      </c>
      <c r="FJ69" s="1">
        <v>-999.9</v>
      </c>
      <c r="FK69" s="1">
        <v>400.0</v>
      </c>
      <c r="FL69" s="1">
        <v>30.4607</v>
      </c>
      <c r="FM69" s="1">
        <v>101.285</v>
      </c>
      <c r="FN69" s="1">
        <v>100.601</v>
      </c>
    </row>
    <row r="70" ht="15.75" customHeight="1">
      <c r="A70" s="1">
        <v>54.0</v>
      </c>
      <c r="B70" s="1">
        <v>1.6073819416E9</v>
      </c>
      <c r="C70" s="1">
        <v>9709.5</v>
      </c>
      <c r="D70" s="1" t="s">
        <v>521</v>
      </c>
      <c r="E70" s="1" t="s">
        <v>522</v>
      </c>
      <c r="F70" s="1" t="s">
        <v>523</v>
      </c>
      <c r="G70" s="1" t="s">
        <v>312</v>
      </c>
      <c r="H70" s="1">
        <v>1.6073819336E9</v>
      </c>
      <c r="I70" s="1">
        <f t="shared" si="1"/>
        <v>0.001108605971</v>
      </c>
      <c r="J70" s="1">
        <f t="shared" si="2"/>
        <v>3.748550308</v>
      </c>
      <c r="K70" s="1">
        <f t="shared" si="3"/>
        <v>395.9202581</v>
      </c>
      <c r="L70" s="1">
        <f t="shared" si="4"/>
        <v>161.1070684</v>
      </c>
      <c r="M70" s="1">
        <f t="shared" si="5"/>
        <v>16.46207528</v>
      </c>
      <c r="N70" s="1">
        <f t="shared" si="6"/>
        <v>40.45551296</v>
      </c>
      <c r="O70" s="1">
        <f t="shared" si="7"/>
        <v>0.02776929137</v>
      </c>
      <c r="P70" s="1">
        <f t="shared" si="8"/>
        <v>2.966568616</v>
      </c>
      <c r="Q70" s="1">
        <f t="shared" si="9"/>
        <v>0.0276256859</v>
      </c>
      <c r="R70" s="1">
        <f t="shared" si="10"/>
        <v>0.01727889402</v>
      </c>
      <c r="S70" s="1">
        <f t="shared" si="11"/>
        <v>231.2880455</v>
      </c>
      <c r="T70" s="1">
        <f t="shared" si="12"/>
        <v>38.34451317</v>
      </c>
      <c r="U70" s="1">
        <f t="shared" si="13"/>
        <v>37.26547097</v>
      </c>
      <c r="V70" s="1">
        <f t="shared" si="14"/>
        <v>6.396813803</v>
      </c>
      <c r="W70" s="1">
        <f t="shared" si="15"/>
        <v>38.63120176</v>
      </c>
      <c r="X70" s="1">
        <f t="shared" si="16"/>
        <v>2.474336723</v>
      </c>
      <c r="Y70" s="1">
        <f t="shared" si="17"/>
        <v>6.405021357</v>
      </c>
      <c r="Z70" s="1">
        <f t="shared" si="18"/>
        <v>3.92247708</v>
      </c>
      <c r="AA70" s="1">
        <f t="shared" si="19"/>
        <v>-48.88952334</v>
      </c>
      <c r="AB70" s="1">
        <f t="shared" si="20"/>
        <v>3.76463169</v>
      </c>
      <c r="AC70" s="1">
        <f t="shared" si="21"/>
        <v>0.3029905367</v>
      </c>
      <c r="AD70" s="1">
        <f t="shared" si="22"/>
        <v>186.4661444</v>
      </c>
      <c r="AE70" s="1">
        <v>0.0</v>
      </c>
      <c r="AF70" s="1">
        <v>0.0</v>
      </c>
      <c r="AG70" s="1">
        <f t="shared" si="23"/>
        <v>1</v>
      </c>
      <c r="AH70" s="1">
        <f t="shared" si="24"/>
        <v>0</v>
      </c>
      <c r="AI70" s="1">
        <f t="shared" si="25"/>
        <v>52210.66104</v>
      </c>
      <c r="AJ70" s="1" t="s">
        <v>263</v>
      </c>
      <c r="AK70" s="1">
        <v>715.476923076923</v>
      </c>
      <c r="AL70" s="1">
        <v>3262.08</v>
      </c>
      <c r="AM70" s="1">
        <f t="shared" si="26"/>
        <v>2546.603077</v>
      </c>
      <c r="AN70" s="1">
        <f t="shared" si="27"/>
        <v>0.7806684928</v>
      </c>
      <c r="AO70" s="1">
        <v>-0.577747479816223</v>
      </c>
      <c r="AP70" s="1" t="s">
        <v>524</v>
      </c>
      <c r="AQ70" s="1">
        <v>782.231384615385</v>
      </c>
      <c r="AR70" s="1">
        <v>933.11</v>
      </c>
      <c r="AS70" s="1">
        <f t="shared" si="28"/>
        <v>0.1616943505</v>
      </c>
      <c r="AT70" s="1">
        <v>0.5</v>
      </c>
      <c r="AU70" s="1">
        <f t="shared" si="29"/>
        <v>1180.171752</v>
      </c>
      <c r="AV70" s="1">
        <f t="shared" si="30"/>
        <v>3.748550308</v>
      </c>
      <c r="AW70" s="1">
        <f t="shared" si="31"/>
        <v>95.41355248</v>
      </c>
      <c r="AX70" s="1">
        <f t="shared" si="32"/>
        <v>0.3535810355</v>
      </c>
      <c r="AY70" s="1">
        <f t="shared" si="33"/>
        <v>0.003665820487</v>
      </c>
      <c r="AZ70" s="1">
        <f t="shared" si="34"/>
        <v>2.495922239</v>
      </c>
      <c r="BA70" s="1" t="s">
        <v>525</v>
      </c>
      <c r="BB70" s="1">
        <v>603.18</v>
      </c>
      <c r="BC70" s="1">
        <f t="shared" si="35"/>
        <v>329.93</v>
      </c>
      <c r="BD70" s="1">
        <f t="shared" si="36"/>
        <v>0.4573049295</v>
      </c>
      <c r="BE70" s="1">
        <f t="shared" si="37"/>
        <v>0.875914852</v>
      </c>
      <c r="BF70" s="1">
        <f t="shared" si="38"/>
        <v>0.6932706072</v>
      </c>
      <c r="BG70" s="1">
        <f t="shared" si="39"/>
        <v>0.9145398516</v>
      </c>
      <c r="BH70" s="1">
        <f t="shared" si="40"/>
        <v>1399.984516</v>
      </c>
      <c r="BI70" s="1">
        <f t="shared" si="41"/>
        <v>1180.171752</v>
      </c>
      <c r="BJ70" s="1">
        <f t="shared" si="42"/>
        <v>0.8429891465</v>
      </c>
      <c r="BK70" s="1">
        <f t="shared" si="43"/>
        <v>0.195978293</v>
      </c>
      <c r="BL70" s="1">
        <v>6.0</v>
      </c>
      <c r="BM70" s="1">
        <v>0.5</v>
      </c>
      <c r="BN70" s="1" t="s">
        <v>266</v>
      </c>
      <c r="BO70" s="1">
        <v>2.0</v>
      </c>
      <c r="BP70" s="1">
        <v>1.6073819336E9</v>
      </c>
      <c r="BQ70" s="1">
        <v>395.920258064516</v>
      </c>
      <c r="BR70" s="1">
        <v>400.945096774194</v>
      </c>
      <c r="BS70" s="1">
        <v>24.2152419354839</v>
      </c>
      <c r="BT70" s="1">
        <v>22.9171612903226</v>
      </c>
      <c r="BU70" s="1">
        <v>393.249806451613</v>
      </c>
      <c r="BV70" s="1">
        <v>23.9058419354839</v>
      </c>
      <c r="BW70" s="1">
        <v>500.012451612903</v>
      </c>
      <c r="BX70" s="1">
        <v>102.133064516129</v>
      </c>
      <c r="BY70" s="1">
        <v>0.0478977709677419</v>
      </c>
      <c r="BZ70" s="1">
        <v>37.2890096774194</v>
      </c>
      <c r="CA70" s="1">
        <v>37.2654709677419</v>
      </c>
      <c r="CB70" s="1">
        <v>999.9</v>
      </c>
      <c r="CC70" s="1">
        <v>0.0</v>
      </c>
      <c r="CD70" s="1">
        <v>0.0</v>
      </c>
      <c r="CE70" s="1">
        <v>9999.27387096774</v>
      </c>
      <c r="CF70" s="1">
        <v>0.0</v>
      </c>
      <c r="CG70" s="1">
        <v>412.326709677419</v>
      </c>
      <c r="CH70" s="1">
        <v>1399.98451612903</v>
      </c>
      <c r="CI70" s="1">
        <v>0.900004161290323</v>
      </c>
      <c r="CJ70" s="1">
        <v>0.0999960225806451</v>
      </c>
      <c r="CK70" s="1">
        <v>0.0</v>
      </c>
      <c r="CL70" s="1">
        <v>782.436064516129</v>
      </c>
      <c r="CM70" s="1">
        <v>4.99975</v>
      </c>
      <c r="CN70" s="1">
        <v>10888.3064516129</v>
      </c>
      <c r="CO70" s="1">
        <v>12177.9161290323</v>
      </c>
      <c r="CP70" s="1">
        <v>47.0924193548387</v>
      </c>
      <c r="CQ70" s="1">
        <v>48.625</v>
      </c>
      <c r="CR70" s="1">
        <v>47.754</v>
      </c>
      <c r="CS70" s="1">
        <v>48.449129032258</v>
      </c>
      <c r="CT70" s="1">
        <v>49.01</v>
      </c>
      <c r="CU70" s="1">
        <v>1255.49258064516</v>
      </c>
      <c r="CV70" s="1">
        <v>139.491935483871</v>
      </c>
      <c r="CW70" s="1">
        <v>0.0</v>
      </c>
      <c r="CX70" s="1">
        <v>177.299999952316</v>
      </c>
      <c r="CY70" s="1">
        <v>0.0</v>
      </c>
      <c r="CZ70" s="1">
        <v>782.231384615385</v>
      </c>
      <c r="DA70" s="1">
        <v>-17.9787350253603</v>
      </c>
      <c r="DB70" s="1">
        <v>-255.705982486171</v>
      </c>
      <c r="DC70" s="1">
        <v>10885.6</v>
      </c>
      <c r="DD70" s="1">
        <v>15.0</v>
      </c>
      <c r="DE70" s="1">
        <v>1.6073817946E9</v>
      </c>
      <c r="DF70" s="1" t="s">
        <v>520</v>
      </c>
      <c r="DG70" s="1">
        <v>1.6073817946E9</v>
      </c>
      <c r="DH70" s="1">
        <v>1.607380303E9</v>
      </c>
      <c r="DI70" s="1">
        <v>17.0</v>
      </c>
      <c r="DJ70" s="1">
        <v>-0.074</v>
      </c>
      <c r="DK70" s="1">
        <v>-0.256</v>
      </c>
      <c r="DL70" s="1">
        <v>2.67</v>
      </c>
      <c r="DM70" s="1">
        <v>0.309</v>
      </c>
      <c r="DN70" s="1">
        <v>406.0</v>
      </c>
      <c r="DO70" s="1">
        <v>25.0</v>
      </c>
      <c r="DP70" s="1">
        <v>0.21</v>
      </c>
      <c r="DQ70" s="1">
        <v>0.01</v>
      </c>
      <c r="DR70" s="1">
        <v>3.85678806640118</v>
      </c>
      <c r="DS70" s="1">
        <v>-1.2684366411286</v>
      </c>
      <c r="DT70" s="1">
        <v>0.979366088364969</v>
      </c>
      <c r="DU70" s="1">
        <v>0.0</v>
      </c>
      <c r="DV70" s="1">
        <v>-5.07960612903226</v>
      </c>
      <c r="DW70" s="1">
        <v>2.87080306451616</v>
      </c>
      <c r="DX70" s="1">
        <v>1.22369125558611</v>
      </c>
      <c r="DY70" s="1">
        <v>0.0</v>
      </c>
      <c r="DZ70" s="1">
        <v>1.29473870967742</v>
      </c>
      <c r="EA70" s="1">
        <v>0.38340387096774</v>
      </c>
      <c r="EB70" s="1">
        <v>0.0292134138149269</v>
      </c>
      <c r="EC70" s="1">
        <v>0.0</v>
      </c>
      <c r="ED70" s="1">
        <v>0.0</v>
      </c>
      <c r="EE70" s="1">
        <v>3.0</v>
      </c>
      <c r="EF70" s="1" t="s">
        <v>299</v>
      </c>
      <c r="EG70" s="1">
        <v>100.0</v>
      </c>
      <c r="EH70" s="1">
        <v>100.0</v>
      </c>
      <c r="EI70" s="1">
        <v>2.671</v>
      </c>
      <c r="EJ70" s="1">
        <v>0.3094</v>
      </c>
      <c r="EK70" s="1">
        <v>2.67045000000002</v>
      </c>
      <c r="EL70" s="1">
        <v>0.0</v>
      </c>
      <c r="EM70" s="1">
        <v>0.0</v>
      </c>
      <c r="EN70" s="1">
        <v>0.0</v>
      </c>
      <c r="EO70" s="1">
        <v>0.309400000000004</v>
      </c>
      <c r="EP70" s="1">
        <v>0.0</v>
      </c>
      <c r="EQ70" s="1">
        <v>0.0</v>
      </c>
      <c r="ER70" s="1">
        <v>0.0</v>
      </c>
      <c r="ES70" s="1">
        <v>-1.0</v>
      </c>
      <c r="ET70" s="1">
        <v>-1.0</v>
      </c>
      <c r="EU70" s="1">
        <v>-1.0</v>
      </c>
      <c r="EV70" s="1">
        <v>-1.0</v>
      </c>
      <c r="EW70" s="1">
        <v>2.5</v>
      </c>
      <c r="EX70" s="1">
        <v>27.3</v>
      </c>
      <c r="EY70" s="1">
        <v>2.0</v>
      </c>
      <c r="EZ70" s="1">
        <v>516.118</v>
      </c>
      <c r="FA70" s="1">
        <v>506.201</v>
      </c>
      <c r="FB70" s="1">
        <v>36.1618</v>
      </c>
      <c r="FC70" s="1">
        <v>34.7593</v>
      </c>
      <c r="FD70" s="1">
        <v>30.0005</v>
      </c>
      <c r="FE70" s="1">
        <v>34.5491</v>
      </c>
      <c r="FF70" s="1">
        <v>34.4949</v>
      </c>
      <c r="FG70" s="1">
        <v>18.1558</v>
      </c>
      <c r="FH70" s="1">
        <v>0.0</v>
      </c>
      <c r="FI70" s="1">
        <v>100.0</v>
      </c>
      <c r="FJ70" s="1">
        <v>-999.9</v>
      </c>
      <c r="FK70" s="1">
        <v>400.0</v>
      </c>
      <c r="FL70" s="1">
        <v>30.4607</v>
      </c>
      <c r="FM70" s="1">
        <v>101.259</v>
      </c>
      <c r="FN70" s="1">
        <v>100.574</v>
      </c>
    </row>
    <row r="71" ht="15.75" customHeight="1">
      <c r="A71" s="1">
        <v>55.0</v>
      </c>
      <c r="B71" s="1">
        <v>1.6073820666E9</v>
      </c>
      <c r="C71" s="1">
        <v>9834.5</v>
      </c>
      <c r="D71" s="1" t="s">
        <v>526</v>
      </c>
      <c r="E71" s="1" t="s">
        <v>527</v>
      </c>
      <c r="F71" s="1" t="s">
        <v>523</v>
      </c>
      <c r="G71" s="1" t="s">
        <v>312</v>
      </c>
      <c r="H71" s="1">
        <v>1.60738205885E9</v>
      </c>
      <c r="I71" s="1">
        <f t="shared" si="1"/>
        <v>0.0008261087372</v>
      </c>
      <c r="J71" s="1">
        <f t="shared" si="2"/>
        <v>2.701498148</v>
      </c>
      <c r="K71" s="1">
        <f t="shared" si="3"/>
        <v>396.1438667</v>
      </c>
      <c r="L71" s="1">
        <f t="shared" si="4"/>
        <v>165.5244761</v>
      </c>
      <c r="M71" s="1">
        <f t="shared" si="5"/>
        <v>16.91351706</v>
      </c>
      <c r="N71" s="1">
        <f t="shared" si="6"/>
        <v>40.47852139</v>
      </c>
      <c r="O71" s="1">
        <f t="shared" si="7"/>
        <v>0.02041875693</v>
      </c>
      <c r="P71" s="1">
        <f t="shared" si="8"/>
        <v>2.96632488</v>
      </c>
      <c r="Q71" s="1">
        <f t="shared" si="9"/>
        <v>0.02034099308</v>
      </c>
      <c r="R71" s="1">
        <f t="shared" si="10"/>
        <v>0.01272008266</v>
      </c>
      <c r="S71" s="1">
        <f t="shared" si="11"/>
        <v>231.2934546</v>
      </c>
      <c r="T71" s="1">
        <f t="shared" si="12"/>
        <v>38.4721315</v>
      </c>
      <c r="U71" s="1">
        <f t="shared" si="13"/>
        <v>37.25263</v>
      </c>
      <c r="V71" s="1">
        <f t="shared" si="14"/>
        <v>6.392340222</v>
      </c>
      <c r="W71" s="1">
        <f t="shared" si="15"/>
        <v>37.69111118</v>
      </c>
      <c r="X71" s="1">
        <f t="shared" si="16"/>
        <v>2.421425207</v>
      </c>
      <c r="Y71" s="1">
        <f t="shared" si="17"/>
        <v>6.424393262</v>
      </c>
      <c r="Z71" s="1">
        <f t="shared" si="18"/>
        <v>3.970915015</v>
      </c>
      <c r="AA71" s="1">
        <f t="shared" si="19"/>
        <v>-36.43139531</v>
      </c>
      <c r="AB71" s="1">
        <f t="shared" si="20"/>
        <v>14.68603322</v>
      </c>
      <c r="AC71" s="1">
        <f t="shared" si="21"/>
        <v>1.18232326</v>
      </c>
      <c r="AD71" s="1">
        <f t="shared" si="22"/>
        <v>210.7304157</v>
      </c>
      <c r="AE71" s="1">
        <v>0.0</v>
      </c>
      <c r="AF71" s="1">
        <v>0.0</v>
      </c>
      <c r="AG71" s="1">
        <f t="shared" si="23"/>
        <v>1</v>
      </c>
      <c r="AH71" s="1">
        <f t="shared" si="24"/>
        <v>0</v>
      </c>
      <c r="AI71" s="1">
        <f t="shared" si="25"/>
        <v>52194.44312</v>
      </c>
      <c r="AJ71" s="1" t="s">
        <v>263</v>
      </c>
      <c r="AK71" s="1">
        <v>715.476923076923</v>
      </c>
      <c r="AL71" s="1">
        <v>3262.08</v>
      </c>
      <c r="AM71" s="1">
        <f t="shared" si="26"/>
        <v>2546.603077</v>
      </c>
      <c r="AN71" s="1">
        <f t="shared" si="27"/>
        <v>0.7806684928</v>
      </c>
      <c r="AO71" s="1">
        <v>-0.577747479816223</v>
      </c>
      <c r="AP71" s="1" t="s">
        <v>528</v>
      </c>
      <c r="AQ71" s="1">
        <v>837.19168</v>
      </c>
      <c r="AR71" s="1">
        <v>999.33</v>
      </c>
      <c r="AS71" s="1">
        <f t="shared" si="28"/>
        <v>0.1622470255</v>
      </c>
      <c r="AT71" s="1">
        <v>0.5</v>
      </c>
      <c r="AU71" s="1">
        <f t="shared" si="29"/>
        <v>1180.195131</v>
      </c>
      <c r="AV71" s="1">
        <f t="shared" si="30"/>
        <v>2.701498148</v>
      </c>
      <c r="AW71" s="1">
        <f t="shared" si="31"/>
        <v>95.74157474</v>
      </c>
      <c r="AX71" s="1">
        <f t="shared" si="32"/>
        <v>0.3409484355</v>
      </c>
      <c r="AY71" s="1">
        <f t="shared" si="33"/>
        <v>0.002778562241</v>
      </c>
      <c r="AZ71" s="1">
        <f t="shared" si="34"/>
        <v>2.264267059</v>
      </c>
      <c r="BA71" s="1" t="s">
        <v>529</v>
      </c>
      <c r="BB71" s="1">
        <v>658.61</v>
      </c>
      <c r="BC71" s="1">
        <f t="shared" si="35"/>
        <v>340.72</v>
      </c>
      <c r="BD71" s="1">
        <f t="shared" si="36"/>
        <v>0.4758696877</v>
      </c>
      <c r="BE71" s="1">
        <f t="shared" si="37"/>
        <v>0.8691285093</v>
      </c>
      <c r="BF71" s="1">
        <f t="shared" si="38"/>
        <v>0.5712050817</v>
      </c>
      <c r="BG71" s="1">
        <f t="shared" si="39"/>
        <v>0.8885365845</v>
      </c>
      <c r="BH71" s="1">
        <f t="shared" si="40"/>
        <v>1400.011667</v>
      </c>
      <c r="BI71" s="1">
        <f t="shared" si="41"/>
        <v>1180.195131</v>
      </c>
      <c r="BJ71" s="1">
        <f t="shared" si="42"/>
        <v>0.842989497</v>
      </c>
      <c r="BK71" s="1">
        <f t="shared" si="43"/>
        <v>0.1959789941</v>
      </c>
      <c r="BL71" s="1">
        <v>6.0</v>
      </c>
      <c r="BM71" s="1">
        <v>0.5</v>
      </c>
      <c r="BN71" s="1" t="s">
        <v>266</v>
      </c>
      <c r="BO71" s="1">
        <v>2.0</v>
      </c>
      <c r="BP71" s="1">
        <v>1.60738205885E9</v>
      </c>
      <c r="BQ71" s="1">
        <v>396.143866666667</v>
      </c>
      <c r="BR71" s="1">
        <v>399.778366666667</v>
      </c>
      <c r="BS71" s="1">
        <v>23.6973266666667</v>
      </c>
      <c r="BT71" s="1">
        <v>22.72949</v>
      </c>
      <c r="BU71" s="1">
        <v>393.473433333333</v>
      </c>
      <c r="BV71" s="1">
        <v>23.3879266666667</v>
      </c>
      <c r="BW71" s="1">
        <v>500.001</v>
      </c>
      <c r="BX71" s="1">
        <v>102.134166666667</v>
      </c>
      <c r="BY71" s="1">
        <v>0.0471992466666667</v>
      </c>
      <c r="BZ71" s="1">
        <v>37.3444633333333</v>
      </c>
      <c r="CA71" s="1">
        <v>37.25263</v>
      </c>
      <c r="CB71" s="1">
        <v>999.9</v>
      </c>
      <c r="CC71" s="1">
        <v>0.0</v>
      </c>
      <c r="CD71" s="1">
        <v>0.0</v>
      </c>
      <c r="CE71" s="1">
        <v>9997.78566666667</v>
      </c>
      <c r="CF71" s="1">
        <v>0.0</v>
      </c>
      <c r="CG71" s="1">
        <v>484.515333333333</v>
      </c>
      <c r="CH71" s="1">
        <v>1400.01166666667</v>
      </c>
      <c r="CI71" s="1">
        <v>0.8999946</v>
      </c>
      <c r="CJ71" s="1">
        <v>0.10000548</v>
      </c>
      <c r="CK71" s="1">
        <v>0.0</v>
      </c>
      <c r="CL71" s="1">
        <v>837.551933333333</v>
      </c>
      <c r="CM71" s="1">
        <v>4.99975</v>
      </c>
      <c r="CN71" s="1">
        <v>11589.17</v>
      </c>
      <c r="CO71" s="1">
        <v>12178.14</v>
      </c>
      <c r="CP71" s="1">
        <v>47.062</v>
      </c>
      <c r="CQ71" s="1">
        <v>48.6208</v>
      </c>
      <c r="CR71" s="1">
        <v>47.6975</v>
      </c>
      <c r="CS71" s="1">
        <v>48.375</v>
      </c>
      <c r="CT71" s="1">
        <v>49.0</v>
      </c>
      <c r="CU71" s="1">
        <v>1255.50066666667</v>
      </c>
      <c r="CV71" s="1">
        <v>139.511</v>
      </c>
      <c r="CW71" s="1">
        <v>0.0</v>
      </c>
      <c r="CX71" s="1">
        <v>123.799999952316</v>
      </c>
      <c r="CY71" s="1">
        <v>0.0</v>
      </c>
      <c r="CZ71" s="1">
        <v>837.19168</v>
      </c>
      <c r="DA71" s="1">
        <v>-68.8019231763659</v>
      </c>
      <c r="DB71" s="1">
        <v>-939.023078371995</v>
      </c>
      <c r="DC71" s="1">
        <v>11584.528</v>
      </c>
      <c r="DD71" s="1">
        <v>15.0</v>
      </c>
      <c r="DE71" s="1">
        <v>1.6073817946E9</v>
      </c>
      <c r="DF71" s="1" t="s">
        <v>520</v>
      </c>
      <c r="DG71" s="1">
        <v>1.6073817946E9</v>
      </c>
      <c r="DH71" s="1">
        <v>1.607380303E9</v>
      </c>
      <c r="DI71" s="1">
        <v>17.0</v>
      </c>
      <c r="DJ71" s="1">
        <v>-0.074</v>
      </c>
      <c r="DK71" s="1">
        <v>-0.256</v>
      </c>
      <c r="DL71" s="1">
        <v>2.67</v>
      </c>
      <c r="DM71" s="1">
        <v>0.309</v>
      </c>
      <c r="DN71" s="1">
        <v>406.0</v>
      </c>
      <c r="DO71" s="1">
        <v>25.0</v>
      </c>
      <c r="DP71" s="1">
        <v>0.21</v>
      </c>
      <c r="DQ71" s="1">
        <v>0.01</v>
      </c>
      <c r="DR71" s="1">
        <v>2.69835911269438</v>
      </c>
      <c r="DS71" s="1">
        <v>4.35821993421111E-4</v>
      </c>
      <c r="DT71" s="1">
        <v>0.0176360095452733</v>
      </c>
      <c r="DU71" s="1">
        <v>1.0</v>
      </c>
      <c r="DV71" s="1">
        <v>-3.62874322580645</v>
      </c>
      <c r="DW71" s="1">
        <v>-0.286300645161277</v>
      </c>
      <c r="DX71" s="1">
        <v>0.0310601106479861</v>
      </c>
      <c r="DY71" s="1">
        <v>0.0</v>
      </c>
      <c r="DZ71" s="1">
        <v>0.959678967741935</v>
      </c>
      <c r="EA71" s="1">
        <v>0.630180822580643</v>
      </c>
      <c r="EB71" s="1">
        <v>0.0471483562614886</v>
      </c>
      <c r="EC71" s="1">
        <v>0.0</v>
      </c>
      <c r="ED71" s="1">
        <v>1.0</v>
      </c>
      <c r="EE71" s="1">
        <v>3.0</v>
      </c>
      <c r="EF71" s="1" t="s">
        <v>268</v>
      </c>
      <c r="EG71" s="1">
        <v>100.0</v>
      </c>
      <c r="EH71" s="1">
        <v>100.0</v>
      </c>
      <c r="EI71" s="1">
        <v>2.67</v>
      </c>
      <c r="EJ71" s="1">
        <v>0.3094</v>
      </c>
      <c r="EK71" s="1">
        <v>2.67045000000002</v>
      </c>
      <c r="EL71" s="1">
        <v>0.0</v>
      </c>
      <c r="EM71" s="1">
        <v>0.0</v>
      </c>
      <c r="EN71" s="1">
        <v>0.0</v>
      </c>
      <c r="EO71" s="1">
        <v>0.309400000000004</v>
      </c>
      <c r="EP71" s="1">
        <v>0.0</v>
      </c>
      <c r="EQ71" s="1">
        <v>0.0</v>
      </c>
      <c r="ER71" s="1">
        <v>0.0</v>
      </c>
      <c r="ES71" s="1">
        <v>-1.0</v>
      </c>
      <c r="ET71" s="1">
        <v>-1.0</v>
      </c>
      <c r="EU71" s="1">
        <v>-1.0</v>
      </c>
      <c r="EV71" s="1">
        <v>-1.0</v>
      </c>
      <c r="EW71" s="1">
        <v>4.5</v>
      </c>
      <c r="EX71" s="1">
        <v>29.4</v>
      </c>
      <c r="EY71" s="1">
        <v>2.0</v>
      </c>
      <c r="EZ71" s="1">
        <v>512.803</v>
      </c>
      <c r="FA71" s="1">
        <v>505.914</v>
      </c>
      <c r="FB71" s="1">
        <v>36.1963</v>
      </c>
      <c r="FC71" s="1">
        <v>34.8277</v>
      </c>
      <c r="FD71" s="1">
        <v>30.0</v>
      </c>
      <c r="FE71" s="1">
        <v>34.6079</v>
      </c>
      <c r="FF71" s="1">
        <v>34.5467</v>
      </c>
      <c r="FG71" s="1">
        <v>18.2962</v>
      </c>
      <c r="FH71" s="1">
        <v>0.0</v>
      </c>
      <c r="FI71" s="1">
        <v>100.0</v>
      </c>
      <c r="FJ71" s="1">
        <v>-999.9</v>
      </c>
      <c r="FK71" s="1">
        <v>400.0</v>
      </c>
      <c r="FL71" s="1">
        <v>24.224</v>
      </c>
      <c r="FM71" s="1">
        <v>101.252</v>
      </c>
      <c r="FN71" s="1">
        <v>100.564</v>
      </c>
    </row>
    <row r="72" ht="15.75" customHeight="1">
      <c r="A72" s="1">
        <v>56.0</v>
      </c>
      <c r="B72" s="1">
        <v>1.6073821856E9</v>
      </c>
      <c r="C72" s="1">
        <v>9953.5</v>
      </c>
      <c r="D72" s="1" t="s">
        <v>530</v>
      </c>
      <c r="E72" s="1" t="s">
        <v>531</v>
      </c>
      <c r="F72" s="1" t="s">
        <v>261</v>
      </c>
      <c r="G72" s="1" t="s">
        <v>271</v>
      </c>
      <c r="H72" s="1">
        <v>1.6073821776E9</v>
      </c>
      <c r="I72" s="1">
        <f t="shared" si="1"/>
        <v>0.0009002693083</v>
      </c>
      <c r="J72" s="1">
        <f t="shared" si="2"/>
        <v>3.014241287</v>
      </c>
      <c r="K72" s="1">
        <f t="shared" si="3"/>
        <v>395.8902258</v>
      </c>
      <c r="L72" s="1">
        <f t="shared" si="4"/>
        <v>149.0145806</v>
      </c>
      <c r="M72" s="1">
        <f t="shared" si="5"/>
        <v>15.2268932</v>
      </c>
      <c r="N72" s="1">
        <f t="shared" si="6"/>
        <v>40.45361309</v>
      </c>
      <c r="O72" s="1">
        <f t="shared" si="7"/>
        <v>0.02119672987</v>
      </c>
      <c r="P72" s="1">
        <f t="shared" si="8"/>
        <v>2.966564924</v>
      </c>
      <c r="Q72" s="1">
        <f t="shared" si="9"/>
        <v>0.02111294727</v>
      </c>
      <c r="R72" s="1">
        <f t="shared" si="10"/>
        <v>0.01320309187</v>
      </c>
      <c r="S72" s="1">
        <f t="shared" si="11"/>
        <v>231.2924194</v>
      </c>
      <c r="T72" s="1">
        <f t="shared" si="12"/>
        <v>38.48976871</v>
      </c>
      <c r="U72" s="1">
        <f t="shared" si="13"/>
        <v>37.77518387</v>
      </c>
      <c r="V72" s="1">
        <f t="shared" si="14"/>
        <v>6.576598548</v>
      </c>
      <c r="W72" s="1">
        <f t="shared" si="15"/>
        <v>37.45445493</v>
      </c>
      <c r="X72" s="1">
        <f t="shared" si="16"/>
        <v>2.411031447</v>
      </c>
      <c r="Y72" s="1">
        <f t="shared" si="17"/>
        <v>6.43723544</v>
      </c>
      <c r="Z72" s="1">
        <f t="shared" si="18"/>
        <v>4.165567102</v>
      </c>
      <c r="AA72" s="1">
        <f t="shared" si="19"/>
        <v>-39.7018765</v>
      </c>
      <c r="AB72" s="1">
        <f t="shared" si="20"/>
        <v>-63.01996955</v>
      </c>
      <c r="AC72" s="1">
        <f t="shared" si="21"/>
        <v>-5.086844609</v>
      </c>
      <c r="AD72" s="1">
        <f t="shared" si="22"/>
        <v>123.4837288</v>
      </c>
      <c r="AE72" s="1">
        <v>0.0</v>
      </c>
      <c r="AF72" s="1">
        <v>0.0</v>
      </c>
      <c r="AG72" s="1">
        <f t="shared" si="23"/>
        <v>1</v>
      </c>
      <c r="AH72" s="1">
        <f t="shared" si="24"/>
        <v>0</v>
      </c>
      <c r="AI72" s="1">
        <f t="shared" si="25"/>
        <v>52195.14064</v>
      </c>
      <c r="AJ72" s="1" t="s">
        <v>263</v>
      </c>
      <c r="AK72" s="1">
        <v>715.476923076923</v>
      </c>
      <c r="AL72" s="1">
        <v>3262.08</v>
      </c>
      <c r="AM72" s="1">
        <f t="shared" si="26"/>
        <v>2546.603077</v>
      </c>
      <c r="AN72" s="1">
        <f t="shared" si="27"/>
        <v>0.7806684928</v>
      </c>
      <c r="AO72" s="1">
        <v>-0.577747479816223</v>
      </c>
      <c r="AP72" s="1" t="s">
        <v>532</v>
      </c>
      <c r="AQ72" s="1">
        <v>890.59048</v>
      </c>
      <c r="AR72" s="1">
        <v>1045.65</v>
      </c>
      <c r="AS72" s="1">
        <f t="shared" si="28"/>
        <v>0.1482900779</v>
      </c>
      <c r="AT72" s="1">
        <v>0.5</v>
      </c>
      <c r="AU72" s="1">
        <f t="shared" si="29"/>
        <v>1180.192104</v>
      </c>
      <c r="AV72" s="1">
        <f t="shared" si="30"/>
        <v>3.014241287</v>
      </c>
      <c r="AW72" s="1">
        <f t="shared" si="31"/>
        <v>87.50538954</v>
      </c>
      <c r="AX72" s="1">
        <f t="shared" si="32"/>
        <v>0.3706211447</v>
      </c>
      <c r="AY72" s="1">
        <f t="shared" si="33"/>
        <v>0.003043562785</v>
      </c>
      <c r="AZ72" s="1">
        <f t="shared" si="34"/>
        <v>2.119667193</v>
      </c>
      <c r="BA72" s="1" t="s">
        <v>533</v>
      </c>
      <c r="BB72" s="1">
        <v>658.11</v>
      </c>
      <c r="BC72" s="1">
        <f t="shared" si="35"/>
        <v>387.54</v>
      </c>
      <c r="BD72" s="1">
        <f t="shared" si="36"/>
        <v>0.4001122981</v>
      </c>
      <c r="BE72" s="1">
        <f t="shared" si="37"/>
        <v>0.8511734006</v>
      </c>
      <c r="BF72" s="1">
        <f t="shared" si="38"/>
        <v>0.4696310234</v>
      </c>
      <c r="BG72" s="1">
        <f t="shared" si="39"/>
        <v>0.8703476486</v>
      </c>
      <c r="BH72" s="1">
        <f t="shared" si="40"/>
        <v>1400.008387</v>
      </c>
      <c r="BI72" s="1">
        <f t="shared" si="41"/>
        <v>1180.192104</v>
      </c>
      <c r="BJ72" s="1">
        <f t="shared" si="42"/>
        <v>0.8429893098</v>
      </c>
      <c r="BK72" s="1">
        <f t="shared" si="43"/>
        <v>0.1959786196</v>
      </c>
      <c r="BL72" s="1">
        <v>6.0</v>
      </c>
      <c r="BM72" s="1">
        <v>0.5</v>
      </c>
      <c r="BN72" s="1" t="s">
        <v>266</v>
      </c>
      <c r="BO72" s="1">
        <v>2.0</v>
      </c>
      <c r="BP72" s="1">
        <v>1.6073821776E9</v>
      </c>
      <c r="BQ72" s="1">
        <v>395.890225806452</v>
      </c>
      <c r="BR72" s="1">
        <v>399.934903225807</v>
      </c>
      <c r="BS72" s="1">
        <v>23.5950193548387</v>
      </c>
      <c r="BT72" s="1">
        <v>22.5402129032258</v>
      </c>
      <c r="BU72" s="1">
        <v>393.219709677419</v>
      </c>
      <c r="BV72" s="1">
        <v>23.2856161290323</v>
      </c>
      <c r="BW72" s="1">
        <v>500.012548387097</v>
      </c>
      <c r="BX72" s="1">
        <v>102.137032258065</v>
      </c>
      <c r="BY72" s="1">
        <v>0.0468825161290322</v>
      </c>
      <c r="BZ72" s="1">
        <v>37.3811451612903</v>
      </c>
      <c r="CA72" s="1">
        <v>37.7751838709677</v>
      </c>
      <c r="CB72" s="1">
        <v>999.9</v>
      </c>
      <c r="CC72" s="1">
        <v>0.0</v>
      </c>
      <c r="CD72" s="1">
        <v>0.0</v>
      </c>
      <c r="CE72" s="1">
        <v>9998.86451612903</v>
      </c>
      <c r="CF72" s="1">
        <v>0.0</v>
      </c>
      <c r="CG72" s="1">
        <v>588.937838709677</v>
      </c>
      <c r="CH72" s="1">
        <v>1400.00838709677</v>
      </c>
      <c r="CI72" s="1">
        <v>0.899998548387097</v>
      </c>
      <c r="CJ72" s="1">
        <v>0.100001419354839</v>
      </c>
      <c r="CK72" s="1">
        <v>0.0</v>
      </c>
      <c r="CL72" s="1">
        <v>892.991838709678</v>
      </c>
      <c r="CM72" s="1">
        <v>4.99975</v>
      </c>
      <c r="CN72" s="1">
        <v>12262.6225806452</v>
      </c>
      <c r="CO72" s="1">
        <v>12178.1193548387</v>
      </c>
      <c r="CP72" s="1">
        <v>47.125</v>
      </c>
      <c r="CQ72" s="1">
        <v>48.629</v>
      </c>
      <c r="CR72" s="1">
        <v>47.75</v>
      </c>
      <c r="CS72" s="1">
        <v>48.4918709677419</v>
      </c>
      <c r="CT72" s="1">
        <v>49.04</v>
      </c>
      <c r="CU72" s="1">
        <v>1255.5064516129</v>
      </c>
      <c r="CV72" s="1">
        <v>139.501935483871</v>
      </c>
      <c r="CW72" s="1">
        <v>0.0</v>
      </c>
      <c r="CX72" s="1">
        <v>118.200000047684</v>
      </c>
      <c r="CY72" s="1">
        <v>0.0</v>
      </c>
      <c r="CZ72" s="1">
        <v>890.59048</v>
      </c>
      <c r="DA72" s="1">
        <v>-166.298307425505</v>
      </c>
      <c r="DB72" s="1">
        <v>-2238.87691974739</v>
      </c>
      <c r="DC72" s="1">
        <v>12229.856</v>
      </c>
      <c r="DD72" s="1">
        <v>15.0</v>
      </c>
      <c r="DE72" s="1">
        <v>1.6073817946E9</v>
      </c>
      <c r="DF72" s="1" t="s">
        <v>520</v>
      </c>
      <c r="DG72" s="1">
        <v>1.6073817946E9</v>
      </c>
      <c r="DH72" s="1">
        <v>1.607380303E9</v>
      </c>
      <c r="DI72" s="1">
        <v>17.0</v>
      </c>
      <c r="DJ72" s="1">
        <v>-0.074</v>
      </c>
      <c r="DK72" s="1">
        <v>-0.256</v>
      </c>
      <c r="DL72" s="1">
        <v>2.67</v>
      </c>
      <c r="DM72" s="1">
        <v>0.309</v>
      </c>
      <c r="DN72" s="1">
        <v>406.0</v>
      </c>
      <c r="DO72" s="1">
        <v>25.0</v>
      </c>
      <c r="DP72" s="1">
        <v>0.21</v>
      </c>
      <c r="DQ72" s="1">
        <v>0.01</v>
      </c>
      <c r="DR72" s="1">
        <v>3.0186905980267</v>
      </c>
      <c r="DS72" s="1">
        <v>-0.37165531837459</v>
      </c>
      <c r="DT72" s="1">
        <v>0.038107310430825</v>
      </c>
      <c r="DU72" s="1">
        <v>1.0</v>
      </c>
      <c r="DV72" s="1">
        <v>-4.04478</v>
      </c>
      <c r="DW72" s="1">
        <v>0.17526967741936</v>
      </c>
      <c r="DX72" s="1">
        <v>0.0354174098796149</v>
      </c>
      <c r="DY72" s="1">
        <v>1.0</v>
      </c>
      <c r="DZ72" s="1">
        <v>1.04943529032258</v>
      </c>
      <c r="EA72" s="1">
        <v>0.647522709677418</v>
      </c>
      <c r="EB72" s="1">
        <v>0.0485783179333979</v>
      </c>
      <c r="EC72" s="1">
        <v>0.0</v>
      </c>
      <c r="ED72" s="1">
        <v>2.0</v>
      </c>
      <c r="EE72" s="1">
        <v>3.0</v>
      </c>
      <c r="EF72" s="1" t="s">
        <v>275</v>
      </c>
      <c r="EG72" s="1">
        <v>100.0</v>
      </c>
      <c r="EH72" s="1">
        <v>100.0</v>
      </c>
      <c r="EI72" s="1">
        <v>2.671</v>
      </c>
      <c r="EJ72" s="1">
        <v>0.3094</v>
      </c>
      <c r="EK72" s="1">
        <v>2.67045000000002</v>
      </c>
      <c r="EL72" s="1">
        <v>0.0</v>
      </c>
      <c r="EM72" s="1">
        <v>0.0</v>
      </c>
      <c r="EN72" s="1">
        <v>0.0</v>
      </c>
      <c r="EO72" s="1">
        <v>0.309400000000004</v>
      </c>
      <c r="EP72" s="1">
        <v>0.0</v>
      </c>
      <c r="EQ72" s="1">
        <v>0.0</v>
      </c>
      <c r="ER72" s="1">
        <v>0.0</v>
      </c>
      <c r="ES72" s="1">
        <v>-1.0</v>
      </c>
      <c r="ET72" s="1">
        <v>-1.0</v>
      </c>
      <c r="EU72" s="1">
        <v>-1.0</v>
      </c>
      <c r="EV72" s="1">
        <v>-1.0</v>
      </c>
      <c r="EW72" s="1">
        <v>6.5</v>
      </c>
      <c r="EX72" s="1">
        <v>31.4</v>
      </c>
      <c r="EY72" s="1">
        <v>2.0</v>
      </c>
      <c r="EZ72" s="1">
        <v>510.408</v>
      </c>
      <c r="FA72" s="1">
        <v>506.135</v>
      </c>
      <c r="FB72" s="1">
        <v>36.2326</v>
      </c>
      <c r="FC72" s="1">
        <v>34.8308</v>
      </c>
      <c r="FD72" s="1">
        <v>30.0001</v>
      </c>
      <c r="FE72" s="1">
        <v>34.6205</v>
      </c>
      <c r="FF72" s="1">
        <v>34.5623</v>
      </c>
      <c r="FG72" s="1">
        <v>18.4717</v>
      </c>
      <c r="FH72" s="1">
        <v>0.0</v>
      </c>
      <c r="FI72" s="1">
        <v>100.0</v>
      </c>
      <c r="FJ72" s="1">
        <v>-999.9</v>
      </c>
      <c r="FK72" s="1">
        <v>400.0</v>
      </c>
      <c r="FL72" s="1">
        <v>23.6982</v>
      </c>
      <c r="FM72" s="1">
        <v>101.262</v>
      </c>
      <c r="FN72" s="1">
        <v>100.574</v>
      </c>
    </row>
    <row r="73" ht="15.75" customHeight="1">
      <c r="A73" s="1">
        <v>57.0</v>
      </c>
      <c r="B73" s="1">
        <v>1.6073823316E9</v>
      </c>
      <c r="C73" s="1">
        <v>10099.5</v>
      </c>
      <c r="D73" s="1" t="s">
        <v>534</v>
      </c>
      <c r="E73" s="1" t="s">
        <v>535</v>
      </c>
      <c r="F73" s="1" t="s">
        <v>261</v>
      </c>
      <c r="G73" s="1" t="s">
        <v>271</v>
      </c>
      <c r="H73" s="1">
        <v>1.60738232385E9</v>
      </c>
      <c r="I73" s="1">
        <f t="shared" si="1"/>
        <v>0.001016894393</v>
      </c>
      <c r="J73" s="1">
        <f t="shared" si="2"/>
        <v>2.350970588</v>
      </c>
      <c r="K73" s="1">
        <f t="shared" si="3"/>
        <v>396.8432</v>
      </c>
      <c r="L73" s="1">
        <f t="shared" si="4"/>
        <v>214.674675</v>
      </c>
      <c r="M73" s="1">
        <f t="shared" si="5"/>
        <v>21.93613219</v>
      </c>
      <c r="N73" s="1">
        <f t="shared" si="6"/>
        <v>40.55068392</v>
      </c>
      <c r="O73" s="1">
        <f t="shared" si="7"/>
        <v>0.02346758171</v>
      </c>
      <c r="P73" s="1">
        <f t="shared" si="8"/>
        <v>2.966511328</v>
      </c>
      <c r="Q73" s="1">
        <f t="shared" si="9"/>
        <v>0.02336493096</v>
      </c>
      <c r="R73" s="1">
        <f t="shared" si="10"/>
        <v>0.01461226706</v>
      </c>
      <c r="S73" s="1">
        <f t="shared" si="11"/>
        <v>231.2867511</v>
      </c>
      <c r="T73" s="1">
        <f t="shared" si="12"/>
        <v>38.68069644</v>
      </c>
      <c r="U73" s="1">
        <f t="shared" si="13"/>
        <v>38.00031</v>
      </c>
      <c r="V73" s="1">
        <f t="shared" si="14"/>
        <v>6.657390216</v>
      </c>
      <c r="W73" s="1">
        <f t="shared" si="15"/>
        <v>36.95160867</v>
      </c>
      <c r="X73" s="1">
        <f t="shared" si="16"/>
        <v>2.407410234</v>
      </c>
      <c r="Y73" s="1">
        <f t="shared" si="17"/>
        <v>6.515034989</v>
      </c>
      <c r="Z73" s="1">
        <f t="shared" si="18"/>
        <v>4.249979982</v>
      </c>
      <c r="AA73" s="1">
        <f t="shared" si="19"/>
        <v>-44.84504272</v>
      </c>
      <c r="AB73" s="1">
        <f t="shared" si="20"/>
        <v>-63.69874224</v>
      </c>
      <c r="AC73" s="1">
        <f t="shared" si="21"/>
        <v>-5.152810204</v>
      </c>
      <c r="AD73" s="1">
        <f t="shared" si="22"/>
        <v>117.5901559</v>
      </c>
      <c r="AE73" s="1">
        <v>0.0</v>
      </c>
      <c r="AF73" s="1">
        <v>0.0</v>
      </c>
      <c r="AG73" s="1">
        <f t="shared" si="23"/>
        <v>1</v>
      </c>
      <c r="AH73" s="1">
        <f t="shared" si="24"/>
        <v>0</v>
      </c>
      <c r="AI73" s="1">
        <f t="shared" si="25"/>
        <v>52156.47315</v>
      </c>
      <c r="AJ73" s="1" t="s">
        <v>263</v>
      </c>
      <c r="AK73" s="1">
        <v>715.476923076923</v>
      </c>
      <c r="AL73" s="1">
        <v>3262.08</v>
      </c>
      <c r="AM73" s="1">
        <f t="shared" si="26"/>
        <v>2546.603077</v>
      </c>
      <c r="AN73" s="1">
        <f t="shared" si="27"/>
        <v>0.7806684928</v>
      </c>
      <c r="AO73" s="1">
        <v>-0.577747479816223</v>
      </c>
      <c r="AP73" s="1" t="s">
        <v>536</v>
      </c>
      <c r="AQ73" s="1">
        <v>750.8504</v>
      </c>
      <c r="AR73" s="1">
        <v>833.49</v>
      </c>
      <c r="AS73" s="1">
        <f t="shared" si="28"/>
        <v>0.09914888001</v>
      </c>
      <c r="AT73" s="1">
        <v>0.5</v>
      </c>
      <c r="AU73" s="1">
        <f t="shared" si="29"/>
        <v>1180.166899</v>
      </c>
      <c r="AV73" s="1">
        <f t="shared" si="30"/>
        <v>2.350970588</v>
      </c>
      <c r="AW73" s="1">
        <f t="shared" si="31"/>
        <v>58.50611312</v>
      </c>
      <c r="AX73" s="1">
        <f t="shared" si="32"/>
        <v>0.2708490804</v>
      </c>
      <c r="AY73" s="1">
        <f t="shared" si="33"/>
        <v>0.002481613466</v>
      </c>
      <c r="AZ73" s="1">
        <f t="shared" si="34"/>
        <v>2.913760213</v>
      </c>
      <c r="BA73" s="1" t="s">
        <v>537</v>
      </c>
      <c r="BB73" s="1">
        <v>607.74</v>
      </c>
      <c r="BC73" s="1">
        <f t="shared" si="35"/>
        <v>225.75</v>
      </c>
      <c r="BD73" s="1">
        <f t="shared" si="36"/>
        <v>0.3660668882</v>
      </c>
      <c r="BE73" s="1">
        <f t="shared" si="37"/>
        <v>0.9149506092</v>
      </c>
      <c r="BF73" s="1">
        <f t="shared" si="38"/>
        <v>0.7002579897</v>
      </c>
      <c r="BG73" s="1">
        <f t="shared" si="39"/>
        <v>0.9536586294</v>
      </c>
      <c r="BH73" s="1">
        <f t="shared" si="40"/>
        <v>1399.979</v>
      </c>
      <c r="BI73" s="1">
        <f t="shared" si="41"/>
        <v>1180.166899</v>
      </c>
      <c r="BJ73" s="1">
        <f t="shared" si="42"/>
        <v>0.8429890011</v>
      </c>
      <c r="BK73" s="1">
        <f t="shared" si="43"/>
        <v>0.1959780022</v>
      </c>
      <c r="BL73" s="1">
        <v>6.0</v>
      </c>
      <c r="BM73" s="1">
        <v>0.5</v>
      </c>
      <c r="BN73" s="1" t="s">
        <v>266</v>
      </c>
      <c r="BO73" s="1">
        <v>2.0</v>
      </c>
      <c r="BP73" s="1">
        <v>1.60738232385E9</v>
      </c>
      <c r="BQ73" s="1">
        <v>396.8432</v>
      </c>
      <c r="BR73" s="1">
        <v>400.1485</v>
      </c>
      <c r="BS73" s="1">
        <v>23.55976</v>
      </c>
      <c r="BT73" s="1">
        <v>22.36828</v>
      </c>
      <c r="BU73" s="1">
        <v>394.1728</v>
      </c>
      <c r="BV73" s="1">
        <v>23.25036</v>
      </c>
      <c r="BW73" s="1">
        <v>500.018433333333</v>
      </c>
      <c r="BX73" s="1">
        <v>102.1355</v>
      </c>
      <c r="BY73" s="1">
        <v>0.0476391366666667</v>
      </c>
      <c r="BZ73" s="1">
        <v>37.60202</v>
      </c>
      <c r="CA73" s="1">
        <v>38.00031</v>
      </c>
      <c r="CB73" s="1">
        <v>999.9</v>
      </c>
      <c r="CC73" s="1">
        <v>0.0</v>
      </c>
      <c r="CD73" s="1">
        <v>0.0</v>
      </c>
      <c r="CE73" s="1">
        <v>9998.711</v>
      </c>
      <c r="CF73" s="1">
        <v>0.0</v>
      </c>
      <c r="CG73" s="1">
        <v>319.342766666667</v>
      </c>
      <c r="CH73" s="1">
        <v>1399.979</v>
      </c>
      <c r="CI73" s="1">
        <v>0.900008733333333</v>
      </c>
      <c r="CJ73" s="1">
        <v>0.0999911333333333</v>
      </c>
      <c r="CK73" s="1">
        <v>0.0</v>
      </c>
      <c r="CL73" s="1">
        <v>750.961133333333</v>
      </c>
      <c r="CM73" s="1">
        <v>4.99975</v>
      </c>
      <c r="CN73" s="1">
        <v>10332.7266666667</v>
      </c>
      <c r="CO73" s="1">
        <v>12177.8866666667</v>
      </c>
      <c r="CP73" s="1">
        <v>47.3037333333333</v>
      </c>
      <c r="CQ73" s="1">
        <v>48.812</v>
      </c>
      <c r="CR73" s="1">
        <v>47.9079333333333</v>
      </c>
      <c r="CS73" s="1">
        <v>48.7457333333333</v>
      </c>
      <c r="CT73" s="1">
        <v>49.229</v>
      </c>
      <c r="CU73" s="1">
        <v>1255.495</v>
      </c>
      <c r="CV73" s="1">
        <v>139.484666666667</v>
      </c>
      <c r="CW73" s="1">
        <v>0.0</v>
      </c>
      <c r="CX73" s="1">
        <v>145.399999856949</v>
      </c>
      <c r="CY73" s="1">
        <v>0.0</v>
      </c>
      <c r="CZ73" s="1">
        <v>750.8504</v>
      </c>
      <c r="DA73" s="1">
        <v>-8.23076924999753</v>
      </c>
      <c r="DB73" s="1">
        <v>-133.076923342419</v>
      </c>
      <c r="DC73" s="1">
        <v>10330.852</v>
      </c>
      <c r="DD73" s="1">
        <v>15.0</v>
      </c>
      <c r="DE73" s="1">
        <v>1.6073817946E9</v>
      </c>
      <c r="DF73" s="1" t="s">
        <v>520</v>
      </c>
      <c r="DG73" s="1">
        <v>1.6073817946E9</v>
      </c>
      <c r="DH73" s="1">
        <v>1.607380303E9</v>
      </c>
      <c r="DI73" s="1">
        <v>17.0</v>
      </c>
      <c r="DJ73" s="1">
        <v>-0.074</v>
      </c>
      <c r="DK73" s="1">
        <v>-0.256</v>
      </c>
      <c r="DL73" s="1">
        <v>2.67</v>
      </c>
      <c r="DM73" s="1">
        <v>0.309</v>
      </c>
      <c r="DN73" s="1">
        <v>406.0</v>
      </c>
      <c r="DO73" s="1">
        <v>25.0</v>
      </c>
      <c r="DP73" s="1">
        <v>0.21</v>
      </c>
      <c r="DQ73" s="1">
        <v>0.01</v>
      </c>
      <c r="DR73" s="1">
        <v>2.36133782002886</v>
      </c>
      <c r="DS73" s="1">
        <v>-0.492945846123257</v>
      </c>
      <c r="DT73" s="1">
        <v>0.0617862834638247</v>
      </c>
      <c r="DU73" s="1">
        <v>1.0</v>
      </c>
      <c r="DV73" s="1">
        <v>-3.31086967741935</v>
      </c>
      <c r="DW73" s="1">
        <v>0.581336129032269</v>
      </c>
      <c r="DX73" s="1">
        <v>0.0744097558416373</v>
      </c>
      <c r="DY73" s="1">
        <v>0.0</v>
      </c>
      <c r="DZ73" s="1">
        <v>1.18938903225806</v>
      </c>
      <c r="EA73" s="1">
        <v>0.159056129032257</v>
      </c>
      <c r="EB73" s="1">
        <v>0.0119933713828928</v>
      </c>
      <c r="EC73" s="1">
        <v>1.0</v>
      </c>
      <c r="ED73" s="1">
        <v>2.0</v>
      </c>
      <c r="EE73" s="1">
        <v>3.0</v>
      </c>
      <c r="EF73" s="1" t="s">
        <v>275</v>
      </c>
      <c r="EG73" s="1">
        <v>100.0</v>
      </c>
      <c r="EH73" s="1">
        <v>100.0</v>
      </c>
      <c r="EI73" s="1">
        <v>2.671</v>
      </c>
      <c r="EJ73" s="1">
        <v>0.3094</v>
      </c>
      <c r="EK73" s="1">
        <v>2.67045000000002</v>
      </c>
      <c r="EL73" s="1">
        <v>0.0</v>
      </c>
      <c r="EM73" s="1">
        <v>0.0</v>
      </c>
      <c r="EN73" s="1">
        <v>0.0</v>
      </c>
      <c r="EO73" s="1">
        <v>0.309400000000004</v>
      </c>
      <c r="EP73" s="1">
        <v>0.0</v>
      </c>
      <c r="EQ73" s="1">
        <v>0.0</v>
      </c>
      <c r="ER73" s="1">
        <v>0.0</v>
      </c>
      <c r="ES73" s="1">
        <v>-1.0</v>
      </c>
      <c r="ET73" s="1">
        <v>-1.0</v>
      </c>
      <c r="EU73" s="1">
        <v>-1.0</v>
      </c>
      <c r="EV73" s="1">
        <v>-1.0</v>
      </c>
      <c r="EW73" s="1">
        <v>8.9</v>
      </c>
      <c r="EX73" s="1">
        <v>33.8</v>
      </c>
      <c r="EY73" s="1">
        <v>2.0</v>
      </c>
      <c r="EZ73" s="1">
        <v>514.552</v>
      </c>
      <c r="FA73" s="1">
        <v>505.129</v>
      </c>
      <c r="FB73" s="1">
        <v>36.3993</v>
      </c>
      <c r="FC73" s="1">
        <v>34.8849</v>
      </c>
      <c r="FD73" s="1">
        <v>30.0003</v>
      </c>
      <c r="FE73" s="1">
        <v>34.6627</v>
      </c>
      <c r="FF73" s="1">
        <v>34.606</v>
      </c>
      <c r="FG73" s="1">
        <v>18.3354</v>
      </c>
      <c r="FH73" s="1">
        <v>0.0</v>
      </c>
      <c r="FI73" s="1">
        <v>100.0</v>
      </c>
      <c r="FJ73" s="1">
        <v>-999.9</v>
      </c>
      <c r="FK73" s="1">
        <v>400.0</v>
      </c>
      <c r="FL73" s="1">
        <v>23.6103</v>
      </c>
      <c r="FM73" s="1">
        <v>101.249</v>
      </c>
      <c r="FN73" s="1">
        <v>100.561</v>
      </c>
    </row>
    <row r="74" ht="15.75" customHeight="1">
      <c r="A74" s="1">
        <v>58.0</v>
      </c>
      <c r="B74" s="1">
        <v>1.6073824666E9</v>
      </c>
      <c r="C74" s="1">
        <v>10234.5</v>
      </c>
      <c r="D74" s="1" t="s">
        <v>538</v>
      </c>
      <c r="E74" s="1" t="s">
        <v>539</v>
      </c>
      <c r="F74" s="1" t="s">
        <v>540</v>
      </c>
      <c r="G74" s="1" t="s">
        <v>357</v>
      </c>
      <c r="H74" s="1">
        <v>1.6073824586E9</v>
      </c>
      <c r="I74" s="1">
        <f t="shared" si="1"/>
        <v>0.0009707693439</v>
      </c>
      <c r="J74" s="1">
        <f t="shared" si="2"/>
        <v>1.639128829</v>
      </c>
      <c r="K74" s="1">
        <f t="shared" si="3"/>
        <v>397.5229355</v>
      </c>
      <c r="L74" s="1">
        <f t="shared" si="4"/>
        <v>259.3607103</v>
      </c>
      <c r="M74" s="1">
        <f t="shared" si="5"/>
        <v>26.50301636</v>
      </c>
      <c r="N74" s="1">
        <f t="shared" si="6"/>
        <v>40.62125234</v>
      </c>
      <c r="O74" s="1">
        <f t="shared" si="7"/>
        <v>0.0227571547</v>
      </c>
      <c r="P74" s="1">
        <f t="shared" si="8"/>
        <v>2.966971487</v>
      </c>
      <c r="Q74" s="1">
        <f t="shared" si="9"/>
        <v>0.02266062601</v>
      </c>
      <c r="R74" s="1">
        <f t="shared" si="10"/>
        <v>0.01417152973</v>
      </c>
      <c r="S74" s="1">
        <f t="shared" si="11"/>
        <v>231.2879408</v>
      </c>
      <c r="T74" s="1">
        <f t="shared" si="12"/>
        <v>38.62900652</v>
      </c>
      <c r="U74" s="1">
        <f t="shared" si="13"/>
        <v>37.77959677</v>
      </c>
      <c r="V74" s="1">
        <f t="shared" si="14"/>
        <v>6.578174006</v>
      </c>
      <c r="W74" s="1">
        <f t="shared" si="15"/>
        <v>36.85309197</v>
      </c>
      <c r="X74" s="1">
        <f t="shared" si="16"/>
        <v>2.392736709</v>
      </c>
      <c r="Y74" s="1">
        <f t="shared" si="17"/>
        <v>6.492634894</v>
      </c>
      <c r="Z74" s="1">
        <f t="shared" si="18"/>
        <v>4.185437297</v>
      </c>
      <c r="AA74" s="1">
        <f t="shared" si="19"/>
        <v>-42.81092807</v>
      </c>
      <c r="AB74" s="1">
        <f t="shared" si="20"/>
        <v>-38.53892369</v>
      </c>
      <c r="AC74" s="1">
        <f t="shared" si="21"/>
        <v>-3.112790146</v>
      </c>
      <c r="AD74" s="1">
        <f t="shared" si="22"/>
        <v>146.8252989</v>
      </c>
      <c r="AE74" s="1">
        <v>0.0</v>
      </c>
      <c r="AF74" s="1">
        <v>0.0</v>
      </c>
      <c r="AG74" s="1">
        <f t="shared" si="23"/>
        <v>1</v>
      </c>
      <c r="AH74" s="1">
        <f t="shared" si="24"/>
        <v>0</v>
      </c>
      <c r="AI74" s="1">
        <f t="shared" si="25"/>
        <v>52180.23945</v>
      </c>
      <c r="AJ74" s="1" t="s">
        <v>263</v>
      </c>
      <c r="AK74" s="1">
        <v>715.476923076923</v>
      </c>
      <c r="AL74" s="1">
        <v>3262.08</v>
      </c>
      <c r="AM74" s="1">
        <f t="shared" si="26"/>
        <v>2546.603077</v>
      </c>
      <c r="AN74" s="1">
        <f t="shared" si="27"/>
        <v>0.7806684928</v>
      </c>
      <c r="AO74" s="1">
        <v>-0.577747479816223</v>
      </c>
      <c r="AP74" s="1" t="s">
        <v>541</v>
      </c>
      <c r="AQ74" s="1">
        <v>796.146538461539</v>
      </c>
      <c r="AR74" s="1">
        <v>877.71</v>
      </c>
      <c r="AS74" s="1">
        <f t="shared" si="28"/>
        <v>0.09292757464</v>
      </c>
      <c r="AT74" s="1">
        <v>0.5</v>
      </c>
      <c r="AU74" s="1">
        <f t="shared" si="29"/>
        <v>1180.16853</v>
      </c>
      <c r="AV74" s="1">
        <f t="shared" si="30"/>
        <v>1.639128829</v>
      </c>
      <c r="AW74" s="1">
        <f t="shared" si="31"/>
        <v>54.83509957</v>
      </c>
      <c r="AX74" s="1">
        <f t="shared" si="32"/>
        <v>0.2951430427</v>
      </c>
      <c r="AY74" s="1">
        <f t="shared" si="33"/>
        <v>0.001878440454</v>
      </c>
      <c r="AZ74" s="1">
        <f t="shared" si="34"/>
        <v>2.716580647</v>
      </c>
      <c r="BA74" s="1" t="s">
        <v>542</v>
      </c>
      <c r="BB74" s="1">
        <v>618.66</v>
      </c>
      <c r="BC74" s="1">
        <f t="shared" si="35"/>
        <v>259.05</v>
      </c>
      <c r="BD74" s="1">
        <f t="shared" si="36"/>
        <v>0.3148560569</v>
      </c>
      <c r="BE74" s="1">
        <f t="shared" si="37"/>
        <v>0.902001952</v>
      </c>
      <c r="BF74" s="1">
        <f t="shared" si="38"/>
        <v>0.5027548209</v>
      </c>
      <c r="BG74" s="1">
        <f t="shared" si="39"/>
        <v>0.9362943215</v>
      </c>
      <c r="BH74" s="1">
        <f t="shared" si="40"/>
        <v>1399.980323</v>
      </c>
      <c r="BI74" s="1">
        <f t="shared" si="41"/>
        <v>1180.16853</v>
      </c>
      <c r="BJ74" s="1">
        <f t="shared" si="42"/>
        <v>0.8429893697</v>
      </c>
      <c r="BK74" s="1">
        <f t="shared" si="43"/>
        <v>0.1959787395</v>
      </c>
      <c r="BL74" s="1">
        <v>6.0</v>
      </c>
      <c r="BM74" s="1">
        <v>0.5</v>
      </c>
      <c r="BN74" s="1" t="s">
        <v>266</v>
      </c>
      <c r="BO74" s="1">
        <v>2.0</v>
      </c>
      <c r="BP74" s="1">
        <v>1.6073824586E9</v>
      </c>
      <c r="BQ74" s="1">
        <v>397.522935483871</v>
      </c>
      <c r="BR74" s="1">
        <v>399.952903225806</v>
      </c>
      <c r="BS74" s="1">
        <v>23.4155193548387</v>
      </c>
      <c r="BT74" s="1">
        <v>22.2779064516129</v>
      </c>
      <c r="BU74" s="1">
        <v>394.855935483871</v>
      </c>
      <c r="BV74" s="1">
        <v>23.1061193548387</v>
      </c>
      <c r="BW74" s="1">
        <v>500.014516129032</v>
      </c>
      <c r="BX74" s="1">
        <v>102.139483870968</v>
      </c>
      <c r="BY74" s="1">
        <v>0.0464498548387097</v>
      </c>
      <c r="BZ74" s="1">
        <v>37.5386612903226</v>
      </c>
      <c r="CA74" s="1">
        <v>37.7795967741935</v>
      </c>
      <c r="CB74" s="1">
        <v>999.9</v>
      </c>
      <c r="CC74" s="1">
        <v>0.0</v>
      </c>
      <c r="CD74" s="1">
        <v>0.0</v>
      </c>
      <c r="CE74" s="1">
        <v>10000.9270967742</v>
      </c>
      <c r="CF74" s="1">
        <v>0.0</v>
      </c>
      <c r="CG74" s="1">
        <v>90.6243677419355</v>
      </c>
      <c r="CH74" s="1">
        <v>1399.98032258064</v>
      </c>
      <c r="CI74" s="1">
        <v>0.899998612903226</v>
      </c>
      <c r="CJ74" s="1">
        <v>0.100001441935484</v>
      </c>
      <c r="CK74" s="1">
        <v>0.0</v>
      </c>
      <c r="CL74" s="1">
        <v>796.400677419355</v>
      </c>
      <c r="CM74" s="1">
        <v>4.99975</v>
      </c>
      <c r="CN74" s="1">
        <v>10915.4161290323</v>
      </c>
      <c r="CO74" s="1">
        <v>12177.8774193548</v>
      </c>
      <c r="CP74" s="1">
        <v>47.562</v>
      </c>
      <c r="CQ74" s="1">
        <v>49.0</v>
      </c>
      <c r="CR74" s="1">
        <v>48.125</v>
      </c>
      <c r="CS74" s="1">
        <v>48.8404516129032</v>
      </c>
      <c r="CT74" s="1">
        <v>49.419</v>
      </c>
      <c r="CU74" s="1">
        <v>1255.47838709677</v>
      </c>
      <c r="CV74" s="1">
        <v>139.501935483871</v>
      </c>
      <c r="CW74" s="1">
        <v>0.0</v>
      </c>
      <c r="CX74" s="1">
        <v>134.0</v>
      </c>
      <c r="CY74" s="1">
        <v>0.0</v>
      </c>
      <c r="CZ74" s="1">
        <v>796.146538461539</v>
      </c>
      <c r="DA74" s="1">
        <v>-42.0665299463843</v>
      </c>
      <c r="DB74" s="1">
        <v>-560.512820857113</v>
      </c>
      <c r="DC74" s="1">
        <v>10912.1307692308</v>
      </c>
      <c r="DD74" s="1">
        <v>15.0</v>
      </c>
      <c r="DE74" s="1">
        <v>1.6073825006E9</v>
      </c>
      <c r="DF74" s="1" t="s">
        <v>543</v>
      </c>
      <c r="DG74" s="1">
        <v>1.6073825006E9</v>
      </c>
      <c r="DH74" s="1">
        <v>1.607380303E9</v>
      </c>
      <c r="DI74" s="1">
        <v>18.0</v>
      </c>
      <c r="DJ74" s="1">
        <v>-0.004</v>
      </c>
      <c r="DK74" s="1">
        <v>-0.256</v>
      </c>
      <c r="DL74" s="1">
        <v>2.667</v>
      </c>
      <c r="DM74" s="1">
        <v>0.309</v>
      </c>
      <c r="DN74" s="1">
        <v>403.0</v>
      </c>
      <c r="DO74" s="1">
        <v>25.0</v>
      </c>
      <c r="DP74" s="1">
        <v>0.42</v>
      </c>
      <c r="DQ74" s="1">
        <v>0.01</v>
      </c>
      <c r="DR74" s="1">
        <v>1.67648532553775</v>
      </c>
      <c r="DS74" s="1">
        <v>-5.55657186225526</v>
      </c>
      <c r="DT74" s="1">
        <v>0.521406074686161</v>
      </c>
      <c r="DU74" s="1">
        <v>0.0</v>
      </c>
      <c r="DV74" s="1">
        <v>-2.44876548387097</v>
      </c>
      <c r="DW74" s="1">
        <v>6.23200451612904</v>
      </c>
      <c r="DX74" s="1">
        <v>0.612546089630438</v>
      </c>
      <c r="DY74" s="1">
        <v>0.0</v>
      </c>
      <c r="DZ74" s="1">
        <v>1.13690516129032</v>
      </c>
      <c r="EA74" s="1">
        <v>0.0815317741935492</v>
      </c>
      <c r="EB74" s="1">
        <v>0.00626531613442676</v>
      </c>
      <c r="EC74" s="1">
        <v>1.0</v>
      </c>
      <c r="ED74" s="1">
        <v>1.0</v>
      </c>
      <c r="EE74" s="1">
        <v>3.0</v>
      </c>
      <c r="EF74" s="1" t="s">
        <v>268</v>
      </c>
      <c r="EG74" s="1">
        <v>100.0</v>
      </c>
      <c r="EH74" s="1">
        <v>100.0</v>
      </c>
      <c r="EI74" s="1">
        <v>2.667</v>
      </c>
      <c r="EJ74" s="1">
        <v>0.3094</v>
      </c>
      <c r="EK74" s="1">
        <v>2.67045000000002</v>
      </c>
      <c r="EL74" s="1">
        <v>0.0</v>
      </c>
      <c r="EM74" s="1">
        <v>0.0</v>
      </c>
      <c r="EN74" s="1">
        <v>0.0</v>
      </c>
      <c r="EO74" s="1">
        <v>0.309400000000004</v>
      </c>
      <c r="EP74" s="1">
        <v>0.0</v>
      </c>
      <c r="EQ74" s="1">
        <v>0.0</v>
      </c>
      <c r="ER74" s="1">
        <v>0.0</v>
      </c>
      <c r="ES74" s="1">
        <v>-1.0</v>
      </c>
      <c r="ET74" s="1">
        <v>-1.0</v>
      </c>
      <c r="EU74" s="1">
        <v>-1.0</v>
      </c>
      <c r="EV74" s="1">
        <v>-1.0</v>
      </c>
      <c r="EW74" s="1">
        <v>11.2</v>
      </c>
      <c r="EX74" s="1">
        <v>36.1</v>
      </c>
      <c r="EY74" s="1">
        <v>2.0</v>
      </c>
      <c r="EZ74" s="1">
        <v>494.125</v>
      </c>
      <c r="FA74" s="1">
        <v>504.951</v>
      </c>
      <c r="FB74" s="1">
        <v>36.4396</v>
      </c>
      <c r="FC74" s="1">
        <v>34.9072</v>
      </c>
      <c r="FD74" s="1">
        <v>29.9999</v>
      </c>
      <c r="FE74" s="1">
        <v>34.6833</v>
      </c>
      <c r="FF74" s="1">
        <v>34.6185</v>
      </c>
      <c r="FG74" s="1">
        <v>18.1111</v>
      </c>
      <c r="FH74" s="1">
        <v>0.0</v>
      </c>
      <c r="FI74" s="1">
        <v>100.0</v>
      </c>
      <c r="FJ74" s="1">
        <v>-999.9</v>
      </c>
      <c r="FK74" s="1">
        <v>400.0</v>
      </c>
      <c r="FL74" s="1">
        <v>23.5466</v>
      </c>
      <c r="FM74" s="1">
        <v>101.249</v>
      </c>
      <c r="FN74" s="1">
        <v>100.563</v>
      </c>
    </row>
    <row r="75" ht="15.75" customHeight="1">
      <c r="A75" s="1">
        <v>59.0</v>
      </c>
      <c r="B75" s="1">
        <v>1.6073826116E9</v>
      </c>
      <c r="C75" s="1">
        <v>10379.5</v>
      </c>
      <c r="D75" s="1" t="s">
        <v>544</v>
      </c>
      <c r="E75" s="1" t="s">
        <v>545</v>
      </c>
      <c r="F75" s="1" t="s">
        <v>540</v>
      </c>
      <c r="G75" s="1" t="s">
        <v>357</v>
      </c>
      <c r="H75" s="1">
        <v>1.6073826036E9</v>
      </c>
      <c r="I75" s="1">
        <f t="shared" si="1"/>
        <v>0.0005165825906</v>
      </c>
      <c r="J75" s="1">
        <f t="shared" si="2"/>
        <v>1.058081671</v>
      </c>
      <c r="K75" s="1">
        <f t="shared" si="3"/>
        <v>398.5192258</v>
      </c>
      <c r="L75" s="1">
        <f t="shared" si="4"/>
        <v>236.7570654</v>
      </c>
      <c r="M75" s="1">
        <f t="shared" si="5"/>
        <v>24.19323487</v>
      </c>
      <c r="N75" s="1">
        <f t="shared" si="6"/>
        <v>40.72304754</v>
      </c>
      <c r="O75" s="1">
        <f t="shared" si="7"/>
        <v>0.0121120174</v>
      </c>
      <c r="P75" s="1">
        <f t="shared" si="8"/>
        <v>2.966567382</v>
      </c>
      <c r="Q75" s="1">
        <f t="shared" si="9"/>
        <v>0.01208461152</v>
      </c>
      <c r="R75" s="1">
        <f t="shared" si="10"/>
        <v>0.007555339296</v>
      </c>
      <c r="S75" s="1">
        <f t="shared" si="11"/>
        <v>231.2897433</v>
      </c>
      <c r="T75" s="1">
        <f t="shared" si="12"/>
        <v>38.8222641</v>
      </c>
      <c r="U75" s="1">
        <f t="shared" si="13"/>
        <v>37.67077742</v>
      </c>
      <c r="V75" s="1">
        <f t="shared" si="14"/>
        <v>6.539419626</v>
      </c>
      <c r="W75" s="1">
        <f t="shared" si="15"/>
        <v>36.21963311</v>
      </c>
      <c r="X75" s="1">
        <f t="shared" si="16"/>
        <v>2.361509001</v>
      </c>
      <c r="Y75" s="1">
        <f t="shared" si="17"/>
        <v>6.519969414</v>
      </c>
      <c r="Z75" s="1">
        <f t="shared" si="18"/>
        <v>4.177910625</v>
      </c>
      <c r="AA75" s="1">
        <f t="shared" si="19"/>
        <v>-22.78129225</v>
      </c>
      <c r="AB75" s="1">
        <f t="shared" si="20"/>
        <v>-8.768487541</v>
      </c>
      <c r="AC75" s="1">
        <f t="shared" si="21"/>
        <v>-0.7082195762</v>
      </c>
      <c r="AD75" s="1">
        <f t="shared" si="22"/>
        <v>199.031744</v>
      </c>
      <c r="AE75" s="1">
        <v>0.0</v>
      </c>
      <c r="AF75" s="1">
        <v>0.0</v>
      </c>
      <c r="AG75" s="1">
        <f t="shared" si="23"/>
        <v>1</v>
      </c>
      <c r="AH75" s="1">
        <f t="shared" si="24"/>
        <v>0</v>
      </c>
      <c r="AI75" s="1">
        <f t="shared" si="25"/>
        <v>52155.78225</v>
      </c>
      <c r="AJ75" s="1" t="s">
        <v>263</v>
      </c>
      <c r="AK75" s="1">
        <v>715.476923076923</v>
      </c>
      <c r="AL75" s="1">
        <v>3262.08</v>
      </c>
      <c r="AM75" s="1">
        <f t="shared" si="26"/>
        <v>2546.603077</v>
      </c>
      <c r="AN75" s="1">
        <f t="shared" si="27"/>
        <v>0.7806684928</v>
      </c>
      <c r="AO75" s="1">
        <v>-0.577747479816223</v>
      </c>
      <c r="AP75" s="1" t="s">
        <v>546</v>
      </c>
      <c r="AQ75" s="1">
        <v>841.766346153846</v>
      </c>
      <c r="AR75" s="1">
        <v>923.96</v>
      </c>
      <c r="AS75" s="1">
        <f t="shared" si="28"/>
        <v>0.08895802183</v>
      </c>
      <c r="AT75" s="1">
        <v>0.5</v>
      </c>
      <c r="AU75" s="1">
        <f t="shared" si="29"/>
        <v>1180.176552</v>
      </c>
      <c r="AV75" s="1">
        <f t="shared" si="30"/>
        <v>1.058081671</v>
      </c>
      <c r="AW75" s="1">
        <f t="shared" si="31"/>
        <v>52.49308575</v>
      </c>
      <c r="AX75" s="1">
        <f t="shared" si="32"/>
        <v>0.2903264211</v>
      </c>
      <c r="AY75" s="1">
        <f t="shared" si="33"/>
        <v>0.001386088503</v>
      </c>
      <c r="AZ75" s="1">
        <f t="shared" si="34"/>
        <v>2.530542448</v>
      </c>
      <c r="BA75" s="1" t="s">
        <v>547</v>
      </c>
      <c r="BB75" s="1">
        <v>655.71</v>
      </c>
      <c r="BC75" s="1">
        <f t="shared" si="35"/>
        <v>268.25</v>
      </c>
      <c r="BD75" s="1">
        <f t="shared" si="36"/>
        <v>0.3064069109</v>
      </c>
      <c r="BE75" s="1">
        <f t="shared" si="37"/>
        <v>0.8970790793</v>
      </c>
      <c r="BF75" s="1">
        <f t="shared" si="38"/>
        <v>0.3942461664</v>
      </c>
      <c r="BG75" s="1">
        <f t="shared" si="39"/>
        <v>0.9181328732</v>
      </c>
      <c r="BH75" s="1">
        <f t="shared" si="40"/>
        <v>1399.989677</v>
      </c>
      <c r="BI75" s="1">
        <f t="shared" si="41"/>
        <v>1180.176552</v>
      </c>
      <c r="BJ75" s="1">
        <f t="shared" si="42"/>
        <v>0.8429894673</v>
      </c>
      <c r="BK75" s="1">
        <f t="shared" si="43"/>
        <v>0.1959789346</v>
      </c>
      <c r="BL75" s="1">
        <v>6.0</v>
      </c>
      <c r="BM75" s="1">
        <v>0.5</v>
      </c>
      <c r="BN75" s="1" t="s">
        <v>266</v>
      </c>
      <c r="BO75" s="1">
        <v>2.0</v>
      </c>
      <c r="BP75" s="1">
        <v>1.6073826036E9</v>
      </c>
      <c r="BQ75" s="1">
        <v>398.519225806452</v>
      </c>
      <c r="BR75" s="1">
        <v>400.035935483871</v>
      </c>
      <c r="BS75" s="1">
        <v>23.1099290322581</v>
      </c>
      <c r="BT75" s="1">
        <v>22.5043677419355</v>
      </c>
      <c r="BU75" s="1">
        <v>395.852387096774</v>
      </c>
      <c r="BV75" s="1">
        <v>22.8005290322581</v>
      </c>
      <c r="BW75" s="1">
        <v>500.009903225807</v>
      </c>
      <c r="BX75" s="1">
        <v>102.138387096774</v>
      </c>
      <c r="BY75" s="1">
        <v>0.0475173903225806</v>
      </c>
      <c r="BZ75" s="1">
        <v>37.6159516129032</v>
      </c>
      <c r="CA75" s="1">
        <v>37.6707774193548</v>
      </c>
      <c r="CB75" s="1">
        <v>999.9</v>
      </c>
      <c r="CC75" s="1">
        <v>0.0</v>
      </c>
      <c r="CD75" s="1">
        <v>0.0</v>
      </c>
      <c r="CE75" s="1">
        <v>9998.74580645161</v>
      </c>
      <c r="CF75" s="1">
        <v>0.0</v>
      </c>
      <c r="CG75" s="1">
        <v>100.283177419355</v>
      </c>
      <c r="CH75" s="1">
        <v>1399.98967741936</v>
      </c>
      <c r="CI75" s="1">
        <v>0.899993451612903</v>
      </c>
      <c r="CJ75" s="1">
        <v>0.100006564516129</v>
      </c>
      <c r="CK75" s="1">
        <v>0.0</v>
      </c>
      <c r="CL75" s="1">
        <v>842.356419354839</v>
      </c>
      <c r="CM75" s="1">
        <v>4.99975</v>
      </c>
      <c r="CN75" s="1">
        <v>11565.0032258065</v>
      </c>
      <c r="CO75" s="1">
        <v>12177.9451612903</v>
      </c>
      <c r="CP75" s="1">
        <v>47.5</v>
      </c>
      <c r="CQ75" s="1">
        <v>49.0</v>
      </c>
      <c r="CR75" s="1">
        <v>48.125</v>
      </c>
      <c r="CS75" s="1">
        <v>48.812</v>
      </c>
      <c r="CT75" s="1">
        <v>49.437</v>
      </c>
      <c r="CU75" s="1">
        <v>1255.48225806452</v>
      </c>
      <c r="CV75" s="1">
        <v>139.507419354839</v>
      </c>
      <c r="CW75" s="1">
        <v>0.0</v>
      </c>
      <c r="CX75" s="1">
        <v>144.100000143051</v>
      </c>
      <c r="CY75" s="1">
        <v>0.0</v>
      </c>
      <c r="CZ75" s="1">
        <v>841.766346153846</v>
      </c>
      <c r="DA75" s="1">
        <v>-65.4397606881337</v>
      </c>
      <c r="DB75" s="1">
        <v>-898.085470097794</v>
      </c>
      <c r="DC75" s="1">
        <v>11556.8846153846</v>
      </c>
      <c r="DD75" s="1">
        <v>15.0</v>
      </c>
      <c r="DE75" s="1">
        <v>1.6073825006E9</v>
      </c>
      <c r="DF75" s="1" t="s">
        <v>543</v>
      </c>
      <c r="DG75" s="1">
        <v>1.6073825006E9</v>
      </c>
      <c r="DH75" s="1">
        <v>1.607380303E9</v>
      </c>
      <c r="DI75" s="1">
        <v>18.0</v>
      </c>
      <c r="DJ75" s="1">
        <v>-0.004</v>
      </c>
      <c r="DK75" s="1">
        <v>-0.256</v>
      </c>
      <c r="DL75" s="1">
        <v>2.667</v>
      </c>
      <c r="DM75" s="1">
        <v>0.309</v>
      </c>
      <c r="DN75" s="1">
        <v>403.0</v>
      </c>
      <c r="DO75" s="1">
        <v>25.0</v>
      </c>
      <c r="DP75" s="1">
        <v>0.42</v>
      </c>
      <c r="DQ75" s="1">
        <v>0.01</v>
      </c>
      <c r="DR75" s="1">
        <v>1.02277646827775</v>
      </c>
      <c r="DS75" s="1">
        <v>0.350470781768018</v>
      </c>
      <c r="DT75" s="1">
        <v>0.0512839220765076</v>
      </c>
      <c r="DU75" s="1">
        <v>1.0</v>
      </c>
      <c r="DV75" s="1">
        <v>-1.4909664516129</v>
      </c>
      <c r="DW75" s="1">
        <v>-0.812534032258065</v>
      </c>
      <c r="DX75" s="1">
        <v>0.10532618026255</v>
      </c>
      <c r="DY75" s="1">
        <v>0.0</v>
      </c>
      <c r="DZ75" s="1">
        <v>0.603355870967742</v>
      </c>
      <c r="EA75" s="1">
        <v>0.276379548387096</v>
      </c>
      <c r="EB75" s="1">
        <v>0.0208454402668506</v>
      </c>
      <c r="EC75" s="1">
        <v>0.0</v>
      </c>
      <c r="ED75" s="1">
        <v>1.0</v>
      </c>
      <c r="EE75" s="1">
        <v>3.0</v>
      </c>
      <c r="EF75" s="1" t="s">
        <v>268</v>
      </c>
      <c r="EG75" s="1">
        <v>100.0</v>
      </c>
      <c r="EH75" s="1">
        <v>100.0</v>
      </c>
      <c r="EI75" s="1">
        <v>2.667</v>
      </c>
      <c r="EJ75" s="1">
        <v>0.3094</v>
      </c>
      <c r="EK75" s="1">
        <v>2.66680952380943</v>
      </c>
      <c r="EL75" s="1">
        <v>0.0</v>
      </c>
      <c r="EM75" s="1">
        <v>0.0</v>
      </c>
      <c r="EN75" s="1">
        <v>0.0</v>
      </c>
      <c r="EO75" s="1">
        <v>0.309400000000004</v>
      </c>
      <c r="EP75" s="1">
        <v>0.0</v>
      </c>
      <c r="EQ75" s="1">
        <v>0.0</v>
      </c>
      <c r="ER75" s="1">
        <v>0.0</v>
      </c>
      <c r="ES75" s="1">
        <v>-1.0</v>
      </c>
      <c r="ET75" s="1">
        <v>-1.0</v>
      </c>
      <c r="EU75" s="1">
        <v>-1.0</v>
      </c>
      <c r="EV75" s="1">
        <v>-1.0</v>
      </c>
      <c r="EW75" s="1">
        <v>1.9</v>
      </c>
      <c r="EX75" s="1">
        <v>38.5</v>
      </c>
      <c r="EY75" s="1">
        <v>2.0</v>
      </c>
      <c r="EZ75" s="1">
        <v>514.908</v>
      </c>
      <c r="FA75" s="1">
        <v>506.184</v>
      </c>
      <c r="FB75" s="1">
        <v>36.4507</v>
      </c>
      <c r="FC75" s="1">
        <v>34.8056</v>
      </c>
      <c r="FD75" s="1">
        <v>29.9996</v>
      </c>
      <c r="FE75" s="1">
        <v>34.6017</v>
      </c>
      <c r="FF75" s="1">
        <v>34.5407</v>
      </c>
      <c r="FG75" s="1">
        <v>18.2296</v>
      </c>
      <c r="FH75" s="1">
        <v>0.0</v>
      </c>
      <c r="FI75" s="1">
        <v>100.0</v>
      </c>
      <c r="FJ75" s="1">
        <v>-999.9</v>
      </c>
      <c r="FK75" s="1">
        <v>400.0</v>
      </c>
      <c r="FL75" s="1">
        <v>23.5466</v>
      </c>
      <c r="FM75" s="1">
        <v>101.276</v>
      </c>
      <c r="FN75" s="1">
        <v>100.591</v>
      </c>
    </row>
    <row r="76" ht="15.75" customHeight="1">
      <c r="A76" s="1">
        <v>60.0</v>
      </c>
      <c r="B76" s="1">
        <v>1.6073827496E9</v>
      </c>
      <c r="C76" s="1">
        <v>10517.5</v>
      </c>
      <c r="D76" s="1" t="s">
        <v>548</v>
      </c>
      <c r="E76" s="1" t="s">
        <v>549</v>
      </c>
      <c r="F76" s="1" t="s">
        <v>540</v>
      </c>
      <c r="G76" s="1" t="s">
        <v>357</v>
      </c>
      <c r="H76" s="1">
        <v>1.6073827416E9</v>
      </c>
      <c r="I76" s="1">
        <f t="shared" si="1"/>
        <v>0.00007196694195</v>
      </c>
      <c r="J76" s="1">
        <f t="shared" si="2"/>
        <v>-0.2675690722</v>
      </c>
      <c r="K76" s="1">
        <f t="shared" si="3"/>
        <v>400.6091935</v>
      </c>
      <c r="L76" s="1">
        <f t="shared" si="4"/>
        <v>644.7504285</v>
      </c>
      <c r="M76" s="1">
        <f t="shared" si="5"/>
        <v>65.88328269</v>
      </c>
      <c r="N76" s="1">
        <f t="shared" si="6"/>
        <v>40.93591502</v>
      </c>
      <c r="O76" s="1">
        <f t="shared" si="7"/>
        <v>0.001507383156</v>
      </c>
      <c r="P76" s="1">
        <f t="shared" si="8"/>
        <v>2.966305923</v>
      </c>
      <c r="Q76" s="1">
        <f t="shared" si="9"/>
        <v>0.001506957728</v>
      </c>
      <c r="R76" s="1">
        <f t="shared" si="10"/>
        <v>0.000941886792</v>
      </c>
      <c r="S76" s="1">
        <f t="shared" si="11"/>
        <v>231.2891168</v>
      </c>
      <c r="T76" s="1">
        <f t="shared" si="12"/>
        <v>38.95753403</v>
      </c>
      <c r="U76" s="1">
        <f t="shared" si="13"/>
        <v>38.79965161</v>
      </c>
      <c r="V76" s="1">
        <f t="shared" si="14"/>
        <v>6.951251078</v>
      </c>
      <c r="W76" s="1">
        <f t="shared" si="15"/>
        <v>35.11219773</v>
      </c>
      <c r="X76" s="1">
        <f t="shared" si="16"/>
        <v>2.292011536</v>
      </c>
      <c r="Y76" s="1">
        <f t="shared" si="17"/>
        <v>6.527678938</v>
      </c>
      <c r="Z76" s="1">
        <f t="shared" si="18"/>
        <v>4.659239542</v>
      </c>
      <c r="AA76" s="1">
        <f t="shared" si="19"/>
        <v>-3.17374214</v>
      </c>
      <c r="AB76" s="1">
        <f t="shared" si="20"/>
        <v>-185.8187035</v>
      </c>
      <c r="AC76" s="1">
        <f t="shared" si="21"/>
        <v>-15.09326368</v>
      </c>
      <c r="AD76" s="1">
        <f t="shared" si="22"/>
        <v>27.20340757</v>
      </c>
      <c r="AE76" s="1">
        <v>0.0</v>
      </c>
      <c r="AF76" s="1">
        <v>0.0</v>
      </c>
      <c r="AG76" s="1">
        <f t="shared" si="23"/>
        <v>1</v>
      </c>
      <c r="AH76" s="1">
        <f t="shared" si="24"/>
        <v>0</v>
      </c>
      <c r="AI76" s="1">
        <f t="shared" si="25"/>
        <v>52144.70388</v>
      </c>
      <c r="AJ76" s="1" t="s">
        <v>263</v>
      </c>
      <c r="AK76" s="1">
        <v>715.476923076923</v>
      </c>
      <c r="AL76" s="1">
        <v>3262.08</v>
      </c>
      <c r="AM76" s="1">
        <f t="shared" si="26"/>
        <v>2546.603077</v>
      </c>
      <c r="AN76" s="1">
        <f t="shared" si="27"/>
        <v>0.7806684928</v>
      </c>
      <c r="AO76" s="1">
        <v>-0.577747479816223</v>
      </c>
      <c r="AP76" s="1" t="s">
        <v>550</v>
      </c>
      <c r="AQ76" s="1">
        <v>903.56648</v>
      </c>
      <c r="AR76" s="1">
        <v>1015.48</v>
      </c>
      <c r="AS76" s="1">
        <f t="shared" si="28"/>
        <v>0.1102075078</v>
      </c>
      <c r="AT76" s="1">
        <v>0.5</v>
      </c>
      <c r="AU76" s="1">
        <f t="shared" si="29"/>
        <v>1180.172565</v>
      </c>
      <c r="AV76" s="1">
        <f t="shared" si="30"/>
        <v>-0.2675690722</v>
      </c>
      <c r="AW76" s="1">
        <f t="shared" si="31"/>
        <v>65.03193858</v>
      </c>
      <c r="AX76" s="1">
        <f t="shared" si="32"/>
        <v>0.3426261472</v>
      </c>
      <c r="AY76" s="1">
        <f t="shared" si="33"/>
        <v>0.0002628246214</v>
      </c>
      <c r="AZ76" s="1">
        <f t="shared" si="34"/>
        <v>2.212352779</v>
      </c>
      <c r="BA76" s="1" t="s">
        <v>551</v>
      </c>
      <c r="BB76" s="1">
        <v>667.55</v>
      </c>
      <c r="BC76" s="1">
        <f t="shared" si="35"/>
        <v>347.93</v>
      </c>
      <c r="BD76" s="1">
        <f t="shared" si="36"/>
        <v>0.3216552755</v>
      </c>
      <c r="BE76" s="1">
        <f t="shared" si="37"/>
        <v>0.8658986406</v>
      </c>
      <c r="BF76" s="1">
        <f t="shared" si="38"/>
        <v>0.3730412406</v>
      </c>
      <c r="BG76" s="1">
        <f t="shared" si="39"/>
        <v>0.8821948031</v>
      </c>
      <c r="BH76" s="1">
        <f t="shared" si="40"/>
        <v>1399.984839</v>
      </c>
      <c r="BI76" s="1">
        <f t="shared" si="41"/>
        <v>1180.172565</v>
      </c>
      <c r="BJ76" s="1">
        <f t="shared" si="42"/>
        <v>0.8429895329</v>
      </c>
      <c r="BK76" s="1">
        <f t="shared" si="43"/>
        <v>0.1959790658</v>
      </c>
      <c r="BL76" s="1">
        <v>6.0</v>
      </c>
      <c r="BM76" s="1">
        <v>0.5</v>
      </c>
      <c r="BN76" s="1" t="s">
        <v>266</v>
      </c>
      <c r="BO76" s="1">
        <v>2.0</v>
      </c>
      <c r="BP76" s="1">
        <v>1.6073827416E9</v>
      </c>
      <c r="BQ76" s="1">
        <v>400.609193548387</v>
      </c>
      <c r="BR76" s="1">
        <v>400.322709677419</v>
      </c>
      <c r="BS76" s="1">
        <v>22.4302032258064</v>
      </c>
      <c r="BT76" s="1">
        <v>22.3457806451613</v>
      </c>
      <c r="BU76" s="1">
        <v>397.942387096774</v>
      </c>
      <c r="BV76" s="1">
        <v>22.1208032258064</v>
      </c>
      <c r="BW76" s="1">
        <v>500.003967741935</v>
      </c>
      <c r="BX76" s="1">
        <v>102.137451612903</v>
      </c>
      <c r="BY76" s="1">
        <v>0.0467110935483871</v>
      </c>
      <c r="BZ76" s="1">
        <v>37.6377</v>
      </c>
      <c r="CA76" s="1">
        <v>38.7996516129032</v>
      </c>
      <c r="CB76" s="1">
        <v>999.9</v>
      </c>
      <c r="CC76" s="1">
        <v>0.0</v>
      </c>
      <c r="CD76" s="1">
        <v>0.0</v>
      </c>
      <c r="CE76" s="1">
        <v>9997.35677419355</v>
      </c>
      <c r="CF76" s="1">
        <v>0.0</v>
      </c>
      <c r="CG76" s="1">
        <v>254.139387096774</v>
      </c>
      <c r="CH76" s="1">
        <v>1399.98483870968</v>
      </c>
      <c r="CI76" s="1">
        <v>0.899992419354839</v>
      </c>
      <c r="CJ76" s="1">
        <v>0.100007567741935</v>
      </c>
      <c r="CK76" s="1">
        <v>0.0</v>
      </c>
      <c r="CL76" s="1">
        <v>903.729451612903</v>
      </c>
      <c r="CM76" s="1">
        <v>4.99975</v>
      </c>
      <c r="CN76" s="1">
        <v>12504.5838709677</v>
      </c>
      <c r="CO76" s="1">
        <v>12177.8838709677</v>
      </c>
      <c r="CP76" s="1">
        <v>47.4898387096774</v>
      </c>
      <c r="CQ76" s="1">
        <v>48.9491935483871</v>
      </c>
      <c r="CR76" s="1">
        <v>48.125</v>
      </c>
      <c r="CS76" s="1">
        <v>48.758</v>
      </c>
      <c r="CT76" s="1">
        <v>49.375</v>
      </c>
      <c r="CU76" s="1">
        <v>1255.47483870968</v>
      </c>
      <c r="CV76" s="1">
        <v>139.51</v>
      </c>
      <c r="CW76" s="1">
        <v>0.0</v>
      </c>
      <c r="CX76" s="1">
        <v>137.100000143051</v>
      </c>
      <c r="CY76" s="1">
        <v>0.0</v>
      </c>
      <c r="CZ76" s="1">
        <v>903.56648</v>
      </c>
      <c r="DA76" s="1">
        <v>-9.34161537226659</v>
      </c>
      <c r="DB76" s="1">
        <v>-148.107692012697</v>
      </c>
      <c r="DC76" s="1">
        <v>12502.556</v>
      </c>
      <c r="DD76" s="1">
        <v>15.0</v>
      </c>
      <c r="DE76" s="1">
        <v>1.6073825006E9</v>
      </c>
      <c r="DF76" s="1" t="s">
        <v>543</v>
      </c>
      <c r="DG76" s="1">
        <v>1.6073825006E9</v>
      </c>
      <c r="DH76" s="1">
        <v>1.607380303E9</v>
      </c>
      <c r="DI76" s="1">
        <v>18.0</v>
      </c>
      <c r="DJ76" s="1">
        <v>-0.004</v>
      </c>
      <c r="DK76" s="1">
        <v>-0.256</v>
      </c>
      <c r="DL76" s="1">
        <v>2.667</v>
      </c>
      <c r="DM76" s="1">
        <v>0.309</v>
      </c>
      <c r="DN76" s="1">
        <v>403.0</v>
      </c>
      <c r="DO76" s="1">
        <v>25.0</v>
      </c>
      <c r="DP76" s="1">
        <v>0.42</v>
      </c>
      <c r="DQ76" s="1">
        <v>0.01</v>
      </c>
      <c r="DR76" s="1">
        <v>-0.255628174895494</v>
      </c>
      <c r="DS76" s="1">
        <v>-0.19440965240414</v>
      </c>
      <c r="DT76" s="1">
        <v>0.108796260439417</v>
      </c>
      <c r="DU76" s="1">
        <v>1.0</v>
      </c>
      <c r="DV76" s="1">
        <v>0.283048548387097</v>
      </c>
      <c r="DW76" s="1">
        <v>0.325869048387097</v>
      </c>
      <c r="DX76" s="1">
        <v>0.139124410786762</v>
      </c>
      <c r="DY76" s="1">
        <v>0.0</v>
      </c>
      <c r="DZ76" s="1">
        <v>0.0822170870967742</v>
      </c>
      <c r="EA76" s="1">
        <v>0.264594706451613</v>
      </c>
      <c r="EB76" s="1">
        <v>0.0199218435011024</v>
      </c>
      <c r="EC76" s="1">
        <v>0.0</v>
      </c>
      <c r="ED76" s="1">
        <v>1.0</v>
      </c>
      <c r="EE76" s="1">
        <v>3.0</v>
      </c>
      <c r="EF76" s="1" t="s">
        <v>268</v>
      </c>
      <c r="EG76" s="1">
        <v>100.0</v>
      </c>
      <c r="EH76" s="1">
        <v>100.0</v>
      </c>
      <c r="EI76" s="1">
        <v>2.667</v>
      </c>
      <c r="EJ76" s="1">
        <v>0.3094</v>
      </c>
      <c r="EK76" s="1">
        <v>2.66680952380943</v>
      </c>
      <c r="EL76" s="1">
        <v>0.0</v>
      </c>
      <c r="EM76" s="1">
        <v>0.0</v>
      </c>
      <c r="EN76" s="1">
        <v>0.0</v>
      </c>
      <c r="EO76" s="1">
        <v>0.309400000000004</v>
      </c>
      <c r="EP76" s="1">
        <v>0.0</v>
      </c>
      <c r="EQ76" s="1">
        <v>0.0</v>
      </c>
      <c r="ER76" s="1">
        <v>0.0</v>
      </c>
      <c r="ES76" s="1">
        <v>-1.0</v>
      </c>
      <c r="ET76" s="1">
        <v>-1.0</v>
      </c>
      <c r="EU76" s="1">
        <v>-1.0</v>
      </c>
      <c r="EV76" s="1">
        <v>-1.0</v>
      </c>
      <c r="EW76" s="1">
        <v>4.2</v>
      </c>
      <c r="EX76" s="1">
        <v>40.8</v>
      </c>
      <c r="EY76" s="1">
        <v>2.0</v>
      </c>
      <c r="EZ76" s="1">
        <v>508.543</v>
      </c>
      <c r="FA76" s="1">
        <v>506.393</v>
      </c>
      <c r="FB76" s="1">
        <v>36.4375</v>
      </c>
      <c r="FC76" s="1">
        <v>34.7452</v>
      </c>
      <c r="FD76" s="1">
        <v>30.0</v>
      </c>
      <c r="FE76" s="1">
        <v>34.5478</v>
      </c>
      <c r="FF76" s="1">
        <v>34.4909</v>
      </c>
      <c r="FG76" s="1">
        <v>18.1254</v>
      </c>
      <c r="FH76" s="1">
        <v>0.0</v>
      </c>
      <c r="FI76" s="1">
        <v>100.0</v>
      </c>
      <c r="FJ76" s="1">
        <v>-999.9</v>
      </c>
      <c r="FK76" s="1">
        <v>400.0</v>
      </c>
      <c r="FL76" s="1">
        <v>23.1299</v>
      </c>
      <c r="FM76" s="1">
        <v>101.288</v>
      </c>
      <c r="FN76" s="1">
        <v>100.602</v>
      </c>
    </row>
    <row r="77" ht="15.75" customHeight="1">
      <c r="A77" s="1">
        <v>61.0</v>
      </c>
      <c r="B77" s="1">
        <v>1.6073828796E9</v>
      </c>
      <c r="C77" s="1">
        <v>10647.5</v>
      </c>
      <c r="D77" s="1" t="s">
        <v>552</v>
      </c>
      <c r="E77" s="1" t="s">
        <v>553</v>
      </c>
      <c r="F77" s="1" t="s">
        <v>554</v>
      </c>
      <c r="G77" s="1" t="s">
        <v>271</v>
      </c>
      <c r="H77" s="1">
        <v>1.6073828716E9</v>
      </c>
      <c r="I77" s="1">
        <f t="shared" si="1"/>
        <v>0.00007661492447</v>
      </c>
      <c r="J77" s="1">
        <f t="shared" si="2"/>
        <v>-0.3758029351</v>
      </c>
      <c r="K77" s="1">
        <f t="shared" si="3"/>
        <v>400.5200323</v>
      </c>
      <c r="L77" s="1">
        <f t="shared" si="4"/>
        <v>738.5630317</v>
      </c>
      <c r="M77" s="1">
        <f t="shared" si="5"/>
        <v>75.46843873</v>
      </c>
      <c r="N77" s="1">
        <f t="shared" si="6"/>
        <v>40.92625845</v>
      </c>
      <c r="O77" s="1">
        <f t="shared" si="7"/>
        <v>0.00157258717</v>
      </c>
      <c r="P77" s="1">
        <f t="shared" si="8"/>
        <v>2.96697208</v>
      </c>
      <c r="Q77" s="1">
        <f t="shared" si="9"/>
        <v>0.00157212425</v>
      </c>
      <c r="R77" s="1">
        <f t="shared" si="10"/>
        <v>0.0009826192355</v>
      </c>
      <c r="S77" s="1">
        <f t="shared" si="11"/>
        <v>231.2896879</v>
      </c>
      <c r="T77" s="1">
        <f t="shared" si="12"/>
        <v>39.05839932</v>
      </c>
      <c r="U77" s="1">
        <f t="shared" si="13"/>
        <v>39.00759677</v>
      </c>
      <c r="V77" s="1">
        <f t="shared" si="14"/>
        <v>7.029516889</v>
      </c>
      <c r="W77" s="1">
        <f t="shared" si="15"/>
        <v>34.68206022</v>
      </c>
      <c r="X77" s="1">
        <f t="shared" si="16"/>
        <v>2.27656225</v>
      </c>
      <c r="Y77" s="1">
        <f t="shared" si="17"/>
        <v>6.564091741</v>
      </c>
      <c r="Z77" s="1">
        <f t="shared" si="18"/>
        <v>4.752954639</v>
      </c>
      <c r="AA77" s="1">
        <f t="shared" si="19"/>
        <v>-3.378718169</v>
      </c>
      <c r="AB77" s="1">
        <f t="shared" si="20"/>
        <v>-202.739856</v>
      </c>
      <c r="AC77" s="1">
        <f t="shared" si="21"/>
        <v>-16.48865095</v>
      </c>
      <c r="AD77" s="1">
        <f t="shared" si="22"/>
        <v>8.682462773</v>
      </c>
      <c r="AE77" s="1">
        <v>0.0</v>
      </c>
      <c r="AF77" s="1">
        <v>0.0</v>
      </c>
      <c r="AG77" s="1">
        <f t="shared" si="23"/>
        <v>1</v>
      </c>
      <c r="AH77" s="1">
        <f t="shared" si="24"/>
        <v>0</v>
      </c>
      <c r="AI77" s="1">
        <f t="shared" si="25"/>
        <v>52146.37708</v>
      </c>
      <c r="AJ77" s="1" t="s">
        <v>263</v>
      </c>
      <c r="AK77" s="1">
        <v>715.476923076923</v>
      </c>
      <c r="AL77" s="1">
        <v>3262.08</v>
      </c>
      <c r="AM77" s="1">
        <f t="shared" si="26"/>
        <v>2546.603077</v>
      </c>
      <c r="AN77" s="1">
        <f t="shared" si="27"/>
        <v>0.7806684928</v>
      </c>
      <c r="AO77" s="1">
        <v>-0.577747479816223</v>
      </c>
      <c r="AP77" s="1" t="s">
        <v>555</v>
      </c>
      <c r="AQ77" s="1">
        <v>819.792</v>
      </c>
      <c r="AR77" s="1">
        <v>889.86</v>
      </c>
      <c r="AS77" s="1">
        <f t="shared" si="28"/>
        <v>0.07874047603</v>
      </c>
      <c r="AT77" s="1">
        <v>0.5</v>
      </c>
      <c r="AU77" s="1">
        <f t="shared" si="29"/>
        <v>1180.177985</v>
      </c>
      <c r="AV77" s="1">
        <f t="shared" si="30"/>
        <v>-0.3758029351</v>
      </c>
      <c r="AW77" s="1">
        <f t="shared" si="31"/>
        <v>46.46388815</v>
      </c>
      <c r="AX77" s="1">
        <f t="shared" si="32"/>
        <v>0.2686602387</v>
      </c>
      <c r="AY77" s="1">
        <f t="shared" si="33"/>
        <v>0.0001711136348</v>
      </c>
      <c r="AZ77" s="1">
        <f t="shared" si="34"/>
        <v>2.665835075</v>
      </c>
      <c r="BA77" s="1" t="s">
        <v>556</v>
      </c>
      <c r="BB77" s="1">
        <v>650.79</v>
      </c>
      <c r="BC77" s="1">
        <f t="shared" si="35"/>
        <v>239.07</v>
      </c>
      <c r="BD77" s="1">
        <f t="shared" si="36"/>
        <v>0.2930857071</v>
      </c>
      <c r="BE77" s="1">
        <f t="shared" si="37"/>
        <v>0.9084475489</v>
      </c>
      <c r="BF77" s="1">
        <f t="shared" si="38"/>
        <v>0.4018050446</v>
      </c>
      <c r="BG77" s="1">
        <f t="shared" si="39"/>
        <v>0.9315232599</v>
      </c>
      <c r="BH77" s="1">
        <f t="shared" si="40"/>
        <v>1399.991613</v>
      </c>
      <c r="BI77" s="1">
        <f t="shared" si="41"/>
        <v>1180.177985</v>
      </c>
      <c r="BJ77" s="1">
        <f t="shared" si="42"/>
        <v>0.8429893249</v>
      </c>
      <c r="BK77" s="1">
        <f t="shared" si="43"/>
        <v>0.1959786498</v>
      </c>
      <c r="BL77" s="1">
        <v>6.0</v>
      </c>
      <c r="BM77" s="1">
        <v>0.5</v>
      </c>
      <c r="BN77" s="1" t="s">
        <v>266</v>
      </c>
      <c r="BO77" s="1">
        <v>2.0</v>
      </c>
      <c r="BP77" s="1">
        <v>1.6073828716E9</v>
      </c>
      <c r="BQ77" s="1">
        <v>400.520032258064</v>
      </c>
      <c r="BR77" s="1">
        <v>400.105903225806</v>
      </c>
      <c r="BS77" s="1">
        <v>22.2793096774194</v>
      </c>
      <c r="BT77" s="1">
        <v>22.1894225806452</v>
      </c>
      <c r="BU77" s="1">
        <v>397.853193548387</v>
      </c>
      <c r="BV77" s="1">
        <v>21.9699064516129</v>
      </c>
      <c r="BW77" s="1">
        <v>500.013903225806</v>
      </c>
      <c r="BX77" s="1">
        <v>102.137096774194</v>
      </c>
      <c r="BY77" s="1">
        <v>0.0457034677419355</v>
      </c>
      <c r="BZ77" s="1">
        <v>37.7401193548387</v>
      </c>
      <c r="CA77" s="1">
        <v>39.0075967741936</v>
      </c>
      <c r="CB77" s="1">
        <v>999.9</v>
      </c>
      <c r="CC77" s="1">
        <v>0.0</v>
      </c>
      <c r="CD77" s="1">
        <v>0.0</v>
      </c>
      <c r="CE77" s="1">
        <v>10001.1641935484</v>
      </c>
      <c r="CF77" s="1">
        <v>0.0</v>
      </c>
      <c r="CG77" s="1">
        <v>252.637451612903</v>
      </c>
      <c r="CH77" s="1">
        <v>1399.99161290323</v>
      </c>
      <c r="CI77" s="1">
        <v>0.900000322580645</v>
      </c>
      <c r="CJ77" s="1">
        <v>0.0999995290322581</v>
      </c>
      <c r="CK77" s="1">
        <v>0.0</v>
      </c>
      <c r="CL77" s="1">
        <v>819.838741935484</v>
      </c>
      <c r="CM77" s="1">
        <v>4.99975</v>
      </c>
      <c r="CN77" s="1">
        <v>11193.0322580645</v>
      </c>
      <c r="CO77" s="1">
        <v>12177.9838709677</v>
      </c>
      <c r="CP77" s="1">
        <v>47.5965483870968</v>
      </c>
      <c r="CQ77" s="1">
        <v>49.0721612903226</v>
      </c>
      <c r="CR77" s="1">
        <v>48.183</v>
      </c>
      <c r="CS77" s="1">
        <v>48.874935483871</v>
      </c>
      <c r="CT77" s="1">
        <v>49.4796774193548</v>
      </c>
      <c r="CU77" s="1">
        <v>1255.49064516129</v>
      </c>
      <c r="CV77" s="1">
        <v>139.500967741935</v>
      </c>
      <c r="CW77" s="1">
        <v>0.0</v>
      </c>
      <c r="CX77" s="1">
        <v>129.200000047684</v>
      </c>
      <c r="CY77" s="1">
        <v>0.0</v>
      </c>
      <c r="CZ77" s="1">
        <v>819.792</v>
      </c>
      <c r="DA77" s="1">
        <v>-5.88198289586112</v>
      </c>
      <c r="DB77" s="1">
        <v>-72.1059828583939</v>
      </c>
      <c r="DC77" s="1">
        <v>11192.5730769231</v>
      </c>
      <c r="DD77" s="1">
        <v>15.0</v>
      </c>
      <c r="DE77" s="1">
        <v>1.6073825006E9</v>
      </c>
      <c r="DF77" s="1" t="s">
        <v>543</v>
      </c>
      <c r="DG77" s="1">
        <v>1.6073825006E9</v>
      </c>
      <c r="DH77" s="1">
        <v>1.607380303E9</v>
      </c>
      <c r="DI77" s="1">
        <v>18.0</v>
      </c>
      <c r="DJ77" s="1">
        <v>-0.004</v>
      </c>
      <c r="DK77" s="1">
        <v>-0.256</v>
      </c>
      <c r="DL77" s="1">
        <v>2.667</v>
      </c>
      <c r="DM77" s="1">
        <v>0.309</v>
      </c>
      <c r="DN77" s="1">
        <v>403.0</v>
      </c>
      <c r="DO77" s="1">
        <v>25.0</v>
      </c>
      <c r="DP77" s="1">
        <v>0.42</v>
      </c>
      <c r="DQ77" s="1">
        <v>0.01</v>
      </c>
      <c r="DR77" s="1">
        <v>-0.371045012355391</v>
      </c>
      <c r="DS77" s="1">
        <v>0.386024840276486</v>
      </c>
      <c r="DT77" s="1">
        <v>0.0693017612971025</v>
      </c>
      <c r="DU77" s="1">
        <v>1.0</v>
      </c>
      <c r="DV77" s="1">
        <v>0.411971516129032</v>
      </c>
      <c r="DW77" s="1">
        <v>-0.435100161290323</v>
      </c>
      <c r="DX77" s="1">
        <v>0.0878095199467689</v>
      </c>
      <c r="DY77" s="1">
        <v>0.0</v>
      </c>
      <c r="DZ77" s="1">
        <v>0.0884744548387097</v>
      </c>
      <c r="EA77" s="1">
        <v>0.176360061290322</v>
      </c>
      <c r="EB77" s="1">
        <v>0.0131687208191777</v>
      </c>
      <c r="EC77" s="1">
        <v>1.0</v>
      </c>
      <c r="ED77" s="1">
        <v>2.0</v>
      </c>
      <c r="EE77" s="1">
        <v>3.0</v>
      </c>
      <c r="EF77" s="1" t="s">
        <v>275</v>
      </c>
      <c r="EG77" s="1">
        <v>100.0</v>
      </c>
      <c r="EH77" s="1">
        <v>100.0</v>
      </c>
      <c r="EI77" s="1">
        <v>2.666</v>
      </c>
      <c r="EJ77" s="1">
        <v>0.3094</v>
      </c>
      <c r="EK77" s="1">
        <v>2.66680952380943</v>
      </c>
      <c r="EL77" s="1">
        <v>0.0</v>
      </c>
      <c r="EM77" s="1">
        <v>0.0</v>
      </c>
      <c r="EN77" s="1">
        <v>0.0</v>
      </c>
      <c r="EO77" s="1">
        <v>0.309400000000004</v>
      </c>
      <c r="EP77" s="1">
        <v>0.0</v>
      </c>
      <c r="EQ77" s="1">
        <v>0.0</v>
      </c>
      <c r="ER77" s="1">
        <v>0.0</v>
      </c>
      <c r="ES77" s="1">
        <v>-1.0</v>
      </c>
      <c r="ET77" s="1">
        <v>-1.0</v>
      </c>
      <c r="EU77" s="1">
        <v>-1.0</v>
      </c>
      <c r="EV77" s="1">
        <v>-1.0</v>
      </c>
      <c r="EW77" s="1">
        <v>6.3</v>
      </c>
      <c r="EX77" s="1">
        <v>42.9</v>
      </c>
      <c r="EY77" s="1">
        <v>2.0</v>
      </c>
      <c r="EZ77" s="1">
        <v>489.829</v>
      </c>
      <c r="FA77" s="1">
        <v>506.14</v>
      </c>
      <c r="FB77" s="1">
        <v>36.4876</v>
      </c>
      <c r="FC77" s="1">
        <v>34.7516</v>
      </c>
      <c r="FD77" s="1">
        <v>30.0</v>
      </c>
      <c r="FE77" s="1">
        <v>34.5422</v>
      </c>
      <c r="FF77" s="1">
        <v>34.4874</v>
      </c>
      <c r="FG77" s="1">
        <v>17.9666</v>
      </c>
      <c r="FH77" s="1">
        <v>0.0</v>
      </c>
      <c r="FI77" s="1">
        <v>100.0</v>
      </c>
      <c r="FJ77" s="1">
        <v>-999.9</v>
      </c>
      <c r="FK77" s="1">
        <v>400.0</v>
      </c>
      <c r="FL77" s="1">
        <v>22.4537</v>
      </c>
      <c r="FM77" s="1">
        <v>101.283</v>
      </c>
      <c r="FN77" s="1">
        <v>100.598</v>
      </c>
    </row>
    <row r="78" ht="15.75" customHeight="1">
      <c r="A78" s="1">
        <v>62.0</v>
      </c>
      <c r="B78" s="1">
        <v>1.6073830716E9</v>
      </c>
      <c r="C78" s="1">
        <v>10839.5</v>
      </c>
      <c r="D78" s="1" t="s">
        <v>557</v>
      </c>
      <c r="E78" s="1" t="s">
        <v>558</v>
      </c>
      <c r="F78" s="1" t="s">
        <v>554</v>
      </c>
      <c r="G78" s="1" t="s">
        <v>271</v>
      </c>
      <c r="H78" s="1">
        <v>1.6073830636E9</v>
      </c>
      <c r="I78" s="1">
        <f t="shared" si="1"/>
        <v>0.0001422698646</v>
      </c>
      <c r="J78" s="1">
        <f t="shared" si="2"/>
        <v>-0.4051138648</v>
      </c>
      <c r="K78" s="1">
        <f t="shared" si="3"/>
        <v>400.1639032</v>
      </c>
      <c r="L78" s="1">
        <f t="shared" si="4"/>
        <v>578.483689</v>
      </c>
      <c r="M78" s="1">
        <f t="shared" si="5"/>
        <v>59.10694743</v>
      </c>
      <c r="N78" s="1">
        <f t="shared" si="6"/>
        <v>40.88700726</v>
      </c>
      <c r="O78" s="1">
        <f t="shared" si="7"/>
        <v>0.003011756382</v>
      </c>
      <c r="P78" s="1">
        <f t="shared" si="8"/>
        <v>2.966721604</v>
      </c>
      <c r="Q78" s="1">
        <f t="shared" si="9"/>
        <v>0.003010058819</v>
      </c>
      <c r="R78" s="1">
        <f t="shared" si="10"/>
        <v>0.001881439198</v>
      </c>
      <c r="S78" s="1">
        <f t="shared" si="11"/>
        <v>231.2919467</v>
      </c>
      <c r="T78" s="1">
        <f t="shared" si="12"/>
        <v>39.09336001</v>
      </c>
      <c r="U78" s="1">
        <f t="shared" si="13"/>
        <v>38.60683548</v>
      </c>
      <c r="V78" s="1">
        <f t="shared" si="14"/>
        <v>6.879355933</v>
      </c>
      <c r="W78" s="1">
        <f t="shared" si="15"/>
        <v>34.42715489</v>
      </c>
      <c r="X78" s="1">
        <f t="shared" si="16"/>
        <v>2.266173866</v>
      </c>
      <c r="Y78" s="1">
        <f t="shared" si="17"/>
        <v>6.582518576</v>
      </c>
      <c r="Z78" s="1">
        <f t="shared" si="18"/>
        <v>4.613182067</v>
      </c>
      <c r="AA78" s="1">
        <f t="shared" si="19"/>
        <v>-6.274101027</v>
      </c>
      <c r="AB78" s="1">
        <f t="shared" si="20"/>
        <v>-130.3645112</v>
      </c>
      <c r="AC78" s="1">
        <f t="shared" si="21"/>
        <v>-10.58547538</v>
      </c>
      <c r="AD78" s="1">
        <f t="shared" si="22"/>
        <v>84.06785906</v>
      </c>
      <c r="AE78" s="1">
        <v>0.0</v>
      </c>
      <c r="AF78" s="1">
        <v>0.0</v>
      </c>
      <c r="AG78" s="1">
        <f t="shared" si="23"/>
        <v>1</v>
      </c>
      <c r="AH78" s="1">
        <f t="shared" si="24"/>
        <v>0</v>
      </c>
      <c r="AI78" s="1">
        <f t="shared" si="25"/>
        <v>52130.45073</v>
      </c>
      <c r="AJ78" s="1" t="s">
        <v>263</v>
      </c>
      <c r="AK78" s="1">
        <v>715.476923076923</v>
      </c>
      <c r="AL78" s="1">
        <v>3262.08</v>
      </c>
      <c r="AM78" s="1">
        <f t="shared" si="26"/>
        <v>2546.603077</v>
      </c>
      <c r="AN78" s="1">
        <f t="shared" si="27"/>
        <v>0.7806684928</v>
      </c>
      <c r="AO78" s="1">
        <v>-0.577747479816223</v>
      </c>
      <c r="AP78" s="1" t="s">
        <v>559</v>
      </c>
      <c r="AQ78" s="1">
        <v>898.68628</v>
      </c>
      <c r="AR78" s="1">
        <v>983.97</v>
      </c>
      <c r="AS78" s="1">
        <f t="shared" si="28"/>
        <v>0.08667308963</v>
      </c>
      <c r="AT78" s="1">
        <v>0.5</v>
      </c>
      <c r="AU78" s="1">
        <f t="shared" si="29"/>
        <v>1180.190391</v>
      </c>
      <c r="AV78" s="1">
        <f t="shared" si="30"/>
        <v>-0.4051138648</v>
      </c>
      <c r="AW78" s="1">
        <f t="shared" si="31"/>
        <v>51.14537377</v>
      </c>
      <c r="AX78" s="1">
        <f t="shared" si="32"/>
        <v>0.3061983597</v>
      </c>
      <c r="AY78" s="1">
        <f t="shared" si="33"/>
        <v>0.0001462760723</v>
      </c>
      <c r="AZ78" s="1">
        <f t="shared" si="34"/>
        <v>2.315223025</v>
      </c>
      <c r="BA78" s="1" t="s">
        <v>560</v>
      </c>
      <c r="BB78" s="1">
        <v>682.68</v>
      </c>
      <c r="BC78" s="1">
        <f t="shared" si="35"/>
        <v>301.29</v>
      </c>
      <c r="BD78" s="1">
        <f t="shared" si="36"/>
        <v>0.2830619005</v>
      </c>
      <c r="BE78" s="1">
        <f t="shared" si="37"/>
        <v>0.883193766</v>
      </c>
      <c r="BF78" s="1">
        <f t="shared" si="38"/>
        <v>0.3176384322</v>
      </c>
      <c r="BG78" s="1">
        <f t="shared" si="39"/>
        <v>0.8945681487</v>
      </c>
      <c r="BH78" s="1">
        <f t="shared" si="40"/>
        <v>1400.006452</v>
      </c>
      <c r="BI78" s="1">
        <f t="shared" si="41"/>
        <v>1180.190391</v>
      </c>
      <c r="BJ78" s="1">
        <f t="shared" si="42"/>
        <v>0.8429892517</v>
      </c>
      <c r="BK78" s="1">
        <f t="shared" si="43"/>
        <v>0.1959785035</v>
      </c>
      <c r="BL78" s="1">
        <v>6.0</v>
      </c>
      <c r="BM78" s="1">
        <v>0.5</v>
      </c>
      <c r="BN78" s="1" t="s">
        <v>266</v>
      </c>
      <c r="BO78" s="1">
        <v>2.0</v>
      </c>
      <c r="BP78" s="1">
        <v>1.6073830636E9</v>
      </c>
      <c r="BQ78" s="1">
        <v>400.163903225806</v>
      </c>
      <c r="BR78" s="1">
        <v>399.746096774194</v>
      </c>
      <c r="BS78" s="1">
        <v>22.1791967741935</v>
      </c>
      <c r="BT78" s="1">
        <v>22.012264516129</v>
      </c>
      <c r="BU78" s="1">
        <v>397.497064516129</v>
      </c>
      <c r="BV78" s="1">
        <v>21.8697935483871</v>
      </c>
      <c r="BW78" s="1">
        <v>500.015161290323</v>
      </c>
      <c r="BX78" s="1">
        <v>102.129032258065</v>
      </c>
      <c r="BY78" s="1">
        <v>0.0466185935483871</v>
      </c>
      <c r="BZ78" s="1">
        <v>37.7917612903226</v>
      </c>
      <c r="CA78" s="1">
        <v>38.606835483871</v>
      </c>
      <c r="CB78" s="1">
        <v>999.9</v>
      </c>
      <c r="CC78" s="1">
        <v>0.0</v>
      </c>
      <c r="CD78" s="1">
        <v>0.0</v>
      </c>
      <c r="CE78" s="1">
        <v>10000.5351612903</v>
      </c>
      <c r="CF78" s="1">
        <v>0.0</v>
      </c>
      <c r="CG78" s="1">
        <v>485.467903225806</v>
      </c>
      <c r="CH78" s="1">
        <v>1400.0064516129</v>
      </c>
      <c r="CI78" s="1">
        <v>0.900002322580645</v>
      </c>
      <c r="CJ78" s="1">
        <v>0.0999975290322581</v>
      </c>
      <c r="CK78" s="1">
        <v>0.0</v>
      </c>
      <c r="CL78" s="1">
        <v>898.727290322581</v>
      </c>
      <c r="CM78" s="1">
        <v>4.99975</v>
      </c>
      <c r="CN78" s="1">
        <v>12403.0032258065</v>
      </c>
      <c r="CO78" s="1">
        <v>12178.1225806452</v>
      </c>
      <c r="CP78" s="1">
        <v>47.647</v>
      </c>
      <c r="CQ78" s="1">
        <v>49.316064516129</v>
      </c>
      <c r="CR78" s="1">
        <v>48.3302903225806</v>
      </c>
      <c r="CS78" s="1">
        <v>49.0</v>
      </c>
      <c r="CT78" s="1">
        <v>49.562</v>
      </c>
      <c r="CU78" s="1">
        <v>1255.50741935484</v>
      </c>
      <c r="CV78" s="1">
        <v>139.499032258065</v>
      </c>
      <c r="CW78" s="1">
        <v>0.0</v>
      </c>
      <c r="CX78" s="1">
        <v>191.0</v>
      </c>
      <c r="CY78" s="1">
        <v>0.0</v>
      </c>
      <c r="CZ78" s="1">
        <v>898.68628</v>
      </c>
      <c r="DA78" s="1">
        <v>-1.97992307430295</v>
      </c>
      <c r="DB78" s="1">
        <v>-43.2846155584859</v>
      </c>
      <c r="DC78" s="1">
        <v>12402.624</v>
      </c>
      <c r="DD78" s="1">
        <v>15.0</v>
      </c>
      <c r="DE78" s="1">
        <v>1.6073825006E9</v>
      </c>
      <c r="DF78" s="1" t="s">
        <v>543</v>
      </c>
      <c r="DG78" s="1">
        <v>1.6073825006E9</v>
      </c>
      <c r="DH78" s="1">
        <v>1.607380303E9</v>
      </c>
      <c r="DI78" s="1">
        <v>18.0</v>
      </c>
      <c r="DJ78" s="1">
        <v>-0.004</v>
      </c>
      <c r="DK78" s="1">
        <v>-0.256</v>
      </c>
      <c r="DL78" s="1">
        <v>2.667</v>
      </c>
      <c r="DM78" s="1">
        <v>0.309</v>
      </c>
      <c r="DN78" s="1">
        <v>403.0</v>
      </c>
      <c r="DO78" s="1">
        <v>25.0</v>
      </c>
      <c r="DP78" s="1">
        <v>0.42</v>
      </c>
      <c r="DQ78" s="1">
        <v>0.01</v>
      </c>
      <c r="DR78" s="1">
        <v>-0.414971279385426</v>
      </c>
      <c r="DS78" s="1">
        <v>0.942460276691656</v>
      </c>
      <c r="DT78" s="1">
        <v>0.0743228364582981</v>
      </c>
      <c r="DU78" s="1">
        <v>0.0</v>
      </c>
      <c r="DV78" s="1">
        <v>0.423651903225807</v>
      </c>
      <c r="DW78" s="1">
        <v>-1.0995030483871</v>
      </c>
      <c r="DX78" s="1">
        <v>0.0885514409202648</v>
      </c>
      <c r="DY78" s="1">
        <v>0.0</v>
      </c>
      <c r="DZ78" s="1">
        <v>0.166267580645161</v>
      </c>
      <c r="EA78" s="1">
        <v>0.0892755483870964</v>
      </c>
      <c r="EB78" s="1">
        <v>0.00670247721067557</v>
      </c>
      <c r="EC78" s="1">
        <v>1.0</v>
      </c>
      <c r="ED78" s="1">
        <v>1.0</v>
      </c>
      <c r="EE78" s="1">
        <v>3.0</v>
      </c>
      <c r="EF78" s="1" t="s">
        <v>268</v>
      </c>
      <c r="EG78" s="1">
        <v>100.0</v>
      </c>
      <c r="EH78" s="1">
        <v>100.0</v>
      </c>
      <c r="EI78" s="1">
        <v>2.667</v>
      </c>
      <c r="EJ78" s="1">
        <v>0.3094</v>
      </c>
      <c r="EK78" s="1">
        <v>2.66680952380943</v>
      </c>
      <c r="EL78" s="1">
        <v>0.0</v>
      </c>
      <c r="EM78" s="1">
        <v>0.0</v>
      </c>
      <c r="EN78" s="1">
        <v>0.0</v>
      </c>
      <c r="EO78" s="1">
        <v>0.309400000000004</v>
      </c>
      <c r="EP78" s="1">
        <v>0.0</v>
      </c>
      <c r="EQ78" s="1">
        <v>0.0</v>
      </c>
      <c r="ER78" s="1">
        <v>0.0</v>
      </c>
      <c r="ES78" s="1">
        <v>-1.0</v>
      </c>
      <c r="ET78" s="1">
        <v>-1.0</v>
      </c>
      <c r="EU78" s="1">
        <v>-1.0</v>
      </c>
      <c r="EV78" s="1">
        <v>-1.0</v>
      </c>
      <c r="EW78" s="1">
        <v>9.5</v>
      </c>
      <c r="EX78" s="1">
        <v>46.1</v>
      </c>
      <c r="EY78" s="1">
        <v>2.0</v>
      </c>
      <c r="EZ78" s="1">
        <v>507.357</v>
      </c>
      <c r="FA78" s="1">
        <v>505.831</v>
      </c>
      <c r="FB78" s="1">
        <v>36.5548</v>
      </c>
      <c r="FC78" s="1">
        <v>34.7874</v>
      </c>
      <c r="FD78" s="1">
        <v>29.9999</v>
      </c>
      <c r="FE78" s="1">
        <v>34.561</v>
      </c>
      <c r="FF78" s="1">
        <v>34.4999</v>
      </c>
      <c r="FG78" s="1">
        <v>17.9768</v>
      </c>
      <c r="FH78" s="1">
        <v>0.0</v>
      </c>
      <c r="FI78" s="1">
        <v>100.0</v>
      </c>
      <c r="FJ78" s="1">
        <v>-999.9</v>
      </c>
      <c r="FK78" s="1">
        <v>400.0</v>
      </c>
      <c r="FL78" s="1">
        <v>22.2911</v>
      </c>
      <c r="FM78" s="1">
        <v>101.277</v>
      </c>
      <c r="FN78" s="1">
        <v>100.591</v>
      </c>
    </row>
    <row r="79" ht="15.75" customHeight="1">
      <c r="A79" s="1">
        <v>63.0</v>
      </c>
      <c r="B79" s="1">
        <v>1.6073832906E9</v>
      </c>
      <c r="C79" s="1">
        <v>11058.5</v>
      </c>
      <c r="D79" s="1" t="s">
        <v>561</v>
      </c>
      <c r="E79" s="1" t="s">
        <v>562</v>
      </c>
      <c r="F79" s="1" t="s">
        <v>563</v>
      </c>
      <c r="G79" s="1" t="s">
        <v>283</v>
      </c>
      <c r="H79" s="1">
        <v>1.60738328285E9</v>
      </c>
      <c r="I79" s="1">
        <f t="shared" si="1"/>
        <v>0.002480972438</v>
      </c>
      <c r="J79" s="1">
        <f t="shared" si="2"/>
        <v>7.539604517</v>
      </c>
      <c r="K79" s="1">
        <f t="shared" si="3"/>
        <v>389.6938</v>
      </c>
      <c r="L79" s="1">
        <f t="shared" si="4"/>
        <v>173.1645738</v>
      </c>
      <c r="M79" s="1">
        <f t="shared" si="5"/>
        <v>17.69245595</v>
      </c>
      <c r="N79" s="1">
        <f t="shared" si="6"/>
        <v>39.81553639</v>
      </c>
      <c r="O79" s="1">
        <f t="shared" si="7"/>
        <v>0.06147138712</v>
      </c>
      <c r="P79" s="1">
        <f t="shared" si="8"/>
        <v>2.9661916</v>
      </c>
      <c r="Q79" s="1">
        <f t="shared" si="9"/>
        <v>0.0607723332</v>
      </c>
      <c r="R79" s="1">
        <f t="shared" si="10"/>
        <v>0.03804485297</v>
      </c>
      <c r="S79" s="1">
        <f t="shared" si="11"/>
        <v>231.2932132</v>
      </c>
      <c r="T79" s="1">
        <f t="shared" si="12"/>
        <v>38.33304913</v>
      </c>
      <c r="U79" s="1">
        <f t="shared" si="13"/>
        <v>37.60609333</v>
      </c>
      <c r="V79" s="1">
        <f t="shared" si="14"/>
        <v>6.516477384</v>
      </c>
      <c r="W79" s="1">
        <f t="shared" si="15"/>
        <v>38.78018728</v>
      </c>
      <c r="X79" s="1">
        <f t="shared" si="16"/>
        <v>2.530088901</v>
      </c>
      <c r="Y79" s="1">
        <f t="shared" si="17"/>
        <v>6.52417917</v>
      </c>
      <c r="Z79" s="1">
        <f t="shared" si="18"/>
        <v>3.986388483</v>
      </c>
      <c r="AA79" s="1">
        <f t="shared" si="19"/>
        <v>-109.4108845</v>
      </c>
      <c r="AB79" s="1">
        <f t="shared" si="20"/>
        <v>3.475982566</v>
      </c>
      <c r="AC79" s="1">
        <f t="shared" si="21"/>
        <v>0.2807146634</v>
      </c>
      <c r="AD79" s="1">
        <f t="shared" si="22"/>
        <v>125.6390259</v>
      </c>
      <c r="AE79" s="1">
        <v>0.0</v>
      </c>
      <c r="AF79" s="1">
        <v>0.0</v>
      </c>
      <c r="AG79" s="1">
        <f t="shared" si="23"/>
        <v>1</v>
      </c>
      <c r="AH79" s="1">
        <f t="shared" si="24"/>
        <v>0</v>
      </c>
      <c r="AI79" s="1">
        <f t="shared" si="25"/>
        <v>52142.84652</v>
      </c>
      <c r="AJ79" s="1" t="s">
        <v>263</v>
      </c>
      <c r="AK79" s="1">
        <v>715.476923076923</v>
      </c>
      <c r="AL79" s="1">
        <v>3262.08</v>
      </c>
      <c r="AM79" s="1">
        <f t="shared" si="26"/>
        <v>2546.603077</v>
      </c>
      <c r="AN79" s="1">
        <f t="shared" si="27"/>
        <v>0.7806684928</v>
      </c>
      <c r="AO79" s="1">
        <v>-0.577747479816223</v>
      </c>
      <c r="AP79" s="1" t="s">
        <v>564</v>
      </c>
      <c r="AQ79" s="1">
        <v>1094.82923076923</v>
      </c>
      <c r="AR79" s="1">
        <v>1386.27</v>
      </c>
      <c r="AS79" s="1">
        <f t="shared" si="28"/>
        <v>0.2102337706</v>
      </c>
      <c r="AT79" s="1">
        <v>0.5</v>
      </c>
      <c r="AU79" s="1">
        <f t="shared" si="29"/>
        <v>1180.194751</v>
      </c>
      <c r="AV79" s="1">
        <f t="shared" si="30"/>
        <v>7.539604517</v>
      </c>
      <c r="AW79" s="1">
        <f t="shared" si="31"/>
        <v>124.0583963</v>
      </c>
      <c r="AX79" s="1">
        <f t="shared" si="32"/>
        <v>0.4225367353</v>
      </c>
      <c r="AY79" s="1">
        <f t="shared" si="33"/>
        <v>0.0068779767</v>
      </c>
      <c r="AZ79" s="1">
        <f t="shared" si="34"/>
        <v>1.353134671</v>
      </c>
      <c r="BA79" s="1" t="s">
        <v>565</v>
      </c>
      <c r="BB79" s="1">
        <v>800.52</v>
      </c>
      <c r="BC79" s="1">
        <f t="shared" si="35"/>
        <v>585.75</v>
      </c>
      <c r="BD79" s="1">
        <f t="shared" si="36"/>
        <v>0.4975514626</v>
      </c>
      <c r="BE79" s="1">
        <f t="shared" si="37"/>
        <v>0.7620411446</v>
      </c>
      <c r="BF79" s="1">
        <f t="shared" si="38"/>
        <v>0.4344719396</v>
      </c>
      <c r="BG79" s="1">
        <f t="shared" si="39"/>
        <v>0.7365929999</v>
      </c>
      <c r="BH79" s="1">
        <f t="shared" si="40"/>
        <v>1400.011333</v>
      </c>
      <c r="BI79" s="1">
        <f t="shared" si="41"/>
        <v>1180.194751</v>
      </c>
      <c r="BJ79" s="1">
        <f t="shared" si="42"/>
        <v>0.8429894263</v>
      </c>
      <c r="BK79" s="1">
        <f t="shared" si="43"/>
        <v>0.1959788527</v>
      </c>
      <c r="BL79" s="1">
        <v>6.0</v>
      </c>
      <c r="BM79" s="1">
        <v>0.5</v>
      </c>
      <c r="BN79" s="1" t="s">
        <v>266</v>
      </c>
      <c r="BO79" s="1">
        <v>2.0</v>
      </c>
      <c r="BP79" s="1">
        <v>1.60738328285E9</v>
      </c>
      <c r="BQ79" s="1">
        <v>389.6938</v>
      </c>
      <c r="BR79" s="1">
        <v>399.9013</v>
      </c>
      <c r="BS79" s="1">
        <v>24.7631966666667</v>
      </c>
      <c r="BT79" s="1">
        <v>21.8598133333333</v>
      </c>
      <c r="BU79" s="1">
        <v>386.9568</v>
      </c>
      <c r="BV79" s="1">
        <v>24.4537966666667</v>
      </c>
      <c r="BW79" s="1">
        <v>500.010233333333</v>
      </c>
      <c r="BX79" s="1">
        <v>102.124233333333</v>
      </c>
      <c r="BY79" s="1">
        <v>0.0471032166666667</v>
      </c>
      <c r="BZ79" s="1">
        <v>37.62783</v>
      </c>
      <c r="CA79" s="1">
        <v>37.6060933333333</v>
      </c>
      <c r="CB79" s="1">
        <v>999.9</v>
      </c>
      <c r="CC79" s="1">
        <v>0.0</v>
      </c>
      <c r="CD79" s="1">
        <v>0.0</v>
      </c>
      <c r="CE79" s="1">
        <v>9998.00333333333</v>
      </c>
      <c r="CF79" s="1">
        <v>0.0</v>
      </c>
      <c r="CG79" s="1">
        <v>412.011966666667</v>
      </c>
      <c r="CH79" s="1">
        <v>1400.01133333333</v>
      </c>
      <c r="CI79" s="1">
        <v>0.899995133333333</v>
      </c>
      <c r="CJ79" s="1">
        <v>0.100004733333333</v>
      </c>
      <c r="CK79" s="1">
        <v>0.0</v>
      </c>
      <c r="CL79" s="1">
        <v>1094.63066666667</v>
      </c>
      <c r="CM79" s="1">
        <v>4.99975</v>
      </c>
      <c r="CN79" s="1">
        <v>15198.4666666667</v>
      </c>
      <c r="CO79" s="1">
        <v>12178.13</v>
      </c>
      <c r="CP79" s="1">
        <v>47.5165333333333</v>
      </c>
      <c r="CQ79" s="1">
        <v>49.187</v>
      </c>
      <c r="CR79" s="1">
        <v>48.187</v>
      </c>
      <c r="CS79" s="1">
        <v>49.0</v>
      </c>
      <c r="CT79" s="1">
        <v>49.4538</v>
      </c>
      <c r="CU79" s="1">
        <v>1255.50366666667</v>
      </c>
      <c r="CV79" s="1">
        <v>139.507666666667</v>
      </c>
      <c r="CW79" s="1">
        <v>0.0</v>
      </c>
      <c r="CX79" s="1">
        <v>218.0</v>
      </c>
      <c r="CY79" s="1">
        <v>0.0</v>
      </c>
      <c r="CZ79" s="1">
        <v>1094.82923076923</v>
      </c>
      <c r="DA79" s="1">
        <v>-477.030427651944</v>
      </c>
      <c r="DB79" s="1">
        <v>-6571.23419206991</v>
      </c>
      <c r="DC79" s="1">
        <v>15201.0615384615</v>
      </c>
      <c r="DD79" s="1">
        <v>15.0</v>
      </c>
      <c r="DE79" s="1">
        <v>1.6073833236E9</v>
      </c>
      <c r="DF79" s="1" t="s">
        <v>566</v>
      </c>
      <c r="DG79" s="1">
        <v>1.6073833236E9</v>
      </c>
      <c r="DH79" s="1">
        <v>1.607380303E9</v>
      </c>
      <c r="DI79" s="1">
        <v>19.0</v>
      </c>
      <c r="DJ79" s="1">
        <v>0.07</v>
      </c>
      <c r="DK79" s="1">
        <v>-0.256</v>
      </c>
      <c r="DL79" s="1">
        <v>2.737</v>
      </c>
      <c r="DM79" s="1">
        <v>0.309</v>
      </c>
      <c r="DN79" s="1">
        <v>410.0</v>
      </c>
      <c r="DO79" s="1">
        <v>25.0</v>
      </c>
      <c r="DP79" s="1">
        <v>0.26</v>
      </c>
      <c r="DQ79" s="1">
        <v>0.01</v>
      </c>
      <c r="DR79" s="1">
        <v>7.6229901257847</v>
      </c>
      <c r="DS79" s="1">
        <v>-1.53121418721633</v>
      </c>
      <c r="DT79" s="1">
        <v>0.120927043973848</v>
      </c>
      <c r="DU79" s="1">
        <v>0.0</v>
      </c>
      <c r="DV79" s="1">
        <v>-10.2924838709677</v>
      </c>
      <c r="DW79" s="1">
        <v>1.70680645161292</v>
      </c>
      <c r="DX79" s="1">
        <v>0.134716189358734</v>
      </c>
      <c r="DY79" s="1">
        <v>0.0</v>
      </c>
      <c r="DZ79" s="1">
        <v>2.89604580645161</v>
      </c>
      <c r="EA79" s="1">
        <v>0.56294612903226</v>
      </c>
      <c r="EB79" s="1">
        <v>0.0424112514570849</v>
      </c>
      <c r="EC79" s="1">
        <v>0.0</v>
      </c>
      <c r="ED79" s="1">
        <v>0.0</v>
      </c>
      <c r="EE79" s="1">
        <v>3.0</v>
      </c>
      <c r="EF79" s="1" t="s">
        <v>299</v>
      </c>
      <c r="EG79" s="1">
        <v>100.0</v>
      </c>
      <c r="EH79" s="1">
        <v>100.0</v>
      </c>
      <c r="EI79" s="1">
        <v>2.737</v>
      </c>
      <c r="EJ79" s="1">
        <v>0.3094</v>
      </c>
      <c r="EK79" s="1">
        <v>2.66680952380943</v>
      </c>
      <c r="EL79" s="1">
        <v>0.0</v>
      </c>
      <c r="EM79" s="1">
        <v>0.0</v>
      </c>
      <c r="EN79" s="1">
        <v>0.0</v>
      </c>
      <c r="EO79" s="1">
        <v>0.309400000000004</v>
      </c>
      <c r="EP79" s="1">
        <v>0.0</v>
      </c>
      <c r="EQ79" s="1">
        <v>0.0</v>
      </c>
      <c r="ER79" s="1">
        <v>0.0</v>
      </c>
      <c r="ES79" s="1">
        <v>-1.0</v>
      </c>
      <c r="ET79" s="1">
        <v>-1.0</v>
      </c>
      <c r="EU79" s="1">
        <v>-1.0</v>
      </c>
      <c r="EV79" s="1">
        <v>-1.0</v>
      </c>
      <c r="EW79" s="1">
        <v>13.2</v>
      </c>
      <c r="EX79" s="1">
        <v>49.8</v>
      </c>
      <c r="EY79" s="1">
        <v>2.0</v>
      </c>
      <c r="EZ79" s="1">
        <v>513.128</v>
      </c>
      <c r="FA79" s="1">
        <v>505.642</v>
      </c>
      <c r="FB79" s="1">
        <v>36.5501</v>
      </c>
      <c r="FC79" s="1">
        <v>34.7643</v>
      </c>
      <c r="FD79" s="1">
        <v>30.0001</v>
      </c>
      <c r="FE79" s="1">
        <v>34.5453</v>
      </c>
      <c r="FF79" s="1">
        <v>34.4812</v>
      </c>
      <c r="FG79" s="1">
        <v>18.333</v>
      </c>
      <c r="FH79" s="1">
        <v>0.0</v>
      </c>
      <c r="FI79" s="1">
        <v>100.0</v>
      </c>
      <c r="FJ79" s="1">
        <v>-999.9</v>
      </c>
      <c r="FK79" s="1">
        <v>400.0</v>
      </c>
      <c r="FL79" s="1">
        <v>22.1817</v>
      </c>
      <c r="FM79" s="1">
        <v>101.288</v>
      </c>
      <c r="FN79" s="1">
        <v>100.599</v>
      </c>
    </row>
    <row r="80" ht="15.75" customHeight="1">
      <c r="A80" s="1">
        <v>64.0</v>
      </c>
      <c r="B80" s="1">
        <v>1.607383464E9</v>
      </c>
      <c r="C80" s="1">
        <v>11231.9000000954</v>
      </c>
      <c r="D80" s="1" t="s">
        <v>567</v>
      </c>
      <c r="E80" s="1" t="s">
        <v>568</v>
      </c>
      <c r="F80" s="1" t="s">
        <v>563</v>
      </c>
      <c r="G80" s="1" t="s">
        <v>283</v>
      </c>
      <c r="H80" s="1">
        <v>1.60738345625E9</v>
      </c>
      <c r="I80" s="1">
        <f t="shared" si="1"/>
        <v>0.002096386088</v>
      </c>
      <c r="J80" s="1">
        <f t="shared" si="2"/>
        <v>6.056960615</v>
      </c>
      <c r="K80" s="1">
        <f t="shared" si="3"/>
        <v>391.5087</v>
      </c>
      <c r="L80" s="1">
        <f t="shared" si="4"/>
        <v>181.5262646</v>
      </c>
      <c r="M80" s="1">
        <f t="shared" si="5"/>
        <v>18.54698469</v>
      </c>
      <c r="N80" s="1">
        <f t="shared" si="6"/>
        <v>40.00140629</v>
      </c>
      <c r="O80" s="1">
        <f t="shared" si="7"/>
        <v>0.05114463903</v>
      </c>
      <c r="P80" s="1">
        <f t="shared" si="8"/>
        <v>2.966777087</v>
      </c>
      <c r="Q80" s="1">
        <f t="shared" si="9"/>
        <v>0.05065982405</v>
      </c>
      <c r="R80" s="1">
        <f t="shared" si="10"/>
        <v>0.0317055656</v>
      </c>
      <c r="S80" s="1">
        <f t="shared" si="11"/>
        <v>231.2828355</v>
      </c>
      <c r="T80" s="1">
        <f t="shared" si="12"/>
        <v>38.55445394</v>
      </c>
      <c r="U80" s="1">
        <f t="shared" si="13"/>
        <v>37.69959</v>
      </c>
      <c r="V80" s="1">
        <f t="shared" si="14"/>
        <v>6.549661458</v>
      </c>
      <c r="W80" s="1">
        <f t="shared" si="15"/>
        <v>38.20021098</v>
      </c>
      <c r="X80" s="1">
        <f t="shared" si="16"/>
        <v>2.509030325</v>
      </c>
      <c r="Y80" s="1">
        <f t="shared" si="17"/>
        <v>6.568105935</v>
      </c>
      <c r="Z80" s="1">
        <f t="shared" si="18"/>
        <v>4.040631133</v>
      </c>
      <c r="AA80" s="1">
        <f t="shared" si="19"/>
        <v>-92.45062648</v>
      </c>
      <c r="AB80" s="1">
        <f t="shared" si="20"/>
        <v>8.283545661</v>
      </c>
      <c r="AC80" s="1">
        <f t="shared" si="21"/>
        <v>0.6695348523</v>
      </c>
      <c r="AD80" s="1">
        <f t="shared" si="22"/>
        <v>147.7852896</v>
      </c>
      <c r="AE80" s="1">
        <v>0.0</v>
      </c>
      <c r="AF80" s="1">
        <v>0.0</v>
      </c>
      <c r="AG80" s="1">
        <f t="shared" si="23"/>
        <v>1</v>
      </c>
      <c r="AH80" s="1">
        <f t="shared" si="24"/>
        <v>0</v>
      </c>
      <c r="AI80" s="1">
        <f t="shared" si="25"/>
        <v>52138.74621</v>
      </c>
      <c r="AJ80" s="1" t="s">
        <v>263</v>
      </c>
      <c r="AK80" s="1">
        <v>715.476923076923</v>
      </c>
      <c r="AL80" s="1">
        <v>3262.08</v>
      </c>
      <c r="AM80" s="1">
        <f t="shared" si="26"/>
        <v>2546.603077</v>
      </c>
      <c r="AN80" s="1">
        <f t="shared" si="27"/>
        <v>0.7806684928</v>
      </c>
      <c r="AO80" s="1">
        <v>-0.577747479816223</v>
      </c>
      <c r="AP80" s="1" t="s">
        <v>569</v>
      </c>
      <c r="AQ80" s="1">
        <v>1093.046</v>
      </c>
      <c r="AR80" s="1">
        <v>1368.03</v>
      </c>
      <c r="AS80" s="1">
        <f t="shared" si="28"/>
        <v>0.2010072879</v>
      </c>
      <c r="AT80" s="1">
        <v>0.5</v>
      </c>
      <c r="AU80" s="1">
        <f t="shared" si="29"/>
        <v>1180.143421</v>
      </c>
      <c r="AV80" s="1">
        <f t="shared" si="30"/>
        <v>6.056960615</v>
      </c>
      <c r="AW80" s="1">
        <f t="shared" si="31"/>
        <v>118.6087141</v>
      </c>
      <c r="AX80" s="1">
        <f t="shared" si="32"/>
        <v>0.4493614906</v>
      </c>
      <c r="AY80" s="1">
        <f t="shared" si="33"/>
        <v>0.00562195067</v>
      </c>
      <c r="AZ80" s="1">
        <f t="shared" si="34"/>
        <v>1.384509112</v>
      </c>
      <c r="BA80" s="1" t="s">
        <v>570</v>
      </c>
      <c r="BB80" s="1">
        <v>753.29</v>
      </c>
      <c r="BC80" s="1">
        <f t="shared" si="35"/>
        <v>614.74</v>
      </c>
      <c r="BD80" s="1">
        <f t="shared" si="36"/>
        <v>0.4473175651</v>
      </c>
      <c r="BE80" s="1">
        <f t="shared" si="37"/>
        <v>0.7549655412</v>
      </c>
      <c r="BF80" s="1">
        <f t="shared" si="38"/>
        <v>0.4213971395</v>
      </c>
      <c r="BG80" s="1">
        <f t="shared" si="39"/>
        <v>0.7437554824</v>
      </c>
      <c r="BH80" s="1">
        <f t="shared" si="40"/>
        <v>1399.950667</v>
      </c>
      <c r="BI80" s="1">
        <f t="shared" si="41"/>
        <v>1180.143421</v>
      </c>
      <c r="BJ80" s="1">
        <f t="shared" si="42"/>
        <v>0.8429892916</v>
      </c>
      <c r="BK80" s="1">
        <f t="shared" si="43"/>
        <v>0.1959785832</v>
      </c>
      <c r="BL80" s="1">
        <v>6.0</v>
      </c>
      <c r="BM80" s="1">
        <v>0.5</v>
      </c>
      <c r="BN80" s="1" t="s">
        <v>266</v>
      </c>
      <c r="BO80" s="1">
        <v>2.0</v>
      </c>
      <c r="BP80" s="1">
        <v>1.60738345625E9</v>
      </c>
      <c r="BQ80" s="1">
        <v>391.5087</v>
      </c>
      <c r="BR80" s="1">
        <v>399.7618</v>
      </c>
      <c r="BS80" s="1">
        <v>24.5568166666667</v>
      </c>
      <c r="BT80" s="1">
        <v>22.1029766666667</v>
      </c>
      <c r="BU80" s="1">
        <v>388.771666666667</v>
      </c>
      <c r="BV80" s="1">
        <v>24.2474166666667</v>
      </c>
      <c r="BW80" s="1">
        <v>500.0095</v>
      </c>
      <c r="BX80" s="1">
        <v>102.126633333333</v>
      </c>
      <c r="BY80" s="1">
        <v>0.04582488</v>
      </c>
      <c r="BZ80" s="1">
        <v>37.75138</v>
      </c>
      <c r="CA80" s="1">
        <v>37.69959</v>
      </c>
      <c r="CB80" s="1">
        <v>999.9</v>
      </c>
      <c r="CC80" s="1">
        <v>0.0</v>
      </c>
      <c r="CD80" s="1">
        <v>0.0</v>
      </c>
      <c r="CE80" s="1">
        <v>10001.0843333333</v>
      </c>
      <c r="CF80" s="1">
        <v>0.0</v>
      </c>
      <c r="CG80" s="1">
        <v>372.916833333333</v>
      </c>
      <c r="CH80" s="1">
        <v>1399.95066666667</v>
      </c>
      <c r="CI80" s="1">
        <v>0.899999766666667</v>
      </c>
      <c r="CJ80" s="1">
        <v>0.0999999933333333</v>
      </c>
      <c r="CK80" s="1">
        <v>0.0</v>
      </c>
      <c r="CL80" s="1">
        <v>1094.87466666667</v>
      </c>
      <c r="CM80" s="1">
        <v>4.99975</v>
      </c>
      <c r="CN80" s="1">
        <v>15074.3666666667</v>
      </c>
      <c r="CO80" s="1">
        <v>12177.62</v>
      </c>
      <c r="CP80" s="1">
        <v>47.4454</v>
      </c>
      <c r="CQ80" s="1">
        <v>49.0</v>
      </c>
      <c r="CR80" s="1">
        <v>48.0935</v>
      </c>
      <c r="CS80" s="1">
        <v>48.9475</v>
      </c>
      <c r="CT80" s="1">
        <v>49.437</v>
      </c>
      <c r="CU80" s="1">
        <v>1255.45533333333</v>
      </c>
      <c r="CV80" s="1">
        <v>139.495333333333</v>
      </c>
      <c r="CW80" s="1">
        <v>0.0</v>
      </c>
      <c r="CX80" s="1">
        <v>172.299999952316</v>
      </c>
      <c r="CY80" s="1">
        <v>0.0</v>
      </c>
      <c r="CZ80" s="1">
        <v>1093.046</v>
      </c>
      <c r="DA80" s="1">
        <v>-360.600769774424</v>
      </c>
      <c r="DB80" s="1">
        <v>-4842.53846896406</v>
      </c>
      <c r="DC80" s="1">
        <v>15049.872</v>
      </c>
      <c r="DD80" s="1">
        <v>15.0</v>
      </c>
      <c r="DE80" s="1">
        <v>1.6073833236E9</v>
      </c>
      <c r="DF80" s="1" t="s">
        <v>566</v>
      </c>
      <c r="DG80" s="1">
        <v>1.6073833236E9</v>
      </c>
      <c r="DH80" s="1">
        <v>1.607380303E9</v>
      </c>
      <c r="DI80" s="1">
        <v>19.0</v>
      </c>
      <c r="DJ80" s="1">
        <v>0.07</v>
      </c>
      <c r="DK80" s="1">
        <v>-0.256</v>
      </c>
      <c r="DL80" s="1">
        <v>2.737</v>
      </c>
      <c r="DM80" s="1">
        <v>0.309</v>
      </c>
      <c r="DN80" s="1">
        <v>410.0</v>
      </c>
      <c r="DO80" s="1">
        <v>25.0</v>
      </c>
      <c r="DP80" s="1">
        <v>0.26</v>
      </c>
      <c r="DQ80" s="1">
        <v>0.01</v>
      </c>
      <c r="DR80" s="1">
        <v>6.07425370124914</v>
      </c>
      <c r="DS80" s="1">
        <v>-1.19896940620252</v>
      </c>
      <c r="DT80" s="1">
        <v>0.0896510436907015</v>
      </c>
      <c r="DU80" s="1">
        <v>0.0</v>
      </c>
      <c r="DV80" s="1">
        <v>-8.26649290322581</v>
      </c>
      <c r="DW80" s="1">
        <v>1.21106516129032</v>
      </c>
      <c r="DX80" s="1">
        <v>0.0943785457507313</v>
      </c>
      <c r="DY80" s="1">
        <v>0.0</v>
      </c>
      <c r="DZ80" s="1">
        <v>2.4475664516129</v>
      </c>
      <c r="EA80" s="1">
        <v>0.486201290322582</v>
      </c>
      <c r="EB80" s="1">
        <v>0.0367507790172766</v>
      </c>
      <c r="EC80" s="1">
        <v>0.0</v>
      </c>
      <c r="ED80" s="1">
        <v>0.0</v>
      </c>
      <c r="EE80" s="1">
        <v>3.0</v>
      </c>
      <c r="EF80" s="1" t="s">
        <v>299</v>
      </c>
      <c r="EG80" s="1">
        <v>100.0</v>
      </c>
      <c r="EH80" s="1">
        <v>100.0</v>
      </c>
      <c r="EI80" s="1">
        <v>2.737</v>
      </c>
      <c r="EJ80" s="1">
        <v>0.3094</v>
      </c>
      <c r="EK80" s="1">
        <v>2.73714285714283</v>
      </c>
      <c r="EL80" s="1">
        <v>0.0</v>
      </c>
      <c r="EM80" s="1">
        <v>0.0</v>
      </c>
      <c r="EN80" s="1">
        <v>0.0</v>
      </c>
      <c r="EO80" s="1">
        <v>0.309400000000004</v>
      </c>
      <c r="EP80" s="1">
        <v>0.0</v>
      </c>
      <c r="EQ80" s="1">
        <v>0.0</v>
      </c>
      <c r="ER80" s="1">
        <v>0.0</v>
      </c>
      <c r="ES80" s="1">
        <v>-1.0</v>
      </c>
      <c r="ET80" s="1">
        <v>-1.0</v>
      </c>
      <c r="EU80" s="1">
        <v>-1.0</v>
      </c>
      <c r="EV80" s="1">
        <v>-1.0</v>
      </c>
      <c r="EW80" s="1">
        <v>2.3</v>
      </c>
      <c r="EX80" s="1">
        <v>52.7</v>
      </c>
      <c r="EY80" s="1">
        <v>2.0</v>
      </c>
      <c r="EZ80" s="1">
        <v>499.408</v>
      </c>
      <c r="FA80" s="1">
        <v>505.485</v>
      </c>
      <c r="FB80" s="1">
        <v>36.6364</v>
      </c>
      <c r="FC80" s="1">
        <v>34.8024</v>
      </c>
      <c r="FD80" s="1">
        <v>30.0</v>
      </c>
      <c r="FE80" s="1">
        <v>34.5766</v>
      </c>
      <c r="FF80" s="1">
        <v>34.5124</v>
      </c>
      <c r="FG80" s="1">
        <v>18.5024</v>
      </c>
      <c r="FH80" s="1">
        <v>0.0</v>
      </c>
      <c r="FI80" s="1">
        <v>100.0</v>
      </c>
      <c r="FJ80" s="1">
        <v>-999.9</v>
      </c>
      <c r="FK80" s="1">
        <v>400.0</v>
      </c>
      <c r="FL80" s="1">
        <v>22.1817</v>
      </c>
      <c r="FM80" s="1">
        <v>101.275</v>
      </c>
      <c r="FN80" s="1">
        <v>100.598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571</v>
      </c>
      <c r="B1" s="1" t="s">
        <v>572</v>
      </c>
    </row>
    <row r="2">
      <c r="A2" s="1" t="s">
        <v>573</v>
      </c>
      <c r="B2" s="1" t="s">
        <v>574</v>
      </c>
    </row>
    <row r="3">
      <c r="A3" s="1" t="s">
        <v>575</v>
      </c>
      <c r="B3" s="1" t="s">
        <v>576</v>
      </c>
    </row>
    <row r="4">
      <c r="A4" s="1" t="s">
        <v>577</v>
      </c>
      <c r="B4" s="1" t="s">
        <v>578</v>
      </c>
    </row>
    <row r="5">
      <c r="A5" s="1" t="s">
        <v>579</v>
      </c>
      <c r="B5" s="1" t="s">
        <v>580</v>
      </c>
    </row>
    <row r="6">
      <c r="A6" s="1" t="s">
        <v>581</v>
      </c>
      <c r="B6" s="1" t="s">
        <v>582</v>
      </c>
    </row>
    <row r="7">
      <c r="A7" s="1" t="s">
        <v>583</v>
      </c>
      <c r="B7" s="1" t="s">
        <v>584</v>
      </c>
    </row>
    <row r="8">
      <c r="A8" s="1" t="s">
        <v>585</v>
      </c>
      <c r="B8" s="1" t="s">
        <v>15</v>
      </c>
    </row>
    <row r="9">
      <c r="A9" s="1" t="s">
        <v>586</v>
      </c>
      <c r="B9" s="1" t="s">
        <v>587</v>
      </c>
    </row>
    <row r="10">
      <c r="A10" s="1" t="s">
        <v>588</v>
      </c>
      <c r="B10" s="1" t="s">
        <v>589</v>
      </c>
    </row>
    <row r="11">
      <c r="A11" s="1" t="s">
        <v>590</v>
      </c>
      <c r="B11" s="1" t="s">
        <v>589</v>
      </c>
    </row>
    <row r="12">
      <c r="A12" s="1" t="s">
        <v>591</v>
      </c>
      <c r="B12" s="1" t="s">
        <v>587</v>
      </c>
    </row>
    <row r="13">
      <c r="A13" s="1" t="s">
        <v>592</v>
      </c>
      <c r="B13" s="1" t="s">
        <v>582</v>
      </c>
    </row>
    <row r="14">
      <c r="A14" s="1" t="s">
        <v>593</v>
      </c>
      <c r="B14" s="1" t="s">
        <v>594</v>
      </c>
    </row>
    <row r="15">
      <c r="A15" s="1" t="s">
        <v>595</v>
      </c>
      <c r="B15" s="1" t="s">
        <v>596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2020-12-07T15:25:15Z</dcterms:created>
</cp:coreProperties>
</file>