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6800\Loaner\"/>
    </mc:Choice>
  </mc:AlternateContent>
  <xr:revisionPtr revIDLastSave="0" documentId="13_ncr:1_{863242F1-7FFF-4CBC-AD89-F98B6D1E1D2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94" i="1" l="1"/>
  <c r="BN94" i="1"/>
  <c r="BL94" i="1"/>
  <c r="BM94" i="1" s="1"/>
  <c r="AW94" i="1" s="1"/>
  <c r="AY94" i="1" s="1"/>
  <c r="BI94" i="1"/>
  <c r="BH94" i="1"/>
  <c r="BG94" i="1"/>
  <c r="BF94" i="1"/>
  <c r="BJ94" i="1" s="1"/>
  <c r="BK94" i="1" s="1"/>
  <c r="BE94" i="1"/>
  <c r="BA94" i="1"/>
  <c r="AU94" i="1"/>
  <c r="AO94" i="1"/>
  <c r="AJ94" i="1"/>
  <c r="AH94" i="1"/>
  <c r="K94" i="1" s="1"/>
  <c r="AX94" i="1" s="1"/>
  <c r="AZ94" i="1" s="1"/>
  <c r="Z94" i="1"/>
  <c r="Y94" i="1"/>
  <c r="X94" i="1" s="1"/>
  <c r="T94" i="1"/>
  <c r="Q94" i="1"/>
  <c r="O94" i="1"/>
  <c r="L94" i="1"/>
  <c r="BO93" i="1"/>
  <c r="BN93" i="1"/>
  <c r="BM93" i="1" s="1"/>
  <c r="BL93" i="1"/>
  <c r="BK93" i="1"/>
  <c r="BI93" i="1"/>
  <c r="BH93" i="1"/>
  <c r="BG93" i="1"/>
  <c r="BF93" i="1"/>
  <c r="BJ93" i="1" s="1"/>
  <c r="BE93" i="1"/>
  <c r="BA93" i="1"/>
  <c r="AU93" i="1"/>
  <c r="AO93" i="1"/>
  <c r="AJ93" i="1"/>
  <c r="AH93" i="1"/>
  <c r="Z93" i="1"/>
  <c r="Y93" i="1"/>
  <c r="X93" i="1"/>
  <c r="Q93" i="1"/>
  <c r="K93" i="1"/>
  <c r="AX93" i="1" s="1"/>
  <c r="BO92" i="1"/>
  <c r="BN92" i="1"/>
  <c r="BL92" i="1"/>
  <c r="BM92" i="1" s="1"/>
  <c r="BJ92" i="1"/>
  <c r="BK92" i="1" s="1"/>
  <c r="BI92" i="1"/>
  <c r="BH92" i="1"/>
  <c r="BG92" i="1"/>
  <c r="BF92" i="1"/>
  <c r="BE92" i="1"/>
  <c r="BA92" i="1"/>
  <c r="AU92" i="1"/>
  <c r="AO92" i="1"/>
  <c r="AJ92" i="1"/>
  <c r="AI92" i="1"/>
  <c r="AH92" i="1"/>
  <c r="K92" i="1" s="1"/>
  <c r="AX92" i="1" s="1"/>
  <c r="Z92" i="1"/>
  <c r="Y92" i="1"/>
  <c r="X92" i="1" s="1"/>
  <c r="Q92" i="1"/>
  <c r="O92" i="1"/>
  <c r="L92" i="1"/>
  <c r="BO91" i="1"/>
  <c r="BN91" i="1"/>
  <c r="BM91" i="1" s="1"/>
  <c r="BL91" i="1"/>
  <c r="BK91" i="1"/>
  <c r="BI91" i="1"/>
  <c r="BH91" i="1"/>
  <c r="BG91" i="1"/>
  <c r="BF91" i="1"/>
  <c r="BJ91" i="1" s="1"/>
  <c r="BE91" i="1"/>
  <c r="BA91" i="1"/>
  <c r="AU91" i="1"/>
  <c r="AO91" i="1"/>
  <c r="AJ91" i="1"/>
  <c r="AH91" i="1"/>
  <c r="Z91" i="1"/>
  <c r="X91" i="1" s="1"/>
  <c r="Y91" i="1"/>
  <c r="Q91" i="1"/>
  <c r="K91" i="1"/>
  <c r="AX91" i="1" s="1"/>
  <c r="BO90" i="1"/>
  <c r="BN90" i="1"/>
  <c r="BL90" i="1"/>
  <c r="BM90" i="1" s="1"/>
  <c r="AW90" i="1" s="1"/>
  <c r="BJ90" i="1"/>
  <c r="BK90" i="1" s="1"/>
  <c r="BI90" i="1"/>
  <c r="BH90" i="1"/>
  <c r="BG90" i="1"/>
  <c r="BF90" i="1"/>
  <c r="BE90" i="1"/>
  <c r="BA90" i="1"/>
  <c r="AX90" i="1"/>
  <c r="AZ90" i="1" s="1"/>
  <c r="AU90" i="1"/>
  <c r="AY90" i="1" s="1"/>
  <c r="AO90" i="1"/>
  <c r="AJ90" i="1"/>
  <c r="AI90" i="1"/>
  <c r="AH90" i="1"/>
  <c r="K90" i="1" s="1"/>
  <c r="Z90" i="1"/>
  <c r="Y90" i="1"/>
  <c r="X90" i="1" s="1"/>
  <c r="Q90" i="1"/>
  <c r="O90" i="1"/>
  <c r="L90" i="1"/>
  <c r="BO89" i="1"/>
  <c r="BN89" i="1"/>
  <c r="BM89" i="1"/>
  <c r="T89" i="1" s="1"/>
  <c r="BL89" i="1"/>
  <c r="BI89" i="1"/>
  <c r="BH89" i="1"/>
  <c r="BG89" i="1"/>
  <c r="BF89" i="1"/>
  <c r="BJ89" i="1" s="1"/>
  <c r="BK89" i="1" s="1"/>
  <c r="BE89" i="1"/>
  <c r="BA89" i="1"/>
  <c r="AZ89" i="1"/>
  <c r="AW89" i="1"/>
  <c r="AU89" i="1"/>
  <c r="AY89" i="1" s="1"/>
  <c r="AO89" i="1"/>
  <c r="AJ89" i="1"/>
  <c r="AH89" i="1"/>
  <c r="K89" i="1" s="1"/>
  <c r="AX89" i="1" s="1"/>
  <c r="Z89" i="1"/>
  <c r="X89" i="1" s="1"/>
  <c r="Y89" i="1"/>
  <c r="U89" i="1"/>
  <c r="V89" i="1" s="1"/>
  <c r="Q89" i="1"/>
  <c r="J89" i="1"/>
  <c r="I89" i="1" s="1"/>
  <c r="BO88" i="1"/>
  <c r="BN88" i="1"/>
  <c r="BL88" i="1"/>
  <c r="BM88" i="1" s="1"/>
  <c r="AW88" i="1" s="1"/>
  <c r="BJ88" i="1"/>
  <c r="BK88" i="1" s="1"/>
  <c r="BI88" i="1"/>
  <c r="BH88" i="1"/>
  <c r="BG88" i="1"/>
  <c r="BF88" i="1"/>
  <c r="BE88" i="1"/>
  <c r="BA88" i="1"/>
  <c r="AY88" i="1"/>
  <c r="AU88" i="1"/>
  <c r="AO88" i="1"/>
  <c r="AJ88" i="1"/>
  <c r="AI88" i="1"/>
  <c r="AH88" i="1"/>
  <c r="K88" i="1" s="1"/>
  <c r="AX88" i="1" s="1"/>
  <c r="AZ88" i="1" s="1"/>
  <c r="Z88" i="1"/>
  <c r="Y88" i="1"/>
  <c r="X88" i="1" s="1"/>
  <c r="T88" i="1"/>
  <c r="Q88" i="1"/>
  <c r="O88" i="1"/>
  <c r="L88" i="1"/>
  <c r="BO87" i="1"/>
  <c r="BN87" i="1"/>
  <c r="BM87" i="1" s="1"/>
  <c r="BL87" i="1"/>
  <c r="BK87" i="1"/>
  <c r="BI87" i="1"/>
  <c r="BH87" i="1"/>
  <c r="BG87" i="1"/>
  <c r="BF87" i="1"/>
  <c r="BJ87" i="1" s="1"/>
  <c r="BE87" i="1"/>
  <c r="BA87" i="1"/>
  <c r="AU87" i="1"/>
  <c r="AO87" i="1"/>
  <c r="AJ87" i="1"/>
  <c r="AH87" i="1" s="1"/>
  <c r="Z87" i="1"/>
  <c r="X87" i="1" s="1"/>
  <c r="Y87" i="1"/>
  <c r="Q87" i="1"/>
  <c r="BO86" i="1"/>
  <c r="BN86" i="1"/>
  <c r="BL86" i="1"/>
  <c r="BM86" i="1" s="1"/>
  <c r="AW86" i="1" s="1"/>
  <c r="BJ86" i="1"/>
  <c r="BK86" i="1" s="1"/>
  <c r="BI86" i="1"/>
  <c r="BH86" i="1"/>
  <c r="BG86" i="1"/>
  <c r="BF86" i="1"/>
  <c r="BE86" i="1"/>
  <c r="BA86" i="1"/>
  <c r="AX86" i="1"/>
  <c r="AZ86" i="1" s="1"/>
  <c r="AU86" i="1"/>
  <c r="AY86" i="1" s="1"/>
  <c r="AO86" i="1"/>
  <c r="AJ86" i="1"/>
  <c r="AI86" i="1"/>
  <c r="AH86" i="1"/>
  <c r="K86" i="1" s="1"/>
  <c r="Z86" i="1"/>
  <c r="Y86" i="1"/>
  <c r="X86" i="1" s="1"/>
  <c r="T86" i="1"/>
  <c r="Q86" i="1"/>
  <c r="O86" i="1"/>
  <c r="L86" i="1"/>
  <c r="BO85" i="1"/>
  <c r="BN85" i="1"/>
  <c r="BM85" i="1"/>
  <c r="T85" i="1" s="1"/>
  <c r="BL85" i="1"/>
  <c r="BI85" i="1"/>
  <c r="BH85" i="1"/>
  <c r="BG85" i="1"/>
  <c r="BF85" i="1"/>
  <c r="BJ85" i="1" s="1"/>
  <c r="BK85" i="1" s="1"/>
  <c r="BE85" i="1"/>
  <c r="BA85" i="1"/>
  <c r="AU85" i="1"/>
  <c r="AO85" i="1"/>
  <c r="AJ85" i="1"/>
  <c r="AH85" i="1" s="1"/>
  <c r="Z85" i="1"/>
  <c r="X85" i="1" s="1"/>
  <c r="Y85" i="1"/>
  <c r="Q85" i="1"/>
  <c r="J85" i="1"/>
  <c r="I85" i="1" s="1"/>
  <c r="BO84" i="1"/>
  <c r="T84" i="1" s="1"/>
  <c r="BN84" i="1"/>
  <c r="BL84" i="1"/>
  <c r="BM84" i="1" s="1"/>
  <c r="BJ84" i="1"/>
  <c r="BK84" i="1" s="1"/>
  <c r="BI84" i="1"/>
  <c r="BH84" i="1"/>
  <c r="BG84" i="1"/>
  <c r="BF84" i="1"/>
  <c r="BE84" i="1"/>
  <c r="BA84" i="1"/>
  <c r="AW84" i="1"/>
  <c r="AU84" i="1"/>
  <c r="AY84" i="1" s="1"/>
  <c r="AO84" i="1"/>
  <c r="AJ84" i="1"/>
  <c r="AI84" i="1"/>
  <c r="AH84" i="1"/>
  <c r="K84" i="1" s="1"/>
  <c r="AX84" i="1" s="1"/>
  <c r="AZ84" i="1" s="1"/>
  <c r="Z84" i="1"/>
  <c r="Y84" i="1"/>
  <c r="X84" i="1" s="1"/>
  <c r="Q84" i="1"/>
  <c r="O84" i="1"/>
  <c r="L84" i="1"/>
  <c r="BO83" i="1"/>
  <c r="BN83" i="1"/>
  <c r="BM83" i="1"/>
  <c r="T83" i="1" s="1"/>
  <c r="BL83" i="1"/>
  <c r="BK83" i="1"/>
  <c r="BI83" i="1"/>
  <c r="BH83" i="1"/>
  <c r="BG83" i="1"/>
  <c r="BF83" i="1"/>
  <c r="BJ83" i="1" s="1"/>
  <c r="BE83" i="1"/>
  <c r="BA83" i="1"/>
  <c r="AW83" i="1"/>
  <c r="AU83" i="1"/>
  <c r="AO83" i="1"/>
  <c r="AJ83" i="1"/>
  <c r="AH83" i="1" s="1"/>
  <c r="Z83" i="1"/>
  <c r="Y83" i="1"/>
  <c r="X83" i="1" s="1"/>
  <c r="Q83" i="1"/>
  <c r="BO82" i="1"/>
  <c r="BN82" i="1"/>
  <c r="BL82" i="1"/>
  <c r="BM82" i="1" s="1"/>
  <c r="T82" i="1" s="1"/>
  <c r="BJ82" i="1"/>
  <c r="BK82" i="1" s="1"/>
  <c r="BI82" i="1"/>
  <c r="BH82" i="1"/>
  <c r="BG82" i="1"/>
  <c r="BF82" i="1"/>
  <c r="BE82" i="1"/>
  <c r="BA82" i="1"/>
  <c r="AW82" i="1"/>
  <c r="AU82" i="1"/>
  <c r="AY82" i="1" s="1"/>
  <c r="AO82" i="1"/>
  <c r="AJ82" i="1"/>
  <c r="AI82" i="1"/>
  <c r="AH82" i="1"/>
  <c r="K82" i="1" s="1"/>
  <c r="AX82" i="1" s="1"/>
  <c r="AZ82" i="1" s="1"/>
  <c r="Z82" i="1"/>
  <c r="Y82" i="1"/>
  <c r="X82" i="1" s="1"/>
  <c r="Q82" i="1"/>
  <c r="O82" i="1"/>
  <c r="L82" i="1"/>
  <c r="BO81" i="1"/>
  <c r="BN81" i="1"/>
  <c r="BM81" i="1"/>
  <c r="BL81" i="1"/>
  <c r="BI81" i="1"/>
  <c r="BH81" i="1"/>
  <c r="BG81" i="1"/>
  <c r="BF81" i="1"/>
  <c r="BJ81" i="1" s="1"/>
  <c r="BK81" i="1" s="1"/>
  <c r="BE81" i="1"/>
  <c r="BA81" i="1"/>
  <c r="AU81" i="1"/>
  <c r="AO81" i="1"/>
  <c r="AJ81" i="1"/>
  <c r="AH81" i="1" s="1"/>
  <c r="AI81" i="1"/>
  <c r="Z81" i="1"/>
  <c r="Y81" i="1"/>
  <c r="X81" i="1" s="1"/>
  <c r="Q81" i="1"/>
  <c r="BO80" i="1"/>
  <c r="T80" i="1" s="1"/>
  <c r="BN80" i="1"/>
  <c r="BL80" i="1"/>
  <c r="BM80" i="1" s="1"/>
  <c r="AW80" i="1" s="1"/>
  <c r="BJ80" i="1"/>
  <c r="BK80" i="1" s="1"/>
  <c r="BI80" i="1"/>
  <c r="BH80" i="1"/>
  <c r="BG80" i="1"/>
  <c r="BF80" i="1"/>
  <c r="BE80" i="1"/>
  <c r="BA80" i="1"/>
  <c r="AY80" i="1"/>
  <c r="AX80" i="1"/>
  <c r="AZ80" i="1" s="1"/>
  <c r="AU80" i="1"/>
  <c r="AO80" i="1"/>
  <c r="AJ80" i="1"/>
  <c r="AI80" i="1"/>
  <c r="AH80" i="1"/>
  <c r="K80" i="1" s="1"/>
  <c r="Z80" i="1"/>
  <c r="Y80" i="1"/>
  <c r="X80" i="1" s="1"/>
  <c r="Q80" i="1"/>
  <c r="O80" i="1"/>
  <c r="L80" i="1"/>
  <c r="BO79" i="1"/>
  <c r="BN79" i="1"/>
  <c r="BL79" i="1"/>
  <c r="BI79" i="1"/>
  <c r="BH79" i="1"/>
  <c r="BG79" i="1"/>
  <c r="BF79" i="1"/>
  <c r="BJ79" i="1" s="1"/>
  <c r="BK79" i="1" s="1"/>
  <c r="BE79" i="1"/>
  <c r="BA79" i="1"/>
  <c r="AU79" i="1"/>
  <c r="AO79" i="1"/>
  <c r="AJ79" i="1"/>
  <c r="AH79" i="1"/>
  <c r="Z79" i="1"/>
  <c r="Y79" i="1"/>
  <c r="X79" i="1" s="1"/>
  <c r="Q79" i="1"/>
  <c r="J79" i="1"/>
  <c r="I79" i="1" s="1"/>
  <c r="BO78" i="1"/>
  <c r="BN78" i="1"/>
  <c r="BL78" i="1"/>
  <c r="BM78" i="1" s="1"/>
  <c r="BK78" i="1"/>
  <c r="BJ78" i="1"/>
  <c r="BI78" i="1"/>
  <c r="BH78" i="1"/>
  <c r="BG78" i="1"/>
  <c r="BF78" i="1"/>
  <c r="BE78" i="1"/>
  <c r="BA78" i="1"/>
  <c r="AW78" i="1"/>
  <c r="AU78" i="1"/>
  <c r="AO78" i="1"/>
  <c r="AJ78" i="1"/>
  <c r="AH78" i="1"/>
  <c r="Z78" i="1"/>
  <c r="Y78" i="1"/>
  <c r="X78" i="1" s="1"/>
  <c r="T78" i="1"/>
  <c r="Q78" i="1"/>
  <c r="BO77" i="1"/>
  <c r="BN77" i="1"/>
  <c r="BM77" i="1"/>
  <c r="T77" i="1" s="1"/>
  <c r="BL77" i="1"/>
  <c r="BI77" i="1"/>
  <c r="BH77" i="1"/>
  <c r="BG77" i="1"/>
  <c r="BF77" i="1"/>
  <c r="BJ77" i="1" s="1"/>
  <c r="BK77" i="1" s="1"/>
  <c r="BE77" i="1"/>
  <c r="BA77" i="1"/>
  <c r="AU77" i="1"/>
  <c r="AO77" i="1"/>
  <c r="AJ77" i="1"/>
  <c r="AH77" i="1" s="1"/>
  <c r="Z77" i="1"/>
  <c r="X77" i="1" s="1"/>
  <c r="Y77" i="1"/>
  <c r="Q77" i="1"/>
  <c r="BO76" i="1"/>
  <c r="BN76" i="1"/>
  <c r="BL76" i="1"/>
  <c r="BM76" i="1" s="1"/>
  <c r="BJ76" i="1"/>
  <c r="BK76" i="1" s="1"/>
  <c r="BI76" i="1"/>
  <c r="BH76" i="1"/>
  <c r="BG76" i="1"/>
  <c r="BF76" i="1"/>
  <c r="BE76" i="1"/>
  <c r="BA76" i="1"/>
  <c r="AU76" i="1"/>
  <c r="AO76" i="1"/>
  <c r="AJ76" i="1"/>
  <c r="AI76" i="1"/>
  <c r="AH76" i="1"/>
  <c r="Z76" i="1"/>
  <c r="Y76" i="1"/>
  <c r="X76" i="1"/>
  <c r="Q76" i="1"/>
  <c r="O76" i="1"/>
  <c r="L76" i="1"/>
  <c r="BO75" i="1"/>
  <c r="BN75" i="1"/>
  <c r="BL75" i="1"/>
  <c r="BM75" i="1" s="1"/>
  <c r="BK75" i="1"/>
  <c r="BI75" i="1"/>
  <c r="BH75" i="1"/>
  <c r="BG75" i="1"/>
  <c r="BF75" i="1"/>
  <c r="BJ75" i="1" s="1"/>
  <c r="BE75" i="1"/>
  <c r="BA75" i="1"/>
  <c r="AW75" i="1"/>
  <c r="AU75" i="1"/>
  <c r="AO75" i="1"/>
  <c r="AJ75" i="1"/>
  <c r="AH75" i="1" s="1"/>
  <c r="Z75" i="1"/>
  <c r="Y75" i="1"/>
  <c r="X75" i="1"/>
  <c r="T75" i="1"/>
  <c r="Q75" i="1"/>
  <c r="J75" i="1"/>
  <c r="I75" i="1" s="1"/>
  <c r="BO74" i="1"/>
  <c r="BN74" i="1"/>
  <c r="BL74" i="1"/>
  <c r="BM74" i="1" s="1"/>
  <c r="BK74" i="1"/>
  <c r="BJ74" i="1"/>
  <c r="BI74" i="1"/>
  <c r="BH74" i="1"/>
  <c r="BG74" i="1"/>
  <c r="BF74" i="1"/>
  <c r="BE74" i="1"/>
  <c r="BA74" i="1"/>
  <c r="AW74" i="1"/>
  <c r="AY74" i="1" s="1"/>
  <c r="AU74" i="1"/>
  <c r="AO74" i="1"/>
  <c r="AJ74" i="1"/>
  <c r="AH74" i="1"/>
  <c r="Z74" i="1"/>
  <c r="Y74" i="1"/>
  <c r="X74" i="1" s="1"/>
  <c r="V74" i="1"/>
  <c r="T74" i="1"/>
  <c r="U74" i="1" s="1"/>
  <c r="Q74" i="1"/>
  <c r="J74" i="1"/>
  <c r="I74" i="1" s="1"/>
  <c r="BO73" i="1"/>
  <c r="BN73" i="1"/>
  <c r="BL73" i="1"/>
  <c r="BM73" i="1" s="1"/>
  <c r="BK73" i="1"/>
  <c r="BI73" i="1"/>
  <c r="BH73" i="1"/>
  <c r="BG73" i="1"/>
  <c r="BF73" i="1"/>
  <c r="BJ73" i="1" s="1"/>
  <c r="BE73" i="1"/>
  <c r="BA73" i="1"/>
  <c r="AU73" i="1"/>
  <c r="AO73" i="1"/>
  <c r="AJ73" i="1"/>
  <c r="AH73" i="1" s="1"/>
  <c r="AI73" i="1"/>
  <c r="Z73" i="1"/>
  <c r="Y73" i="1"/>
  <c r="X73" i="1" s="1"/>
  <c r="Q73" i="1"/>
  <c r="O73" i="1"/>
  <c r="L73" i="1"/>
  <c r="BO72" i="1"/>
  <c r="BN72" i="1"/>
  <c r="BM72" i="1"/>
  <c r="T72" i="1" s="1"/>
  <c r="BL72" i="1"/>
  <c r="BK72" i="1"/>
  <c r="BI72" i="1"/>
  <c r="BH72" i="1"/>
  <c r="BG72" i="1"/>
  <c r="BF72" i="1"/>
  <c r="BJ72" i="1" s="1"/>
  <c r="BE72" i="1"/>
  <c r="BA72" i="1"/>
  <c r="AW72" i="1"/>
  <c r="AY72" i="1" s="1"/>
  <c r="AU72" i="1"/>
  <c r="AO72" i="1"/>
  <c r="AJ72" i="1"/>
  <c r="AH72" i="1" s="1"/>
  <c r="Z72" i="1"/>
  <c r="Y72" i="1"/>
  <c r="X72" i="1"/>
  <c r="Q72" i="1"/>
  <c r="BO71" i="1"/>
  <c r="BN71" i="1"/>
  <c r="BL71" i="1"/>
  <c r="BM71" i="1" s="1"/>
  <c r="AW71" i="1" s="1"/>
  <c r="BJ71" i="1"/>
  <c r="BK71" i="1" s="1"/>
  <c r="BI71" i="1"/>
  <c r="BH71" i="1"/>
  <c r="BG71" i="1"/>
  <c r="BF71" i="1"/>
  <c r="BE71" i="1"/>
  <c r="BA71" i="1"/>
  <c r="AY71" i="1"/>
  <c r="AU71" i="1"/>
  <c r="AO71" i="1"/>
  <c r="AJ71" i="1"/>
  <c r="AH71" i="1" s="1"/>
  <c r="AI71" i="1"/>
  <c r="Z71" i="1"/>
  <c r="Y71" i="1"/>
  <c r="X71" i="1" s="1"/>
  <c r="T71" i="1"/>
  <c r="Q71" i="1"/>
  <c r="O71" i="1"/>
  <c r="BO70" i="1"/>
  <c r="BN70" i="1"/>
  <c r="BM70" i="1" s="1"/>
  <c r="T70" i="1" s="1"/>
  <c r="BL70" i="1"/>
  <c r="BK70" i="1"/>
  <c r="BI70" i="1"/>
  <c r="BH70" i="1"/>
  <c r="BG70" i="1"/>
  <c r="BF70" i="1"/>
  <c r="BJ70" i="1" s="1"/>
  <c r="BE70" i="1"/>
  <c r="BA70" i="1"/>
  <c r="AU70" i="1"/>
  <c r="AO70" i="1"/>
  <c r="AJ70" i="1"/>
  <c r="AH70" i="1" s="1"/>
  <c r="K70" i="1" s="1"/>
  <c r="AX70" i="1" s="1"/>
  <c r="Z70" i="1"/>
  <c r="Y70" i="1"/>
  <c r="X70" i="1"/>
  <c r="Q70" i="1"/>
  <c r="BO69" i="1"/>
  <c r="BN69" i="1"/>
  <c r="BL69" i="1"/>
  <c r="BM69" i="1" s="1"/>
  <c r="AW69" i="1" s="1"/>
  <c r="BJ69" i="1"/>
  <c r="BK69" i="1" s="1"/>
  <c r="BI69" i="1"/>
  <c r="BH69" i="1"/>
  <c r="BG69" i="1"/>
  <c r="BF69" i="1"/>
  <c r="BE69" i="1"/>
  <c r="BA69" i="1"/>
  <c r="AU69" i="1"/>
  <c r="AY69" i="1" s="1"/>
  <c r="AO69" i="1"/>
  <c r="AJ69" i="1"/>
  <c r="AH69" i="1" s="1"/>
  <c r="AI69" i="1" s="1"/>
  <c r="Z69" i="1"/>
  <c r="Y69" i="1"/>
  <c r="X69" i="1" s="1"/>
  <c r="T69" i="1"/>
  <c r="Q69" i="1"/>
  <c r="O69" i="1"/>
  <c r="BO68" i="1"/>
  <c r="BN68" i="1"/>
  <c r="BM68" i="1"/>
  <c r="T68" i="1" s="1"/>
  <c r="BL68" i="1"/>
  <c r="BK68" i="1"/>
  <c r="BI68" i="1"/>
  <c r="BH68" i="1"/>
  <c r="BG68" i="1"/>
  <c r="BF68" i="1"/>
  <c r="BJ68" i="1" s="1"/>
  <c r="BE68" i="1"/>
  <c r="BA68" i="1"/>
  <c r="AU68" i="1"/>
  <c r="AO68" i="1"/>
  <c r="AJ68" i="1"/>
  <c r="AH68" i="1" s="1"/>
  <c r="K68" i="1" s="1"/>
  <c r="AX68" i="1" s="1"/>
  <c r="Z68" i="1"/>
  <c r="X68" i="1" s="1"/>
  <c r="Y68" i="1"/>
  <c r="Q68" i="1"/>
  <c r="BO67" i="1"/>
  <c r="BN67" i="1"/>
  <c r="BL67" i="1"/>
  <c r="BM67" i="1" s="1"/>
  <c r="AW67" i="1" s="1"/>
  <c r="BJ67" i="1"/>
  <c r="BK67" i="1" s="1"/>
  <c r="BI67" i="1"/>
  <c r="BH67" i="1"/>
  <c r="BG67" i="1"/>
  <c r="BF67" i="1"/>
  <c r="BE67" i="1"/>
  <c r="BA67" i="1"/>
  <c r="AU67" i="1"/>
  <c r="AY67" i="1" s="1"/>
  <c r="AO67" i="1"/>
  <c r="AJ67" i="1"/>
  <c r="AH67" i="1" s="1"/>
  <c r="Z67" i="1"/>
  <c r="Y67" i="1"/>
  <c r="X67" i="1" s="1"/>
  <c r="Q67" i="1"/>
  <c r="L67" i="1"/>
  <c r="BO66" i="1"/>
  <c r="BN66" i="1"/>
  <c r="BM66" i="1" s="1"/>
  <c r="T66" i="1" s="1"/>
  <c r="BL66" i="1"/>
  <c r="BK66" i="1"/>
  <c r="BI66" i="1"/>
  <c r="BH66" i="1"/>
  <c r="BG66" i="1"/>
  <c r="BF66" i="1"/>
  <c r="BJ66" i="1" s="1"/>
  <c r="BE66" i="1"/>
  <c r="BA66" i="1"/>
  <c r="AW66" i="1"/>
  <c r="AU66" i="1"/>
  <c r="AO66" i="1"/>
  <c r="AJ66" i="1"/>
  <c r="AH66" i="1" s="1"/>
  <c r="Z66" i="1"/>
  <c r="X66" i="1" s="1"/>
  <c r="Y66" i="1"/>
  <c r="Q66" i="1"/>
  <c r="K66" i="1"/>
  <c r="AX66" i="1" s="1"/>
  <c r="BO65" i="1"/>
  <c r="BN65" i="1"/>
  <c r="BL65" i="1"/>
  <c r="BM65" i="1" s="1"/>
  <c r="T65" i="1" s="1"/>
  <c r="BJ65" i="1"/>
  <c r="BK65" i="1" s="1"/>
  <c r="BI65" i="1"/>
  <c r="BH65" i="1"/>
  <c r="BG65" i="1"/>
  <c r="BF65" i="1"/>
  <c r="BE65" i="1"/>
  <c r="BA65" i="1"/>
  <c r="AW65" i="1"/>
  <c r="AU65" i="1"/>
  <c r="AY65" i="1" s="1"/>
  <c r="AO65" i="1"/>
  <c r="AJ65" i="1"/>
  <c r="AH65" i="1" s="1"/>
  <c r="AI65" i="1" s="1"/>
  <c r="Z65" i="1"/>
  <c r="Y65" i="1"/>
  <c r="X65" i="1" s="1"/>
  <c r="Q65" i="1"/>
  <c r="L65" i="1"/>
  <c r="BO64" i="1"/>
  <c r="BN64" i="1"/>
  <c r="BL64" i="1"/>
  <c r="BM64" i="1" s="1"/>
  <c r="T64" i="1" s="1"/>
  <c r="BK64" i="1"/>
  <c r="BI64" i="1"/>
  <c r="BH64" i="1"/>
  <c r="BG64" i="1"/>
  <c r="BF64" i="1"/>
  <c r="BJ64" i="1" s="1"/>
  <c r="BE64" i="1"/>
  <c r="BA64" i="1"/>
  <c r="AU64" i="1"/>
  <c r="AO64" i="1"/>
  <c r="AJ64" i="1"/>
  <c r="AH64" i="1"/>
  <c r="Z64" i="1"/>
  <c r="Y64" i="1"/>
  <c r="X64" i="1" s="1"/>
  <c r="Q64" i="1"/>
  <c r="BO63" i="1"/>
  <c r="BN63" i="1"/>
  <c r="BL63" i="1"/>
  <c r="BM63" i="1" s="1"/>
  <c r="BJ63" i="1"/>
  <c r="BK63" i="1" s="1"/>
  <c r="BI63" i="1"/>
  <c r="BH63" i="1"/>
  <c r="BG63" i="1"/>
  <c r="BF63" i="1"/>
  <c r="BE63" i="1"/>
  <c r="BA63" i="1"/>
  <c r="AU63" i="1"/>
  <c r="AO63" i="1"/>
  <c r="AJ63" i="1"/>
  <c r="AH63" i="1" s="1"/>
  <c r="AI63" i="1"/>
  <c r="Z63" i="1"/>
  <c r="Y63" i="1"/>
  <c r="X63" i="1"/>
  <c r="Q63" i="1"/>
  <c r="K63" i="1"/>
  <c r="AX63" i="1" s="1"/>
  <c r="BO62" i="1"/>
  <c r="BN62" i="1"/>
  <c r="BL62" i="1"/>
  <c r="BM62" i="1" s="1"/>
  <c r="BJ62" i="1"/>
  <c r="BK62" i="1" s="1"/>
  <c r="BI62" i="1"/>
  <c r="BH62" i="1"/>
  <c r="BG62" i="1"/>
  <c r="BF62" i="1"/>
  <c r="BE62" i="1"/>
  <c r="BA62" i="1"/>
  <c r="AU62" i="1"/>
  <c r="AO62" i="1"/>
  <c r="AJ62" i="1"/>
  <c r="AH62" i="1" s="1"/>
  <c r="K62" i="1" s="1"/>
  <c r="AX62" i="1" s="1"/>
  <c r="AI62" i="1"/>
  <c r="Z62" i="1"/>
  <c r="Y62" i="1"/>
  <c r="X62" i="1" s="1"/>
  <c r="Q62" i="1"/>
  <c r="O62" i="1"/>
  <c r="L62" i="1"/>
  <c r="J62" i="1"/>
  <c r="I62" i="1" s="1"/>
  <c r="BO61" i="1"/>
  <c r="BN61" i="1"/>
  <c r="BL61" i="1"/>
  <c r="BM61" i="1" s="1"/>
  <c r="T61" i="1" s="1"/>
  <c r="BK61" i="1"/>
  <c r="BI61" i="1"/>
  <c r="BH61" i="1"/>
  <c r="BG61" i="1"/>
  <c r="BF61" i="1"/>
  <c r="BJ61" i="1" s="1"/>
  <c r="BE61" i="1"/>
  <c r="BA61" i="1"/>
  <c r="AX61" i="1"/>
  <c r="AZ61" i="1" s="1"/>
  <c r="AW61" i="1"/>
  <c r="AY61" i="1" s="1"/>
  <c r="AU61" i="1"/>
  <c r="AO61" i="1"/>
  <c r="AJ61" i="1"/>
  <c r="AI61" i="1"/>
  <c r="AH61" i="1"/>
  <c r="Z61" i="1"/>
  <c r="Y61" i="1"/>
  <c r="X61" i="1" s="1"/>
  <c r="Q61" i="1"/>
  <c r="K61" i="1"/>
  <c r="BO60" i="1"/>
  <c r="BN60" i="1"/>
  <c r="BM60" i="1"/>
  <c r="T60" i="1" s="1"/>
  <c r="BL60" i="1"/>
  <c r="BJ60" i="1"/>
  <c r="BK60" i="1" s="1"/>
  <c r="BI60" i="1"/>
  <c r="BH60" i="1"/>
  <c r="BG60" i="1"/>
  <c r="BF60" i="1"/>
  <c r="BE60" i="1"/>
  <c r="BA60" i="1"/>
  <c r="AW60" i="1"/>
  <c r="AU60" i="1"/>
  <c r="AY60" i="1" s="1"/>
  <c r="AO60" i="1"/>
  <c r="AJ60" i="1"/>
  <c r="AH60" i="1" s="1"/>
  <c r="K60" i="1" s="1"/>
  <c r="AX60" i="1" s="1"/>
  <c r="Z60" i="1"/>
  <c r="Y60" i="1"/>
  <c r="X60" i="1" s="1"/>
  <c r="Q60" i="1"/>
  <c r="O60" i="1"/>
  <c r="L60" i="1"/>
  <c r="BO59" i="1"/>
  <c r="BN59" i="1"/>
  <c r="BL59" i="1"/>
  <c r="BM59" i="1" s="1"/>
  <c r="T59" i="1" s="1"/>
  <c r="BI59" i="1"/>
  <c r="BH59" i="1"/>
  <c r="BG59" i="1"/>
  <c r="BF59" i="1"/>
  <c r="BJ59" i="1" s="1"/>
  <c r="BK59" i="1" s="1"/>
  <c r="BE59" i="1"/>
  <c r="BA59" i="1"/>
  <c r="AW59" i="1"/>
  <c r="AY59" i="1" s="1"/>
  <c r="AU59" i="1"/>
  <c r="AO59" i="1"/>
  <c r="AJ59" i="1"/>
  <c r="AH59" i="1"/>
  <c r="Z59" i="1"/>
  <c r="Y59" i="1"/>
  <c r="X59" i="1"/>
  <c r="Q59" i="1"/>
  <c r="K59" i="1"/>
  <c r="AX59" i="1" s="1"/>
  <c r="BO58" i="1"/>
  <c r="BN58" i="1"/>
  <c r="BL58" i="1"/>
  <c r="BM58" i="1" s="1"/>
  <c r="T58" i="1" s="1"/>
  <c r="BJ58" i="1"/>
  <c r="BK58" i="1" s="1"/>
  <c r="BI58" i="1"/>
  <c r="BH58" i="1"/>
  <c r="BG58" i="1"/>
  <c r="BF58" i="1"/>
  <c r="BE58" i="1"/>
  <c r="BA58" i="1"/>
  <c r="AW58" i="1"/>
  <c r="AY58" i="1" s="1"/>
  <c r="AU58" i="1"/>
  <c r="AO58" i="1"/>
  <c r="AJ58" i="1"/>
  <c r="AH58" i="1" s="1"/>
  <c r="K58" i="1" s="1"/>
  <c r="AX58" i="1" s="1"/>
  <c r="AI58" i="1"/>
  <c r="Z58" i="1"/>
  <c r="Y58" i="1"/>
  <c r="Q58" i="1"/>
  <c r="O58" i="1"/>
  <c r="L58" i="1"/>
  <c r="J58" i="1"/>
  <c r="I58" i="1" s="1"/>
  <c r="AB58" i="1" s="1"/>
  <c r="BO57" i="1"/>
  <c r="BN57" i="1"/>
  <c r="BL57" i="1"/>
  <c r="BK57" i="1"/>
  <c r="BI57" i="1"/>
  <c r="BH57" i="1"/>
  <c r="BG57" i="1"/>
  <c r="BF57" i="1"/>
  <c r="BJ57" i="1" s="1"/>
  <c r="BE57" i="1"/>
  <c r="BA57" i="1"/>
  <c r="AU57" i="1"/>
  <c r="AO57" i="1"/>
  <c r="AJ57" i="1"/>
  <c r="AH57" i="1"/>
  <c r="K57" i="1" s="1"/>
  <c r="AX57" i="1" s="1"/>
  <c r="Z57" i="1"/>
  <c r="Y57" i="1"/>
  <c r="X57" i="1"/>
  <c r="Q57" i="1"/>
  <c r="BO56" i="1"/>
  <c r="BN56" i="1"/>
  <c r="BM56" i="1"/>
  <c r="T56" i="1" s="1"/>
  <c r="BL56" i="1"/>
  <c r="BI56" i="1"/>
  <c r="BH56" i="1"/>
  <c r="BG56" i="1"/>
  <c r="BF56" i="1"/>
  <c r="BJ56" i="1" s="1"/>
  <c r="BK56" i="1" s="1"/>
  <c r="BE56" i="1"/>
  <c r="BA56" i="1"/>
  <c r="AU56" i="1"/>
  <c r="AO56" i="1"/>
  <c r="AJ56" i="1"/>
  <c r="AH56" i="1" s="1"/>
  <c r="AI56" i="1"/>
  <c r="Z56" i="1"/>
  <c r="Y56" i="1"/>
  <c r="Q56" i="1"/>
  <c r="K56" i="1"/>
  <c r="AX56" i="1" s="1"/>
  <c r="BO55" i="1"/>
  <c r="BN55" i="1"/>
  <c r="BL55" i="1"/>
  <c r="BM55" i="1" s="1"/>
  <c r="T55" i="1" s="1"/>
  <c r="BJ55" i="1"/>
  <c r="BK55" i="1" s="1"/>
  <c r="BI55" i="1"/>
  <c r="BH55" i="1"/>
  <c r="BG55" i="1"/>
  <c r="BF55" i="1"/>
  <c r="BE55" i="1"/>
  <c r="BA55" i="1"/>
  <c r="AX55" i="1"/>
  <c r="AU55" i="1"/>
  <c r="AO55" i="1"/>
  <c r="AJ55" i="1"/>
  <c r="AI55" i="1"/>
  <c r="AH55" i="1"/>
  <c r="Z55" i="1"/>
  <c r="Y55" i="1"/>
  <c r="X55" i="1"/>
  <c r="Q55" i="1"/>
  <c r="K55" i="1"/>
  <c r="BO54" i="1"/>
  <c r="BN54" i="1"/>
  <c r="BL54" i="1"/>
  <c r="BM54" i="1" s="1"/>
  <c r="BI54" i="1"/>
  <c r="BH54" i="1"/>
  <c r="BG54" i="1"/>
  <c r="BF54" i="1"/>
  <c r="BJ54" i="1" s="1"/>
  <c r="BK54" i="1" s="1"/>
  <c r="BE54" i="1"/>
  <c r="BA54" i="1"/>
  <c r="AU54" i="1"/>
  <c r="AO54" i="1"/>
  <c r="AJ54" i="1"/>
  <c r="AH54" i="1" s="1"/>
  <c r="AI54" i="1"/>
  <c r="Z54" i="1"/>
  <c r="Y54" i="1"/>
  <c r="X54" i="1" s="1"/>
  <c r="Q54" i="1"/>
  <c r="L54" i="1"/>
  <c r="K54" i="1"/>
  <c r="AX54" i="1" s="1"/>
  <c r="BO53" i="1"/>
  <c r="BN53" i="1"/>
  <c r="BL53" i="1"/>
  <c r="BK53" i="1"/>
  <c r="BJ53" i="1"/>
  <c r="BI53" i="1"/>
  <c r="BH53" i="1"/>
  <c r="BG53" i="1"/>
  <c r="BF53" i="1"/>
  <c r="BE53" i="1"/>
  <c r="BA53" i="1"/>
  <c r="AU53" i="1"/>
  <c r="AO53" i="1"/>
  <c r="AJ53" i="1"/>
  <c r="AH53" i="1"/>
  <c r="Z53" i="1"/>
  <c r="Y53" i="1"/>
  <c r="X53" i="1" s="1"/>
  <c r="Q53" i="1"/>
  <c r="K53" i="1"/>
  <c r="AX53" i="1" s="1"/>
  <c r="BO52" i="1"/>
  <c r="BN52" i="1"/>
  <c r="BL52" i="1"/>
  <c r="BM52" i="1" s="1"/>
  <c r="BI52" i="1"/>
  <c r="BH52" i="1"/>
  <c r="BG52" i="1"/>
  <c r="BF52" i="1"/>
  <c r="BJ52" i="1" s="1"/>
  <c r="BK52" i="1" s="1"/>
  <c r="BE52" i="1"/>
  <c r="BA52" i="1"/>
  <c r="AU52" i="1"/>
  <c r="AO52" i="1"/>
  <c r="AJ52" i="1"/>
  <c r="AH52" i="1" s="1"/>
  <c r="Z52" i="1"/>
  <c r="Y52" i="1"/>
  <c r="Q52" i="1"/>
  <c r="BO51" i="1"/>
  <c r="BN51" i="1"/>
  <c r="BL51" i="1"/>
  <c r="BM51" i="1" s="1"/>
  <c r="BK51" i="1"/>
  <c r="BJ51" i="1"/>
  <c r="BI51" i="1"/>
  <c r="BH51" i="1"/>
  <c r="BG51" i="1"/>
  <c r="BF51" i="1"/>
  <c r="BE51" i="1"/>
  <c r="BA51" i="1"/>
  <c r="AU51" i="1"/>
  <c r="AO51" i="1"/>
  <c r="AJ51" i="1"/>
  <c r="AI51" i="1"/>
  <c r="AH51" i="1"/>
  <c r="Z51" i="1"/>
  <c r="Y51" i="1"/>
  <c r="X51" i="1"/>
  <c r="Q51" i="1"/>
  <c r="K51" i="1"/>
  <c r="AX51" i="1" s="1"/>
  <c r="BO50" i="1"/>
  <c r="BN50" i="1"/>
  <c r="BM50" i="1"/>
  <c r="BL50" i="1"/>
  <c r="BJ50" i="1"/>
  <c r="BK50" i="1" s="1"/>
  <c r="BI50" i="1"/>
  <c r="BH50" i="1"/>
  <c r="BG50" i="1"/>
  <c r="BF50" i="1"/>
  <c r="BE50" i="1"/>
  <c r="BA50" i="1"/>
  <c r="AW50" i="1"/>
  <c r="AY50" i="1" s="1"/>
  <c r="AU50" i="1"/>
  <c r="AO50" i="1"/>
  <c r="AJ50" i="1"/>
  <c r="AH50" i="1"/>
  <c r="K50" i="1" s="1"/>
  <c r="AX50" i="1" s="1"/>
  <c r="Z50" i="1"/>
  <c r="Y50" i="1"/>
  <c r="X50" i="1"/>
  <c r="T50" i="1"/>
  <c r="Q50" i="1"/>
  <c r="L50" i="1"/>
  <c r="BO49" i="1"/>
  <c r="BN49" i="1"/>
  <c r="BM49" i="1"/>
  <c r="AW49" i="1" s="1"/>
  <c r="BL49" i="1"/>
  <c r="BI49" i="1"/>
  <c r="BH49" i="1"/>
  <c r="BG49" i="1"/>
  <c r="BF49" i="1"/>
  <c r="BJ49" i="1" s="1"/>
  <c r="BK49" i="1" s="1"/>
  <c r="BE49" i="1"/>
  <c r="BA49" i="1"/>
  <c r="AU49" i="1"/>
  <c r="AO49" i="1"/>
  <c r="AJ49" i="1"/>
  <c r="AH49" i="1"/>
  <c r="Z49" i="1"/>
  <c r="X49" i="1" s="1"/>
  <c r="Y49" i="1"/>
  <c r="Q49" i="1"/>
  <c r="J49" i="1"/>
  <c r="I49" i="1" s="1"/>
  <c r="BO48" i="1"/>
  <c r="T48" i="1" s="1"/>
  <c r="BN48" i="1"/>
  <c r="BL48" i="1"/>
  <c r="BM48" i="1" s="1"/>
  <c r="AW48" i="1" s="1"/>
  <c r="BK48" i="1"/>
  <c r="BJ48" i="1"/>
  <c r="BI48" i="1"/>
  <c r="BH48" i="1"/>
  <c r="BG48" i="1"/>
  <c r="BF48" i="1"/>
  <c r="BE48" i="1"/>
  <c r="BA48" i="1"/>
  <c r="AU48" i="1"/>
  <c r="AO48" i="1"/>
  <c r="AJ48" i="1"/>
  <c r="AH48" i="1"/>
  <c r="Z48" i="1"/>
  <c r="Y48" i="1"/>
  <c r="X48" i="1"/>
  <c r="Q48" i="1"/>
  <c r="BO47" i="1"/>
  <c r="BN47" i="1"/>
  <c r="BM47" i="1"/>
  <c r="AW47" i="1" s="1"/>
  <c r="BL47" i="1"/>
  <c r="BI47" i="1"/>
  <c r="BH47" i="1"/>
  <c r="BG47" i="1"/>
  <c r="BF47" i="1"/>
  <c r="BJ47" i="1" s="1"/>
  <c r="BK47" i="1" s="1"/>
  <c r="BE47" i="1"/>
  <c r="BA47" i="1"/>
  <c r="AU47" i="1"/>
  <c r="AY47" i="1" s="1"/>
  <c r="AO47" i="1"/>
  <c r="AJ47" i="1"/>
  <c r="AH47" i="1"/>
  <c r="Z47" i="1"/>
  <c r="Y47" i="1"/>
  <c r="X47" i="1"/>
  <c r="Q47" i="1"/>
  <c r="L47" i="1"/>
  <c r="BO46" i="1"/>
  <c r="BN46" i="1"/>
  <c r="BL46" i="1"/>
  <c r="BM46" i="1" s="1"/>
  <c r="BI46" i="1"/>
  <c r="BH46" i="1"/>
  <c r="BG46" i="1"/>
  <c r="BF46" i="1"/>
  <c r="BJ46" i="1" s="1"/>
  <c r="BK46" i="1" s="1"/>
  <c r="BE46" i="1"/>
  <c r="BA46" i="1"/>
  <c r="AW46" i="1"/>
  <c r="AU46" i="1"/>
  <c r="AY46" i="1" s="1"/>
  <c r="AO46" i="1"/>
  <c r="AJ46" i="1"/>
  <c r="AH46" i="1"/>
  <c r="Z46" i="1"/>
  <c r="Y46" i="1"/>
  <c r="X46" i="1"/>
  <c r="Q46" i="1"/>
  <c r="BO45" i="1"/>
  <c r="BN45" i="1"/>
  <c r="BL45" i="1"/>
  <c r="BM45" i="1" s="1"/>
  <c r="AW45" i="1" s="1"/>
  <c r="BI45" i="1"/>
  <c r="BH45" i="1"/>
  <c r="BG45" i="1"/>
  <c r="BF45" i="1"/>
  <c r="BJ45" i="1" s="1"/>
  <c r="BK45" i="1" s="1"/>
  <c r="BE45" i="1"/>
  <c r="BA45" i="1"/>
  <c r="AU45" i="1"/>
  <c r="AO45" i="1"/>
  <c r="AJ45" i="1"/>
  <c r="AH45" i="1" s="1"/>
  <c r="L45" i="1" s="1"/>
  <c r="Z45" i="1"/>
  <c r="Y45" i="1"/>
  <c r="X45" i="1" s="1"/>
  <c r="T45" i="1"/>
  <c r="Q45" i="1"/>
  <c r="BO44" i="1"/>
  <c r="BN44" i="1"/>
  <c r="BL44" i="1"/>
  <c r="BM44" i="1" s="1"/>
  <c r="AW44" i="1" s="1"/>
  <c r="BI44" i="1"/>
  <c r="BH44" i="1"/>
  <c r="BG44" i="1"/>
  <c r="BF44" i="1"/>
  <c r="BJ44" i="1" s="1"/>
  <c r="BK44" i="1" s="1"/>
  <c r="BE44" i="1"/>
  <c r="BA44" i="1"/>
  <c r="AU44" i="1"/>
  <c r="AY44" i="1" s="1"/>
  <c r="AO44" i="1"/>
  <c r="AJ44" i="1"/>
  <c r="AH44" i="1"/>
  <c r="Z44" i="1"/>
  <c r="Y44" i="1"/>
  <c r="X44" i="1"/>
  <c r="T44" i="1"/>
  <c r="Q44" i="1"/>
  <c r="BO43" i="1"/>
  <c r="BN43" i="1"/>
  <c r="BL43" i="1"/>
  <c r="BM43" i="1" s="1"/>
  <c r="BI43" i="1"/>
  <c r="BH43" i="1"/>
  <c r="BG43" i="1"/>
  <c r="BF43" i="1"/>
  <c r="BJ43" i="1" s="1"/>
  <c r="BK43" i="1" s="1"/>
  <c r="BE43" i="1"/>
  <c r="BA43" i="1"/>
  <c r="AU43" i="1"/>
  <c r="AO43" i="1"/>
  <c r="AJ43" i="1"/>
  <c r="AH43" i="1" s="1"/>
  <c r="Z43" i="1"/>
  <c r="Y43" i="1"/>
  <c r="X43" i="1" s="1"/>
  <c r="Q43" i="1"/>
  <c r="BO42" i="1"/>
  <c r="BN42" i="1"/>
  <c r="BL42" i="1"/>
  <c r="BM42" i="1" s="1"/>
  <c r="T42" i="1" s="1"/>
  <c r="BI42" i="1"/>
  <c r="BH42" i="1"/>
  <c r="BG42" i="1"/>
  <c r="BF42" i="1"/>
  <c r="BJ42" i="1" s="1"/>
  <c r="BK42" i="1" s="1"/>
  <c r="BE42" i="1"/>
  <c r="BA42" i="1"/>
  <c r="AU42" i="1"/>
  <c r="AO42" i="1"/>
  <c r="AJ42" i="1"/>
  <c r="AH42" i="1"/>
  <c r="Z42" i="1"/>
  <c r="Y42" i="1"/>
  <c r="X42" i="1"/>
  <c r="Q42" i="1"/>
  <c r="L42" i="1"/>
  <c r="BO41" i="1"/>
  <c r="BN41" i="1"/>
  <c r="BM41" i="1"/>
  <c r="AW41" i="1" s="1"/>
  <c r="BL41" i="1"/>
  <c r="BK41" i="1"/>
  <c r="BI41" i="1"/>
  <c r="BH41" i="1"/>
  <c r="BG41" i="1"/>
  <c r="BF41" i="1"/>
  <c r="BJ41" i="1" s="1"/>
  <c r="BE41" i="1"/>
  <c r="BA41" i="1"/>
  <c r="AU41" i="1"/>
  <c r="AO41" i="1"/>
  <c r="AJ41" i="1"/>
  <c r="AH41" i="1"/>
  <c r="L41" i="1" s="1"/>
  <c r="Z41" i="1"/>
  <c r="Y41" i="1"/>
  <c r="Q41" i="1"/>
  <c r="BO40" i="1"/>
  <c r="BN40" i="1"/>
  <c r="BM40" i="1"/>
  <c r="T40" i="1" s="1"/>
  <c r="BL40" i="1"/>
  <c r="BK40" i="1"/>
  <c r="BI40" i="1"/>
  <c r="BH40" i="1"/>
  <c r="BG40" i="1"/>
  <c r="BF40" i="1"/>
  <c r="BJ40" i="1" s="1"/>
  <c r="BE40" i="1"/>
  <c r="BA40" i="1"/>
  <c r="AU40" i="1"/>
  <c r="AO40" i="1"/>
  <c r="AJ40" i="1"/>
  <c r="AH40" i="1"/>
  <c r="Z40" i="1"/>
  <c r="Y40" i="1"/>
  <c r="X40" i="1"/>
  <c r="Q40" i="1"/>
  <c r="J40" i="1"/>
  <c r="I40" i="1" s="1"/>
  <c r="AB40" i="1" s="1"/>
  <c r="BO39" i="1"/>
  <c r="BN39" i="1"/>
  <c r="BL39" i="1"/>
  <c r="BM39" i="1" s="1"/>
  <c r="BK39" i="1"/>
  <c r="BJ39" i="1"/>
  <c r="BI39" i="1"/>
  <c r="BH39" i="1"/>
  <c r="BG39" i="1"/>
  <c r="BF39" i="1"/>
  <c r="BE39" i="1"/>
  <c r="BA39" i="1"/>
  <c r="AU39" i="1"/>
  <c r="AO39" i="1"/>
  <c r="AJ39" i="1"/>
  <c r="AH39" i="1"/>
  <c r="Z39" i="1"/>
  <c r="Y39" i="1"/>
  <c r="X39" i="1"/>
  <c r="Q39" i="1"/>
  <c r="L39" i="1"/>
  <c r="J39" i="1"/>
  <c r="I39" i="1" s="1"/>
  <c r="BO38" i="1"/>
  <c r="BN38" i="1"/>
  <c r="BM38" i="1"/>
  <c r="AW38" i="1" s="1"/>
  <c r="BL38" i="1"/>
  <c r="BK38" i="1"/>
  <c r="BI38" i="1"/>
  <c r="BH38" i="1"/>
  <c r="BG38" i="1"/>
  <c r="BF38" i="1"/>
  <c r="BJ38" i="1" s="1"/>
  <c r="BE38" i="1"/>
  <c r="BA38" i="1"/>
  <c r="AU38" i="1"/>
  <c r="AO38" i="1"/>
  <c r="AJ38" i="1"/>
  <c r="AH38" i="1"/>
  <c r="Z38" i="1"/>
  <c r="X38" i="1" s="1"/>
  <c r="Y38" i="1"/>
  <c r="T38" i="1"/>
  <c r="Q38" i="1"/>
  <c r="J38" i="1"/>
  <c r="I38" i="1" s="1"/>
  <c r="AB38" i="1" s="1"/>
  <c r="BO37" i="1"/>
  <c r="BN37" i="1"/>
  <c r="BL37" i="1"/>
  <c r="BM37" i="1" s="1"/>
  <c r="BK37" i="1"/>
  <c r="BJ37" i="1"/>
  <c r="BI37" i="1"/>
  <c r="BH37" i="1"/>
  <c r="BG37" i="1"/>
  <c r="BF37" i="1"/>
  <c r="BE37" i="1"/>
  <c r="BA37" i="1"/>
  <c r="AU37" i="1"/>
  <c r="AO37" i="1"/>
  <c r="AJ37" i="1"/>
  <c r="AH37" i="1" s="1"/>
  <c r="Z37" i="1"/>
  <c r="Y37" i="1"/>
  <c r="X37" i="1"/>
  <c r="Q37" i="1"/>
  <c r="BO36" i="1"/>
  <c r="T36" i="1" s="1"/>
  <c r="BN36" i="1"/>
  <c r="BM36" i="1"/>
  <c r="AW36" i="1" s="1"/>
  <c r="BL36" i="1"/>
  <c r="BI36" i="1"/>
  <c r="BH36" i="1"/>
  <c r="BG36" i="1"/>
  <c r="BF36" i="1"/>
  <c r="BJ36" i="1" s="1"/>
  <c r="BK36" i="1" s="1"/>
  <c r="BE36" i="1"/>
  <c r="BA36" i="1"/>
  <c r="AU36" i="1"/>
  <c r="AO36" i="1"/>
  <c r="AJ36" i="1"/>
  <c r="AH36" i="1" s="1"/>
  <c r="Z36" i="1"/>
  <c r="Y36" i="1"/>
  <c r="X36" i="1"/>
  <c r="Q36" i="1"/>
  <c r="BO35" i="1"/>
  <c r="BN35" i="1"/>
  <c r="BL35" i="1"/>
  <c r="BM35" i="1" s="1"/>
  <c r="BK35" i="1"/>
  <c r="BJ35" i="1"/>
  <c r="BI35" i="1"/>
  <c r="BH35" i="1"/>
  <c r="BG35" i="1"/>
  <c r="BF35" i="1"/>
  <c r="BE35" i="1"/>
  <c r="BA35" i="1"/>
  <c r="AU35" i="1"/>
  <c r="AO35" i="1"/>
  <c r="AJ35" i="1"/>
  <c r="AH35" i="1" s="1"/>
  <c r="Z35" i="1"/>
  <c r="Y35" i="1"/>
  <c r="X35" i="1" s="1"/>
  <c r="Q35" i="1"/>
  <c r="BO34" i="1"/>
  <c r="T34" i="1" s="1"/>
  <c r="BN34" i="1"/>
  <c r="BM34" i="1"/>
  <c r="BL34" i="1"/>
  <c r="BI34" i="1"/>
  <c r="BH34" i="1"/>
  <c r="BG34" i="1"/>
  <c r="BF34" i="1"/>
  <c r="BJ34" i="1" s="1"/>
  <c r="BK34" i="1" s="1"/>
  <c r="BE34" i="1"/>
  <c r="BA34" i="1"/>
  <c r="AW34" i="1"/>
  <c r="AU34" i="1"/>
  <c r="AO34" i="1"/>
  <c r="AJ34" i="1"/>
  <c r="AH34" i="1" s="1"/>
  <c r="Z34" i="1"/>
  <c r="X34" i="1" s="1"/>
  <c r="Y34" i="1"/>
  <c r="Q34" i="1"/>
  <c r="BO33" i="1"/>
  <c r="BN33" i="1"/>
  <c r="BL33" i="1"/>
  <c r="BM33" i="1" s="1"/>
  <c r="BK33" i="1"/>
  <c r="BJ33" i="1"/>
  <c r="BI33" i="1"/>
  <c r="BH33" i="1"/>
  <c r="BG33" i="1"/>
  <c r="BF33" i="1"/>
  <c r="BE33" i="1"/>
  <c r="BA33" i="1"/>
  <c r="AU33" i="1"/>
  <c r="AO33" i="1"/>
  <c r="AJ33" i="1"/>
  <c r="AH33" i="1"/>
  <c r="Z33" i="1"/>
  <c r="Y33" i="1"/>
  <c r="X33" i="1" s="1"/>
  <c r="Q33" i="1"/>
  <c r="L33" i="1"/>
  <c r="BO32" i="1"/>
  <c r="BN32" i="1"/>
  <c r="BM32" i="1"/>
  <c r="AW32" i="1" s="1"/>
  <c r="BL32" i="1"/>
  <c r="BK32" i="1"/>
  <c r="BI32" i="1"/>
  <c r="BH32" i="1"/>
  <c r="BG32" i="1"/>
  <c r="BF32" i="1"/>
  <c r="BJ32" i="1" s="1"/>
  <c r="BE32" i="1"/>
  <c r="BA32" i="1"/>
  <c r="AU32" i="1"/>
  <c r="AO32" i="1"/>
  <c r="AJ32" i="1"/>
  <c r="AH32" i="1"/>
  <c r="Z32" i="1"/>
  <c r="X32" i="1" s="1"/>
  <c r="Y32" i="1"/>
  <c r="T32" i="1"/>
  <c r="Q32" i="1"/>
  <c r="J32" i="1"/>
  <c r="I32" i="1" s="1"/>
  <c r="BO31" i="1"/>
  <c r="BN31" i="1"/>
  <c r="BL31" i="1"/>
  <c r="BM31" i="1" s="1"/>
  <c r="BK31" i="1"/>
  <c r="BJ31" i="1"/>
  <c r="BI31" i="1"/>
  <c r="BH31" i="1"/>
  <c r="BG31" i="1"/>
  <c r="BF31" i="1"/>
  <c r="BE31" i="1"/>
  <c r="BA31" i="1"/>
  <c r="AU31" i="1"/>
  <c r="AO31" i="1"/>
  <c r="AJ31" i="1"/>
  <c r="AH31" i="1"/>
  <c r="AI31" i="1" s="1"/>
  <c r="Z31" i="1"/>
  <c r="Y31" i="1"/>
  <c r="X31" i="1" s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/>
  <c r="Z30" i="1"/>
  <c r="X30" i="1" s="1"/>
  <c r="Y30" i="1"/>
  <c r="Q30" i="1"/>
  <c r="BO29" i="1"/>
  <c r="BN29" i="1"/>
  <c r="BM29" i="1"/>
  <c r="T29" i="1" s="1"/>
  <c r="BL29" i="1"/>
  <c r="BK29" i="1"/>
  <c r="BJ29" i="1"/>
  <c r="BI29" i="1"/>
  <c r="BH29" i="1"/>
  <c r="BG29" i="1"/>
  <c r="BF29" i="1"/>
  <c r="BE29" i="1"/>
  <c r="BA29" i="1"/>
  <c r="AU29" i="1"/>
  <c r="AO29" i="1"/>
  <c r="AJ29" i="1"/>
  <c r="AH29" i="1" s="1"/>
  <c r="Z29" i="1"/>
  <c r="X29" i="1" s="1"/>
  <c r="Y29" i="1"/>
  <c r="Q29" i="1"/>
  <c r="BO28" i="1"/>
  <c r="BN28" i="1"/>
  <c r="BM28" i="1"/>
  <c r="T28" i="1" s="1"/>
  <c r="BL28" i="1"/>
  <c r="BK28" i="1"/>
  <c r="BI28" i="1"/>
  <c r="BH28" i="1"/>
  <c r="BG28" i="1"/>
  <c r="BF28" i="1"/>
  <c r="BJ28" i="1" s="1"/>
  <c r="BE28" i="1"/>
  <c r="BA28" i="1"/>
  <c r="AU28" i="1"/>
  <c r="AO28" i="1"/>
  <c r="AJ28" i="1"/>
  <c r="AH28" i="1"/>
  <c r="AI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/>
  <c r="Q27" i="1"/>
  <c r="BO26" i="1"/>
  <c r="BN26" i="1"/>
  <c r="BM26" i="1"/>
  <c r="AW26" i="1" s="1"/>
  <c r="AY26" i="1" s="1"/>
  <c r="BL26" i="1"/>
  <c r="BJ26" i="1"/>
  <c r="BK26" i="1" s="1"/>
  <c r="BI26" i="1"/>
  <c r="BH26" i="1"/>
  <c r="BG26" i="1"/>
  <c r="BF26" i="1"/>
  <c r="BE26" i="1"/>
  <c r="BA26" i="1"/>
  <c r="AU26" i="1"/>
  <c r="AO26" i="1"/>
  <c r="AJ26" i="1"/>
  <c r="AH26" i="1"/>
  <c r="K26" i="1" s="1"/>
  <c r="AX26" i="1" s="1"/>
  <c r="Z26" i="1"/>
  <c r="Y26" i="1"/>
  <c r="X26" i="1"/>
  <c r="T26" i="1"/>
  <c r="Q26" i="1"/>
  <c r="O26" i="1"/>
  <c r="L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O25" i="1" s="1"/>
  <c r="Z25" i="1"/>
  <c r="Y25" i="1"/>
  <c r="X25" i="1"/>
  <c r="Q25" i="1"/>
  <c r="K25" i="1"/>
  <c r="AX25" i="1" s="1"/>
  <c r="BO24" i="1"/>
  <c r="T24" i="1" s="1"/>
  <c r="BN24" i="1"/>
  <c r="BM24" i="1"/>
  <c r="AW24" i="1" s="1"/>
  <c r="AY24" i="1" s="1"/>
  <c r="BL24" i="1"/>
  <c r="BJ24" i="1"/>
  <c r="BK24" i="1" s="1"/>
  <c r="BI24" i="1"/>
  <c r="BH24" i="1"/>
  <c r="BG24" i="1"/>
  <c r="BF24" i="1"/>
  <c r="BE24" i="1"/>
  <c r="BA24" i="1"/>
  <c r="AU24" i="1"/>
  <c r="AO24" i="1"/>
  <c r="AJ24" i="1"/>
  <c r="AH24" i="1"/>
  <c r="K24" i="1" s="1"/>
  <c r="AX24" i="1" s="1"/>
  <c r="Z24" i="1"/>
  <c r="Y24" i="1"/>
  <c r="X24" i="1"/>
  <c r="Q24" i="1"/>
  <c r="O24" i="1"/>
  <c r="L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O23" i="1" s="1"/>
  <c r="Z23" i="1"/>
  <c r="Y23" i="1"/>
  <c r="X23" i="1"/>
  <c r="Q23" i="1"/>
  <c r="K23" i="1"/>
  <c r="AX23" i="1" s="1"/>
  <c r="BO22" i="1"/>
  <c r="T22" i="1" s="1"/>
  <c r="BN22" i="1"/>
  <c r="BM22" i="1"/>
  <c r="AW22" i="1" s="1"/>
  <c r="AY22" i="1" s="1"/>
  <c r="BL22" i="1"/>
  <c r="BJ22" i="1"/>
  <c r="BK22" i="1" s="1"/>
  <c r="BI22" i="1"/>
  <c r="BH22" i="1"/>
  <c r="BG22" i="1"/>
  <c r="BF22" i="1"/>
  <c r="BE22" i="1"/>
  <c r="BA22" i="1"/>
  <c r="AU22" i="1"/>
  <c r="AO22" i="1"/>
  <c r="AJ22" i="1"/>
  <c r="AH22" i="1"/>
  <c r="K22" i="1" s="1"/>
  <c r="AX22" i="1" s="1"/>
  <c r="Z22" i="1"/>
  <c r="Y22" i="1"/>
  <c r="X22" i="1"/>
  <c r="Q22" i="1"/>
  <c r="O22" i="1"/>
  <c r="L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/>
  <c r="O21" i="1" s="1"/>
  <c r="Z21" i="1"/>
  <c r="Y21" i="1"/>
  <c r="X21" i="1"/>
  <c r="Q21" i="1"/>
  <c r="K21" i="1"/>
  <c r="AX21" i="1" s="1"/>
  <c r="BO20" i="1"/>
  <c r="T20" i="1" s="1"/>
  <c r="BN20" i="1"/>
  <c r="BM20" i="1"/>
  <c r="AW20" i="1" s="1"/>
  <c r="AY20" i="1" s="1"/>
  <c r="BL20" i="1"/>
  <c r="BJ20" i="1"/>
  <c r="BK20" i="1" s="1"/>
  <c r="BI20" i="1"/>
  <c r="BH20" i="1"/>
  <c r="BG20" i="1"/>
  <c r="BF20" i="1"/>
  <c r="BE20" i="1"/>
  <c r="BA20" i="1"/>
  <c r="AU20" i="1"/>
  <c r="AO20" i="1"/>
  <c r="AJ20" i="1"/>
  <c r="AH20" i="1"/>
  <c r="K20" i="1" s="1"/>
  <c r="AX20" i="1" s="1"/>
  <c r="Z20" i="1"/>
  <c r="Y20" i="1"/>
  <c r="X20" i="1"/>
  <c r="Q20" i="1"/>
  <c r="O20" i="1"/>
  <c r="L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/>
  <c r="O19" i="1" s="1"/>
  <c r="Z19" i="1"/>
  <c r="Y19" i="1"/>
  <c r="X19" i="1"/>
  <c r="Q19" i="1"/>
  <c r="K19" i="1"/>
  <c r="AX19" i="1" s="1"/>
  <c r="BO18" i="1"/>
  <c r="T18" i="1" s="1"/>
  <c r="BN18" i="1"/>
  <c r="BM18" i="1"/>
  <c r="AW18" i="1" s="1"/>
  <c r="AY18" i="1" s="1"/>
  <c r="BL18" i="1"/>
  <c r="BJ18" i="1"/>
  <c r="BK18" i="1" s="1"/>
  <c r="BI18" i="1"/>
  <c r="BH18" i="1"/>
  <c r="BG18" i="1"/>
  <c r="BF18" i="1"/>
  <c r="BE18" i="1"/>
  <c r="BA18" i="1"/>
  <c r="AU18" i="1"/>
  <c r="AO18" i="1"/>
  <c r="AJ18" i="1"/>
  <c r="AH18" i="1"/>
  <c r="K18" i="1" s="1"/>
  <c r="AX18" i="1" s="1"/>
  <c r="AZ18" i="1" s="1"/>
  <c r="Z18" i="1"/>
  <c r="Y18" i="1"/>
  <c r="X18" i="1"/>
  <c r="Q18" i="1"/>
  <c r="O18" i="1"/>
  <c r="L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/>
  <c r="O17" i="1" s="1"/>
  <c r="Z17" i="1"/>
  <c r="Y17" i="1"/>
  <c r="X17" i="1"/>
  <c r="Q17" i="1"/>
  <c r="K17" i="1"/>
  <c r="AX17" i="1" s="1"/>
  <c r="O27" i="1" l="1"/>
  <c r="K27" i="1"/>
  <c r="AX27" i="1" s="1"/>
  <c r="AZ27" i="1" s="1"/>
  <c r="L27" i="1"/>
  <c r="J27" i="1"/>
  <c r="I27" i="1" s="1"/>
  <c r="AI27" i="1"/>
  <c r="AW35" i="1"/>
  <c r="T35" i="1"/>
  <c r="K37" i="1"/>
  <c r="AX37" i="1" s="1"/>
  <c r="AZ37" i="1" s="1"/>
  <c r="O37" i="1"/>
  <c r="L37" i="1"/>
  <c r="J37" i="1"/>
  <c r="I37" i="1" s="1"/>
  <c r="AI37" i="1"/>
  <c r="AB39" i="1"/>
  <c r="O43" i="1"/>
  <c r="K43" i="1"/>
  <c r="AX43" i="1" s="1"/>
  <c r="AZ43" i="1" s="1"/>
  <c r="AI43" i="1"/>
  <c r="L43" i="1"/>
  <c r="J43" i="1"/>
  <c r="I43" i="1" s="1"/>
  <c r="AW25" i="1"/>
  <c r="AZ25" i="1" s="1"/>
  <c r="T25" i="1"/>
  <c r="AW37" i="1"/>
  <c r="T37" i="1"/>
  <c r="AW43" i="1"/>
  <c r="AY43" i="1" s="1"/>
  <c r="T43" i="1"/>
  <c r="AW27" i="1"/>
  <c r="T27" i="1"/>
  <c r="AW23" i="1"/>
  <c r="AZ23" i="1" s="1"/>
  <c r="T23" i="1"/>
  <c r="AI34" i="1"/>
  <c r="O34" i="1"/>
  <c r="K34" i="1"/>
  <c r="AX34" i="1" s="1"/>
  <c r="AZ34" i="1" s="1"/>
  <c r="J34" i="1"/>
  <c r="I34" i="1" s="1"/>
  <c r="L34" i="1"/>
  <c r="AW39" i="1"/>
  <c r="T39" i="1"/>
  <c r="K29" i="1"/>
  <c r="AX29" i="1" s="1"/>
  <c r="O29" i="1"/>
  <c r="J29" i="1"/>
  <c r="I29" i="1" s="1"/>
  <c r="AI29" i="1"/>
  <c r="L29" i="1"/>
  <c r="T21" i="1"/>
  <c r="AW21" i="1"/>
  <c r="AY21" i="1" s="1"/>
  <c r="AY23" i="1"/>
  <c r="AZ24" i="1"/>
  <c r="AZ26" i="1"/>
  <c r="T30" i="1"/>
  <c r="AW30" i="1"/>
  <c r="K35" i="1"/>
  <c r="AX35" i="1" s="1"/>
  <c r="AZ35" i="1" s="1"/>
  <c r="O35" i="1"/>
  <c r="L35" i="1"/>
  <c r="J35" i="1"/>
  <c r="I35" i="1" s="1"/>
  <c r="AI35" i="1"/>
  <c r="AW19" i="1"/>
  <c r="AZ19" i="1" s="1"/>
  <c r="T19" i="1"/>
  <c r="AZ21" i="1"/>
  <c r="AZ22" i="1"/>
  <c r="AW33" i="1"/>
  <c r="T33" i="1"/>
  <c r="T17" i="1"/>
  <c r="AW17" i="1"/>
  <c r="AZ17" i="1" s="1"/>
  <c r="AZ20" i="1"/>
  <c r="T31" i="1"/>
  <c r="AW31" i="1"/>
  <c r="AI36" i="1"/>
  <c r="O36" i="1"/>
  <c r="K36" i="1"/>
  <c r="AX36" i="1" s="1"/>
  <c r="AZ36" i="1" s="1"/>
  <c r="L36" i="1"/>
  <c r="J36" i="1"/>
  <c r="I36" i="1" s="1"/>
  <c r="AW28" i="1"/>
  <c r="J31" i="1"/>
  <c r="I31" i="1" s="1"/>
  <c r="AY33" i="1"/>
  <c r="J41" i="1"/>
  <c r="I41" i="1" s="1"/>
  <c r="T54" i="1"/>
  <c r="AW54" i="1"/>
  <c r="AI19" i="1"/>
  <c r="AI21" i="1"/>
  <c r="AI23" i="1"/>
  <c r="AI25" i="1"/>
  <c r="L31" i="1"/>
  <c r="AB32" i="1"/>
  <c r="AY39" i="1"/>
  <c r="AW40" i="1"/>
  <c r="T46" i="1"/>
  <c r="AY30" i="1"/>
  <c r="K31" i="1"/>
  <c r="AX31" i="1" s="1"/>
  <c r="AZ31" i="1" s="1"/>
  <c r="O31" i="1"/>
  <c r="AY38" i="1"/>
  <c r="AY40" i="1"/>
  <c r="AW42" i="1"/>
  <c r="AY42" i="1" s="1"/>
  <c r="O45" i="1"/>
  <c r="K45" i="1"/>
  <c r="AX45" i="1" s="1"/>
  <c r="AZ45" i="1" s="1"/>
  <c r="J45" i="1"/>
  <c r="I45" i="1" s="1"/>
  <c r="AI45" i="1"/>
  <c r="AI17" i="1"/>
  <c r="J17" i="1"/>
  <c r="I17" i="1" s="1"/>
  <c r="J19" i="1"/>
  <c r="I19" i="1" s="1"/>
  <c r="J21" i="1"/>
  <c r="I21" i="1" s="1"/>
  <c r="J23" i="1"/>
  <c r="I23" i="1" s="1"/>
  <c r="J25" i="1"/>
  <c r="I25" i="1" s="1"/>
  <c r="AY34" i="1"/>
  <c r="O49" i="1"/>
  <c r="K49" i="1"/>
  <c r="AX49" i="1" s="1"/>
  <c r="AZ49" i="1" s="1"/>
  <c r="L49" i="1"/>
  <c r="AI49" i="1"/>
  <c r="L28" i="1"/>
  <c r="O30" i="1"/>
  <c r="K30" i="1"/>
  <c r="AX30" i="1" s="1"/>
  <c r="AZ30" i="1" s="1"/>
  <c r="AY31" i="1"/>
  <c r="AI32" i="1"/>
  <c r="O32" i="1"/>
  <c r="K32" i="1"/>
  <c r="AX32" i="1" s="1"/>
  <c r="AZ32" i="1" s="1"/>
  <c r="K33" i="1"/>
  <c r="AX33" i="1" s="1"/>
  <c r="AZ33" i="1" s="1"/>
  <c r="O33" i="1"/>
  <c r="U45" i="1"/>
  <c r="V45" i="1" s="1"/>
  <c r="O47" i="1"/>
  <c r="K47" i="1"/>
  <c r="AX47" i="1" s="1"/>
  <c r="AZ47" i="1" s="1"/>
  <c r="AI47" i="1"/>
  <c r="J47" i="1"/>
  <c r="I47" i="1" s="1"/>
  <c r="K48" i="1"/>
  <c r="AX48" i="1" s="1"/>
  <c r="AZ48" i="1" s="1"/>
  <c r="J48" i="1"/>
  <c r="I48" i="1" s="1"/>
  <c r="AI48" i="1"/>
  <c r="O48" i="1"/>
  <c r="L48" i="1"/>
  <c r="AB49" i="1"/>
  <c r="AI52" i="1"/>
  <c r="K52" i="1"/>
  <c r="AX52" i="1" s="1"/>
  <c r="J52" i="1"/>
  <c r="I52" i="1" s="1"/>
  <c r="L52" i="1"/>
  <c r="AB75" i="1"/>
  <c r="O28" i="1"/>
  <c r="K28" i="1"/>
  <c r="AX28" i="1" s="1"/>
  <c r="AZ28" i="1" s="1"/>
  <c r="AY35" i="1"/>
  <c r="K41" i="1"/>
  <c r="AX41" i="1" s="1"/>
  <c r="AZ41" i="1" s="1"/>
  <c r="AI41" i="1"/>
  <c r="O41" i="1"/>
  <c r="AC58" i="1"/>
  <c r="AC60" i="1"/>
  <c r="L23" i="1"/>
  <c r="L25" i="1"/>
  <c r="AW29" i="1"/>
  <c r="AY29" i="1" s="1"/>
  <c r="J30" i="1"/>
  <c r="I30" i="1" s="1"/>
  <c r="U32" i="1"/>
  <c r="V32" i="1" s="1"/>
  <c r="AI18" i="1"/>
  <c r="AI20" i="1"/>
  <c r="AI22" i="1"/>
  <c r="AI24" i="1"/>
  <c r="AI26" i="1"/>
  <c r="L30" i="1"/>
  <c r="AI30" i="1"/>
  <c r="L32" i="1"/>
  <c r="AI33" i="1"/>
  <c r="AY36" i="1"/>
  <c r="U38" i="1"/>
  <c r="V38" i="1" s="1"/>
  <c r="AI38" i="1"/>
  <c r="O38" i="1"/>
  <c r="K38" i="1"/>
  <c r="AX38" i="1" s="1"/>
  <c r="AZ38" i="1" s="1"/>
  <c r="K39" i="1"/>
  <c r="AX39" i="1" s="1"/>
  <c r="AZ39" i="1" s="1"/>
  <c r="O39" i="1"/>
  <c r="AI40" i="1"/>
  <c r="O40" i="1"/>
  <c r="L40" i="1"/>
  <c r="K40" i="1"/>
  <c r="AX40" i="1" s="1"/>
  <c r="AZ40" i="1" s="1"/>
  <c r="T41" i="1"/>
  <c r="K46" i="1"/>
  <c r="AX46" i="1" s="1"/>
  <c r="AZ46" i="1" s="1"/>
  <c r="J46" i="1"/>
  <c r="I46" i="1" s="1"/>
  <c r="AI46" i="1"/>
  <c r="O46" i="1"/>
  <c r="L46" i="1"/>
  <c r="AY62" i="1"/>
  <c r="T62" i="1"/>
  <c r="AW62" i="1"/>
  <c r="J28" i="1"/>
  <c r="I28" i="1" s="1"/>
  <c r="L19" i="1"/>
  <c r="AY37" i="1"/>
  <c r="L38" i="1"/>
  <c r="AI39" i="1"/>
  <c r="U40" i="1"/>
  <c r="V40" i="1" s="1"/>
  <c r="R40" i="1" s="1"/>
  <c r="P40" i="1" s="1"/>
  <c r="S40" i="1" s="1"/>
  <c r="M40" i="1" s="1"/>
  <c r="N40" i="1" s="1"/>
  <c r="AY41" i="1"/>
  <c r="AZ70" i="1"/>
  <c r="AY27" i="1"/>
  <c r="L17" i="1"/>
  <c r="L21" i="1"/>
  <c r="J18" i="1"/>
  <c r="I18" i="1" s="1"/>
  <c r="U18" i="1" s="1"/>
  <c r="V18" i="1" s="1"/>
  <c r="J20" i="1"/>
  <c r="I20" i="1" s="1"/>
  <c r="U20" i="1" s="1"/>
  <c r="V20" i="1" s="1"/>
  <c r="J22" i="1"/>
  <c r="I22" i="1" s="1"/>
  <c r="U22" i="1" s="1"/>
  <c r="V22" i="1" s="1"/>
  <c r="J24" i="1"/>
  <c r="I24" i="1" s="1"/>
  <c r="U24" i="1" s="1"/>
  <c r="V24" i="1" s="1"/>
  <c r="J26" i="1"/>
  <c r="I26" i="1" s="1"/>
  <c r="AY28" i="1"/>
  <c r="AY32" i="1"/>
  <c r="J33" i="1"/>
  <c r="I33" i="1" s="1"/>
  <c r="X41" i="1"/>
  <c r="AY48" i="1"/>
  <c r="T49" i="1"/>
  <c r="O52" i="1"/>
  <c r="T51" i="1"/>
  <c r="AW51" i="1"/>
  <c r="X52" i="1"/>
  <c r="AW68" i="1"/>
  <c r="AY68" i="1" s="1"/>
  <c r="AW70" i="1"/>
  <c r="AY70" i="1" s="1"/>
  <c r="T87" i="1"/>
  <c r="AW87" i="1"/>
  <c r="K42" i="1"/>
  <c r="AX42" i="1" s="1"/>
  <c r="AZ42" i="1" s="1"/>
  <c r="J42" i="1"/>
  <c r="I42" i="1" s="1"/>
  <c r="AI42" i="1"/>
  <c r="O42" i="1"/>
  <c r="AC45" i="1"/>
  <c r="L51" i="1"/>
  <c r="J51" i="1"/>
  <c r="I51" i="1" s="1"/>
  <c r="O51" i="1"/>
  <c r="L53" i="1"/>
  <c r="J53" i="1"/>
  <c r="I53" i="1" s="1"/>
  <c r="O53" i="1"/>
  <c r="AI53" i="1"/>
  <c r="AZ59" i="1"/>
  <c r="U60" i="1"/>
  <c r="V60" i="1" s="1"/>
  <c r="O64" i="1"/>
  <c r="L64" i="1"/>
  <c r="AI64" i="1"/>
  <c r="K64" i="1"/>
  <c r="AX64" i="1" s="1"/>
  <c r="J64" i="1"/>
  <c r="I64" i="1" s="1"/>
  <c r="AY49" i="1"/>
  <c r="T52" i="1"/>
  <c r="AW52" i="1"/>
  <c r="AY52" i="1" s="1"/>
  <c r="AZ54" i="1"/>
  <c r="J56" i="1"/>
  <c r="I56" i="1" s="1"/>
  <c r="U56" i="1" s="1"/>
  <c r="V56" i="1" s="1"/>
  <c r="O56" i="1"/>
  <c r="AB62" i="1"/>
  <c r="AY66" i="1"/>
  <c r="AZ66" i="1"/>
  <c r="T81" i="1"/>
  <c r="AW81" i="1"/>
  <c r="K44" i="1"/>
  <c r="AX44" i="1" s="1"/>
  <c r="AZ44" i="1" s="1"/>
  <c r="J44" i="1"/>
  <c r="I44" i="1" s="1"/>
  <c r="AI44" i="1"/>
  <c r="O44" i="1"/>
  <c r="AY45" i="1"/>
  <c r="J54" i="1"/>
  <c r="I54" i="1" s="1"/>
  <c r="O54" i="1"/>
  <c r="L56" i="1"/>
  <c r="O75" i="1"/>
  <c r="AI75" i="1"/>
  <c r="K75" i="1"/>
  <c r="AX75" i="1" s="1"/>
  <c r="AZ75" i="1" s="1"/>
  <c r="L75" i="1"/>
  <c r="L44" i="1"/>
  <c r="T47" i="1"/>
  <c r="AZ50" i="1"/>
  <c r="AY54" i="1"/>
  <c r="U58" i="1"/>
  <c r="V58" i="1" s="1"/>
  <c r="R58" i="1" s="1"/>
  <c r="P58" i="1" s="1"/>
  <c r="S58" i="1" s="1"/>
  <c r="M58" i="1" s="1"/>
  <c r="N58" i="1" s="1"/>
  <c r="AI72" i="1"/>
  <c r="O72" i="1"/>
  <c r="L72" i="1"/>
  <c r="K72" i="1"/>
  <c r="AX72" i="1" s="1"/>
  <c r="AZ72" i="1" s="1"/>
  <c r="J72" i="1"/>
  <c r="I72" i="1" s="1"/>
  <c r="O50" i="1"/>
  <c r="BM53" i="1"/>
  <c r="L55" i="1"/>
  <c r="J55" i="1"/>
  <c r="I55" i="1" s="1"/>
  <c r="X56" i="1"/>
  <c r="BM57" i="1"/>
  <c r="U72" i="1"/>
  <c r="V72" i="1" s="1"/>
  <c r="O77" i="1"/>
  <c r="J77" i="1"/>
  <c r="I77" i="1" s="1"/>
  <c r="AI77" i="1"/>
  <c r="K77" i="1"/>
  <c r="AX77" i="1" s="1"/>
  <c r="AB85" i="1"/>
  <c r="R85" i="1"/>
  <c r="P85" i="1" s="1"/>
  <c r="S85" i="1" s="1"/>
  <c r="U85" i="1"/>
  <c r="V85" i="1" s="1"/>
  <c r="L57" i="1"/>
  <c r="J57" i="1"/>
  <c r="I57" i="1" s="1"/>
  <c r="AW63" i="1"/>
  <c r="AZ63" i="1" s="1"/>
  <c r="T63" i="1"/>
  <c r="AW73" i="1"/>
  <c r="AY73" i="1" s="1"/>
  <c r="T73" i="1"/>
  <c r="AD74" i="1"/>
  <c r="W74" i="1"/>
  <c r="AA74" i="1" s="1"/>
  <c r="U75" i="1"/>
  <c r="V75" i="1" s="1"/>
  <c r="R75" i="1" s="1"/>
  <c r="P75" i="1" s="1"/>
  <c r="S75" i="1" s="1"/>
  <c r="M75" i="1" s="1"/>
  <c r="N75" i="1" s="1"/>
  <c r="AI50" i="1"/>
  <c r="O55" i="1"/>
  <c r="AW56" i="1"/>
  <c r="AZ56" i="1" s="1"/>
  <c r="AI57" i="1"/>
  <c r="U59" i="1"/>
  <c r="V59" i="1" s="1"/>
  <c r="AC59" i="1" s="1"/>
  <c r="L59" i="1"/>
  <c r="J59" i="1"/>
  <c r="I59" i="1" s="1"/>
  <c r="O59" i="1"/>
  <c r="O65" i="1"/>
  <c r="J70" i="1"/>
  <c r="I70" i="1" s="1"/>
  <c r="O79" i="1"/>
  <c r="L79" i="1"/>
  <c r="AI79" i="1"/>
  <c r="K79" i="1"/>
  <c r="AX79" i="1" s="1"/>
  <c r="O83" i="1"/>
  <c r="L83" i="1"/>
  <c r="J83" i="1"/>
  <c r="I83" i="1" s="1"/>
  <c r="AI83" i="1"/>
  <c r="K83" i="1"/>
  <c r="AX83" i="1" s="1"/>
  <c r="AZ83" i="1" s="1"/>
  <c r="J50" i="1"/>
  <c r="I50" i="1" s="1"/>
  <c r="U50" i="1" s="1"/>
  <c r="V50" i="1" s="1"/>
  <c r="O57" i="1"/>
  <c r="AZ58" i="1"/>
  <c r="AI59" i="1"/>
  <c r="AI60" i="1"/>
  <c r="U61" i="1"/>
  <c r="V61" i="1" s="1"/>
  <c r="L61" i="1"/>
  <c r="J61" i="1"/>
  <c r="I61" i="1" s="1"/>
  <c r="O61" i="1"/>
  <c r="AW64" i="1"/>
  <c r="AY64" i="1" s="1"/>
  <c r="AI68" i="1"/>
  <c r="O68" i="1"/>
  <c r="L68" i="1"/>
  <c r="J68" i="1"/>
  <c r="I68" i="1" s="1"/>
  <c r="L69" i="1"/>
  <c r="L77" i="1"/>
  <c r="AZ60" i="1"/>
  <c r="K65" i="1"/>
  <c r="AX65" i="1" s="1"/>
  <c r="AZ65" i="1" s="1"/>
  <c r="J65" i="1"/>
  <c r="I65" i="1" s="1"/>
  <c r="AI66" i="1"/>
  <c r="O66" i="1"/>
  <c r="L66" i="1"/>
  <c r="J66" i="1"/>
  <c r="I66" i="1" s="1"/>
  <c r="U66" i="1" s="1"/>
  <c r="V66" i="1" s="1"/>
  <c r="K67" i="1"/>
  <c r="AX67" i="1" s="1"/>
  <c r="AZ67" i="1" s="1"/>
  <c r="J67" i="1"/>
  <c r="I67" i="1" s="1"/>
  <c r="AI67" i="1"/>
  <c r="K69" i="1"/>
  <c r="AX69" i="1" s="1"/>
  <c r="AZ69" i="1" s="1"/>
  <c r="J69" i="1"/>
  <c r="I69" i="1" s="1"/>
  <c r="U69" i="1" s="1"/>
  <c r="V69" i="1" s="1"/>
  <c r="AI70" i="1"/>
  <c r="O70" i="1"/>
  <c r="L70" i="1"/>
  <c r="AC74" i="1"/>
  <c r="AW55" i="1"/>
  <c r="AY55" i="1" s="1"/>
  <c r="X58" i="1"/>
  <c r="J60" i="1"/>
  <c r="I60" i="1" s="1"/>
  <c r="AZ62" i="1"/>
  <c r="L63" i="1"/>
  <c r="J63" i="1"/>
  <c r="I63" i="1" s="1"/>
  <c r="O63" i="1"/>
  <c r="O67" i="1"/>
  <c r="K71" i="1"/>
  <c r="AX71" i="1" s="1"/>
  <c r="AZ71" i="1" s="1"/>
  <c r="J71" i="1"/>
  <c r="I71" i="1" s="1"/>
  <c r="U71" i="1" s="1"/>
  <c r="V71" i="1" s="1"/>
  <c r="L71" i="1"/>
  <c r="AB79" i="1"/>
  <c r="O87" i="1"/>
  <c r="L87" i="1"/>
  <c r="AI87" i="1"/>
  <c r="K87" i="1"/>
  <c r="AX87" i="1" s="1"/>
  <c r="J87" i="1"/>
  <c r="I87" i="1" s="1"/>
  <c r="U84" i="1"/>
  <c r="V84" i="1" s="1"/>
  <c r="W89" i="1"/>
  <c r="AA89" i="1" s="1"/>
  <c r="AD89" i="1"/>
  <c r="AC89" i="1"/>
  <c r="T91" i="1"/>
  <c r="AW91" i="1"/>
  <c r="K74" i="1"/>
  <c r="AX74" i="1" s="1"/>
  <c r="AZ74" i="1" s="1"/>
  <c r="L74" i="1"/>
  <c r="AI74" i="1"/>
  <c r="O74" i="1"/>
  <c r="K78" i="1"/>
  <c r="AX78" i="1" s="1"/>
  <c r="AZ78" i="1" s="1"/>
  <c r="J78" i="1"/>
  <c r="I78" i="1" s="1"/>
  <c r="O78" i="1"/>
  <c r="AI78" i="1"/>
  <c r="L78" i="1"/>
  <c r="O85" i="1"/>
  <c r="L85" i="1"/>
  <c r="AI85" i="1"/>
  <c r="K85" i="1"/>
  <c r="AX85" i="1" s="1"/>
  <c r="AW93" i="1"/>
  <c r="AZ93" i="1" s="1"/>
  <c r="T93" i="1"/>
  <c r="T67" i="1"/>
  <c r="AY78" i="1"/>
  <c r="O81" i="1"/>
  <c r="L81" i="1"/>
  <c r="K81" i="1"/>
  <c r="AX81" i="1" s="1"/>
  <c r="AZ81" i="1" s="1"/>
  <c r="J81" i="1"/>
  <c r="I81" i="1" s="1"/>
  <c r="AY83" i="1"/>
  <c r="AZ91" i="1"/>
  <c r="AB74" i="1"/>
  <c r="AE74" i="1" s="1"/>
  <c r="R74" i="1"/>
  <c r="P74" i="1" s="1"/>
  <c r="S74" i="1" s="1"/>
  <c r="M74" i="1" s="1"/>
  <c r="N74" i="1" s="1"/>
  <c r="AB89" i="1"/>
  <c r="AE89" i="1" s="1"/>
  <c r="R89" i="1"/>
  <c r="P89" i="1" s="1"/>
  <c r="S89" i="1" s="1"/>
  <c r="M89" i="1" s="1"/>
  <c r="N89" i="1" s="1"/>
  <c r="AW92" i="1"/>
  <c r="AY92" i="1" s="1"/>
  <c r="T92" i="1"/>
  <c r="O93" i="1"/>
  <c r="L93" i="1"/>
  <c r="J93" i="1"/>
  <c r="I93" i="1" s="1"/>
  <c r="AI93" i="1"/>
  <c r="K73" i="1"/>
  <c r="AX73" i="1" s="1"/>
  <c r="AZ73" i="1" s="1"/>
  <c r="J73" i="1"/>
  <c r="I73" i="1" s="1"/>
  <c r="AW76" i="1"/>
  <c r="AY76" i="1" s="1"/>
  <c r="T76" i="1"/>
  <c r="BM79" i="1"/>
  <c r="U83" i="1"/>
  <c r="V83" i="1" s="1"/>
  <c r="AY75" i="1"/>
  <c r="K76" i="1"/>
  <c r="AX76" i="1" s="1"/>
  <c r="AZ76" i="1" s="1"/>
  <c r="J76" i="1"/>
  <c r="I76" i="1" s="1"/>
  <c r="AW85" i="1"/>
  <c r="AY85" i="1" s="1"/>
  <c r="O91" i="1"/>
  <c r="L91" i="1"/>
  <c r="AI91" i="1"/>
  <c r="AW77" i="1"/>
  <c r="AY77" i="1" s="1"/>
  <c r="U86" i="1"/>
  <c r="V86" i="1" s="1"/>
  <c r="T90" i="1"/>
  <c r="AC94" i="1"/>
  <c r="AY87" i="1"/>
  <c r="J91" i="1"/>
  <c r="I91" i="1" s="1"/>
  <c r="AY91" i="1"/>
  <c r="U94" i="1"/>
  <c r="V94" i="1" s="1"/>
  <c r="AY81" i="1"/>
  <c r="O89" i="1"/>
  <c r="L89" i="1"/>
  <c r="AI89" i="1"/>
  <c r="AY93" i="1"/>
  <c r="AI94" i="1"/>
  <c r="J80" i="1"/>
  <c r="I80" i="1" s="1"/>
  <c r="J82" i="1"/>
  <c r="I82" i="1" s="1"/>
  <c r="J84" i="1"/>
  <c r="I84" i="1" s="1"/>
  <c r="J86" i="1"/>
  <c r="I86" i="1" s="1"/>
  <c r="J88" i="1"/>
  <c r="I88" i="1" s="1"/>
  <c r="U88" i="1" s="1"/>
  <c r="V88" i="1" s="1"/>
  <c r="J90" i="1"/>
  <c r="I90" i="1" s="1"/>
  <c r="J92" i="1"/>
  <c r="I92" i="1" s="1"/>
  <c r="J94" i="1"/>
  <c r="I94" i="1" s="1"/>
  <c r="W18" i="1" l="1"/>
  <c r="AA18" i="1" s="1"/>
  <c r="AD18" i="1"/>
  <c r="AC18" i="1"/>
  <c r="W20" i="1"/>
  <c r="AA20" i="1" s="1"/>
  <c r="AD20" i="1"/>
  <c r="AC20" i="1"/>
  <c r="AD88" i="1"/>
  <c r="AE88" i="1" s="1"/>
  <c r="W88" i="1"/>
  <c r="AA88" i="1" s="1"/>
  <c r="AC88" i="1"/>
  <c r="W66" i="1"/>
  <c r="AA66" i="1" s="1"/>
  <c r="AD66" i="1"/>
  <c r="AC66" i="1"/>
  <c r="W50" i="1"/>
  <c r="AA50" i="1" s="1"/>
  <c r="AC50" i="1"/>
  <c r="AD50" i="1"/>
  <c r="AE50" i="1" s="1"/>
  <c r="W69" i="1"/>
  <c r="AA69" i="1" s="1"/>
  <c r="AD69" i="1"/>
  <c r="AC69" i="1"/>
  <c r="W24" i="1"/>
  <c r="AA24" i="1" s="1"/>
  <c r="AD24" i="1"/>
  <c r="AC24" i="1"/>
  <c r="W71" i="1"/>
  <c r="AA71" i="1" s="1"/>
  <c r="AD71" i="1"/>
  <c r="AE71" i="1" s="1"/>
  <c r="AC71" i="1"/>
  <c r="AD56" i="1"/>
  <c r="W56" i="1"/>
  <c r="AA56" i="1" s="1"/>
  <c r="AC56" i="1"/>
  <c r="W22" i="1"/>
  <c r="AA22" i="1" s="1"/>
  <c r="AD22" i="1"/>
  <c r="AC22" i="1"/>
  <c r="AW79" i="1"/>
  <c r="AY79" i="1" s="1"/>
  <c r="T79" i="1"/>
  <c r="AB93" i="1"/>
  <c r="AB78" i="1"/>
  <c r="AZ92" i="1"/>
  <c r="AB87" i="1"/>
  <c r="R87" i="1"/>
  <c r="P87" i="1" s="1"/>
  <c r="S87" i="1" s="1"/>
  <c r="M87" i="1" s="1"/>
  <c r="N87" i="1" s="1"/>
  <c r="AB61" i="1"/>
  <c r="R61" i="1"/>
  <c r="P61" i="1" s="1"/>
  <c r="S61" i="1" s="1"/>
  <c r="M61" i="1" s="1"/>
  <c r="N61" i="1" s="1"/>
  <c r="AB57" i="1"/>
  <c r="T53" i="1"/>
  <c r="AW53" i="1"/>
  <c r="U47" i="1"/>
  <c r="V47" i="1" s="1"/>
  <c r="U52" i="1"/>
  <c r="V52" i="1" s="1"/>
  <c r="AB64" i="1"/>
  <c r="U64" i="1"/>
  <c r="V64" i="1" s="1"/>
  <c r="R64" i="1"/>
  <c r="P64" i="1" s="1"/>
  <c r="S64" i="1" s="1"/>
  <c r="M64" i="1" s="1"/>
  <c r="N64" i="1" s="1"/>
  <c r="U87" i="1"/>
  <c r="V87" i="1" s="1"/>
  <c r="U51" i="1"/>
  <c r="V51" i="1" s="1"/>
  <c r="AB47" i="1"/>
  <c r="U33" i="1"/>
  <c r="V33" i="1" s="1"/>
  <c r="U35" i="1"/>
  <c r="V35" i="1" s="1"/>
  <c r="W84" i="1"/>
  <c r="AA84" i="1" s="1"/>
  <c r="AD84" i="1"/>
  <c r="AE84" i="1" s="1"/>
  <c r="AC84" i="1"/>
  <c r="AB48" i="1"/>
  <c r="R33" i="1"/>
  <c r="P33" i="1" s="1"/>
  <c r="S33" i="1" s="1"/>
  <c r="M33" i="1" s="1"/>
  <c r="N33" i="1" s="1"/>
  <c r="AB33" i="1"/>
  <c r="U46" i="1"/>
  <c r="V46" i="1" s="1"/>
  <c r="R86" i="1"/>
  <c r="P86" i="1" s="1"/>
  <c r="S86" i="1" s="1"/>
  <c r="M86" i="1" s="1"/>
  <c r="N86" i="1" s="1"/>
  <c r="AB86" i="1"/>
  <c r="R84" i="1"/>
  <c r="P84" i="1" s="1"/>
  <c r="S84" i="1" s="1"/>
  <c r="M84" i="1" s="1"/>
  <c r="N84" i="1" s="1"/>
  <c r="AB84" i="1"/>
  <c r="U90" i="1"/>
  <c r="V90" i="1" s="1"/>
  <c r="U76" i="1"/>
  <c r="V76" i="1" s="1"/>
  <c r="AZ85" i="1"/>
  <c r="AZ87" i="1"/>
  <c r="R60" i="1"/>
  <c r="P60" i="1" s="1"/>
  <c r="S60" i="1" s="1"/>
  <c r="M60" i="1" s="1"/>
  <c r="N60" i="1" s="1"/>
  <c r="AB60" i="1"/>
  <c r="R69" i="1"/>
  <c r="P69" i="1" s="1"/>
  <c r="S69" i="1" s="1"/>
  <c r="M69" i="1" s="1"/>
  <c r="N69" i="1" s="1"/>
  <c r="AB69" i="1"/>
  <c r="AB68" i="1"/>
  <c r="R68" i="1"/>
  <c r="P68" i="1" s="1"/>
  <c r="S68" i="1" s="1"/>
  <c r="M68" i="1" s="1"/>
  <c r="N68" i="1" s="1"/>
  <c r="U68" i="1"/>
  <c r="V68" i="1" s="1"/>
  <c r="AB70" i="1"/>
  <c r="AZ64" i="1"/>
  <c r="AB46" i="1"/>
  <c r="W32" i="1"/>
  <c r="AA32" i="1" s="1"/>
  <c r="AD32" i="1"/>
  <c r="AE32" i="1" s="1"/>
  <c r="AC32" i="1"/>
  <c r="AZ68" i="1"/>
  <c r="R31" i="1"/>
  <c r="P31" i="1" s="1"/>
  <c r="S31" i="1" s="1"/>
  <c r="M31" i="1" s="1"/>
  <c r="N31" i="1" s="1"/>
  <c r="AB31" i="1"/>
  <c r="U31" i="1"/>
  <c r="V31" i="1" s="1"/>
  <c r="U30" i="1"/>
  <c r="V30" i="1" s="1"/>
  <c r="AZ29" i="1"/>
  <c r="U37" i="1"/>
  <c r="V37" i="1" s="1"/>
  <c r="AY17" i="1"/>
  <c r="W83" i="1"/>
  <c r="AA83" i="1" s="1"/>
  <c r="AD83" i="1"/>
  <c r="AC83" i="1"/>
  <c r="W75" i="1"/>
  <c r="AA75" i="1" s="1"/>
  <c r="AD75" i="1"/>
  <c r="AE75" i="1" s="1"/>
  <c r="W38" i="1"/>
  <c r="AA38" i="1" s="1"/>
  <c r="R38" i="1"/>
  <c r="P38" i="1" s="1"/>
  <c r="S38" i="1" s="1"/>
  <c r="M38" i="1" s="1"/>
  <c r="N38" i="1" s="1"/>
  <c r="AC38" i="1"/>
  <c r="AD38" i="1"/>
  <c r="AE38" i="1" s="1"/>
  <c r="AB52" i="1"/>
  <c r="R52" i="1"/>
  <c r="P52" i="1" s="1"/>
  <c r="S52" i="1" s="1"/>
  <c r="M52" i="1" s="1"/>
  <c r="N52" i="1" s="1"/>
  <c r="AB17" i="1"/>
  <c r="R17" i="1"/>
  <c r="P17" i="1" s="1"/>
  <c r="S17" i="1" s="1"/>
  <c r="M17" i="1" s="1"/>
  <c r="N17" i="1" s="1"/>
  <c r="AB34" i="1"/>
  <c r="U23" i="1"/>
  <c r="V23" i="1" s="1"/>
  <c r="U43" i="1"/>
  <c r="V43" i="1" s="1"/>
  <c r="AB77" i="1"/>
  <c r="R77" i="1"/>
  <c r="P77" i="1" s="1"/>
  <c r="S77" i="1" s="1"/>
  <c r="M77" i="1" s="1"/>
  <c r="N77" i="1" s="1"/>
  <c r="U77" i="1"/>
  <c r="V77" i="1" s="1"/>
  <c r="AB51" i="1"/>
  <c r="W40" i="1"/>
  <c r="AA40" i="1" s="1"/>
  <c r="AC40" i="1"/>
  <c r="AD40" i="1"/>
  <c r="AE40" i="1" s="1"/>
  <c r="AZ52" i="1"/>
  <c r="AB41" i="1"/>
  <c r="U17" i="1"/>
  <c r="V17" i="1" s="1"/>
  <c r="U19" i="1"/>
  <c r="V19" i="1" s="1"/>
  <c r="AB29" i="1"/>
  <c r="U25" i="1"/>
  <c r="V25" i="1" s="1"/>
  <c r="R82" i="1"/>
  <c r="P82" i="1" s="1"/>
  <c r="S82" i="1" s="1"/>
  <c r="M82" i="1" s="1"/>
  <c r="N82" i="1" s="1"/>
  <c r="U82" i="1"/>
  <c r="V82" i="1" s="1"/>
  <c r="AB82" i="1"/>
  <c r="U91" i="1"/>
  <c r="V91" i="1" s="1"/>
  <c r="R71" i="1"/>
  <c r="P71" i="1" s="1"/>
  <c r="S71" i="1" s="1"/>
  <c r="M71" i="1" s="1"/>
  <c r="N71" i="1" s="1"/>
  <c r="AB71" i="1"/>
  <c r="AB65" i="1"/>
  <c r="W61" i="1"/>
  <c r="AA61" i="1" s="1"/>
  <c r="AD61" i="1"/>
  <c r="AB83" i="1"/>
  <c r="R83" i="1"/>
  <c r="P83" i="1" s="1"/>
  <c r="S83" i="1" s="1"/>
  <c r="M83" i="1" s="1"/>
  <c r="N83" i="1" s="1"/>
  <c r="U73" i="1"/>
  <c r="V73" i="1" s="1"/>
  <c r="R73" i="1" s="1"/>
  <c r="P73" i="1" s="1"/>
  <c r="S73" i="1" s="1"/>
  <c r="M73" i="1" s="1"/>
  <c r="N73" i="1" s="1"/>
  <c r="W85" i="1"/>
  <c r="AA85" i="1" s="1"/>
  <c r="AD85" i="1"/>
  <c r="AE85" i="1" s="1"/>
  <c r="AC85" i="1"/>
  <c r="AB72" i="1"/>
  <c r="R72" i="1"/>
  <c r="P72" i="1" s="1"/>
  <c r="S72" i="1" s="1"/>
  <c r="M72" i="1" s="1"/>
  <c r="N72" i="1" s="1"/>
  <c r="R44" i="1"/>
  <c r="P44" i="1" s="1"/>
  <c r="S44" i="1" s="1"/>
  <c r="M44" i="1" s="1"/>
  <c r="N44" i="1" s="1"/>
  <c r="AB44" i="1"/>
  <c r="AC61" i="1"/>
  <c r="AB26" i="1"/>
  <c r="AB30" i="1"/>
  <c r="AB25" i="1"/>
  <c r="R25" i="1"/>
  <c r="P25" i="1" s="1"/>
  <c r="S25" i="1" s="1"/>
  <c r="M25" i="1" s="1"/>
  <c r="N25" i="1" s="1"/>
  <c r="AY56" i="1"/>
  <c r="U29" i="1"/>
  <c r="V29" i="1" s="1"/>
  <c r="U21" i="1"/>
  <c r="V21" i="1" s="1"/>
  <c r="R32" i="1"/>
  <c r="P32" i="1" s="1"/>
  <c r="S32" i="1" s="1"/>
  <c r="M32" i="1" s="1"/>
  <c r="N32" i="1" s="1"/>
  <c r="AB66" i="1"/>
  <c r="R66" i="1"/>
  <c r="P66" i="1" s="1"/>
  <c r="S66" i="1" s="1"/>
  <c r="M66" i="1" s="1"/>
  <c r="N66" i="1" s="1"/>
  <c r="AB55" i="1"/>
  <c r="R55" i="1"/>
  <c r="P55" i="1" s="1"/>
  <c r="S55" i="1" s="1"/>
  <c r="M55" i="1" s="1"/>
  <c r="N55" i="1" s="1"/>
  <c r="U55" i="1"/>
  <c r="V55" i="1" s="1"/>
  <c r="U81" i="1"/>
  <c r="V81" i="1" s="1"/>
  <c r="R18" i="1"/>
  <c r="P18" i="1" s="1"/>
  <c r="S18" i="1" s="1"/>
  <c r="M18" i="1" s="1"/>
  <c r="N18" i="1" s="1"/>
  <c r="AB18" i="1"/>
  <c r="R50" i="1"/>
  <c r="P50" i="1" s="1"/>
  <c r="S50" i="1" s="1"/>
  <c r="M50" i="1" s="1"/>
  <c r="N50" i="1" s="1"/>
  <c r="AB50" i="1"/>
  <c r="R28" i="1"/>
  <c r="P28" i="1" s="1"/>
  <c r="S28" i="1" s="1"/>
  <c r="M28" i="1" s="1"/>
  <c r="N28" i="1" s="1"/>
  <c r="AB28" i="1"/>
  <c r="AB80" i="1"/>
  <c r="AB76" i="1"/>
  <c r="U92" i="1"/>
  <c r="V92" i="1" s="1"/>
  <c r="M85" i="1"/>
  <c r="N85" i="1" s="1"/>
  <c r="W72" i="1"/>
  <c r="AA72" i="1" s="1"/>
  <c r="AD72" i="1"/>
  <c r="AC72" i="1"/>
  <c r="AD58" i="1"/>
  <c r="AE58" i="1" s="1"/>
  <c r="W58" i="1"/>
  <c r="AA58" i="1" s="1"/>
  <c r="U78" i="1"/>
  <c r="V78" i="1" s="1"/>
  <c r="U65" i="1"/>
  <c r="V65" i="1" s="1"/>
  <c r="R24" i="1"/>
  <c r="P24" i="1" s="1"/>
  <c r="S24" i="1" s="1"/>
  <c r="M24" i="1" s="1"/>
  <c r="N24" i="1" s="1"/>
  <c r="AB24" i="1"/>
  <c r="U62" i="1"/>
  <c r="V62" i="1" s="1"/>
  <c r="U41" i="1"/>
  <c r="V41" i="1" s="1"/>
  <c r="AB23" i="1"/>
  <c r="R23" i="1"/>
  <c r="P23" i="1" s="1"/>
  <c r="S23" i="1" s="1"/>
  <c r="M23" i="1" s="1"/>
  <c r="N23" i="1" s="1"/>
  <c r="AB45" i="1"/>
  <c r="R45" i="1"/>
  <c r="P45" i="1" s="1"/>
  <c r="S45" i="1" s="1"/>
  <c r="M45" i="1" s="1"/>
  <c r="N45" i="1" s="1"/>
  <c r="AB36" i="1"/>
  <c r="U39" i="1"/>
  <c r="V39" i="1" s="1"/>
  <c r="U27" i="1"/>
  <c r="V27" i="1" s="1"/>
  <c r="U36" i="1"/>
  <c r="V36" i="1" s="1"/>
  <c r="AB43" i="1"/>
  <c r="U34" i="1"/>
  <c r="V34" i="1" s="1"/>
  <c r="AB63" i="1"/>
  <c r="R88" i="1"/>
  <c r="P88" i="1" s="1"/>
  <c r="S88" i="1" s="1"/>
  <c r="M88" i="1" s="1"/>
  <c r="N88" i="1" s="1"/>
  <c r="AB88" i="1"/>
  <c r="AD60" i="1"/>
  <c r="AE60" i="1" s="1"/>
  <c r="W60" i="1"/>
  <c r="AA60" i="1" s="1"/>
  <c r="W86" i="1"/>
  <c r="AA86" i="1" s="1"/>
  <c r="AD86" i="1"/>
  <c r="AE86" i="1" s="1"/>
  <c r="AC75" i="1"/>
  <c r="AB94" i="1"/>
  <c r="R94" i="1"/>
  <c r="P94" i="1" s="1"/>
  <c r="S94" i="1" s="1"/>
  <c r="M94" i="1" s="1"/>
  <c r="N94" i="1" s="1"/>
  <c r="AB73" i="1"/>
  <c r="AB81" i="1"/>
  <c r="U67" i="1"/>
  <c r="V67" i="1" s="1"/>
  <c r="AC86" i="1"/>
  <c r="R67" i="1"/>
  <c r="P67" i="1" s="1"/>
  <c r="S67" i="1" s="1"/>
  <c r="M67" i="1" s="1"/>
  <c r="N67" i="1" s="1"/>
  <c r="AB67" i="1"/>
  <c r="T57" i="1"/>
  <c r="AW57" i="1"/>
  <c r="AB54" i="1"/>
  <c r="AB56" i="1"/>
  <c r="R56" i="1"/>
  <c r="P56" i="1" s="1"/>
  <c r="S56" i="1" s="1"/>
  <c r="M56" i="1" s="1"/>
  <c r="N56" i="1" s="1"/>
  <c r="AB53" i="1"/>
  <c r="U49" i="1"/>
  <c r="V49" i="1" s="1"/>
  <c r="R22" i="1"/>
  <c r="P22" i="1" s="1"/>
  <c r="S22" i="1" s="1"/>
  <c r="M22" i="1" s="1"/>
  <c r="N22" i="1" s="1"/>
  <c r="AB22" i="1"/>
  <c r="W45" i="1"/>
  <c r="AA45" i="1" s="1"/>
  <c r="AD45" i="1"/>
  <c r="AB21" i="1"/>
  <c r="R21" i="1"/>
  <c r="P21" i="1" s="1"/>
  <c r="S21" i="1" s="1"/>
  <c r="M21" i="1" s="1"/>
  <c r="N21" i="1" s="1"/>
  <c r="U54" i="1"/>
  <c r="V54" i="1" s="1"/>
  <c r="AY19" i="1"/>
  <c r="R35" i="1"/>
  <c r="P35" i="1" s="1"/>
  <c r="S35" i="1" s="1"/>
  <c r="M35" i="1" s="1"/>
  <c r="N35" i="1" s="1"/>
  <c r="AB35" i="1"/>
  <c r="AY25" i="1"/>
  <c r="R37" i="1"/>
  <c r="P37" i="1" s="1"/>
  <c r="S37" i="1" s="1"/>
  <c r="M37" i="1" s="1"/>
  <c r="N37" i="1" s="1"/>
  <c r="AB37" i="1"/>
  <c r="AB27" i="1"/>
  <c r="R27" i="1"/>
  <c r="P27" i="1" s="1"/>
  <c r="S27" i="1" s="1"/>
  <c r="M27" i="1" s="1"/>
  <c r="N27" i="1" s="1"/>
  <c r="R90" i="1"/>
  <c r="P90" i="1" s="1"/>
  <c r="S90" i="1" s="1"/>
  <c r="M90" i="1" s="1"/>
  <c r="N90" i="1" s="1"/>
  <c r="AB90" i="1"/>
  <c r="W59" i="1"/>
  <c r="AA59" i="1" s="1"/>
  <c r="AD59" i="1"/>
  <c r="AE59" i="1" s="1"/>
  <c r="AY51" i="1"/>
  <c r="AZ51" i="1"/>
  <c r="AD94" i="1"/>
  <c r="AE94" i="1" s="1"/>
  <c r="W94" i="1"/>
  <c r="AA94" i="1" s="1"/>
  <c r="AB92" i="1"/>
  <c r="AB91" i="1"/>
  <c r="U93" i="1"/>
  <c r="V93" i="1" s="1"/>
  <c r="U80" i="1"/>
  <c r="V80" i="1" s="1"/>
  <c r="AZ79" i="1"/>
  <c r="AB59" i="1"/>
  <c r="R59" i="1"/>
  <c r="P59" i="1" s="1"/>
  <c r="S59" i="1" s="1"/>
  <c r="M59" i="1" s="1"/>
  <c r="N59" i="1" s="1"/>
  <c r="U63" i="1"/>
  <c r="V63" i="1" s="1"/>
  <c r="R63" i="1" s="1"/>
  <c r="P63" i="1" s="1"/>
  <c r="S63" i="1" s="1"/>
  <c r="M63" i="1" s="1"/>
  <c r="N63" i="1" s="1"/>
  <c r="AZ77" i="1"/>
  <c r="U70" i="1"/>
  <c r="V70" i="1" s="1"/>
  <c r="AY63" i="1"/>
  <c r="R42" i="1"/>
  <c r="P42" i="1" s="1"/>
  <c r="S42" i="1" s="1"/>
  <c r="M42" i="1" s="1"/>
  <c r="N42" i="1" s="1"/>
  <c r="AB42" i="1"/>
  <c r="R20" i="1"/>
  <c r="P20" i="1" s="1"/>
  <c r="S20" i="1" s="1"/>
  <c r="M20" i="1" s="1"/>
  <c r="N20" i="1" s="1"/>
  <c r="AB20" i="1"/>
  <c r="U48" i="1"/>
  <c r="V48" i="1" s="1"/>
  <c r="U44" i="1"/>
  <c r="V44" i="1" s="1"/>
  <c r="AZ55" i="1"/>
  <c r="AB19" i="1"/>
  <c r="R19" i="1"/>
  <c r="P19" i="1" s="1"/>
  <c r="S19" i="1" s="1"/>
  <c r="M19" i="1" s="1"/>
  <c r="N19" i="1" s="1"/>
  <c r="U42" i="1"/>
  <c r="V42" i="1" s="1"/>
  <c r="U26" i="1"/>
  <c r="V26" i="1" s="1"/>
  <c r="U28" i="1"/>
  <c r="V28" i="1" s="1"/>
  <c r="W49" i="1" l="1"/>
  <c r="AA49" i="1" s="1"/>
  <c r="AD49" i="1"/>
  <c r="R49" i="1"/>
  <c r="P49" i="1" s="1"/>
  <c r="S49" i="1" s="1"/>
  <c r="M49" i="1" s="1"/>
  <c r="N49" i="1" s="1"/>
  <c r="AC49" i="1"/>
  <c r="AY57" i="1"/>
  <c r="AZ57" i="1"/>
  <c r="W55" i="1"/>
  <c r="AA55" i="1" s="1"/>
  <c r="AD55" i="1"/>
  <c r="AE55" i="1" s="1"/>
  <c r="AC55" i="1"/>
  <c r="W29" i="1"/>
  <c r="AA29" i="1" s="1"/>
  <c r="AD29" i="1"/>
  <c r="AE29" i="1" s="1"/>
  <c r="AC29" i="1"/>
  <c r="W68" i="1"/>
  <c r="AA68" i="1" s="1"/>
  <c r="AD68" i="1"/>
  <c r="AC68" i="1"/>
  <c r="AD52" i="1"/>
  <c r="AE52" i="1" s="1"/>
  <c r="W52" i="1"/>
  <c r="AA52" i="1" s="1"/>
  <c r="AC52" i="1"/>
  <c r="U79" i="1"/>
  <c r="V79" i="1" s="1"/>
  <c r="W80" i="1"/>
  <c r="AA80" i="1" s="1"/>
  <c r="AD80" i="1"/>
  <c r="AC80" i="1"/>
  <c r="U57" i="1"/>
  <c r="V57" i="1" s="1"/>
  <c r="W36" i="1"/>
  <c r="AA36" i="1" s="1"/>
  <c r="AC36" i="1"/>
  <c r="AD36" i="1"/>
  <c r="AD51" i="1"/>
  <c r="W51" i="1"/>
  <c r="AA51" i="1" s="1"/>
  <c r="AC51" i="1"/>
  <c r="W93" i="1"/>
  <c r="AA93" i="1" s="1"/>
  <c r="AD93" i="1"/>
  <c r="AE93" i="1" s="1"/>
  <c r="AC93" i="1"/>
  <c r="W76" i="1"/>
  <c r="AA76" i="1" s="1"/>
  <c r="AD76" i="1"/>
  <c r="AE76" i="1" s="1"/>
  <c r="AC76" i="1"/>
  <c r="W87" i="1"/>
  <c r="AA87" i="1" s="1"/>
  <c r="AD87" i="1"/>
  <c r="AC87" i="1"/>
  <c r="AD73" i="1"/>
  <c r="W73" i="1"/>
  <c r="AA73" i="1" s="1"/>
  <c r="AC73" i="1"/>
  <c r="W46" i="1"/>
  <c r="AA46" i="1" s="1"/>
  <c r="AD46" i="1"/>
  <c r="AC46" i="1"/>
  <c r="W43" i="1"/>
  <c r="AA43" i="1" s="1"/>
  <c r="AD43" i="1"/>
  <c r="AE43" i="1" s="1"/>
  <c r="AC43" i="1"/>
  <c r="W78" i="1"/>
  <c r="AA78" i="1" s="1"/>
  <c r="AD78" i="1"/>
  <c r="AE78" i="1" s="1"/>
  <c r="AC78" i="1"/>
  <c r="AD92" i="1"/>
  <c r="W92" i="1"/>
  <c r="AA92" i="1" s="1"/>
  <c r="AC92" i="1"/>
  <c r="W19" i="1"/>
  <c r="AA19" i="1" s="1"/>
  <c r="AD19" i="1"/>
  <c r="AE19" i="1" s="1"/>
  <c r="AC19" i="1"/>
  <c r="AE83" i="1"/>
  <c r="W31" i="1"/>
  <c r="AA31" i="1" s="1"/>
  <c r="AD31" i="1"/>
  <c r="AC31" i="1"/>
  <c r="W35" i="1"/>
  <c r="AA35" i="1" s="1"/>
  <c r="AD35" i="1"/>
  <c r="AE35" i="1" s="1"/>
  <c r="AC35" i="1"/>
  <c r="AY53" i="1"/>
  <c r="AZ53" i="1"/>
  <c r="AE22" i="1"/>
  <c r="AE20" i="1"/>
  <c r="AD54" i="1"/>
  <c r="W54" i="1"/>
  <c r="AA54" i="1" s="1"/>
  <c r="AC54" i="1"/>
  <c r="W48" i="1"/>
  <c r="AA48" i="1" s="1"/>
  <c r="AD48" i="1"/>
  <c r="AC48" i="1"/>
  <c r="W41" i="1"/>
  <c r="AA41" i="1" s="1"/>
  <c r="AD41" i="1"/>
  <c r="AC41" i="1"/>
  <c r="AE61" i="1"/>
  <c r="W23" i="1"/>
  <c r="AA23" i="1" s="1"/>
  <c r="AD23" i="1"/>
  <c r="AE23" i="1" s="1"/>
  <c r="AC23" i="1"/>
  <c r="R46" i="1"/>
  <c r="P46" i="1" s="1"/>
  <c r="S46" i="1" s="1"/>
  <c r="M46" i="1" s="1"/>
  <c r="N46" i="1" s="1"/>
  <c r="W90" i="1"/>
  <c r="AA90" i="1" s="1"/>
  <c r="AD90" i="1"/>
  <c r="AC90" i="1"/>
  <c r="U53" i="1"/>
  <c r="V53" i="1" s="1"/>
  <c r="AE24" i="1"/>
  <c r="W30" i="1"/>
  <c r="AA30" i="1" s="1"/>
  <c r="AD30" i="1"/>
  <c r="AE30" i="1" s="1"/>
  <c r="AC30" i="1"/>
  <c r="W47" i="1"/>
  <c r="AA47" i="1" s="1"/>
  <c r="AD47" i="1"/>
  <c r="AC47" i="1"/>
  <c r="AD65" i="1"/>
  <c r="AE65" i="1" s="1"/>
  <c r="W65" i="1"/>
  <c r="AA65" i="1" s="1"/>
  <c r="AC65" i="1"/>
  <c r="W91" i="1"/>
  <c r="AA91" i="1" s="1"/>
  <c r="AD91" i="1"/>
  <c r="AE91" i="1" s="1"/>
  <c r="AC91" i="1"/>
  <c r="R29" i="1"/>
  <c r="P29" i="1" s="1"/>
  <c r="S29" i="1" s="1"/>
  <c r="M29" i="1" s="1"/>
  <c r="N29" i="1" s="1"/>
  <c r="W44" i="1"/>
  <c r="AA44" i="1" s="1"/>
  <c r="AD44" i="1"/>
  <c r="AE44" i="1" s="1"/>
  <c r="AC44" i="1"/>
  <c r="W63" i="1"/>
  <c r="AA63" i="1" s="1"/>
  <c r="AD63" i="1"/>
  <c r="AE63" i="1" s="1"/>
  <c r="AC63" i="1"/>
  <c r="R91" i="1"/>
  <c r="P91" i="1" s="1"/>
  <c r="S91" i="1" s="1"/>
  <c r="M91" i="1" s="1"/>
  <c r="N91" i="1" s="1"/>
  <c r="AE45" i="1"/>
  <c r="W28" i="1"/>
  <c r="AA28" i="1" s="1"/>
  <c r="AD28" i="1"/>
  <c r="AE28" i="1" s="1"/>
  <c r="AC28" i="1"/>
  <c r="W39" i="1"/>
  <c r="AA39" i="1" s="1"/>
  <c r="AD39" i="1"/>
  <c r="AE39" i="1" s="1"/>
  <c r="AC39" i="1"/>
  <c r="R39" i="1"/>
  <c r="P39" i="1" s="1"/>
  <c r="S39" i="1" s="1"/>
  <c r="M39" i="1" s="1"/>
  <c r="N39" i="1" s="1"/>
  <c r="R76" i="1"/>
  <c r="P76" i="1" s="1"/>
  <c r="S76" i="1" s="1"/>
  <c r="M76" i="1" s="1"/>
  <c r="N76" i="1" s="1"/>
  <c r="R30" i="1"/>
  <c r="P30" i="1" s="1"/>
  <c r="S30" i="1" s="1"/>
  <c r="M30" i="1" s="1"/>
  <c r="N30" i="1" s="1"/>
  <c r="W82" i="1"/>
  <c r="AA82" i="1" s="1"/>
  <c r="AD82" i="1"/>
  <c r="AE82" i="1" s="1"/>
  <c r="AC82" i="1"/>
  <c r="W17" i="1"/>
  <c r="AA17" i="1" s="1"/>
  <c r="AD17" i="1"/>
  <c r="AC17" i="1"/>
  <c r="R51" i="1"/>
  <c r="P51" i="1" s="1"/>
  <c r="S51" i="1" s="1"/>
  <c r="M51" i="1" s="1"/>
  <c r="N51" i="1" s="1"/>
  <c r="W33" i="1"/>
  <c r="AA33" i="1" s="1"/>
  <c r="AD33" i="1"/>
  <c r="AE33" i="1" s="1"/>
  <c r="AC33" i="1"/>
  <c r="W64" i="1"/>
  <c r="AA64" i="1" s="1"/>
  <c r="AD64" i="1"/>
  <c r="AE64" i="1" s="1"/>
  <c r="AC64" i="1"/>
  <c r="R78" i="1"/>
  <c r="P78" i="1" s="1"/>
  <c r="S78" i="1" s="1"/>
  <c r="M78" i="1" s="1"/>
  <c r="N78" i="1" s="1"/>
  <c r="AE66" i="1"/>
  <c r="W70" i="1"/>
  <c r="AA70" i="1" s="1"/>
  <c r="AD70" i="1"/>
  <c r="AE70" i="1" s="1"/>
  <c r="AC70" i="1"/>
  <c r="W27" i="1"/>
  <c r="AA27" i="1" s="1"/>
  <c r="AD27" i="1"/>
  <c r="AE27" i="1" s="1"/>
  <c r="AC27" i="1"/>
  <c r="W26" i="1"/>
  <c r="AA26" i="1" s="1"/>
  <c r="AD26" i="1"/>
  <c r="AE26" i="1" s="1"/>
  <c r="AC26" i="1"/>
  <c r="R54" i="1"/>
  <c r="P54" i="1" s="1"/>
  <c r="S54" i="1" s="1"/>
  <c r="M54" i="1" s="1"/>
  <c r="N54" i="1" s="1"/>
  <c r="W67" i="1"/>
  <c r="AA67" i="1" s="1"/>
  <c r="AD67" i="1"/>
  <c r="AC67" i="1"/>
  <c r="W34" i="1"/>
  <c r="AA34" i="1" s="1"/>
  <c r="AD34" i="1"/>
  <c r="AC34" i="1"/>
  <c r="R36" i="1"/>
  <c r="P36" i="1" s="1"/>
  <c r="S36" i="1" s="1"/>
  <c r="M36" i="1" s="1"/>
  <c r="N36" i="1" s="1"/>
  <c r="W21" i="1"/>
  <c r="AA21" i="1" s="1"/>
  <c r="AD21" i="1"/>
  <c r="AE21" i="1" s="1"/>
  <c r="AC21" i="1"/>
  <c r="R70" i="1"/>
  <c r="P70" i="1" s="1"/>
  <c r="S70" i="1" s="1"/>
  <c r="M70" i="1" s="1"/>
  <c r="N70" i="1" s="1"/>
  <c r="R48" i="1"/>
  <c r="P48" i="1" s="1"/>
  <c r="S48" i="1" s="1"/>
  <c r="M48" i="1" s="1"/>
  <c r="N48" i="1" s="1"/>
  <c r="R93" i="1"/>
  <c r="P93" i="1" s="1"/>
  <c r="S93" i="1" s="1"/>
  <c r="M93" i="1" s="1"/>
  <c r="N93" i="1" s="1"/>
  <c r="AE18" i="1"/>
  <c r="W81" i="1"/>
  <c r="AA81" i="1" s="1"/>
  <c r="AD81" i="1"/>
  <c r="AE81" i="1" s="1"/>
  <c r="AC81" i="1"/>
  <c r="W42" i="1"/>
  <c r="AA42" i="1" s="1"/>
  <c r="AD42" i="1"/>
  <c r="AE42" i="1" s="1"/>
  <c r="AC42" i="1"/>
  <c r="R92" i="1"/>
  <c r="P92" i="1" s="1"/>
  <c r="S92" i="1" s="1"/>
  <c r="M92" i="1" s="1"/>
  <c r="N92" i="1" s="1"/>
  <c r="R81" i="1"/>
  <c r="P81" i="1" s="1"/>
  <c r="S81" i="1" s="1"/>
  <c r="M81" i="1" s="1"/>
  <c r="N81" i="1" s="1"/>
  <c r="R43" i="1"/>
  <c r="P43" i="1" s="1"/>
  <c r="S43" i="1" s="1"/>
  <c r="M43" i="1" s="1"/>
  <c r="N43" i="1" s="1"/>
  <c r="AD62" i="1"/>
  <c r="AE62" i="1" s="1"/>
  <c r="W62" i="1"/>
  <c r="AA62" i="1" s="1"/>
  <c r="R62" i="1"/>
  <c r="P62" i="1" s="1"/>
  <c r="S62" i="1" s="1"/>
  <c r="M62" i="1" s="1"/>
  <c r="N62" i="1" s="1"/>
  <c r="AC62" i="1"/>
  <c r="AE72" i="1"/>
  <c r="R80" i="1"/>
  <c r="P80" i="1" s="1"/>
  <c r="S80" i="1" s="1"/>
  <c r="M80" i="1" s="1"/>
  <c r="N80" i="1" s="1"/>
  <c r="R26" i="1"/>
  <c r="P26" i="1" s="1"/>
  <c r="S26" i="1" s="1"/>
  <c r="M26" i="1" s="1"/>
  <c r="N26" i="1" s="1"/>
  <c r="R65" i="1"/>
  <c r="P65" i="1" s="1"/>
  <c r="S65" i="1" s="1"/>
  <c r="M65" i="1" s="1"/>
  <c r="N65" i="1" s="1"/>
  <c r="W25" i="1"/>
  <c r="AA25" i="1" s="1"/>
  <c r="AD25" i="1"/>
  <c r="AC25" i="1"/>
  <c r="R41" i="1"/>
  <c r="P41" i="1" s="1"/>
  <c r="S41" i="1" s="1"/>
  <c r="M41" i="1" s="1"/>
  <c r="N41" i="1" s="1"/>
  <c r="W77" i="1"/>
  <c r="AA77" i="1" s="1"/>
  <c r="AD77" i="1"/>
  <c r="AC77" i="1"/>
  <c r="R34" i="1"/>
  <c r="P34" i="1" s="1"/>
  <c r="S34" i="1" s="1"/>
  <c r="M34" i="1" s="1"/>
  <c r="N34" i="1" s="1"/>
  <c r="W37" i="1"/>
  <c r="AA37" i="1" s="1"/>
  <c r="AD37" i="1"/>
  <c r="AC37" i="1"/>
  <c r="R47" i="1"/>
  <c r="P47" i="1" s="1"/>
  <c r="S47" i="1" s="1"/>
  <c r="M47" i="1" s="1"/>
  <c r="N47" i="1" s="1"/>
  <c r="AE56" i="1"/>
  <c r="AE69" i="1"/>
  <c r="AE87" i="1" l="1"/>
  <c r="AC53" i="1"/>
  <c r="W53" i="1"/>
  <c r="AA53" i="1" s="1"/>
  <c r="AD53" i="1"/>
  <c r="AE53" i="1" s="1"/>
  <c r="R53" i="1"/>
  <c r="P53" i="1" s="1"/>
  <c r="S53" i="1" s="1"/>
  <c r="M53" i="1" s="1"/>
  <c r="N53" i="1" s="1"/>
  <c r="AE47" i="1"/>
  <c r="AE54" i="1"/>
  <c r="AE80" i="1"/>
  <c r="AE68" i="1"/>
  <c r="AE90" i="1"/>
  <c r="AE41" i="1"/>
  <c r="AE31" i="1"/>
  <c r="AE92" i="1"/>
  <c r="AE46" i="1"/>
  <c r="AE51" i="1"/>
  <c r="AE34" i="1"/>
  <c r="AE17" i="1"/>
  <c r="AE36" i="1"/>
  <c r="W79" i="1"/>
  <c r="AA79" i="1" s="1"/>
  <c r="AD79" i="1"/>
  <c r="AC79" i="1"/>
  <c r="R79" i="1"/>
  <c r="P79" i="1" s="1"/>
  <c r="S79" i="1" s="1"/>
  <c r="M79" i="1" s="1"/>
  <c r="N79" i="1" s="1"/>
  <c r="AE77" i="1"/>
  <c r="AE67" i="1"/>
  <c r="AE48" i="1"/>
  <c r="AE49" i="1"/>
  <c r="AE37" i="1"/>
  <c r="AE25" i="1"/>
  <c r="AE73" i="1"/>
  <c r="W57" i="1"/>
  <c r="AA57" i="1" s="1"/>
  <c r="AD57" i="1"/>
  <c r="AE57" i="1" s="1"/>
  <c r="AC57" i="1"/>
  <c r="R57" i="1"/>
  <c r="P57" i="1" s="1"/>
  <c r="S57" i="1" s="1"/>
  <c r="M57" i="1" s="1"/>
  <c r="N57" i="1" s="1"/>
  <c r="AE79" i="1" l="1"/>
</calcChain>
</file>

<file path=xl/sharedStrings.xml><?xml version="1.0" encoding="utf-8"?>
<sst xmlns="http://schemas.openxmlformats.org/spreadsheetml/2006/main" count="1336" uniqueCount="653">
  <si>
    <t>File opened</t>
  </si>
  <si>
    <t>2020-12-09 10:38:39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</si>
  <si>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</si>
  <si>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</si>
  <si>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</si>
  <si>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</si>
  <si>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</si>
  <si>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</si>
  <si>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</si>
  <si>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</si>
  <si>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</si>
  <si>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</si>
  <si>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</si>
  <si>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{"co2aspan2b": "0.086568", "ssa_ref": "37127.4", "h2obspan2a": "0.0678114", "co2bspanconc2": "0", "h2oazero": "1.16161", "h2obzero": "1.16501", "h2oaspan1": "1.00398", "tbzero": "0.0513058", "flowazero": "0.317", "h2oaspanconc2": "0", "flowbzero": "0.26", "tazero": "0.00104713", "co2bspan2b": "0.087286", "chamberpressurezero": "2.57375", "ssb_ref": "34919.1", "co2bspanconc1": "400", "co2bspan2": "0", "h2oaspan2": "0", "h2oaspanconc1": "12.17", "co2aspan1": "1.00054", "co2bzero": "0.898612", "h2obspan2": "0", "h2obspanconc1": "12.17", "co2aspan2a": "0.0865215", "h2obspan2b": "0.0677395", "co2azero": "0.892502", "h2oaspan2a": "0.0668561", "h2obspanconc2": "0", "co2aspanconc2": "0", "h2obspan1": "0.998939", "co2aspan2": "0", "co2aspanconc1": "400", "co2bspan1": "0.999577", "oxygen": "21", "flowmeterzero": "0.990581", "h2oaspan2b": "0.0671222", "co2bspan2a": "0.0873229"}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</si>
  <si>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</si>
  <si>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</si>
  <si>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</si>
  <si>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</si>
  <si>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</si>
  <si>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</si>
  <si>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</si>
  <si>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</si>
  <si>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</si>
  <si>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</si>
  <si>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10:38:39</t>
  </si>
  <si>
    <t>Stability Definition:	A (GasEx): Slp&lt;0.5 Per=15	ΔH2O (Meas2): Slp&lt;0.2 Per=15	ΔCO2 (Meas2): Slp&lt;0.2 Per=15</t>
  </si>
  <si>
    <t>10:39:12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</si>
  <si>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</si>
  <si>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</si>
  <si>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</si>
  <si>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</si>
  <si>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</si>
  <si>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</si>
  <si>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</si>
  <si>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</si>
  <si>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</si>
  <si>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</si>
  <si>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</si>
  <si>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</si>
  <si>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</si>
  <si>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</si>
  <si>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</si>
  <si>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</si>
  <si>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</si>
  <si>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</si>
  <si>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</si>
  <si>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</si>
  <si>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</si>
  <si>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</si>
  <si>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</si>
  <si>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</si>
  <si>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</si>
  <si>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</si>
  <si>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</si>
  <si>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</si>
  <si>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</si>
  <si>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</si>
  <si>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</si>
  <si>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</si>
  <si>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</si>
  <si>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</si>
  <si>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</si>
  <si>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</si>
  <si>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</si>
  <si>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</si>
  <si>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</si>
  <si>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</si>
  <si>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</si>
  <si>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</si>
  <si>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</si>
  <si>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</si>
  <si>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</si>
  <si>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</si>
  <si>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</si>
  <si>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</si>
  <si>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</si>
  <si>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</si>
  <si>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</si>
  <si>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</si>
  <si>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-1.25146 86.7682 369.421 597.453 830.708 1032.96 1218.31 1365.84</t>
  </si>
  <si>
    <t>Fs_true</t>
  </si>
  <si>
    <t>0.655134 105.621 401.651 601.297 801.023 1001.55 1201.35 1401.7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</si>
  <si>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</si>
  <si>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</si>
  <si>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</si>
  <si>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</si>
  <si>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</si>
  <si>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</si>
  <si>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</si>
  <si>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</si>
  <si>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</si>
  <si>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</si>
  <si>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</si>
  <si>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</si>
  <si>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</si>
  <si>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</si>
  <si>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</si>
  <si>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</si>
  <si>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</si>
  <si>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</si>
  <si>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</si>
  <si>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</si>
  <si>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</si>
  <si>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</si>
  <si>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</si>
  <si>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</si>
  <si>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</si>
  <si>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</si>
  <si>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</si>
  <si>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</si>
  <si>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</si>
  <si>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</si>
  <si>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</si>
  <si>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</si>
  <si>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</si>
  <si>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</si>
  <si>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</si>
  <si>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</si>
  <si>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</si>
  <si>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</si>
  <si>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</si>
  <si>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</si>
  <si>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</si>
  <si>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</si>
  <si>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</si>
  <si>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</si>
  <si>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</si>
  <si>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</si>
  <si>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</si>
  <si>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</si>
  <si>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</si>
  <si>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</si>
  <si>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</si>
  <si>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</si>
  <si>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</si>
  <si>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</si>
  <si>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</si>
  <si>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</si>
  <si>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</si>
  <si>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</si>
  <si>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</si>
  <si>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</si>
  <si>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</si>
  <si>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</si>
  <si>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</si>
  <si>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</si>
  <si>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</si>
  <si>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</si>
  <si>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</si>
  <si>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</si>
  <si>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</si>
  <si>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</si>
  <si>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</si>
  <si>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</si>
  <si>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</si>
  <si>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</si>
  <si>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</si>
  <si>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</si>
  <si>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</si>
  <si>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</si>
  <si>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</si>
  <si>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</si>
  <si>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</si>
  <si>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</si>
  <si>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</si>
  <si>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</si>
  <si>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</si>
  <si>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</si>
  <si>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</si>
  <si>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</si>
  <si>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</si>
  <si>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</si>
  <si>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</si>
  <si>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</si>
  <si>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</si>
  <si>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</si>
  <si>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</si>
  <si>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</si>
  <si>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</si>
  <si>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</si>
  <si>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</si>
  <si>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</si>
  <si>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</si>
  <si>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</si>
  <si>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</si>
  <si>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</si>
  <si>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</si>
  <si>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</si>
  <si>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</si>
  <si>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</si>
  <si>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</si>
  <si>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</si>
  <si>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</si>
  <si>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</si>
  <si>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</si>
  <si>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</si>
  <si>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</si>
  <si>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</si>
  <si>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</si>
  <si>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</si>
  <si>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</si>
  <si>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</si>
  <si>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</si>
  <si>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</si>
  <si>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</si>
  <si>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</si>
  <si>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</si>
  <si>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</si>
  <si>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</si>
  <si>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</si>
  <si>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</si>
  <si>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</si>
  <si>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</si>
  <si>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</si>
  <si>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</si>
  <si>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</si>
  <si>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</si>
  <si>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</si>
  <si>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</si>
  <si>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</si>
  <si>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</si>
  <si>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</si>
  <si>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</si>
  <si>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</si>
  <si>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</si>
  <si>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</si>
  <si>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</si>
  <si>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</si>
  <si>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</si>
  <si>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</si>
  <si>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</si>
  <si>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</si>
  <si>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</si>
  <si>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</si>
  <si>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</si>
  <si>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</si>
  <si>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</si>
  <si>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</si>
  <si>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</si>
  <si>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</si>
  <si>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</si>
  <si>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</si>
  <si>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</si>
  <si>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</si>
  <si>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</si>
  <si>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</si>
  <si>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</si>
  <si>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</si>
  <si>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</si>
  <si>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</si>
  <si>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</si>
  <si>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</si>
  <si>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</si>
  <si>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</si>
  <si>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</si>
  <si>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</si>
  <si>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</si>
  <si>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</si>
  <si>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</si>
  <si>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</si>
  <si>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</si>
  <si>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</si>
  <si>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</si>
  <si>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</si>
  <si>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</si>
  <si>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</si>
  <si>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</si>
  <si>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</si>
  <si>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</si>
  <si>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</si>
  <si>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</si>
  <si>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</si>
  <si>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</si>
  <si>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</si>
  <si>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</si>
  <si>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</si>
  <si>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</si>
  <si>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</si>
  <si>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</si>
  <si>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</si>
  <si>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</si>
  <si>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</si>
  <si>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</si>
  <si>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</si>
  <si>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</si>
  <si>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</si>
  <si>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</si>
  <si>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</si>
  <si>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</si>
  <si>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</si>
  <si>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20201209 11:03:34</t>
  </si>
  <si>
    <t>11:03:34</t>
  </si>
  <si>
    <t>2970</t>
  </si>
  <si>
    <t>_6</t>
  </si>
  <si>
    <t>RECT-4143-20200907-06_33_50</t>
  </si>
  <si>
    <t>RECT-1294-20201209-11_03_35</t>
  </si>
  <si>
    <t>DARK-1295-20201209-11_03_43</t>
  </si>
  <si>
    <t>0: Broadleaf</t>
  </si>
  <si>
    <t>--:--:--</t>
  </si>
  <si>
    <t>3/3</t>
  </si>
  <si>
    <t>20201209 11:08:24</t>
  </si>
  <si>
    <t>11:08:24</t>
  </si>
  <si>
    <t>RECT-1298-20201209-11_08_25</t>
  </si>
  <si>
    <t>DARK-1299-20201209-11_08_33</t>
  </si>
  <si>
    <t>11:04:40</t>
  </si>
  <si>
    <t>2/3</t>
  </si>
  <si>
    <t>20201209 11:12:47</t>
  </si>
  <si>
    <t>11:12:47</t>
  </si>
  <si>
    <t>RECT-1300-20201209-11_12_48</t>
  </si>
  <si>
    <t>DARK-1301-20201209-11_12_56</t>
  </si>
  <si>
    <t>20201209 11:17:19</t>
  </si>
  <si>
    <t>11:17:19</t>
  </si>
  <si>
    <t>b42-24</t>
  </si>
  <si>
    <t>_2</t>
  </si>
  <si>
    <t>RECT-1304-20201209-11_17_20</t>
  </si>
  <si>
    <t>DARK-1305-20201209-11_17_28</t>
  </si>
  <si>
    <t>20201209 11:19:41</t>
  </si>
  <si>
    <t>11:19:41</t>
  </si>
  <si>
    <t>RECT-1306-20201209-11_19_42</t>
  </si>
  <si>
    <t>DARK-1307-20201209-11_19_50</t>
  </si>
  <si>
    <t>0/3</t>
  </si>
  <si>
    <t>20201209 11:24:27</t>
  </si>
  <si>
    <t>11:24:27</t>
  </si>
  <si>
    <t>RECT-1308-20201209-11_24_28</t>
  </si>
  <si>
    <t>DARK-1309-20201209-11_24_36</t>
  </si>
  <si>
    <t>11:21:23</t>
  </si>
  <si>
    <t>11:25:08</t>
  </si>
  <si>
    <t>no bueno</t>
  </si>
  <si>
    <t>20201209 11:25:19</t>
  </si>
  <si>
    <t>11:25:19</t>
  </si>
  <si>
    <t>TXNM0821</t>
  </si>
  <si>
    <t>_8</t>
  </si>
  <si>
    <t>RECT-1310-20201209-11_25_20</t>
  </si>
  <si>
    <t>DARK-1311-20201209-11_25_28</t>
  </si>
  <si>
    <t>1/3</t>
  </si>
  <si>
    <t>20201209 11:27:22</t>
  </si>
  <si>
    <t>11:27:22</t>
  </si>
  <si>
    <t>RECT-1312-20201209-11_27_23</t>
  </si>
  <si>
    <t>DARK-1313-20201209-11_27_31</t>
  </si>
  <si>
    <t>20201209 11:31:59</t>
  </si>
  <si>
    <t>11:31:59</t>
  </si>
  <si>
    <t>UT12-075</t>
  </si>
  <si>
    <t>_9</t>
  </si>
  <si>
    <t>RECT-1314-20201209-11_32_00</t>
  </si>
  <si>
    <t>DARK-1315-20201209-11_32_08</t>
  </si>
  <si>
    <t>20201209 11:33:53</t>
  </si>
  <si>
    <t>11:33:53</t>
  </si>
  <si>
    <t>RECT-1316-20201209-11_33_54</t>
  </si>
  <si>
    <t>DARK-1317-20201209-11_34_02</t>
  </si>
  <si>
    <t>20201209 11:41:36</t>
  </si>
  <si>
    <t>11:41:36</t>
  </si>
  <si>
    <t>25189.01</t>
  </si>
  <si>
    <t>RECT-1320-20201209-11_41_37</t>
  </si>
  <si>
    <t>DARK-1321-20201209-11_41_45</t>
  </si>
  <si>
    <t>20201209 11:43:52</t>
  </si>
  <si>
    <t>11:43:52</t>
  </si>
  <si>
    <t>RECT-1322-20201209-11_43_53</t>
  </si>
  <si>
    <t>DARK-1323-20201209-11_44_01</t>
  </si>
  <si>
    <t>20201209 11:46:59</t>
  </si>
  <si>
    <t>11:46:59</t>
  </si>
  <si>
    <t>CC12</t>
  </si>
  <si>
    <t>_7</t>
  </si>
  <si>
    <t>RECT-1326-20201209-11_47_00</t>
  </si>
  <si>
    <t>DARK-1327-20201209-11_47_08</t>
  </si>
  <si>
    <t>11:45:08</t>
  </si>
  <si>
    <t>20201209 11:49:14</t>
  </si>
  <si>
    <t>11:49:14</t>
  </si>
  <si>
    <t>RECT-1330-20201209-11_49_16</t>
  </si>
  <si>
    <t>DARK-1331-20201209-11_49_23</t>
  </si>
  <si>
    <t>20201209 11:52:19</t>
  </si>
  <si>
    <t>11:52:19</t>
  </si>
  <si>
    <t>OCK1-SO2</t>
  </si>
  <si>
    <t>RECT-1332-20201209-11_52_21</t>
  </si>
  <si>
    <t>DARK-1333-20201209-11_52_28</t>
  </si>
  <si>
    <t>20201209 11:54:50</t>
  </si>
  <si>
    <t>11:54:50</t>
  </si>
  <si>
    <t>RECT-1334-20201209-11_54_51</t>
  </si>
  <si>
    <t>DARK-1335-20201209-11_54_59</t>
  </si>
  <si>
    <t>20201209 12:00:58</t>
  </si>
  <si>
    <t>12:00:58</t>
  </si>
  <si>
    <t>9018</t>
  </si>
  <si>
    <t>_1</t>
  </si>
  <si>
    <t>RECT-1338-20201209-12_01_00</t>
  </si>
  <si>
    <t>DARK-1339-20201209-12_01_08</t>
  </si>
  <si>
    <t>20201209 12:03:07</t>
  </si>
  <si>
    <t>12:03:07</t>
  </si>
  <si>
    <t>RECT-1340-20201209-12_03_09</t>
  </si>
  <si>
    <t>DARK-1341-20201209-12_03_16</t>
  </si>
  <si>
    <t>20201209 12:09:58</t>
  </si>
  <si>
    <t>12:09:58</t>
  </si>
  <si>
    <t>V57-96</t>
  </si>
  <si>
    <t>_3</t>
  </si>
  <si>
    <t>RECT-1344-20201209-12_10_00</t>
  </si>
  <si>
    <t>DARK-1345-20201209-12_10_08</t>
  </si>
  <si>
    <t>12:09:00</t>
  </si>
  <si>
    <t>20201209 12:10:28</t>
  </si>
  <si>
    <t>12:10:28</t>
  </si>
  <si>
    <t>RECT-1346-20201209-12_10_30</t>
  </si>
  <si>
    <t>DARK-1347-20201209-12_10_37</t>
  </si>
  <si>
    <t>20201209 12:12:35</t>
  </si>
  <si>
    <t>12:12:35</t>
  </si>
  <si>
    <t>RECT-1348-20201209-12_12_37</t>
  </si>
  <si>
    <t>DARK-1349-20201209-12_12_45</t>
  </si>
  <si>
    <t>20201209 12:15:12</t>
  </si>
  <si>
    <t>12:15:12</t>
  </si>
  <si>
    <t>T48</t>
  </si>
  <si>
    <t>RECT-1352-20201209-12_15_14</t>
  </si>
  <si>
    <t>DARK-1353-20201209-12_15_22</t>
  </si>
  <si>
    <t>20201209 12:17:15</t>
  </si>
  <si>
    <t>12:17:15</t>
  </si>
  <si>
    <t>RECT-1354-20201209-12_17_16</t>
  </si>
  <si>
    <t>DARK-1355-20201209-12_17_24</t>
  </si>
  <si>
    <t>20201209 12:25:28</t>
  </si>
  <si>
    <t>12:25:28</t>
  </si>
  <si>
    <t>1149</t>
  </si>
  <si>
    <t>RECT-1360-20201209-12_25_29</t>
  </si>
  <si>
    <t>DARK-1361-20201209-12_25_37</t>
  </si>
  <si>
    <t>12:21:43</t>
  </si>
  <si>
    <t>20201209 12:27:57</t>
  </si>
  <si>
    <t>12:27:57</t>
  </si>
  <si>
    <t>RECT-1362-20201209-12_27_58</t>
  </si>
  <si>
    <t>DARK-1363-20201209-12_28_06</t>
  </si>
  <si>
    <t>20201209 12:31:38</t>
  </si>
  <si>
    <t>12:31:38</t>
  </si>
  <si>
    <t>T52</t>
  </si>
  <si>
    <t>_5</t>
  </si>
  <si>
    <t>RECT-1366-20201209-12_31_40</t>
  </si>
  <si>
    <t>DARK-1367-20201209-12_31_48</t>
  </si>
  <si>
    <t>20201209 12:32:59</t>
  </si>
  <si>
    <t>12:32:59</t>
  </si>
  <si>
    <t>RECT-1368-20201209-12_33_01</t>
  </si>
  <si>
    <t>DARK-1369-20201209-12_33_09</t>
  </si>
  <si>
    <t>20201209 12:37:06</t>
  </si>
  <si>
    <t>12:37:06</t>
  </si>
  <si>
    <t>_4</t>
  </si>
  <si>
    <t>RECT-1372-20201209-12_37_08</t>
  </si>
  <si>
    <t>DARK-1373-20201209-12_37_16</t>
  </si>
  <si>
    <t>12:34:47</t>
  </si>
  <si>
    <t>20201209 12:39:16</t>
  </si>
  <si>
    <t>12:39:16</t>
  </si>
  <si>
    <t>RECT-1374-20201209-12_39_18</t>
  </si>
  <si>
    <t>DARK-1375-20201209-12_39_26</t>
  </si>
  <si>
    <t>20201209 12:45:35</t>
  </si>
  <si>
    <t>12:45:35</t>
  </si>
  <si>
    <t>b42-34</t>
  </si>
  <si>
    <t>RECT-1378-20201209-12_45_37</t>
  </si>
  <si>
    <t>DARK-1379-20201209-12_45_44</t>
  </si>
  <si>
    <t>20201209 12:48:22</t>
  </si>
  <si>
    <t>12:48:22</t>
  </si>
  <si>
    <t>RECT-1380-20201209-12_48_24</t>
  </si>
  <si>
    <t>DARK-1381-20201209-12_48_31</t>
  </si>
  <si>
    <t>20201209 12:53:09</t>
  </si>
  <si>
    <t>12:53:09</t>
  </si>
  <si>
    <t>Vru42</t>
  </si>
  <si>
    <t>RECT-1384-20201209-12_53_11</t>
  </si>
  <si>
    <t>DARK-1385-20201209-12_53_18</t>
  </si>
  <si>
    <t>20201209 12:55:06</t>
  </si>
  <si>
    <t>12:55:06</t>
  </si>
  <si>
    <t>RECT-1386-20201209-12_55_08</t>
  </si>
  <si>
    <t>DARK-1387-20201209-12_55_15</t>
  </si>
  <si>
    <t>20201209 13:05:37</t>
  </si>
  <si>
    <t>13:05:37</t>
  </si>
  <si>
    <t>RECT-1390-20201209-13_05_39</t>
  </si>
  <si>
    <t>DARK-1391-20201209-13_05_47</t>
  </si>
  <si>
    <t>13:02:28</t>
  </si>
  <si>
    <t>20201209 13:07:37</t>
  </si>
  <si>
    <t>13:07:37</t>
  </si>
  <si>
    <t>RECT-1392-20201209-13_07_39</t>
  </si>
  <si>
    <t>DARK-1393-20201209-13_07_47</t>
  </si>
  <si>
    <t>20201209 13:11:04</t>
  </si>
  <si>
    <t>13:11:04</t>
  </si>
  <si>
    <t>b40-14</t>
  </si>
  <si>
    <t>RECT-1394-20201209-13_11_06</t>
  </si>
  <si>
    <t>DARK-1395-20201209-13_11_14</t>
  </si>
  <si>
    <t>20201209 13:14:07</t>
  </si>
  <si>
    <t>13:14:07</t>
  </si>
  <si>
    <t>RECT-1396-20201209-13_14_09</t>
  </si>
  <si>
    <t>DARK-1397-20201209-13_14_17</t>
  </si>
  <si>
    <t>20201209 13:21:30</t>
  </si>
  <si>
    <t>13:21:30</t>
  </si>
  <si>
    <t>RECT-1400-20201209-13_21_32</t>
  </si>
  <si>
    <t>DARK-1401-20201209-13_21_40</t>
  </si>
  <si>
    <t>20201209 13:22:55</t>
  </si>
  <si>
    <t>13:22:55</t>
  </si>
  <si>
    <t>RECT-1402-20201209-13_22_57</t>
  </si>
  <si>
    <t>DARK-1403-20201209-13_23_05</t>
  </si>
  <si>
    <t>20201209 13:26:02</t>
  </si>
  <si>
    <t>13:26:02</t>
  </si>
  <si>
    <t>9025</t>
  </si>
  <si>
    <t>RECT-1406-20201209-13_26_04</t>
  </si>
  <si>
    <t>DARK-1407-20201209-13_26_12</t>
  </si>
  <si>
    <t>20201209 13:28:02</t>
  </si>
  <si>
    <t>13:28:02</t>
  </si>
  <si>
    <t>RECT-1408-20201209-13_28_04</t>
  </si>
  <si>
    <t>DARK-1409-20201209-13_28_12</t>
  </si>
  <si>
    <t>20201209 13:29:40</t>
  </si>
  <si>
    <t>13:29:40</t>
  </si>
  <si>
    <t>RECT-1410-20201209-13_29_43</t>
  </si>
  <si>
    <t>DARK-1411-20201209-13_29_50</t>
  </si>
  <si>
    <t>20201209 13:34:08</t>
  </si>
  <si>
    <t>13:34:08</t>
  </si>
  <si>
    <t>NY1</t>
  </si>
  <si>
    <t>RECT-1414-20201209-13_34_11</t>
  </si>
  <si>
    <t>DARK-1415-20201209-13_34_18</t>
  </si>
  <si>
    <t>20201209 13:36:47</t>
  </si>
  <si>
    <t>13:36:47</t>
  </si>
  <si>
    <t>RECT-1416-20201209-13_36_50</t>
  </si>
  <si>
    <t>DARK-1417-20201209-13_36_57</t>
  </si>
  <si>
    <t>20201209 13:40:34</t>
  </si>
  <si>
    <t>13:40:34</t>
  </si>
  <si>
    <t>ANU65</t>
  </si>
  <si>
    <t>RECT-1420-20201209-13_40_37</t>
  </si>
  <si>
    <t>DARK-1421-20201209-13_40_44</t>
  </si>
  <si>
    <t>20201209 13:42:28</t>
  </si>
  <si>
    <t>13:42:28</t>
  </si>
  <si>
    <t>RECT-1422-20201209-13_42_30</t>
  </si>
  <si>
    <t>DARK-1423-20201209-13_42_38</t>
  </si>
  <si>
    <t>20201209 13:46:37</t>
  </si>
  <si>
    <t>13:46:37</t>
  </si>
  <si>
    <t>2214.4</t>
  </si>
  <si>
    <t>_10</t>
  </si>
  <si>
    <t>RECT-1426-20201209-13_46_39</t>
  </si>
  <si>
    <t>DARK-1427-20201209-13_46_47</t>
  </si>
  <si>
    <t>20201209 13:48:44</t>
  </si>
  <si>
    <t>13:48:44</t>
  </si>
  <si>
    <t>RECT-1428-20201209-13_48_47</t>
  </si>
  <si>
    <t>DARK-1429-20201209-13_48_54</t>
  </si>
  <si>
    <t>20201209 13:51:25</t>
  </si>
  <si>
    <t>13:51:25</t>
  </si>
  <si>
    <t>RECT-1430-20201209-13_51_27</t>
  </si>
  <si>
    <t>DARK-1431-20201209-13_51_35</t>
  </si>
  <si>
    <t>20201209 13:55:41</t>
  </si>
  <si>
    <t>13:55:41</t>
  </si>
  <si>
    <t>RECT-1434-20201209-13_55_43</t>
  </si>
  <si>
    <t>DARK-1435-20201209-13_55_51</t>
  </si>
  <si>
    <t>20201209 14:02:55</t>
  </si>
  <si>
    <t>14:02:55</t>
  </si>
  <si>
    <t>RECT-1438-20201209-14_02_58</t>
  </si>
  <si>
    <t>DARK-1439-20201209-14_03_06</t>
  </si>
  <si>
    <t>13:59:31</t>
  </si>
  <si>
    <t>20201209 14:04:27</t>
  </si>
  <si>
    <t>14:04:27</t>
  </si>
  <si>
    <t>RECT-1442-20201209-14_04_31</t>
  </si>
  <si>
    <t>DARK-1443-20201209-14_04_38</t>
  </si>
  <si>
    <t>20201209 14:08:39</t>
  </si>
  <si>
    <t>14:08:39</t>
  </si>
  <si>
    <t>RECT-1446-20201209-14_08_42</t>
  </si>
  <si>
    <t>DARK-1447-20201209-14_08_50</t>
  </si>
  <si>
    <t>20201209 14:10:17</t>
  </si>
  <si>
    <t>14:10:17</t>
  </si>
  <si>
    <t>RECT-1448-20201209-14_10_20</t>
  </si>
  <si>
    <t>DARK-1449-20201209-14_10_28</t>
  </si>
  <si>
    <t>20201209 14:15:05</t>
  </si>
  <si>
    <t>14:15:05</t>
  </si>
  <si>
    <t>RECT-1454-20201209-14_15_08</t>
  </si>
  <si>
    <t>DARK-1455-20201209-14_15_16</t>
  </si>
  <si>
    <t>20201209 14:17:32</t>
  </si>
  <si>
    <t>14:17:32</t>
  </si>
  <si>
    <t>RECT-1458-20201209-14_17_35</t>
  </si>
  <si>
    <t>DARK-1459-20201209-14_17_43</t>
  </si>
  <si>
    <t>20201209 14:22:24</t>
  </si>
  <si>
    <t>14:22:24</t>
  </si>
  <si>
    <t>588155.01</t>
  </si>
  <si>
    <t>RECT-1462-20201209-14_22_26</t>
  </si>
  <si>
    <t>DARK-1463-20201209-14_22_34</t>
  </si>
  <si>
    <t>20201209 14:25:06</t>
  </si>
  <si>
    <t>14:25:06</t>
  </si>
  <si>
    <t>RECT-1466-20201209-14_25_09</t>
  </si>
  <si>
    <t>DARK-1467-20201209-14_25_16</t>
  </si>
  <si>
    <t>20201209 14:30:36</t>
  </si>
  <si>
    <t>14:30:36</t>
  </si>
  <si>
    <t>V60-96</t>
  </si>
  <si>
    <t>RECT-1470-20201209-14_30_38</t>
  </si>
  <si>
    <t>DARK-1471-20201209-14_30_46</t>
  </si>
  <si>
    <t>20201209 14:32:00</t>
  </si>
  <si>
    <t>14:32:00</t>
  </si>
  <si>
    <t>RECT-1472-20201209-14_32_03</t>
  </si>
  <si>
    <t>DARK-1473-20201209-14_32_10</t>
  </si>
  <si>
    <t>20201209 14:35:51</t>
  </si>
  <si>
    <t>14:35:51</t>
  </si>
  <si>
    <t>RECT-1476-20201209-14_35_54</t>
  </si>
  <si>
    <t>DARK-1477-20201209-14_36_01</t>
  </si>
  <si>
    <t>20201209 14:39:33</t>
  </si>
  <si>
    <t>14:39:33</t>
  </si>
  <si>
    <t>RECT-1478-20201209-14_39_36</t>
  </si>
  <si>
    <t>DARK-1479-20201209-14_39_44</t>
  </si>
  <si>
    <t>20201209 14:45:01</t>
  </si>
  <si>
    <t>14:45:01</t>
  </si>
  <si>
    <t>RECT-1482-20201209-14_45_04</t>
  </si>
  <si>
    <t>DARK-1483-20201209-14_45_12</t>
  </si>
  <si>
    <t>14:41:01</t>
  </si>
  <si>
    <t>20201209 14:46:24</t>
  </si>
  <si>
    <t>14:46:24</t>
  </si>
  <si>
    <t>RECT-1484-20201209-14_46_27</t>
  </si>
  <si>
    <t>DARK-1485-20201209-14_46_35</t>
  </si>
  <si>
    <t>20201209 14:49:04</t>
  </si>
  <si>
    <t>14:49:04</t>
  </si>
  <si>
    <t>RECT-1488-20201209-14_49_07</t>
  </si>
  <si>
    <t>DARK-1489-20201209-14_49_15</t>
  </si>
  <si>
    <t>20201209 14:51:04</t>
  </si>
  <si>
    <t>14:51:04</t>
  </si>
  <si>
    <t>RECT-1490-20201209-14_51_07</t>
  </si>
  <si>
    <t>DARK-1491-20201209-14_51_15</t>
  </si>
  <si>
    <t>20201209 15:22:34</t>
  </si>
  <si>
    <t>15:22:34</t>
  </si>
  <si>
    <t>RECT-1496-20201209-15_22_37</t>
  </si>
  <si>
    <t>DARK-1497-20201209-15_22_45</t>
  </si>
  <si>
    <t>15:19:23</t>
  </si>
  <si>
    <t>20201209 15:24:03</t>
  </si>
  <si>
    <t>15:24:03</t>
  </si>
  <si>
    <t>RECT-1498-20201209-15_24_07</t>
  </si>
  <si>
    <t>DARK-1499-20201209-15_24_14</t>
  </si>
  <si>
    <t>20201209 15:28:04</t>
  </si>
  <si>
    <t>15:28:04</t>
  </si>
  <si>
    <t>RECT-1502-20201209-15_28_07</t>
  </si>
  <si>
    <t>DARK-1503-20201209-15_28_15</t>
  </si>
  <si>
    <t>20201209 15:29:47</t>
  </si>
  <si>
    <t>15:29:47</t>
  </si>
  <si>
    <t>RECT-1504-20201209-15_29_51</t>
  </si>
  <si>
    <t>DARK-1505-20201209-15_29_58</t>
  </si>
  <si>
    <t>20201209 15:34:36</t>
  </si>
  <si>
    <t>15:34:36</t>
  </si>
  <si>
    <t>RECT-1508-20201209-15_34_39</t>
  </si>
  <si>
    <t>DARK-1509-20201209-15_34_47</t>
  </si>
  <si>
    <t>20201209 15:36:43</t>
  </si>
  <si>
    <t>15:36:43</t>
  </si>
  <si>
    <t>RECT-1510-20201209-15_36_47</t>
  </si>
  <si>
    <t>DARK-1511-20201209-15_36_54</t>
  </si>
  <si>
    <t>20201209 15:40:47</t>
  </si>
  <si>
    <t>15:40:47</t>
  </si>
  <si>
    <t>9031</t>
  </si>
  <si>
    <t>RECT-1514-20201209-15_40_51</t>
  </si>
  <si>
    <t>DARK-1515-20201209-15_40_58</t>
  </si>
  <si>
    <t>20201209 15:41:40</t>
  </si>
  <si>
    <t>15:41:40</t>
  </si>
  <si>
    <t>RECT-1516-20201209-15_41_44</t>
  </si>
  <si>
    <t>DARK-1517-20201209-15_41_52</t>
  </si>
  <si>
    <t>20201209 15:43:18</t>
  </si>
  <si>
    <t>15:43:18</t>
  </si>
  <si>
    <t>RECT-1520-20201209-15_43_22</t>
  </si>
  <si>
    <t>DARK-1521-20201209-15_43_30</t>
  </si>
  <si>
    <t>20201209 15:43:54</t>
  </si>
  <si>
    <t>15:43:54</t>
  </si>
  <si>
    <t>RECT-1522-20201209-15_43_58</t>
  </si>
  <si>
    <t>DARK-1523-20201209-15_44_06</t>
  </si>
  <si>
    <t>20201209 15:48:59</t>
  </si>
  <si>
    <t>15:48:59</t>
  </si>
  <si>
    <t>RECT-1526-20201209-15_49_03</t>
  </si>
  <si>
    <t>DARK-1527-20201209-15_49_11</t>
  </si>
  <si>
    <t>20201209 15:50:07</t>
  </si>
  <si>
    <t>15:50:07</t>
  </si>
  <si>
    <t>RECT-1528-20201209-15_50_11</t>
  </si>
  <si>
    <t>DARK-1529-20201209-15_50_19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</si>
</sst>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94"/>
  <sheetViews>
    <sheetView tabSelected="1" workbookViewId="0"/>
  </sheetViews>
  <sheetFormatPr defaultRowHeight="15" x14ac:dyDescent="0.25"/>
  <sheetData>
    <row r="2" spans="1:174" x14ac:dyDescent="0.25">
      <c r="A2" t="s">
        <v>27</v>
      </c>
      <c r="B2" t="s">
        <v>28</v>
      </c>
      <c r="C2" t="s">
        <v>30</v>
      </c>
    </row>
    <row r="3" spans="1:174" x14ac:dyDescent="0.25">
      <c r="B3" t="s">
        <v>29</v>
      </c>
      <c r="C3">
        <v>21</v>
      </c>
    </row>
    <row r="4" spans="1:174" x14ac:dyDescent="0.25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 x14ac:dyDescent="0.25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 x14ac:dyDescent="0.25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4" x14ac:dyDescent="0.25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 x14ac:dyDescent="0.25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 x14ac:dyDescent="0.25">
      <c r="A17">
        <v>1</v>
      </c>
      <c r="B17">
        <v>1607533414.0999999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1607533406.0999999</v>
      </c>
      <c r="I17">
        <f t="shared" ref="I17:I48" si="0">(J17)/1000</f>
        <v>-1.2451860772431686E-4</v>
      </c>
      <c r="J17">
        <f t="shared" ref="J17:J48" si="1">1000*CA17*AH17*(BW17-BX17)/(100*BP17*(1000-AH17*BW17))</f>
        <v>-0.12451860772431687</v>
      </c>
      <c r="K17">
        <f t="shared" ref="K17:K48" si="2">CA17*AH17*(BV17-BU17*(1000-AH17*BX17)/(1000-AH17*BW17))/(100*BP17)</f>
        <v>0.10807516239449622</v>
      </c>
      <c r="L17">
        <f t="shared" ref="L17:L48" si="3">BU17 - IF(AH17&gt;1, K17*BP17*100/(AJ17*CI17), 0)</f>
        <v>399.91629032258101</v>
      </c>
      <c r="M17">
        <f t="shared" ref="M17:M48" si="4">((S17-I17/2)*L17-K17)/(S17+I17/2)</f>
        <v>434.39996404078823</v>
      </c>
      <c r="N17">
        <f t="shared" ref="N17:N48" si="5">M17*(CB17+CC17)/1000</f>
        <v>44.326230845798456</v>
      </c>
      <c r="O17">
        <f t="shared" ref="O17:O48" si="6">(BU17 - IF(AH17&gt;1, K17*BP17*100/(AJ17*CI17), 0))*(CB17+CC17)/1000</f>
        <v>40.807512134530505</v>
      </c>
      <c r="P17">
        <f t="shared" ref="P17:P48" si="7">2/((1/R17-1/Q17)+SIGN(R17)*SQRT((1/R17-1/Q17)*(1/R17-1/Q17) + 4*BQ17/((BQ17+1)*(BQ17+1))*(2*1/R17*1/Q17-1/Q17*1/Q17)))</f>
        <v>-2.6033306015522677E-3</v>
      </c>
      <c r="Q17">
        <f t="shared" ref="Q17:Q48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2.9629504861904152</v>
      </c>
      <c r="R17">
        <f t="shared" ref="R17:R48" si="9">I17*(1000-(1000*0.61365*EXP(17.502*V17/(240.97+V17))/(CB17+CC17)+BW17)/2)/(1000*0.61365*EXP(17.502*V17/(240.97+V17))/(CB17+CC17)-BW17)</f>
        <v>-2.6046020266028112E-3</v>
      </c>
      <c r="S17">
        <f t="shared" ref="S17:S48" si="10">1/((BQ17+1)/(P17/1.6)+1/(Q17/1.37)) + BQ17/((BQ17+1)/(P17/1.6) + BQ17/(Q17/1.37))</f>
        <v>-1.6277619854439219E-3</v>
      </c>
      <c r="T17">
        <f t="shared" ref="T17:T48" si="11">(BM17*BO17)</f>
        <v>231.28985986928151</v>
      </c>
      <c r="U17">
        <f t="shared" ref="U17:U48" si="12">(CD17+(T17+2*0.95*0.0000000567*(((CD17+$B$7)+273)^4-(CD17+273)^4)-44100*I17)/(1.84*29.3*Q17+8*0.95*0.0000000567*(CD17+273)^3))</f>
        <v>33.058528392779756</v>
      </c>
      <c r="V17">
        <f t="shared" ref="V17:V48" si="13">($C$7*CE17+$D$7*CF17+$E$7*U17)</f>
        <v>31.996638709677399</v>
      </c>
      <c r="W17">
        <f t="shared" ref="W17:W48" si="14">0.61365*EXP(17.502*V17/(240.97+V17))</f>
        <v>4.7741748390784551</v>
      </c>
      <c r="X17">
        <f t="shared" ref="X17:X48" si="15">(Y17/Z17*100)</f>
        <v>0.2194714029391758</v>
      </c>
      <c r="Y17">
        <f t="shared" ref="Y17:Y48" si="16">BW17*(CB17+CC17)/1000</f>
        <v>1.0292380226975569E-2</v>
      </c>
      <c r="Z17">
        <f t="shared" ref="Z17:Z48" si="17">0.61365*EXP(17.502*CD17/(240.97+CD17))</f>
        <v>4.6896224697793514</v>
      </c>
      <c r="AA17">
        <f t="shared" ref="AA17:AA48" si="18">(W17-BW17*(CB17+CC17)/1000)</f>
        <v>4.7638824588514792</v>
      </c>
      <c r="AB17">
        <f t="shared" ref="AB17:AB48" si="19">(-I17*44100)</f>
        <v>5.4912706006423733</v>
      </c>
      <c r="AC17">
        <f t="shared" ref="AC17:AC48" si="20">2*29.3*Q17*0.92*(CD17-V17)</f>
        <v>-50.370729216234871</v>
      </c>
      <c r="AD17">
        <f t="shared" ref="AD17:AD48" si="21">2*0.95*0.0000000567*(((CD17+$B$7)+273)^4-(V17+273)^4)</f>
        <v>-3.8492545853060576</v>
      </c>
      <c r="AE17">
        <f t="shared" ref="AE17:AE48" si="22">T17+AD17+AB17+AC17</f>
        <v>182.56114666838295</v>
      </c>
      <c r="AF17">
        <v>0</v>
      </c>
      <c r="AG17">
        <v>0</v>
      </c>
      <c r="AH17">
        <f t="shared" ref="AH17:AH48" si="23">IF(AF17*$H$13&gt;=AJ17,1,(AJ17/(AJ17-AF17*$H$13)))</f>
        <v>1</v>
      </c>
      <c r="AI17">
        <f t="shared" ref="AI17:AI48" si="24">(AH17-1)*100</f>
        <v>0</v>
      </c>
      <c r="AJ17">
        <f t="shared" ref="AJ17:AJ48" si="25">MAX(0,($B$13+$C$13*CI17)/(1+$D$13*CI17)*CB17/(CD17+273)*$E$13)</f>
        <v>53063.067066214528</v>
      </c>
      <c r="AK17" t="s">
        <v>294</v>
      </c>
      <c r="AL17">
        <v>10143.9</v>
      </c>
      <c r="AM17">
        <v>715.47692307692296</v>
      </c>
      <c r="AN17">
        <v>3262.08</v>
      </c>
      <c r="AO17">
        <f t="shared" ref="AO17:AO48" si="26">1-AM17/AN17</f>
        <v>0.78066849277855754</v>
      </c>
      <c r="AP17">
        <v>-0.57774747981622299</v>
      </c>
      <c r="AQ17" t="s">
        <v>295</v>
      </c>
      <c r="AR17">
        <v>15426.5</v>
      </c>
      <c r="AS17">
        <v>3.22101923076923</v>
      </c>
      <c r="AT17">
        <v>1.1399999999999999</v>
      </c>
      <c r="AU17">
        <f t="shared" ref="AU17:AU48" si="27">1-AS17/AT17</f>
        <v>-1.8254554655870443</v>
      </c>
      <c r="AV17">
        <v>0.5</v>
      </c>
      <c r="AW17">
        <f t="shared" ref="AW17:AW48" si="28">BM17</f>
        <v>1180.1831918768391</v>
      </c>
      <c r="AX17">
        <f t="shared" ref="AX17:AX48" si="29">K17</f>
        <v>0.10807516239449622</v>
      </c>
      <c r="AY17">
        <f t="shared" ref="AY17:AY48" si="30">AU17*AV17*AW17</f>
        <v>-1077.1859290027696</v>
      </c>
      <c r="AZ17">
        <f t="shared" ref="AZ17:AZ48" si="31">(AX17-AP17)/AW17</f>
        <v>5.8111541236243087E-4</v>
      </c>
      <c r="BA17">
        <f t="shared" ref="BA17:BA48" si="32">(AN17-AT17)/AT17</f>
        <v>2860.4736842105267</v>
      </c>
      <c r="BB17" t="s">
        <v>296</v>
      </c>
      <c r="BC17">
        <v>3.22101923076923</v>
      </c>
      <c r="BD17">
        <v>1.95</v>
      </c>
      <c r="BE17">
        <f t="shared" ref="BE17:BE48" si="33">1-BD17/AT17</f>
        <v>-0.71052631578947389</v>
      </c>
      <c r="BF17">
        <f t="shared" ref="BF17:BF48" si="34">(AT17-BC17)/(AT17-BD17)</f>
        <v>2.5691595441595427</v>
      </c>
      <c r="BG17">
        <f t="shared" ref="BG17:BG48" si="35">(AN17-AT17)/(AN17-BD17)</f>
        <v>1.0002484563499001</v>
      </c>
      <c r="BH17">
        <f t="shared" ref="BH17:BH48" si="36">(AT17-BC17)/(AT17-AM17)</f>
        <v>2.9132180677508344E-3</v>
      </c>
      <c r="BI17">
        <f t="shared" ref="BI17:BI48" si="37">(AN17-AT17)/(AN17-AM17)</f>
        <v>1.2805057959562423</v>
      </c>
      <c r="BJ17">
        <f t="shared" ref="BJ17:BJ48" si="38">(BF17*BD17/BC17)</f>
        <v>1.5553651661727814</v>
      </c>
      <c r="BK17">
        <f t="shared" ref="BK17:BK48" si="39">(1-BJ17)</f>
        <v>-0.55536516617278142</v>
      </c>
      <c r="BL17">
        <f t="shared" ref="BL17:BL48" si="40">$B$11*CJ17+$C$11*CK17+$F$11*CL17*(1-CO17)</f>
        <v>1399.9983870967701</v>
      </c>
      <c r="BM17">
        <f t="shared" ref="BM17:BM48" si="41">BL17*BN17</f>
        <v>1180.1831918768391</v>
      </c>
      <c r="BN17">
        <f t="shared" ref="BN17:BN48" si="42">($B$11*$D$9+$C$11*$D$9+$F$11*((CY17+CQ17)/MAX(CY17+CQ17+CZ17, 0.1)*$I$9+CZ17/MAX(CY17+CQ17+CZ17, 0.1)*$J$9))/($B$11+$C$11+$F$11)</f>
        <v>0.84298896538318868</v>
      </c>
      <c r="BO17">
        <f t="shared" ref="BO17:BO48" si="43">($B$11*$K$9+$C$11*$K$9+$F$11*((CY17+CQ17)/MAX(CY17+CQ17+CZ17, 0.1)*$P$9+CZ17/MAX(CY17+CQ17+CZ17, 0.1)*$Q$9))/($B$11+$C$11+$F$11)</f>
        <v>0.19597793076637743</v>
      </c>
      <c r="BP17">
        <v>6</v>
      </c>
      <c r="BQ17">
        <v>0.5</v>
      </c>
      <c r="BR17" t="s">
        <v>297</v>
      </c>
      <c r="BS17">
        <v>2</v>
      </c>
      <c r="BT17">
        <v>1607533406.0999999</v>
      </c>
      <c r="BU17">
        <v>399.91629032258101</v>
      </c>
      <c r="BV17">
        <v>399.98619354838701</v>
      </c>
      <c r="BW17">
        <v>0.100866</v>
      </c>
      <c r="BX17">
        <v>0.25020799999999999</v>
      </c>
      <c r="BY17">
        <v>399.38374193548401</v>
      </c>
      <c r="BZ17">
        <v>0.27054922580645202</v>
      </c>
      <c r="CA17">
        <v>500.21848387096799</v>
      </c>
      <c r="CB17">
        <v>101.940129032258</v>
      </c>
      <c r="CC17">
        <v>0.100005670967742</v>
      </c>
      <c r="CD17">
        <v>31.681306451612901</v>
      </c>
      <c r="CE17">
        <v>31.996638709677399</v>
      </c>
      <c r="CF17">
        <v>999.9</v>
      </c>
      <c r="CG17">
        <v>0</v>
      </c>
      <c r="CH17">
        <v>0</v>
      </c>
      <c r="CI17">
        <v>9997.6838709677395</v>
      </c>
      <c r="CJ17">
        <v>0</v>
      </c>
      <c r="CK17">
        <v>369.039193548387</v>
      </c>
      <c r="CL17">
        <v>1399.9983870967701</v>
      </c>
      <c r="CM17">
        <v>0.90001029032257995</v>
      </c>
      <c r="CN17">
        <v>9.9990058064516205E-2</v>
      </c>
      <c r="CO17">
        <v>0</v>
      </c>
      <c r="CP17">
        <v>3.2608064516129001</v>
      </c>
      <c r="CQ17">
        <v>4.9994800000000001</v>
      </c>
      <c r="CR17">
        <v>437.54258064516102</v>
      </c>
      <c r="CS17">
        <v>11417.6</v>
      </c>
      <c r="CT17">
        <v>45.806322580645201</v>
      </c>
      <c r="CU17">
        <v>47.673000000000002</v>
      </c>
      <c r="CV17">
        <v>46.727645161290297</v>
      </c>
      <c r="CW17">
        <v>47.451387096774198</v>
      </c>
      <c r="CX17">
        <v>48.1328064516129</v>
      </c>
      <c r="CY17">
        <v>1255.5135483870999</v>
      </c>
      <c r="CZ17">
        <v>139.48483870967701</v>
      </c>
      <c r="DA17">
        <v>0</v>
      </c>
      <c r="DB17">
        <v>1607533412.7</v>
      </c>
      <c r="DC17">
        <v>0</v>
      </c>
      <c r="DD17">
        <v>3.22101923076923</v>
      </c>
      <c r="DE17">
        <v>-1.15726581199208E-2</v>
      </c>
      <c r="DF17">
        <v>-4.9958631949602603</v>
      </c>
      <c r="DG17">
        <v>437.59142307692298</v>
      </c>
      <c r="DH17">
        <v>15</v>
      </c>
      <c r="DI17">
        <v>0</v>
      </c>
      <c r="DJ17" t="s">
        <v>298</v>
      </c>
      <c r="DK17">
        <v>1607460980.5999999</v>
      </c>
      <c r="DL17">
        <v>1607460982.5999999</v>
      </c>
      <c r="DM17">
        <v>0</v>
      </c>
      <c r="DN17">
        <v>-6.2E-2</v>
      </c>
      <c r="DO17">
        <v>8.0000000000000002E-3</v>
      </c>
      <c r="DP17">
        <v>0.53200000000000003</v>
      </c>
      <c r="DQ17">
        <v>0.36699999999999999</v>
      </c>
      <c r="DR17">
        <v>400</v>
      </c>
      <c r="DS17">
        <v>24</v>
      </c>
      <c r="DT17">
        <v>0.05</v>
      </c>
      <c r="DU17">
        <v>0.02</v>
      </c>
      <c r="DV17">
        <v>0.10615182310487099</v>
      </c>
      <c r="DW17">
        <v>8.0975415626139705E-2</v>
      </c>
      <c r="DX17">
        <v>4.8458773388021403E-2</v>
      </c>
      <c r="DY17">
        <v>1</v>
      </c>
      <c r="DZ17">
        <v>-6.9512945000000007E-2</v>
      </c>
      <c r="EA17">
        <v>-9.9640371523915694E-2</v>
      </c>
      <c r="EB17">
        <v>5.81433796231728E-2</v>
      </c>
      <c r="EC17">
        <v>1</v>
      </c>
      <c r="ED17">
        <v>-0.14933766666666701</v>
      </c>
      <c r="EE17">
        <v>-4.3085205784202602E-3</v>
      </c>
      <c r="EF17">
        <v>3.9817603588809098E-4</v>
      </c>
      <c r="EG17">
        <v>1</v>
      </c>
      <c r="EH17">
        <v>3</v>
      </c>
      <c r="EI17">
        <v>3</v>
      </c>
      <c r="EJ17" t="s">
        <v>299</v>
      </c>
      <c r="EK17">
        <v>100</v>
      </c>
      <c r="EL17">
        <v>100</v>
      </c>
      <c r="EM17">
        <v>0.53200000000000003</v>
      </c>
      <c r="EN17">
        <v>-0.16969999999999999</v>
      </c>
      <c r="EO17">
        <v>0.69949434017871503</v>
      </c>
      <c r="EP17">
        <v>-1.6043650578588901E-5</v>
      </c>
      <c r="EQ17">
        <v>-1.15305589960158E-6</v>
      </c>
      <c r="ER17">
        <v>3.6581349982770798E-10</v>
      </c>
      <c r="ES17">
        <v>-0.16581377589100901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1207.2</v>
      </c>
      <c r="FB17">
        <v>1207.2</v>
      </c>
      <c r="FC17">
        <v>2</v>
      </c>
      <c r="FD17">
        <v>498.23500000000001</v>
      </c>
      <c r="FE17">
        <v>515.03</v>
      </c>
      <c r="FF17">
        <v>30.294699999999999</v>
      </c>
      <c r="FG17">
        <v>30.604600000000001</v>
      </c>
      <c r="FH17">
        <v>30.001300000000001</v>
      </c>
      <c r="FI17">
        <v>30.2898</v>
      </c>
      <c r="FJ17">
        <v>30.2879</v>
      </c>
      <c r="FK17">
        <v>18.634699999999999</v>
      </c>
      <c r="FL17">
        <v>100</v>
      </c>
      <c r="FM17">
        <v>0</v>
      </c>
      <c r="FN17">
        <v>-999.9</v>
      </c>
      <c r="FO17">
        <v>400</v>
      </c>
      <c r="FP17">
        <v>60.831200000000003</v>
      </c>
      <c r="FQ17">
        <v>98.143000000000001</v>
      </c>
      <c r="FR17">
        <v>102.989</v>
      </c>
    </row>
    <row r="18" spans="1:174" x14ac:dyDescent="0.25">
      <c r="A18">
        <v>2</v>
      </c>
      <c r="B18">
        <v>1607533704.5999999</v>
      </c>
      <c r="C18">
        <v>290.5</v>
      </c>
      <c r="D18" t="s">
        <v>300</v>
      </c>
      <c r="E18" t="s">
        <v>301</v>
      </c>
      <c r="F18" t="s">
        <v>292</v>
      </c>
      <c r="G18" t="s">
        <v>293</v>
      </c>
      <c r="H18">
        <v>1607533696.8499999</v>
      </c>
      <c r="I18">
        <f t="shared" si="0"/>
        <v>4.7549569517427458E-4</v>
      </c>
      <c r="J18">
        <f t="shared" si="1"/>
        <v>0.47549569517427459</v>
      </c>
      <c r="K18">
        <f t="shared" si="2"/>
        <v>0.91727662888778605</v>
      </c>
      <c r="L18">
        <f t="shared" si="3"/>
        <v>398.651833333333</v>
      </c>
      <c r="M18">
        <f t="shared" si="4"/>
        <v>215.82055469112021</v>
      </c>
      <c r="N18">
        <f t="shared" si="5"/>
        <v>22.020532940599459</v>
      </c>
      <c r="O18">
        <f t="shared" si="6"/>
        <v>40.675114751283758</v>
      </c>
      <c r="P18">
        <f t="shared" si="7"/>
        <v>9.3196899370521502E-3</v>
      </c>
      <c r="Q18">
        <f t="shared" si="8"/>
        <v>2.9633680563600615</v>
      </c>
      <c r="R18">
        <f t="shared" si="9"/>
        <v>9.3034372126523674E-3</v>
      </c>
      <c r="S18">
        <f t="shared" si="10"/>
        <v>5.8161061085354911E-3</v>
      </c>
      <c r="T18">
        <f t="shared" si="11"/>
        <v>231.29073991115121</v>
      </c>
      <c r="U18">
        <f t="shared" si="12"/>
        <v>34.273879526958545</v>
      </c>
      <c r="V18">
        <f t="shared" si="13"/>
        <v>33.38888</v>
      </c>
      <c r="W18">
        <f t="shared" si="14"/>
        <v>5.1635527148502351</v>
      </c>
      <c r="X18">
        <f t="shared" si="15"/>
        <v>1.6344761890782644</v>
      </c>
      <c r="Y18">
        <f t="shared" si="16"/>
        <v>8.2816564131990067E-2</v>
      </c>
      <c r="Z18">
        <f t="shared" si="17"/>
        <v>5.0668565675889763</v>
      </c>
      <c r="AA18">
        <f t="shared" si="18"/>
        <v>5.0807361507182449</v>
      </c>
      <c r="AB18">
        <f t="shared" si="19"/>
        <v>-20.969360157185509</v>
      </c>
      <c r="AC18">
        <f t="shared" si="20"/>
        <v>-53.837360098584831</v>
      </c>
      <c r="AD18">
        <f t="shared" si="21"/>
        <v>-4.1697671352827035</v>
      </c>
      <c r="AE18">
        <f t="shared" si="22"/>
        <v>152.31425252009814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52837.249117764957</v>
      </c>
      <c r="AK18" t="s">
        <v>294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302</v>
      </c>
      <c r="AR18">
        <v>15392.7</v>
      </c>
      <c r="AS18">
        <v>895.14660000000003</v>
      </c>
      <c r="AT18">
        <v>948.71</v>
      </c>
      <c r="AU18">
        <f t="shared" si="27"/>
        <v>5.6459191955392063E-2</v>
      </c>
      <c r="AV18">
        <v>0.5</v>
      </c>
      <c r="AW18">
        <f t="shared" si="28"/>
        <v>1180.1848775687854</v>
      </c>
      <c r="AX18">
        <f t="shared" si="29"/>
        <v>0.91727662888778605</v>
      </c>
      <c r="AY18">
        <f t="shared" si="30"/>
        <v>33.316142272753467</v>
      </c>
      <c r="AZ18">
        <f t="shared" si="31"/>
        <v>1.2667711111362496E-3</v>
      </c>
      <c r="BA18">
        <f t="shared" si="32"/>
        <v>2.4384374571786949</v>
      </c>
      <c r="BB18" t="s">
        <v>303</v>
      </c>
      <c r="BC18">
        <v>895.14660000000003</v>
      </c>
      <c r="BD18">
        <v>616.92999999999995</v>
      </c>
      <c r="BE18">
        <f t="shared" si="33"/>
        <v>0.34971698411527241</v>
      </c>
      <c r="BF18">
        <f t="shared" si="34"/>
        <v>0.16144252215323404</v>
      </c>
      <c r="BG18">
        <f t="shared" si="35"/>
        <v>0.87457044023968389</v>
      </c>
      <c r="BH18">
        <f t="shared" si="36"/>
        <v>0.22965610498576847</v>
      </c>
      <c r="BI18">
        <f t="shared" si="37"/>
        <v>0.90841404416864213</v>
      </c>
      <c r="BJ18">
        <f t="shared" si="38"/>
        <v>0.11126527787961733</v>
      </c>
      <c r="BK18">
        <f t="shared" si="39"/>
        <v>0.88873472212038263</v>
      </c>
      <c r="BL18">
        <f t="shared" si="40"/>
        <v>1400</v>
      </c>
      <c r="BM18">
        <f t="shared" si="41"/>
        <v>1180.1848775687854</v>
      </c>
      <c r="BN18">
        <f t="shared" si="42"/>
        <v>0.84298919826341812</v>
      </c>
      <c r="BO18">
        <f t="shared" si="43"/>
        <v>0.19597839652683632</v>
      </c>
      <c r="BP18">
        <v>6</v>
      </c>
      <c r="BQ18">
        <v>0.5</v>
      </c>
      <c r="BR18" t="s">
        <v>297</v>
      </c>
      <c r="BS18">
        <v>2</v>
      </c>
      <c r="BT18">
        <v>1607533696.8499999</v>
      </c>
      <c r="BU18">
        <v>398.651833333333</v>
      </c>
      <c r="BV18">
        <v>399.97953333333299</v>
      </c>
      <c r="BW18">
        <v>0.81167503333333302</v>
      </c>
      <c r="BX18">
        <v>0.24175823333333299</v>
      </c>
      <c r="BY18">
        <v>398.04576666666702</v>
      </c>
      <c r="BZ18">
        <v>0.77206516666666702</v>
      </c>
      <c r="CA18">
        <v>500.188533333333</v>
      </c>
      <c r="CB18">
        <v>101.931733333333</v>
      </c>
      <c r="CC18">
        <v>9.9942806666666703E-2</v>
      </c>
      <c r="CD18">
        <v>33.051893333333297</v>
      </c>
      <c r="CE18">
        <v>33.38888</v>
      </c>
      <c r="CF18">
        <v>999.9</v>
      </c>
      <c r="CG18">
        <v>0</v>
      </c>
      <c r="CH18">
        <v>0</v>
      </c>
      <c r="CI18">
        <v>10000.873666666699</v>
      </c>
      <c r="CJ18">
        <v>0</v>
      </c>
      <c r="CK18">
        <v>338.512133333333</v>
      </c>
      <c r="CL18">
        <v>1400</v>
      </c>
      <c r="CM18">
        <v>0.90000360000000001</v>
      </c>
      <c r="CN18">
        <v>9.9996323333333303E-2</v>
      </c>
      <c r="CO18">
        <v>0</v>
      </c>
      <c r="CP18">
        <v>895.53096666666704</v>
      </c>
      <c r="CQ18">
        <v>4.9994800000000001</v>
      </c>
      <c r="CR18">
        <v>12769.2633333333</v>
      </c>
      <c r="CS18">
        <v>11417.586666666701</v>
      </c>
      <c r="CT18">
        <v>47.2541333333333</v>
      </c>
      <c r="CU18">
        <v>49.020666666666699</v>
      </c>
      <c r="CV18">
        <v>48.1850666666666</v>
      </c>
      <c r="CW18">
        <v>48.801666666666598</v>
      </c>
      <c r="CX18">
        <v>49.582999999999998</v>
      </c>
      <c r="CY18">
        <v>1255.5053333333301</v>
      </c>
      <c r="CZ18">
        <v>139.49600000000001</v>
      </c>
      <c r="DA18">
        <v>0</v>
      </c>
      <c r="DB18">
        <v>201.799999952316</v>
      </c>
      <c r="DC18">
        <v>0</v>
      </c>
      <c r="DD18">
        <v>895.14660000000003</v>
      </c>
      <c r="DE18">
        <v>-31.804076865138001</v>
      </c>
      <c r="DF18">
        <v>-566.46922972064897</v>
      </c>
      <c r="DG18">
        <v>12763.216</v>
      </c>
      <c r="DH18">
        <v>15</v>
      </c>
      <c r="DI18">
        <v>1607533480.5999999</v>
      </c>
      <c r="DJ18" t="s">
        <v>304</v>
      </c>
      <c r="DK18">
        <v>1607533480.5999999</v>
      </c>
      <c r="DL18">
        <v>1607533476.5999999</v>
      </c>
      <c r="DM18">
        <v>1</v>
      </c>
      <c r="DN18">
        <v>7.2999999999999995E-2</v>
      </c>
      <c r="DO18">
        <v>0.216</v>
      </c>
      <c r="DP18">
        <v>0.60499999999999998</v>
      </c>
      <c r="DQ18">
        <v>4.7E-2</v>
      </c>
      <c r="DR18">
        <v>400</v>
      </c>
      <c r="DS18">
        <v>0</v>
      </c>
      <c r="DT18">
        <v>0.33</v>
      </c>
      <c r="DU18">
        <v>0.13</v>
      </c>
      <c r="DV18">
        <v>0.92331267436456199</v>
      </c>
      <c r="DW18">
        <v>-0.26624854358115102</v>
      </c>
      <c r="DX18">
        <v>3.0094412539304401E-2</v>
      </c>
      <c r="DY18">
        <v>1</v>
      </c>
      <c r="DZ18">
        <v>-1.3275809999999999</v>
      </c>
      <c r="EA18">
        <v>0.34969334816462699</v>
      </c>
      <c r="EB18">
        <v>3.5905209403836298E-2</v>
      </c>
      <c r="EC18">
        <v>0</v>
      </c>
      <c r="ED18">
        <v>0.5699168</v>
      </c>
      <c r="EE18">
        <v>-0.18883178642936599</v>
      </c>
      <c r="EF18">
        <v>1.36270260839749E-2</v>
      </c>
      <c r="EG18">
        <v>1</v>
      </c>
      <c r="EH18">
        <v>2</v>
      </c>
      <c r="EI18">
        <v>3</v>
      </c>
      <c r="EJ18" t="s">
        <v>305</v>
      </c>
      <c r="EK18">
        <v>100</v>
      </c>
      <c r="EL18">
        <v>100</v>
      </c>
      <c r="EM18">
        <v>0.60599999999999998</v>
      </c>
      <c r="EN18">
        <v>3.9899999999999998E-2</v>
      </c>
      <c r="EO18">
        <v>0.77220637811186199</v>
      </c>
      <c r="EP18">
        <v>-1.6043650578588901E-5</v>
      </c>
      <c r="EQ18">
        <v>-1.15305589960158E-6</v>
      </c>
      <c r="ER18">
        <v>3.6581349982770798E-10</v>
      </c>
      <c r="ES18">
        <v>4.9862083588797602E-2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3.7</v>
      </c>
      <c r="FB18">
        <v>3.8</v>
      </c>
      <c r="FC18">
        <v>2</v>
      </c>
      <c r="FD18">
        <v>500.22399999999999</v>
      </c>
      <c r="FE18">
        <v>511.03</v>
      </c>
      <c r="FF18">
        <v>31.379200000000001</v>
      </c>
      <c r="FG18">
        <v>31.6144</v>
      </c>
      <c r="FH18">
        <v>30.000900000000001</v>
      </c>
      <c r="FI18">
        <v>31.279399999999999</v>
      </c>
      <c r="FJ18">
        <v>31.277200000000001</v>
      </c>
      <c r="FK18">
        <v>18.666</v>
      </c>
      <c r="FL18">
        <v>100</v>
      </c>
      <c r="FM18">
        <v>0</v>
      </c>
      <c r="FN18">
        <v>-999.9</v>
      </c>
      <c r="FO18">
        <v>400</v>
      </c>
      <c r="FP18">
        <v>60.831200000000003</v>
      </c>
      <c r="FQ18">
        <v>97.991100000000003</v>
      </c>
      <c r="FR18">
        <v>102.788</v>
      </c>
    </row>
    <row r="19" spans="1:174" x14ac:dyDescent="0.25">
      <c r="A19">
        <v>3</v>
      </c>
      <c r="B19">
        <v>1607533967.5999999</v>
      </c>
      <c r="C19">
        <v>553.5</v>
      </c>
      <c r="D19" t="s">
        <v>306</v>
      </c>
      <c r="E19" t="s">
        <v>307</v>
      </c>
      <c r="F19" t="s">
        <v>292</v>
      </c>
      <c r="G19" t="s">
        <v>293</v>
      </c>
      <c r="H19">
        <v>1607533959.5999999</v>
      </c>
      <c r="I19">
        <f t="shared" si="0"/>
        <v>2.7940425192129299E-4</v>
      </c>
      <c r="J19">
        <f t="shared" si="1"/>
        <v>0.27940425192129298</v>
      </c>
      <c r="K19">
        <f t="shared" si="2"/>
        <v>0.11437382245252611</v>
      </c>
      <c r="L19">
        <f t="shared" si="3"/>
        <v>399.72274193548401</v>
      </c>
      <c r="M19">
        <f t="shared" si="4"/>
        <v>332.81381991516804</v>
      </c>
      <c r="N19">
        <f t="shared" si="5"/>
        <v>33.949389967319611</v>
      </c>
      <c r="O19">
        <f t="shared" si="6"/>
        <v>40.774578556362222</v>
      </c>
      <c r="P19">
        <f t="shared" si="7"/>
        <v>5.186542795412097E-3</v>
      </c>
      <c r="Q19">
        <f t="shared" si="8"/>
        <v>2.961891238520205</v>
      </c>
      <c r="R19">
        <f t="shared" si="9"/>
        <v>5.1815024733350805E-3</v>
      </c>
      <c r="S19">
        <f t="shared" si="10"/>
        <v>3.2388914802896369E-3</v>
      </c>
      <c r="T19">
        <f t="shared" si="11"/>
        <v>231.29106505313098</v>
      </c>
      <c r="U19">
        <f t="shared" si="12"/>
        <v>35.133477545931207</v>
      </c>
      <c r="V19">
        <f t="shared" si="13"/>
        <v>34.226835483871</v>
      </c>
      <c r="W19">
        <f t="shared" si="14"/>
        <v>5.4109878563328486</v>
      </c>
      <c r="X19">
        <f t="shared" si="15"/>
        <v>1.0914055156343141</v>
      </c>
      <c r="Y19">
        <f t="shared" si="16"/>
        <v>5.7864534354160911E-2</v>
      </c>
      <c r="Z19">
        <f t="shared" si="17"/>
        <v>5.3018363500326107</v>
      </c>
      <c r="AA19">
        <f t="shared" si="18"/>
        <v>5.3531233219786873</v>
      </c>
      <c r="AB19">
        <f t="shared" si="19"/>
        <v>-12.321727509729021</v>
      </c>
      <c r="AC19">
        <f t="shared" si="20"/>
        <v>-58.355854581641715</v>
      </c>
      <c r="AD19">
        <f t="shared" si="21"/>
        <v>-4.5585738920327952</v>
      </c>
      <c r="AE19">
        <f t="shared" si="22"/>
        <v>156.05490906972744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52655.056777178637</v>
      </c>
      <c r="AK19" t="s">
        <v>294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308</v>
      </c>
      <c r="AR19">
        <v>15403.2</v>
      </c>
      <c r="AS19">
        <v>903.12764000000004</v>
      </c>
      <c r="AT19">
        <v>923.93</v>
      </c>
      <c r="AU19">
        <f t="shared" si="27"/>
        <v>2.2515082311430401E-2</v>
      </c>
      <c r="AV19">
        <v>0.5</v>
      </c>
      <c r="AW19">
        <f t="shared" si="28"/>
        <v>1180.1835886512854</v>
      </c>
      <c r="AX19">
        <f t="shared" si="29"/>
        <v>0.11437382245252611</v>
      </c>
      <c r="AY19">
        <f t="shared" si="30"/>
        <v>13.285965320541504</v>
      </c>
      <c r="AZ19">
        <f t="shared" si="31"/>
        <v>5.8645223414749046E-4</v>
      </c>
      <c r="BA19">
        <f t="shared" si="32"/>
        <v>2.5306570844111569</v>
      </c>
      <c r="BB19" t="s">
        <v>309</v>
      </c>
      <c r="BC19">
        <v>903.12764000000004</v>
      </c>
      <c r="BD19">
        <v>681.5</v>
      </c>
      <c r="BE19">
        <f t="shared" si="33"/>
        <v>0.2623900079010314</v>
      </c>
      <c r="BF19">
        <f t="shared" si="34"/>
        <v>8.5807697067194294E-2</v>
      </c>
      <c r="BG19">
        <f t="shared" si="35"/>
        <v>0.90605600291407362</v>
      </c>
      <c r="BH19">
        <f t="shared" si="36"/>
        <v>9.9793969496916379E-2</v>
      </c>
      <c r="BI19">
        <f t="shared" si="37"/>
        <v>0.9181446536321084</v>
      </c>
      <c r="BJ19">
        <f t="shared" si="38"/>
        <v>6.4750477076853621E-2</v>
      </c>
      <c r="BK19">
        <f t="shared" si="39"/>
        <v>0.93524952292314634</v>
      </c>
      <c r="BL19">
        <f t="shared" si="40"/>
        <v>1399.9980645161299</v>
      </c>
      <c r="BM19">
        <f t="shared" si="41"/>
        <v>1180.1835886512854</v>
      </c>
      <c r="BN19">
        <f t="shared" si="42"/>
        <v>0.84298944303125356</v>
      </c>
      <c r="BO19">
        <f t="shared" si="43"/>
        <v>0.19597888606250707</v>
      </c>
      <c r="BP19">
        <v>6</v>
      </c>
      <c r="BQ19">
        <v>0.5</v>
      </c>
      <c r="BR19" t="s">
        <v>297</v>
      </c>
      <c r="BS19">
        <v>2</v>
      </c>
      <c r="BT19">
        <v>1607533959.5999999</v>
      </c>
      <c r="BU19">
        <v>399.72274193548401</v>
      </c>
      <c r="BV19">
        <v>399.99390322580598</v>
      </c>
      <c r="BW19">
        <v>0.56725958064516102</v>
      </c>
      <c r="BX19">
        <v>0.23229854838709699</v>
      </c>
      <c r="BY19">
        <v>399.117387096774</v>
      </c>
      <c r="BZ19">
        <v>0.52462809677419397</v>
      </c>
      <c r="CA19">
        <v>500.19983870967701</v>
      </c>
      <c r="CB19">
        <v>101.907129032258</v>
      </c>
      <c r="CC19">
        <v>0.100023122580645</v>
      </c>
      <c r="CD19">
        <v>33.8613838709677</v>
      </c>
      <c r="CE19">
        <v>34.226835483871</v>
      </c>
      <c r="CF19">
        <v>999.9</v>
      </c>
      <c r="CG19">
        <v>0</v>
      </c>
      <c r="CH19">
        <v>0</v>
      </c>
      <c r="CI19">
        <v>9994.9190322580598</v>
      </c>
      <c r="CJ19">
        <v>0</v>
      </c>
      <c r="CK19">
        <v>829.00303225806499</v>
      </c>
      <c r="CL19">
        <v>1399.9980645161299</v>
      </c>
      <c r="CM19">
        <v>0.89999306451612904</v>
      </c>
      <c r="CN19">
        <v>0.10000691612903199</v>
      </c>
      <c r="CO19">
        <v>0</v>
      </c>
      <c r="CP19">
        <v>903.34674193548403</v>
      </c>
      <c r="CQ19">
        <v>4.9994800000000001</v>
      </c>
      <c r="CR19">
        <v>12902.325806451599</v>
      </c>
      <c r="CS19">
        <v>11417.538709677399</v>
      </c>
      <c r="CT19">
        <v>48.070322580645197</v>
      </c>
      <c r="CU19">
        <v>49.866870967741903</v>
      </c>
      <c r="CV19">
        <v>49.003999999999998</v>
      </c>
      <c r="CW19">
        <v>49.592483870967698</v>
      </c>
      <c r="CX19">
        <v>50.402870967741897</v>
      </c>
      <c r="CY19">
        <v>1255.49096774194</v>
      </c>
      <c r="CZ19">
        <v>139.507096774194</v>
      </c>
      <c r="DA19">
        <v>0</v>
      </c>
      <c r="DB19">
        <v>262.200000047684</v>
      </c>
      <c r="DC19">
        <v>0</v>
      </c>
      <c r="DD19">
        <v>903.12764000000004</v>
      </c>
      <c r="DE19">
        <v>-15.233999994669899</v>
      </c>
      <c r="DF19">
        <v>-193.99230740618199</v>
      </c>
      <c r="DG19">
        <v>12899.4</v>
      </c>
      <c r="DH19">
        <v>15</v>
      </c>
      <c r="DI19">
        <v>1607533480.5999999</v>
      </c>
      <c r="DJ19" t="s">
        <v>304</v>
      </c>
      <c r="DK19">
        <v>1607533480.5999999</v>
      </c>
      <c r="DL19">
        <v>1607533476.5999999</v>
      </c>
      <c r="DM19">
        <v>1</v>
      </c>
      <c r="DN19">
        <v>7.2999999999999995E-2</v>
      </c>
      <c r="DO19">
        <v>0.216</v>
      </c>
      <c r="DP19">
        <v>0.60499999999999998</v>
      </c>
      <c r="DQ19">
        <v>4.7E-2</v>
      </c>
      <c r="DR19">
        <v>400</v>
      </c>
      <c r="DS19">
        <v>0</v>
      </c>
      <c r="DT19">
        <v>0.33</v>
      </c>
      <c r="DU19">
        <v>0.13</v>
      </c>
      <c r="DV19">
        <v>0.115404471180258</v>
      </c>
      <c r="DW19">
        <v>-0.38185821155491301</v>
      </c>
      <c r="DX19">
        <v>3.6964973506232603E-2</v>
      </c>
      <c r="DY19">
        <v>1</v>
      </c>
      <c r="DZ19">
        <v>-0.26929940000000002</v>
      </c>
      <c r="EA19">
        <v>0.50212837374860897</v>
      </c>
      <c r="EB19">
        <v>4.6085935536126402E-2</v>
      </c>
      <c r="EC19">
        <v>0</v>
      </c>
      <c r="ED19">
        <v>0.3345861</v>
      </c>
      <c r="EE19">
        <v>-8.7106091212457895E-2</v>
      </c>
      <c r="EF19">
        <v>6.3103219270757797E-3</v>
      </c>
      <c r="EG19">
        <v>1</v>
      </c>
      <c r="EH19">
        <v>2</v>
      </c>
      <c r="EI19">
        <v>3</v>
      </c>
      <c r="EJ19" t="s">
        <v>305</v>
      </c>
      <c r="EK19">
        <v>100</v>
      </c>
      <c r="EL19">
        <v>100</v>
      </c>
      <c r="EM19">
        <v>0.60599999999999998</v>
      </c>
      <c r="EN19">
        <v>4.2799999999999998E-2</v>
      </c>
      <c r="EO19">
        <v>0.77220637811186199</v>
      </c>
      <c r="EP19">
        <v>-1.6043650578588901E-5</v>
      </c>
      <c r="EQ19">
        <v>-1.15305589960158E-6</v>
      </c>
      <c r="ER19">
        <v>3.6581349982770798E-10</v>
      </c>
      <c r="ES19">
        <v>4.9862083588797602E-2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8.1</v>
      </c>
      <c r="FB19">
        <v>8.1999999999999993</v>
      </c>
      <c r="FC19">
        <v>2</v>
      </c>
      <c r="FD19">
        <v>500.80900000000003</v>
      </c>
      <c r="FE19">
        <v>508.81200000000001</v>
      </c>
      <c r="FF19">
        <v>32.171900000000001</v>
      </c>
      <c r="FG19">
        <v>32.198599999999999</v>
      </c>
      <c r="FH19">
        <v>30.001000000000001</v>
      </c>
      <c r="FI19">
        <v>31.917000000000002</v>
      </c>
      <c r="FJ19">
        <v>31.9267</v>
      </c>
      <c r="FK19">
        <v>18.6922</v>
      </c>
      <c r="FL19">
        <v>100</v>
      </c>
      <c r="FM19">
        <v>0</v>
      </c>
      <c r="FN19">
        <v>-999.9</v>
      </c>
      <c r="FO19">
        <v>400</v>
      </c>
      <c r="FP19">
        <v>60.831200000000003</v>
      </c>
      <c r="FQ19">
        <v>97.922799999999995</v>
      </c>
      <c r="FR19">
        <v>102.676</v>
      </c>
    </row>
    <row r="20" spans="1:174" x14ac:dyDescent="0.25">
      <c r="A20">
        <v>4</v>
      </c>
      <c r="B20">
        <v>1607534239.0999999</v>
      </c>
      <c r="C20">
        <v>825</v>
      </c>
      <c r="D20" t="s">
        <v>310</v>
      </c>
      <c r="E20" t="s">
        <v>311</v>
      </c>
      <c r="F20" t="s">
        <v>312</v>
      </c>
      <c r="G20" t="s">
        <v>313</v>
      </c>
      <c r="H20">
        <v>1607534235.5999999</v>
      </c>
      <c r="I20">
        <f t="shared" si="0"/>
        <v>2.1702235634421174E-3</v>
      </c>
      <c r="J20">
        <f t="shared" si="1"/>
        <v>2.1702235634421174</v>
      </c>
      <c r="K20">
        <f t="shared" si="2"/>
        <v>4.9607729168352437</v>
      </c>
      <c r="L20">
        <f t="shared" si="3"/>
        <v>393.04261538461498</v>
      </c>
      <c r="M20">
        <f t="shared" si="4"/>
        <v>178.22633289795553</v>
      </c>
      <c r="N20">
        <f t="shared" si="5"/>
        <v>18.180716538714371</v>
      </c>
      <c r="O20">
        <f t="shared" si="6"/>
        <v>40.093942694955103</v>
      </c>
      <c r="P20">
        <f t="shared" si="7"/>
        <v>4.1844997442588842E-2</v>
      </c>
      <c r="Q20">
        <f t="shared" si="8"/>
        <v>2.9644004695222468</v>
      </c>
      <c r="R20">
        <f t="shared" si="9"/>
        <v>4.1519598257870771E-2</v>
      </c>
      <c r="S20">
        <f t="shared" si="10"/>
        <v>2.5978773669051974E-2</v>
      </c>
      <c r="T20">
        <f t="shared" si="11"/>
        <v>231.29599115381393</v>
      </c>
      <c r="U20">
        <f t="shared" si="12"/>
        <v>35.250230344739293</v>
      </c>
      <c r="V20">
        <f t="shared" si="13"/>
        <v>34.418338461538497</v>
      </c>
      <c r="W20">
        <f t="shared" si="14"/>
        <v>5.4689614165265992</v>
      </c>
      <c r="X20">
        <f t="shared" si="15"/>
        <v>5.2419296022522062</v>
      </c>
      <c r="Y20">
        <f t="shared" si="16"/>
        <v>0.28739963461798101</v>
      </c>
      <c r="Z20">
        <f t="shared" si="17"/>
        <v>5.4827068737149602</v>
      </c>
      <c r="AA20">
        <f t="shared" si="18"/>
        <v>5.1815617819086182</v>
      </c>
      <c r="AB20">
        <f t="shared" si="19"/>
        <v>-95.706859147797374</v>
      </c>
      <c r="AC20">
        <f t="shared" si="20"/>
        <v>7.2151119489499269</v>
      </c>
      <c r="AD20">
        <f t="shared" si="21"/>
        <v>0.56533046282549027</v>
      </c>
      <c r="AE20">
        <f t="shared" si="22"/>
        <v>143.36957441779197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52623.706085548802</v>
      </c>
      <c r="AK20" t="s">
        <v>294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314</v>
      </c>
      <c r="AR20">
        <v>15384</v>
      </c>
      <c r="AS20">
        <v>1546.99692307692</v>
      </c>
      <c r="AT20">
        <v>1771.48</v>
      </c>
      <c r="AU20">
        <f t="shared" si="27"/>
        <v>0.12672063863158489</v>
      </c>
      <c r="AV20">
        <v>0.5</v>
      </c>
      <c r="AW20">
        <f t="shared" si="28"/>
        <v>1180.2126477081897</v>
      </c>
      <c r="AX20">
        <f t="shared" si="29"/>
        <v>4.9607729168352437</v>
      </c>
      <c r="AY20">
        <f t="shared" si="30"/>
        <v>74.778650219327758</v>
      </c>
      <c r="AZ20">
        <f t="shared" si="31"/>
        <v>4.6928156611492937E-3</v>
      </c>
      <c r="BA20">
        <f t="shared" si="32"/>
        <v>0.84144331293607599</v>
      </c>
      <c r="BB20" t="s">
        <v>315</v>
      </c>
      <c r="BC20">
        <v>1546.99692307692</v>
      </c>
      <c r="BD20">
        <v>742.33</v>
      </c>
      <c r="BE20">
        <f t="shared" si="33"/>
        <v>0.58095490776074243</v>
      </c>
      <c r="BF20">
        <f t="shared" si="34"/>
        <v>0.21812474073077784</v>
      </c>
      <c r="BG20">
        <f t="shared" si="35"/>
        <v>0.5915666236729834</v>
      </c>
      <c r="BH20">
        <f t="shared" si="36"/>
        <v>0.21257805192875603</v>
      </c>
      <c r="BI20">
        <f t="shared" si="37"/>
        <v>0.58532875166435883</v>
      </c>
      <c r="BJ20">
        <f t="shared" si="38"/>
        <v>0.10466765406657974</v>
      </c>
      <c r="BK20">
        <f t="shared" si="39"/>
        <v>0.89533234593342026</v>
      </c>
      <c r="BL20">
        <f t="shared" si="40"/>
        <v>1400.03307692308</v>
      </c>
      <c r="BM20">
        <f t="shared" si="41"/>
        <v>1180.2126477081897</v>
      </c>
      <c r="BN20">
        <f t="shared" si="42"/>
        <v>0.84298911730142811</v>
      </c>
      <c r="BO20">
        <f t="shared" si="43"/>
        <v>0.1959782346028564</v>
      </c>
      <c r="BP20">
        <v>6</v>
      </c>
      <c r="BQ20">
        <v>0.5</v>
      </c>
      <c r="BR20" t="s">
        <v>297</v>
      </c>
      <c r="BS20">
        <v>2</v>
      </c>
      <c r="BT20">
        <v>1607534235.5999999</v>
      </c>
      <c r="BU20">
        <v>393.04261538461498</v>
      </c>
      <c r="BV20">
        <v>400.01607692307698</v>
      </c>
      <c r="BW20">
        <v>2.8173907692307698</v>
      </c>
      <c r="BX20">
        <v>0.22159669230769199</v>
      </c>
      <c r="BY20">
        <v>392.43215384615399</v>
      </c>
      <c r="BZ20">
        <v>2.79341461538462</v>
      </c>
      <c r="CA20">
        <v>500.21899999999999</v>
      </c>
      <c r="CB20">
        <v>101.909153846154</v>
      </c>
      <c r="CC20">
        <v>9.9995100000000003E-2</v>
      </c>
      <c r="CD20">
        <v>34.463484615384601</v>
      </c>
      <c r="CE20">
        <v>34.418338461538497</v>
      </c>
      <c r="CF20">
        <v>999.9</v>
      </c>
      <c r="CG20">
        <v>0</v>
      </c>
      <c r="CH20">
        <v>0</v>
      </c>
      <c r="CI20">
        <v>10008.9430769231</v>
      </c>
      <c r="CJ20">
        <v>0</v>
      </c>
      <c r="CK20">
        <v>653.99053846153799</v>
      </c>
      <c r="CL20">
        <v>1400.03307692308</v>
      </c>
      <c r="CM20">
        <v>0.90000461538461496</v>
      </c>
      <c r="CN20">
        <v>9.9995299999999995E-2</v>
      </c>
      <c r="CO20">
        <v>0</v>
      </c>
      <c r="CP20">
        <v>1537.0315384615401</v>
      </c>
      <c r="CQ20">
        <v>4.9994800000000001</v>
      </c>
      <c r="CR20">
        <v>22534.853846153801</v>
      </c>
      <c r="CS20">
        <v>11417.8461538462</v>
      </c>
      <c r="CT20">
        <v>48.908384615384598</v>
      </c>
      <c r="CU20">
        <v>50.686999999999998</v>
      </c>
      <c r="CV20">
        <v>49.875</v>
      </c>
      <c r="CW20">
        <v>50.244999999999997</v>
      </c>
      <c r="CX20">
        <v>51.240307692307702</v>
      </c>
      <c r="CY20">
        <v>1255.5376923076899</v>
      </c>
      <c r="CZ20">
        <v>139.49538461538501</v>
      </c>
      <c r="DA20">
        <v>0</v>
      </c>
      <c r="DB20">
        <v>64.799999952316298</v>
      </c>
      <c r="DC20">
        <v>0</v>
      </c>
      <c r="DD20">
        <v>1546.99692307692</v>
      </c>
      <c r="DE20">
        <v>-153.99111090578199</v>
      </c>
      <c r="DF20">
        <v>-2142.07179198826</v>
      </c>
      <c r="DG20">
        <v>22673.269230769201</v>
      </c>
      <c r="DH20">
        <v>15</v>
      </c>
      <c r="DI20">
        <v>1607533480.5999999</v>
      </c>
      <c r="DJ20" t="s">
        <v>304</v>
      </c>
      <c r="DK20">
        <v>1607533480.5999999</v>
      </c>
      <c r="DL20">
        <v>1607533476.5999999</v>
      </c>
      <c r="DM20">
        <v>1</v>
      </c>
      <c r="DN20">
        <v>7.2999999999999995E-2</v>
      </c>
      <c r="DO20">
        <v>0.216</v>
      </c>
      <c r="DP20">
        <v>0.60499999999999998</v>
      </c>
      <c r="DQ20">
        <v>4.7E-2</v>
      </c>
      <c r="DR20">
        <v>400</v>
      </c>
      <c r="DS20">
        <v>0</v>
      </c>
      <c r="DT20">
        <v>0.33</v>
      </c>
      <c r="DU20">
        <v>0.13</v>
      </c>
      <c r="DV20">
        <v>4.9765410622236397</v>
      </c>
      <c r="DW20">
        <v>-0.15984040356412399</v>
      </c>
      <c r="DX20">
        <v>3.4246255364598299E-2</v>
      </c>
      <c r="DY20">
        <v>1</v>
      </c>
      <c r="DZ20">
        <v>-6.9881479999999998</v>
      </c>
      <c r="EA20">
        <v>0.11610660734146799</v>
      </c>
      <c r="EB20">
        <v>3.7716122494233201E-2</v>
      </c>
      <c r="EC20">
        <v>1</v>
      </c>
      <c r="ED20">
        <v>2.5964999999999998</v>
      </c>
      <c r="EE20">
        <v>-9.2283870967786105E-3</v>
      </c>
      <c r="EF20">
        <v>8.7334605588696205E-4</v>
      </c>
      <c r="EG20">
        <v>1</v>
      </c>
      <c r="EH20">
        <v>3</v>
      </c>
      <c r="EI20">
        <v>3</v>
      </c>
      <c r="EJ20" t="s">
        <v>299</v>
      </c>
      <c r="EK20">
        <v>100</v>
      </c>
      <c r="EL20">
        <v>100</v>
      </c>
      <c r="EM20">
        <v>0.61</v>
      </c>
      <c r="EN20">
        <v>2.4E-2</v>
      </c>
      <c r="EO20">
        <v>0.77220637811186199</v>
      </c>
      <c r="EP20">
        <v>-1.6043650578588901E-5</v>
      </c>
      <c r="EQ20">
        <v>-1.15305589960158E-6</v>
      </c>
      <c r="ER20">
        <v>3.6581349982770798E-10</v>
      </c>
      <c r="ES20">
        <v>4.9862083588797602E-2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12.6</v>
      </c>
      <c r="FB20">
        <v>12.7</v>
      </c>
      <c r="FC20">
        <v>2</v>
      </c>
      <c r="FD20">
        <v>500.58</v>
      </c>
      <c r="FE20">
        <v>506.47</v>
      </c>
      <c r="FF20">
        <v>32.820500000000003</v>
      </c>
      <c r="FG20">
        <v>32.6708</v>
      </c>
      <c r="FH20">
        <v>30.000499999999999</v>
      </c>
      <c r="FI20">
        <v>32.425899999999999</v>
      </c>
      <c r="FJ20">
        <v>32.437100000000001</v>
      </c>
      <c r="FK20">
        <v>18.7197</v>
      </c>
      <c r="FL20">
        <v>100</v>
      </c>
      <c r="FM20">
        <v>0</v>
      </c>
      <c r="FN20">
        <v>-999.9</v>
      </c>
      <c r="FO20">
        <v>400</v>
      </c>
      <c r="FP20">
        <v>60.831200000000003</v>
      </c>
      <c r="FQ20">
        <v>97.881200000000007</v>
      </c>
      <c r="FR20">
        <v>102.596</v>
      </c>
    </row>
    <row r="21" spans="1:174" x14ac:dyDescent="0.25">
      <c r="A21">
        <v>5</v>
      </c>
      <c r="B21">
        <v>1607534381.0999999</v>
      </c>
      <c r="C21">
        <v>967</v>
      </c>
      <c r="D21" t="s">
        <v>316</v>
      </c>
      <c r="E21" t="s">
        <v>317</v>
      </c>
      <c r="F21" t="s">
        <v>312</v>
      </c>
      <c r="G21" t="s">
        <v>313</v>
      </c>
      <c r="H21">
        <v>1607534373.0999999</v>
      </c>
      <c r="I21">
        <f t="shared" si="0"/>
        <v>3.2257096824324823E-3</v>
      </c>
      <c r="J21">
        <f t="shared" si="1"/>
        <v>3.2257096824324822</v>
      </c>
      <c r="K21">
        <f t="shared" si="2"/>
        <v>7.583088352024018</v>
      </c>
      <c r="L21">
        <f t="shared" si="3"/>
        <v>389.39264516128998</v>
      </c>
      <c r="M21">
        <f t="shared" si="4"/>
        <v>174.30317429253671</v>
      </c>
      <c r="N21">
        <f t="shared" si="5"/>
        <v>17.781625206026909</v>
      </c>
      <c r="O21">
        <f t="shared" si="6"/>
        <v>39.724084787008714</v>
      </c>
      <c r="P21">
        <f t="shared" si="7"/>
        <v>6.3818739944134964E-2</v>
      </c>
      <c r="Q21">
        <f t="shared" si="8"/>
        <v>2.9621439312035038</v>
      </c>
      <c r="R21">
        <f t="shared" si="9"/>
        <v>6.306461517605684E-2</v>
      </c>
      <c r="S21">
        <f t="shared" si="10"/>
        <v>3.9482397018798812E-2</v>
      </c>
      <c r="T21">
        <f t="shared" si="11"/>
        <v>231.29329292091469</v>
      </c>
      <c r="U21">
        <f t="shared" si="12"/>
        <v>35.389678946788777</v>
      </c>
      <c r="V21">
        <f t="shared" si="13"/>
        <v>34.462996774193499</v>
      </c>
      <c r="W21">
        <f t="shared" si="14"/>
        <v>5.4825581824147926</v>
      </c>
      <c r="X21">
        <f t="shared" si="15"/>
        <v>7.4059139315405602</v>
      </c>
      <c r="Y21">
        <f t="shared" si="16"/>
        <v>0.4153764062944868</v>
      </c>
      <c r="Z21">
        <f t="shared" si="17"/>
        <v>5.6087123093001061</v>
      </c>
      <c r="AA21">
        <f t="shared" si="18"/>
        <v>5.0671817761203055</v>
      </c>
      <c r="AB21">
        <f t="shared" si="19"/>
        <v>-142.25379699527247</v>
      </c>
      <c r="AC21">
        <f t="shared" si="20"/>
        <v>65.446659481558612</v>
      </c>
      <c r="AD21">
        <f t="shared" si="21"/>
        <v>5.1432699986825652</v>
      </c>
      <c r="AE21">
        <f t="shared" si="22"/>
        <v>159.62942540588341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52489.459590613609</v>
      </c>
      <c r="AK21" t="s">
        <v>294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318</v>
      </c>
      <c r="AR21">
        <v>15364.5</v>
      </c>
      <c r="AS21">
        <v>1150.4772</v>
      </c>
      <c r="AT21">
        <v>1445.54</v>
      </c>
      <c r="AU21">
        <f t="shared" si="27"/>
        <v>0.20411942941738026</v>
      </c>
      <c r="AV21">
        <v>0.5</v>
      </c>
      <c r="AW21">
        <f t="shared" si="28"/>
        <v>1180.1969531673299</v>
      </c>
      <c r="AX21">
        <f t="shared" si="29"/>
        <v>7.583088352024018</v>
      </c>
      <c r="AY21">
        <f t="shared" si="30"/>
        <v>120.45056434032301</v>
      </c>
      <c r="AZ21">
        <f t="shared" si="31"/>
        <v>6.9148084223898077E-3</v>
      </c>
      <c r="BA21">
        <f t="shared" si="32"/>
        <v>1.2566514935595003</v>
      </c>
      <c r="BB21" t="s">
        <v>319</v>
      </c>
      <c r="BC21">
        <v>1150.4772</v>
      </c>
      <c r="BD21">
        <v>731.86</v>
      </c>
      <c r="BE21">
        <f t="shared" si="33"/>
        <v>0.49371169251629143</v>
      </c>
      <c r="BF21">
        <f t="shared" si="34"/>
        <v>0.41343851586145042</v>
      </c>
      <c r="BG21">
        <f t="shared" si="35"/>
        <v>0.71793757064603081</v>
      </c>
      <c r="BH21">
        <f t="shared" si="36"/>
        <v>0.40416069422873879</v>
      </c>
      <c r="BI21">
        <f t="shared" si="37"/>
        <v>0.71331885854580335</v>
      </c>
      <c r="BJ21">
        <f t="shared" si="38"/>
        <v>0.26300313662744562</v>
      </c>
      <c r="BK21">
        <f t="shared" si="39"/>
        <v>0.73699686337255432</v>
      </c>
      <c r="BL21">
        <f t="shared" si="40"/>
        <v>1400.01419354839</v>
      </c>
      <c r="BM21">
        <f t="shared" si="41"/>
        <v>1180.1969531673299</v>
      </c>
      <c r="BN21">
        <f t="shared" si="42"/>
        <v>0.84298927725587913</v>
      </c>
      <c r="BO21">
        <f t="shared" si="43"/>
        <v>0.19597855451175836</v>
      </c>
      <c r="BP21">
        <v>6</v>
      </c>
      <c r="BQ21">
        <v>0.5</v>
      </c>
      <c r="BR21" t="s">
        <v>297</v>
      </c>
      <c r="BS21">
        <v>2</v>
      </c>
      <c r="BT21">
        <v>1607534373.0999999</v>
      </c>
      <c r="BU21">
        <v>389.39264516128998</v>
      </c>
      <c r="BV21">
        <v>399.995580645161</v>
      </c>
      <c r="BW21">
        <v>4.0716990322580697</v>
      </c>
      <c r="BX21">
        <v>0.218080935483871</v>
      </c>
      <c r="BY21">
        <v>388.77938709677397</v>
      </c>
      <c r="BZ21">
        <v>4.0496245161290298</v>
      </c>
      <c r="CA21">
        <v>500.19106451612902</v>
      </c>
      <c r="CB21">
        <v>101.915516129032</v>
      </c>
      <c r="CC21">
        <v>9.9982316129032203E-2</v>
      </c>
      <c r="CD21">
        <v>34.872819354838697</v>
      </c>
      <c r="CE21">
        <v>34.462996774193499</v>
      </c>
      <c r="CF21">
        <v>999.9</v>
      </c>
      <c r="CG21">
        <v>0</v>
      </c>
      <c r="CH21">
        <v>0</v>
      </c>
      <c r="CI21">
        <v>9995.5280645161292</v>
      </c>
      <c r="CJ21">
        <v>0</v>
      </c>
      <c r="CK21">
        <v>660.21983870967699</v>
      </c>
      <c r="CL21">
        <v>1400.01419354839</v>
      </c>
      <c r="CM21">
        <v>0.89999932258064497</v>
      </c>
      <c r="CN21">
        <v>0.10000045483871001</v>
      </c>
      <c r="CO21">
        <v>0</v>
      </c>
      <c r="CP21">
        <v>1152.6854838709701</v>
      </c>
      <c r="CQ21">
        <v>4.9994800000000001</v>
      </c>
      <c r="CR21">
        <v>16566.916129032299</v>
      </c>
      <c r="CS21">
        <v>11417.6903225806</v>
      </c>
      <c r="CT21">
        <v>49.398935483871</v>
      </c>
      <c r="CU21">
        <v>51.221548387096803</v>
      </c>
      <c r="CV21">
        <v>50.338419354838699</v>
      </c>
      <c r="CW21">
        <v>50.733677419354798</v>
      </c>
      <c r="CX21">
        <v>51.711483870967697</v>
      </c>
      <c r="CY21">
        <v>1255.51322580645</v>
      </c>
      <c r="CZ21">
        <v>139.500967741935</v>
      </c>
      <c r="DA21">
        <v>0</v>
      </c>
      <c r="DB21">
        <v>141.39999985694899</v>
      </c>
      <c r="DC21">
        <v>0</v>
      </c>
      <c r="DD21">
        <v>1150.4772</v>
      </c>
      <c r="DE21">
        <v>-136.84461558575799</v>
      </c>
      <c r="DF21">
        <v>-1861.5230801647399</v>
      </c>
      <c r="DG21">
        <v>16537.867999999999</v>
      </c>
      <c r="DH21">
        <v>15</v>
      </c>
      <c r="DI21">
        <v>1607533480.5999999</v>
      </c>
      <c r="DJ21" t="s">
        <v>304</v>
      </c>
      <c r="DK21">
        <v>1607533480.5999999</v>
      </c>
      <c r="DL21">
        <v>1607533476.5999999</v>
      </c>
      <c r="DM21">
        <v>1</v>
      </c>
      <c r="DN21">
        <v>7.2999999999999995E-2</v>
      </c>
      <c r="DO21">
        <v>0.216</v>
      </c>
      <c r="DP21">
        <v>0.60499999999999998</v>
      </c>
      <c r="DQ21">
        <v>4.7E-2</v>
      </c>
      <c r="DR21">
        <v>400</v>
      </c>
      <c r="DS21">
        <v>0</v>
      </c>
      <c r="DT21">
        <v>0.33</v>
      </c>
      <c r="DU21">
        <v>0.13</v>
      </c>
      <c r="DV21">
        <v>7.5719088183852898</v>
      </c>
      <c r="DW21">
        <v>1.04531387633871</v>
      </c>
      <c r="DX21">
        <v>8.8983293301721403E-2</v>
      </c>
      <c r="DY21">
        <v>0</v>
      </c>
      <c r="DZ21">
        <v>-10.5975366666667</v>
      </c>
      <c r="EA21">
        <v>-1.45040355951056</v>
      </c>
      <c r="EB21">
        <v>0.118636769126982</v>
      </c>
      <c r="EC21">
        <v>0</v>
      </c>
      <c r="ED21">
        <v>3.8517903333333301</v>
      </c>
      <c r="EE21">
        <v>0.44826580645161301</v>
      </c>
      <c r="EF21">
        <v>3.2339759892257902E-2</v>
      </c>
      <c r="EG21">
        <v>0</v>
      </c>
      <c r="EH21">
        <v>0</v>
      </c>
      <c r="EI21">
        <v>3</v>
      </c>
      <c r="EJ21" t="s">
        <v>320</v>
      </c>
      <c r="EK21">
        <v>100</v>
      </c>
      <c r="EL21">
        <v>100</v>
      </c>
      <c r="EM21">
        <v>0.61299999999999999</v>
      </c>
      <c r="EN21">
        <v>2.2100000000000002E-2</v>
      </c>
      <c r="EO21">
        <v>0.77220637811186199</v>
      </c>
      <c r="EP21">
        <v>-1.6043650578588901E-5</v>
      </c>
      <c r="EQ21">
        <v>-1.15305589960158E-6</v>
      </c>
      <c r="ER21">
        <v>3.6581349982770798E-10</v>
      </c>
      <c r="ES21">
        <v>4.9862083588797602E-2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15</v>
      </c>
      <c r="FB21">
        <v>15.1</v>
      </c>
      <c r="FC21">
        <v>2</v>
      </c>
      <c r="FD21">
        <v>502.62900000000002</v>
      </c>
      <c r="FE21">
        <v>505.52699999999999</v>
      </c>
      <c r="FF21">
        <v>33.217100000000002</v>
      </c>
      <c r="FG21">
        <v>32.898099999999999</v>
      </c>
      <c r="FH21">
        <v>30.000900000000001</v>
      </c>
      <c r="FI21">
        <v>32.658000000000001</v>
      </c>
      <c r="FJ21">
        <v>32.669600000000003</v>
      </c>
      <c r="FK21">
        <v>18.7318</v>
      </c>
      <c r="FL21">
        <v>100</v>
      </c>
      <c r="FM21">
        <v>0</v>
      </c>
      <c r="FN21">
        <v>-999.9</v>
      </c>
      <c r="FO21">
        <v>400</v>
      </c>
      <c r="FP21">
        <v>60.831200000000003</v>
      </c>
      <c r="FQ21">
        <v>97.843900000000005</v>
      </c>
      <c r="FR21">
        <v>102.542</v>
      </c>
    </row>
    <row r="22" spans="1:174" x14ac:dyDescent="0.25">
      <c r="A22">
        <v>6</v>
      </c>
      <c r="B22">
        <v>1607534667.0999999</v>
      </c>
      <c r="C22">
        <v>1253</v>
      </c>
      <c r="D22" t="s">
        <v>321</v>
      </c>
      <c r="E22" t="s">
        <v>322</v>
      </c>
      <c r="F22" t="s">
        <v>312</v>
      </c>
      <c r="G22" t="s">
        <v>313</v>
      </c>
      <c r="H22">
        <v>1607534659.0999999</v>
      </c>
      <c r="I22">
        <f t="shared" si="0"/>
        <v>2.3601099466077839E-3</v>
      </c>
      <c r="J22">
        <f t="shared" si="1"/>
        <v>2.3601099466077837</v>
      </c>
      <c r="K22">
        <f t="shared" si="2"/>
        <v>4.9359702754944168</v>
      </c>
      <c r="L22">
        <f t="shared" si="3"/>
        <v>392.96503225806401</v>
      </c>
      <c r="M22">
        <f t="shared" si="4"/>
        <v>188.72118899921247</v>
      </c>
      <c r="N22">
        <f t="shared" si="5"/>
        <v>19.247515280282784</v>
      </c>
      <c r="O22">
        <f t="shared" si="6"/>
        <v>40.078173008095376</v>
      </c>
      <c r="P22">
        <f t="shared" si="7"/>
        <v>4.4358157654627542E-2</v>
      </c>
      <c r="Q22">
        <f t="shared" si="8"/>
        <v>2.9617898495525807</v>
      </c>
      <c r="R22">
        <f t="shared" si="9"/>
        <v>4.3992363480685491E-2</v>
      </c>
      <c r="S22">
        <f t="shared" si="10"/>
        <v>2.7527840761720247E-2</v>
      </c>
      <c r="T22">
        <f t="shared" si="11"/>
        <v>231.29340851466307</v>
      </c>
      <c r="U22">
        <f t="shared" si="12"/>
        <v>36.074592432530096</v>
      </c>
      <c r="V22">
        <f t="shared" si="13"/>
        <v>34.915248387096803</v>
      </c>
      <c r="W22">
        <f t="shared" si="14"/>
        <v>5.6219160650471727</v>
      </c>
      <c r="X22">
        <f t="shared" si="15"/>
        <v>5.3782752588531446</v>
      </c>
      <c r="Y22">
        <f t="shared" si="16"/>
        <v>0.30948850352040952</v>
      </c>
      <c r="Z22">
        <f t="shared" si="17"/>
        <v>5.7544191887717622</v>
      </c>
      <c r="AA22">
        <f t="shared" si="18"/>
        <v>5.3124275615267633</v>
      </c>
      <c r="AB22">
        <f t="shared" si="19"/>
        <v>-104.08084864540326</v>
      </c>
      <c r="AC22">
        <f t="shared" si="20"/>
        <v>67.232873559888631</v>
      </c>
      <c r="AD22">
        <f t="shared" si="21"/>
        <v>5.3079025496299783</v>
      </c>
      <c r="AE22">
        <f t="shared" si="22"/>
        <v>199.75333597877841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52399.916570221692</v>
      </c>
      <c r="AK22" t="s">
        <v>294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323</v>
      </c>
      <c r="AR22">
        <v>15399.2</v>
      </c>
      <c r="AS22">
        <v>1006.66169230769</v>
      </c>
      <c r="AT22">
        <v>1133.8499999999999</v>
      </c>
      <c r="AU22">
        <f t="shared" si="27"/>
        <v>0.11217383930176816</v>
      </c>
      <c r="AV22">
        <v>0.5</v>
      </c>
      <c r="AW22">
        <f t="shared" si="28"/>
        <v>1180.1965273609223</v>
      </c>
      <c r="AX22">
        <f t="shared" si="29"/>
        <v>4.9359702754944168</v>
      </c>
      <c r="AY22">
        <f t="shared" si="30"/>
        <v>66.193587802344467</v>
      </c>
      <c r="AZ22">
        <f t="shared" si="31"/>
        <v>4.6718640730455726E-3</v>
      </c>
      <c r="BA22">
        <f t="shared" si="32"/>
        <v>1.8769943114168544</v>
      </c>
      <c r="BB22" t="s">
        <v>324</v>
      </c>
      <c r="BC22">
        <v>1006.66169230769</v>
      </c>
      <c r="BD22">
        <v>616.98</v>
      </c>
      <c r="BE22">
        <f t="shared" si="33"/>
        <v>0.45585394893504427</v>
      </c>
      <c r="BF22">
        <f t="shared" si="34"/>
        <v>0.24607407605840909</v>
      </c>
      <c r="BG22">
        <f t="shared" si="35"/>
        <v>0.80459339911534544</v>
      </c>
      <c r="BH22">
        <f t="shared" si="36"/>
        <v>0.30400691322614676</v>
      </c>
      <c r="BI22">
        <f t="shared" si="37"/>
        <v>0.83571327596581146</v>
      </c>
      <c r="BJ22">
        <f t="shared" si="38"/>
        <v>0.15081807980442352</v>
      </c>
      <c r="BK22">
        <f t="shared" si="39"/>
        <v>0.84918192019557648</v>
      </c>
      <c r="BL22">
        <f t="shared" si="40"/>
        <v>1400.0135483870999</v>
      </c>
      <c r="BM22">
        <f t="shared" si="41"/>
        <v>1180.1965273609223</v>
      </c>
      <c r="BN22">
        <f t="shared" si="42"/>
        <v>0.84298936158195037</v>
      </c>
      <c r="BO22">
        <f t="shared" si="43"/>
        <v>0.19597872316390064</v>
      </c>
      <c r="BP22">
        <v>6</v>
      </c>
      <c r="BQ22">
        <v>0.5</v>
      </c>
      <c r="BR22" t="s">
        <v>297</v>
      </c>
      <c r="BS22">
        <v>2</v>
      </c>
      <c r="BT22">
        <v>1607534659.0999999</v>
      </c>
      <c r="BU22">
        <v>392.96503225806401</v>
      </c>
      <c r="BV22">
        <v>399.998290322581</v>
      </c>
      <c r="BW22">
        <v>3.0345235483870998</v>
      </c>
      <c r="BX22">
        <v>0.21212348387096799</v>
      </c>
      <c r="BY22">
        <v>392.26525806451599</v>
      </c>
      <c r="BZ22">
        <v>3.0114919354838698</v>
      </c>
      <c r="CA22">
        <v>500.20154838709698</v>
      </c>
      <c r="CB22">
        <v>101.889161290323</v>
      </c>
      <c r="CC22">
        <v>9.9997332258064495E-2</v>
      </c>
      <c r="CD22">
        <v>35.336306451612899</v>
      </c>
      <c r="CE22">
        <v>34.915248387096803</v>
      </c>
      <c r="CF22">
        <v>999.9</v>
      </c>
      <c r="CG22">
        <v>0</v>
      </c>
      <c r="CH22">
        <v>0</v>
      </c>
      <c r="CI22">
        <v>9996.1070967741907</v>
      </c>
      <c r="CJ22">
        <v>0</v>
      </c>
      <c r="CK22">
        <v>355.19858064516097</v>
      </c>
      <c r="CL22">
        <v>1400.0135483870999</v>
      </c>
      <c r="CM22">
        <v>0.89999722580645203</v>
      </c>
      <c r="CN22">
        <v>0.10000264838709701</v>
      </c>
      <c r="CO22">
        <v>0</v>
      </c>
      <c r="CP22">
        <v>1008.49309677419</v>
      </c>
      <c r="CQ22">
        <v>4.9994800000000001</v>
      </c>
      <c r="CR22">
        <v>14497.064516128999</v>
      </c>
      <c r="CS22">
        <v>11417.664516129</v>
      </c>
      <c r="CT22">
        <v>48.3223548387097</v>
      </c>
      <c r="CU22">
        <v>50.072225806451598</v>
      </c>
      <c r="CV22">
        <v>49.225612903225802</v>
      </c>
      <c r="CW22">
        <v>49.455419354838703</v>
      </c>
      <c r="CX22">
        <v>50.824354838709702</v>
      </c>
      <c r="CY22">
        <v>1255.50870967742</v>
      </c>
      <c r="CZ22">
        <v>139.50483870967699</v>
      </c>
      <c r="DA22">
        <v>0</v>
      </c>
      <c r="DB22">
        <v>285.299999952316</v>
      </c>
      <c r="DC22">
        <v>0</v>
      </c>
      <c r="DD22">
        <v>1006.66169230769</v>
      </c>
      <c r="DE22">
        <v>-145.77217095519001</v>
      </c>
      <c r="DF22">
        <v>-2002.15384630209</v>
      </c>
      <c r="DG22">
        <v>14472.515384615401</v>
      </c>
      <c r="DH22">
        <v>15</v>
      </c>
      <c r="DI22">
        <v>1607534483.5999999</v>
      </c>
      <c r="DJ22" t="s">
        <v>325</v>
      </c>
      <c r="DK22">
        <v>1607534474.0999999</v>
      </c>
      <c r="DL22">
        <v>1607534483.5999999</v>
      </c>
      <c r="DM22">
        <v>2</v>
      </c>
      <c r="DN22">
        <v>8.8999999999999996E-2</v>
      </c>
      <c r="DO22">
        <v>0</v>
      </c>
      <c r="DP22">
        <v>0.69399999999999995</v>
      </c>
      <c r="DQ22">
        <v>4.7E-2</v>
      </c>
      <c r="DR22">
        <v>400</v>
      </c>
      <c r="DS22">
        <v>0</v>
      </c>
      <c r="DT22">
        <v>0.25</v>
      </c>
      <c r="DU22">
        <v>0.11</v>
      </c>
      <c r="DV22">
        <v>4.9371819491571802</v>
      </c>
      <c r="DW22">
        <v>0.12034979868727</v>
      </c>
      <c r="DX22">
        <v>3.4140186843677402E-2</v>
      </c>
      <c r="DY22">
        <v>1</v>
      </c>
      <c r="DZ22">
        <v>-7.0334729999999999</v>
      </c>
      <c r="EA22">
        <v>-0.189537797552844</v>
      </c>
      <c r="EB22">
        <v>4.0015763323137103E-2</v>
      </c>
      <c r="EC22">
        <v>1</v>
      </c>
      <c r="ED22">
        <v>2.822365</v>
      </c>
      <c r="EE22">
        <v>3.2555906562845502E-2</v>
      </c>
      <c r="EF22">
        <v>2.7417679819172402E-3</v>
      </c>
      <c r="EG22">
        <v>1</v>
      </c>
      <c r="EH22">
        <v>3</v>
      </c>
      <c r="EI22">
        <v>3</v>
      </c>
      <c r="EJ22" t="s">
        <v>299</v>
      </c>
      <c r="EK22">
        <v>100</v>
      </c>
      <c r="EL22">
        <v>100</v>
      </c>
      <c r="EM22">
        <v>0.7</v>
      </c>
      <c r="EN22">
        <v>2.3E-2</v>
      </c>
      <c r="EO22">
        <v>0.86137062745176096</v>
      </c>
      <c r="EP22">
        <v>-1.6043650578588901E-5</v>
      </c>
      <c r="EQ22">
        <v>-1.15305589960158E-6</v>
      </c>
      <c r="ER22">
        <v>3.6581349982770798E-10</v>
      </c>
      <c r="ES22">
        <v>4.9665845844795303E-2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3.2</v>
      </c>
      <c r="FB22">
        <v>3.1</v>
      </c>
      <c r="FC22">
        <v>2</v>
      </c>
      <c r="FD22">
        <v>505.38900000000001</v>
      </c>
      <c r="FE22">
        <v>502.58100000000002</v>
      </c>
      <c r="FF22">
        <v>33.8414</v>
      </c>
      <c r="FG22">
        <v>33.4328</v>
      </c>
      <c r="FH22">
        <v>30.000399999999999</v>
      </c>
      <c r="FI22">
        <v>33.168799999999997</v>
      </c>
      <c r="FJ22">
        <v>33.179200000000002</v>
      </c>
      <c r="FK22">
        <v>18.747599999999998</v>
      </c>
      <c r="FL22">
        <v>100</v>
      </c>
      <c r="FM22">
        <v>0</v>
      </c>
      <c r="FN22">
        <v>-999.9</v>
      </c>
      <c r="FO22">
        <v>400</v>
      </c>
      <c r="FP22">
        <v>60.831200000000003</v>
      </c>
      <c r="FQ22">
        <v>97.771199999999993</v>
      </c>
      <c r="FR22">
        <v>102.435</v>
      </c>
    </row>
    <row r="23" spans="1:174" x14ac:dyDescent="0.25">
      <c r="A23">
        <v>7</v>
      </c>
      <c r="B23">
        <v>1607534719.5999999</v>
      </c>
      <c r="C23">
        <v>1305.5</v>
      </c>
      <c r="D23" t="s">
        <v>328</v>
      </c>
      <c r="E23" t="s">
        <v>329</v>
      </c>
      <c r="F23" t="s">
        <v>330</v>
      </c>
      <c r="G23" t="s">
        <v>331</v>
      </c>
      <c r="H23">
        <v>1607534711.8499999</v>
      </c>
      <c r="I23">
        <f t="shared" si="0"/>
        <v>2.2643909150036998E-3</v>
      </c>
      <c r="J23">
        <f t="shared" si="1"/>
        <v>2.2643909150036996</v>
      </c>
      <c r="K23">
        <f t="shared" si="2"/>
        <v>4.7076096172415838</v>
      </c>
      <c r="L23">
        <f t="shared" si="3"/>
        <v>393.27373333333298</v>
      </c>
      <c r="M23">
        <f t="shared" si="4"/>
        <v>187.85953656067107</v>
      </c>
      <c r="N23">
        <f t="shared" si="5"/>
        <v>19.158975746294903</v>
      </c>
      <c r="O23">
        <f t="shared" si="6"/>
        <v>40.108274812840087</v>
      </c>
      <c r="P23">
        <f t="shared" si="7"/>
        <v>4.2075265993108964E-2</v>
      </c>
      <c r="Q23">
        <f t="shared" si="8"/>
        <v>2.9634261851585233</v>
      </c>
      <c r="R23">
        <f t="shared" si="9"/>
        <v>4.1746183627741941E-2</v>
      </c>
      <c r="S23">
        <f t="shared" si="10"/>
        <v>2.6120716824441337E-2</v>
      </c>
      <c r="T23">
        <f t="shared" si="11"/>
        <v>231.2916434536761</v>
      </c>
      <c r="U23">
        <f t="shared" si="12"/>
        <v>36.174875357358871</v>
      </c>
      <c r="V23">
        <f t="shared" si="13"/>
        <v>35.062359999999998</v>
      </c>
      <c r="W23">
        <f t="shared" si="14"/>
        <v>5.6679061106142203</v>
      </c>
      <c r="X23">
        <f t="shared" si="15"/>
        <v>5.1535900535211701</v>
      </c>
      <c r="Y23">
        <f t="shared" si="16"/>
        <v>0.29781024965720404</v>
      </c>
      <c r="Z23">
        <f t="shared" si="17"/>
        <v>5.7786949789249613</v>
      </c>
      <c r="AA23">
        <f t="shared" si="18"/>
        <v>5.370095860957016</v>
      </c>
      <c r="AB23">
        <f t="shared" si="19"/>
        <v>-99.859639351663162</v>
      </c>
      <c r="AC23">
        <f t="shared" si="20"/>
        <v>55.94517383995391</v>
      </c>
      <c r="AD23">
        <f t="shared" si="21"/>
        <v>4.4191226672885504</v>
      </c>
      <c r="AE23">
        <f t="shared" si="22"/>
        <v>191.79630060925541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52433.509276236189</v>
      </c>
      <c r="AK23" t="s">
        <v>294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332</v>
      </c>
      <c r="AR23">
        <v>15399.1</v>
      </c>
      <c r="AS23">
        <v>919.88157692307698</v>
      </c>
      <c r="AT23">
        <v>1043.5</v>
      </c>
      <c r="AU23">
        <f t="shared" si="27"/>
        <v>0.11846518742397993</v>
      </c>
      <c r="AV23">
        <v>0.5</v>
      </c>
      <c r="AW23">
        <f t="shared" si="28"/>
        <v>1180.1873715544773</v>
      </c>
      <c r="AX23">
        <f t="shared" si="29"/>
        <v>4.7076096172415838</v>
      </c>
      <c r="AY23">
        <f t="shared" si="30"/>
        <v>69.905559083307693</v>
      </c>
      <c r="AZ23">
        <f t="shared" si="31"/>
        <v>4.4784050604576688E-3</v>
      </c>
      <c r="BA23">
        <f t="shared" si="32"/>
        <v>2.1260948730234785</v>
      </c>
      <c r="BB23" t="s">
        <v>333</v>
      </c>
      <c r="BC23">
        <v>919.88157692307698</v>
      </c>
      <c r="BD23">
        <v>600.09</v>
      </c>
      <c r="BE23">
        <f t="shared" si="33"/>
        <v>0.42492573071394346</v>
      </c>
      <c r="BF23">
        <f t="shared" si="34"/>
        <v>0.27879033643112028</v>
      </c>
      <c r="BG23">
        <f t="shared" si="35"/>
        <v>0.83342912633030186</v>
      </c>
      <c r="BH23">
        <f t="shared" si="36"/>
        <v>0.3768589217456555</v>
      </c>
      <c r="BI23">
        <f t="shared" si="37"/>
        <v>0.87119191055112932</v>
      </c>
      <c r="BJ23">
        <f t="shared" si="38"/>
        <v>0.18187046809715704</v>
      </c>
      <c r="BK23">
        <f t="shared" si="39"/>
        <v>0.81812953190284299</v>
      </c>
      <c r="BL23">
        <f t="shared" si="40"/>
        <v>1400.0026666666699</v>
      </c>
      <c r="BM23">
        <f t="shared" si="41"/>
        <v>1180.1873715544773</v>
      </c>
      <c r="BN23">
        <f t="shared" si="42"/>
        <v>0.84298937398772178</v>
      </c>
      <c r="BO23">
        <f t="shared" si="43"/>
        <v>0.1959787479754436</v>
      </c>
      <c r="BP23">
        <v>6</v>
      </c>
      <c r="BQ23">
        <v>0.5</v>
      </c>
      <c r="BR23" t="s">
        <v>297</v>
      </c>
      <c r="BS23">
        <v>2</v>
      </c>
      <c r="BT23">
        <v>1607534711.8499999</v>
      </c>
      <c r="BU23">
        <v>393.27373333333298</v>
      </c>
      <c r="BV23">
        <v>399.98873333333302</v>
      </c>
      <c r="BW23">
        <v>2.92011933333333</v>
      </c>
      <c r="BX23">
        <v>0.21189896666666699</v>
      </c>
      <c r="BY23">
        <v>392.57426666666697</v>
      </c>
      <c r="BZ23">
        <v>2.8967160000000001</v>
      </c>
      <c r="CA23">
        <v>500.20566666666701</v>
      </c>
      <c r="CB23">
        <v>101.885633333333</v>
      </c>
      <c r="CC23">
        <v>0.100010286666667</v>
      </c>
      <c r="CD23">
        <v>35.4125333333333</v>
      </c>
      <c r="CE23">
        <v>35.062359999999998</v>
      </c>
      <c r="CF23">
        <v>999.9</v>
      </c>
      <c r="CG23">
        <v>0</v>
      </c>
      <c r="CH23">
        <v>0</v>
      </c>
      <c r="CI23">
        <v>10005.7283333333</v>
      </c>
      <c r="CJ23">
        <v>0</v>
      </c>
      <c r="CK23">
        <v>157.97040000000001</v>
      </c>
      <c r="CL23">
        <v>1400.0026666666699</v>
      </c>
      <c r="CM23">
        <v>0.89999826666666705</v>
      </c>
      <c r="CN23">
        <v>0.100001593333333</v>
      </c>
      <c r="CO23">
        <v>0</v>
      </c>
      <c r="CP23">
        <v>919.86926666666602</v>
      </c>
      <c r="CQ23">
        <v>4.9994800000000001</v>
      </c>
      <c r="CR23">
        <v>13249.7366666667</v>
      </c>
      <c r="CS23">
        <v>11417.586666666701</v>
      </c>
      <c r="CT23">
        <v>48.170533333333303</v>
      </c>
      <c r="CU23">
        <v>49.776866666666699</v>
      </c>
      <c r="CV23">
        <v>48.976900000000001</v>
      </c>
      <c r="CW23">
        <v>49.233133333333299</v>
      </c>
      <c r="CX23">
        <v>50.685200000000002</v>
      </c>
      <c r="CY23">
        <v>1255.49833333333</v>
      </c>
      <c r="CZ23">
        <v>139.50433333333299</v>
      </c>
      <c r="DA23">
        <v>0</v>
      </c>
      <c r="DB23">
        <v>51.299999952316298</v>
      </c>
      <c r="DC23">
        <v>0</v>
      </c>
      <c r="DD23">
        <v>919.88157692307698</v>
      </c>
      <c r="DE23">
        <v>-61.445982915296902</v>
      </c>
      <c r="DF23">
        <v>-768.70085468016202</v>
      </c>
      <c r="DG23">
        <v>13250.503846153801</v>
      </c>
      <c r="DH23">
        <v>15</v>
      </c>
      <c r="DI23">
        <v>1607534483.5999999</v>
      </c>
      <c r="DJ23" t="s">
        <v>325</v>
      </c>
      <c r="DK23">
        <v>1607534474.0999999</v>
      </c>
      <c r="DL23">
        <v>1607534483.5999999</v>
      </c>
      <c r="DM23">
        <v>2</v>
      </c>
      <c r="DN23">
        <v>8.8999999999999996E-2</v>
      </c>
      <c r="DO23">
        <v>0</v>
      </c>
      <c r="DP23">
        <v>0.69399999999999995</v>
      </c>
      <c r="DQ23">
        <v>4.7E-2</v>
      </c>
      <c r="DR23">
        <v>400</v>
      </c>
      <c r="DS23">
        <v>0</v>
      </c>
      <c r="DT23">
        <v>0.25</v>
      </c>
      <c r="DU23">
        <v>0.11</v>
      </c>
      <c r="DV23">
        <v>4.7117910430077297</v>
      </c>
      <c r="DW23">
        <v>-0.35980264184273197</v>
      </c>
      <c r="DX23">
        <v>4.8800109614407901E-2</v>
      </c>
      <c r="DY23">
        <v>1</v>
      </c>
      <c r="DZ23">
        <v>-6.7148880000000002</v>
      </c>
      <c r="EA23">
        <v>0.51751528364850097</v>
      </c>
      <c r="EB23">
        <v>6.2312094781029503E-2</v>
      </c>
      <c r="EC23">
        <v>0</v>
      </c>
      <c r="ED23">
        <v>2.7082203333333301</v>
      </c>
      <c r="EE23">
        <v>-0.245425494994433</v>
      </c>
      <c r="EF23">
        <v>1.7720930277185999E-2</v>
      </c>
      <c r="EG23">
        <v>0</v>
      </c>
      <c r="EH23">
        <v>1</v>
      </c>
      <c r="EI23">
        <v>3</v>
      </c>
      <c r="EJ23" t="s">
        <v>334</v>
      </c>
      <c r="EK23">
        <v>100</v>
      </c>
      <c r="EL23">
        <v>100</v>
      </c>
      <c r="EM23">
        <v>0.69899999999999995</v>
      </c>
      <c r="EN23">
        <v>2.35E-2</v>
      </c>
      <c r="EO23">
        <v>0.86137062745176096</v>
      </c>
      <c r="EP23">
        <v>-1.6043650578588901E-5</v>
      </c>
      <c r="EQ23">
        <v>-1.15305589960158E-6</v>
      </c>
      <c r="ER23">
        <v>3.6581349982770798E-10</v>
      </c>
      <c r="ES23">
        <v>4.9665845844795303E-2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4.0999999999999996</v>
      </c>
      <c r="FB23">
        <v>3.9</v>
      </c>
      <c r="FC23">
        <v>2</v>
      </c>
      <c r="FD23">
        <v>505.32799999999997</v>
      </c>
      <c r="FE23">
        <v>502.58</v>
      </c>
      <c r="FF23">
        <v>33.9163</v>
      </c>
      <c r="FG23">
        <v>33.472900000000003</v>
      </c>
      <c r="FH23">
        <v>30.000299999999999</v>
      </c>
      <c r="FI23">
        <v>33.221800000000002</v>
      </c>
      <c r="FJ23">
        <v>33.234099999999998</v>
      </c>
      <c r="FK23">
        <v>18.752500000000001</v>
      </c>
      <c r="FL23">
        <v>100</v>
      </c>
      <c r="FM23">
        <v>0</v>
      </c>
      <c r="FN23">
        <v>-999.9</v>
      </c>
      <c r="FO23">
        <v>400</v>
      </c>
      <c r="FP23">
        <v>60.831200000000003</v>
      </c>
      <c r="FQ23">
        <v>97.772800000000004</v>
      </c>
      <c r="FR23">
        <v>102.431</v>
      </c>
    </row>
    <row r="24" spans="1:174" x14ac:dyDescent="0.25">
      <c r="A24">
        <v>8</v>
      </c>
      <c r="B24">
        <v>1607534842.0999999</v>
      </c>
      <c r="C24">
        <v>1428</v>
      </c>
      <c r="D24" t="s">
        <v>335</v>
      </c>
      <c r="E24" t="s">
        <v>336</v>
      </c>
      <c r="F24" t="s">
        <v>330</v>
      </c>
      <c r="G24" t="s">
        <v>331</v>
      </c>
      <c r="H24">
        <v>1607534834.3499999</v>
      </c>
      <c r="I24">
        <f t="shared" si="0"/>
        <v>3.5286676724795183E-3</v>
      </c>
      <c r="J24">
        <f t="shared" si="1"/>
        <v>3.5286676724795183</v>
      </c>
      <c r="K24">
        <f t="shared" si="2"/>
        <v>6.5518321028658315</v>
      </c>
      <c r="L24">
        <f t="shared" si="3"/>
        <v>390.48683333333298</v>
      </c>
      <c r="M24">
        <f t="shared" si="4"/>
        <v>208.4517579143876</v>
      </c>
      <c r="N24">
        <f t="shared" si="5"/>
        <v>21.258813165612121</v>
      </c>
      <c r="O24">
        <f t="shared" si="6"/>
        <v>39.823538628416046</v>
      </c>
      <c r="P24">
        <f t="shared" si="7"/>
        <v>6.7600904453176333E-2</v>
      </c>
      <c r="Q24">
        <f t="shared" si="8"/>
        <v>2.9622576870927801</v>
      </c>
      <c r="R24">
        <f t="shared" si="9"/>
        <v>6.6755416556581806E-2</v>
      </c>
      <c r="S24">
        <f t="shared" si="10"/>
        <v>4.179721796869755E-2</v>
      </c>
      <c r="T24">
        <f t="shared" si="11"/>
        <v>231.29001901873741</v>
      </c>
      <c r="U24">
        <f t="shared" si="12"/>
        <v>35.970063770487421</v>
      </c>
      <c r="V24">
        <f t="shared" si="13"/>
        <v>35.101456666666699</v>
      </c>
      <c r="W24">
        <f t="shared" si="14"/>
        <v>5.6801833710887806</v>
      </c>
      <c r="X24">
        <f t="shared" si="15"/>
        <v>7.7602727361040955</v>
      </c>
      <c r="Y24">
        <f t="shared" si="16"/>
        <v>0.45138397669073371</v>
      </c>
      <c r="Z24">
        <f t="shared" si="17"/>
        <v>5.8165993907753153</v>
      </c>
      <c r="AA24">
        <f t="shared" si="18"/>
        <v>5.2287993943980471</v>
      </c>
      <c r="AB24">
        <f t="shared" si="19"/>
        <v>-155.61424435634675</v>
      </c>
      <c r="AC24">
        <f t="shared" si="20"/>
        <v>68.598601432107898</v>
      </c>
      <c r="AD24">
        <f t="shared" si="21"/>
        <v>5.4249157593608386</v>
      </c>
      <c r="AE24">
        <f t="shared" si="22"/>
        <v>149.69929185385939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52380.070544130584</v>
      </c>
      <c r="AK24" t="s">
        <v>294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337</v>
      </c>
      <c r="AR24">
        <v>15461.1</v>
      </c>
      <c r="AS24">
        <v>1011.06672</v>
      </c>
      <c r="AT24">
        <v>1190.69</v>
      </c>
      <c r="AU24">
        <f t="shared" si="27"/>
        <v>0.15085646137953623</v>
      </c>
      <c r="AV24">
        <v>0.5</v>
      </c>
      <c r="AW24">
        <f t="shared" si="28"/>
        <v>1180.17971155445</v>
      </c>
      <c r="AX24">
        <f t="shared" si="29"/>
        <v>6.5518321028658315</v>
      </c>
      <c r="AY24">
        <f t="shared" si="30"/>
        <v>89.018867538513049</v>
      </c>
      <c r="AZ24">
        <f t="shared" si="31"/>
        <v>6.041096549009025E-3</v>
      </c>
      <c r="BA24">
        <f t="shared" si="32"/>
        <v>1.739655157933635</v>
      </c>
      <c r="BB24" t="s">
        <v>338</v>
      </c>
      <c r="BC24">
        <v>1011.06672</v>
      </c>
      <c r="BD24">
        <v>602.85</v>
      </c>
      <c r="BE24">
        <f t="shared" si="33"/>
        <v>0.49369693203100729</v>
      </c>
      <c r="BF24">
        <f t="shared" si="34"/>
        <v>0.3055649156232989</v>
      </c>
      <c r="BG24">
        <f t="shared" si="35"/>
        <v>0.77894352876584572</v>
      </c>
      <c r="BH24">
        <f t="shared" si="36"/>
        <v>0.37798471616780804</v>
      </c>
      <c r="BI24">
        <f t="shared" si="37"/>
        <v>0.81339334691401877</v>
      </c>
      <c r="BJ24">
        <f t="shared" si="38"/>
        <v>0.18219352466027736</v>
      </c>
      <c r="BK24">
        <f t="shared" si="39"/>
        <v>0.81780647533972262</v>
      </c>
      <c r="BL24">
        <f t="shared" si="40"/>
        <v>1399.9936666666699</v>
      </c>
      <c r="BM24">
        <f t="shared" si="41"/>
        <v>1180.17971155445</v>
      </c>
      <c r="BN24">
        <f t="shared" si="42"/>
        <v>0.84298932177629893</v>
      </c>
      <c r="BO24">
        <f t="shared" si="43"/>
        <v>0.19597864355259795</v>
      </c>
      <c r="BP24">
        <v>6</v>
      </c>
      <c r="BQ24">
        <v>0.5</v>
      </c>
      <c r="BR24" t="s">
        <v>297</v>
      </c>
      <c r="BS24">
        <v>2</v>
      </c>
      <c r="BT24">
        <v>1607534834.3499999</v>
      </c>
      <c r="BU24">
        <v>390.48683333333298</v>
      </c>
      <c r="BV24">
        <v>399.99829999999997</v>
      </c>
      <c r="BW24">
        <v>4.4260130000000002</v>
      </c>
      <c r="BX24">
        <v>0.21221833333333301</v>
      </c>
      <c r="BY24">
        <v>389.785233333333</v>
      </c>
      <c r="BZ24">
        <v>4.4036326666666703</v>
      </c>
      <c r="CA24">
        <v>500.22129999999999</v>
      </c>
      <c r="CB24">
        <v>101.884333333333</v>
      </c>
      <c r="CC24">
        <v>9.9998093333333302E-2</v>
      </c>
      <c r="CD24">
        <v>35.530999999999999</v>
      </c>
      <c r="CE24">
        <v>35.101456666666699</v>
      </c>
      <c r="CF24">
        <v>999.9</v>
      </c>
      <c r="CG24">
        <v>0</v>
      </c>
      <c r="CH24">
        <v>0</v>
      </c>
      <c r="CI24">
        <v>9999.232</v>
      </c>
      <c r="CJ24">
        <v>0</v>
      </c>
      <c r="CK24">
        <v>291.22646666666702</v>
      </c>
      <c r="CL24">
        <v>1399.9936666666699</v>
      </c>
      <c r="CM24">
        <v>0.90000136666666697</v>
      </c>
      <c r="CN24">
        <v>9.9998726666666704E-2</v>
      </c>
      <c r="CO24">
        <v>0</v>
      </c>
      <c r="CP24">
        <v>1011.8941</v>
      </c>
      <c r="CQ24">
        <v>4.9994800000000001</v>
      </c>
      <c r="CR24">
        <v>14616.233333333301</v>
      </c>
      <c r="CS24">
        <v>11417.526666666699</v>
      </c>
      <c r="CT24">
        <v>47.822600000000001</v>
      </c>
      <c r="CU24">
        <v>49.436999999999998</v>
      </c>
      <c r="CV24">
        <v>48.622799999999998</v>
      </c>
      <c r="CW24">
        <v>48.974699999999999</v>
      </c>
      <c r="CX24">
        <v>50.370600000000003</v>
      </c>
      <c r="CY24">
        <v>1255.4926666666699</v>
      </c>
      <c r="CZ24">
        <v>139.501</v>
      </c>
      <c r="DA24">
        <v>0</v>
      </c>
      <c r="DB24">
        <v>121.59999990463299</v>
      </c>
      <c r="DC24">
        <v>0</v>
      </c>
      <c r="DD24">
        <v>1011.06672</v>
      </c>
      <c r="DE24">
        <v>-166.197846396172</v>
      </c>
      <c r="DF24">
        <v>-2202.50000331308</v>
      </c>
      <c r="DG24">
        <v>14605.036</v>
      </c>
      <c r="DH24">
        <v>15</v>
      </c>
      <c r="DI24">
        <v>1607534483.5999999</v>
      </c>
      <c r="DJ24" t="s">
        <v>325</v>
      </c>
      <c r="DK24">
        <v>1607534474.0999999</v>
      </c>
      <c r="DL24">
        <v>1607534483.5999999</v>
      </c>
      <c r="DM24">
        <v>2</v>
      </c>
      <c r="DN24">
        <v>8.8999999999999996E-2</v>
      </c>
      <c r="DO24">
        <v>0</v>
      </c>
      <c r="DP24">
        <v>0.69399999999999995</v>
      </c>
      <c r="DQ24">
        <v>4.7E-2</v>
      </c>
      <c r="DR24">
        <v>400</v>
      </c>
      <c r="DS24">
        <v>0</v>
      </c>
      <c r="DT24">
        <v>0.25</v>
      </c>
      <c r="DU24">
        <v>0.11</v>
      </c>
      <c r="DV24">
        <v>6.5325078755696504</v>
      </c>
      <c r="DW24">
        <v>0.903611670483359</v>
      </c>
      <c r="DX24">
        <v>7.8318221327638701E-2</v>
      </c>
      <c r="DY24">
        <v>0</v>
      </c>
      <c r="DZ24">
        <v>-9.5022163333333296</v>
      </c>
      <c r="EA24">
        <v>-1.0355508787541901</v>
      </c>
      <c r="EB24">
        <v>8.8293060447705907E-2</v>
      </c>
      <c r="EC24">
        <v>0</v>
      </c>
      <c r="ED24">
        <v>4.2118603333333304</v>
      </c>
      <c r="EE24">
        <v>0.23301757508342699</v>
      </c>
      <c r="EF24">
        <v>1.6826292616682399E-2</v>
      </c>
      <c r="EG24">
        <v>0</v>
      </c>
      <c r="EH24">
        <v>0</v>
      </c>
      <c r="EI24">
        <v>3</v>
      </c>
      <c r="EJ24" t="s">
        <v>320</v>
      </c>
      <c r="EK24">
        <v>100</v>
      </c>
      <c r="EL24">
        <v>100</v>
      </c>
      <c r="EM24">
        <v>0.70099999999999996</v>
      </c>
      <c r="EN24">
        <v>2.24E-2</v>
      </c>
      <c r="EO24">
        <v>0.86137062745176096</v>
      </c>
      <c r="EP24">
        <v>-1.6043650578588901E-5</v>
      </c>
      <c r="EQ24">
        <v>-1.15305589960158E-6</v>
      </c>
      <c r="ER24">
        <v>3.6581349982770798E-10</v>
      </c>
      <c r="ES24">
        <v>4.9665845844795303E-2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6.1</v>
      </c>
      <c r="FB24">
        <v>6</v>
      </c>
      <c r="FC24">
        <v>2</v>
      </c>
      <c r="FD24">
        <v>505.78699999999998</v>
      </c>
      <c r="FE24">
        <v>501.74799999999999</v>
      </c>
      <c r="FF24">
        <v>34.092300000000002</v>
      </c>
      <c r="FG24">
        <v>33.584299999999999</v>
      </c>
      <c r="FH24">
        <v>30.000499999999999</v>
      </c>
      <c r="FI24">
        <v>33.354999999999997</v>
      </c>
      <c r="FJ24">
        <v>33.369100000000003</v>
      </c>
      <c r="FK24">
        <v>18.759</v>
      </c>
      <c r="FL24">
        <v>100</v>
      </c>
      <c r="FM24">
        <v>0</v>
      </c>
      <c r="FN24">
        <v>-999.9</v>
      </c>
      <c r="FO24">
        <v>400</v>
      </c>
      <c r="FP24">
        <v>60.831200000000003</v>
      </c>
      <c r="FQ24">
        <v>97.762699999999995</v>
      </c>
      <c r="FR24">
        <v>102.404</v>
      </c>
    </row>
    <row r="25" spans="1:174" x14ac:dyDescent="0.25">
      <c r="A25">
        <v>9</v>
      </c>
      <c r="B25">
        <v>1607535119</v>
      </c>
      <c r="C25">
        <v>1704.9000000953699</v>
      </c>
      <c r="D25" t="s">
        <v>339</v>
      </c>
      <c r="E25" t="s">
        <v>340</v>
      </c>
      <c r="F25" t="s">
        <v>341</v>
      </c>
      <c r="G25" t="s">
        <v>342</v>
      </c>
      <c r="H25">
        <v>1607535111.25</v>
      </c>
      <c r="I25">
        <f t="shared" si="0"/>
        <v>9.0971473395936621E-3</v>
      </c>
      <c r="J25">
        <f t="shared" si="1"/>
        <v>9.0971473395936613</v>
      </c>
      <c r="K25">
        <f t="shared" si="2"/>
        <v>13.069695481965596</v>
      </c>
      <c r="L25">
        <f t="shared" si="3"/>
        <v>380.16269999999997</v>
      </c>
      <c r="M25">
        <f t="shared" si="4"/>
        <v>258.34279240002923</v>
      </c>
      <c r="N25">
        <f t="shared" si="5"/>
        <v>26.348184582728305</v>
      </c>
      <c r="O25">
        <f t="shared" si="6"/>
        <v>38.772504152383043</v>
      </c>
      <c r="P25">
        <f t="shared" si="7"/>
        <v>0.21709881177976101</v>
      </c>
      <c r="Q25">
        <f t="shared" si="8"/>
        <v>2.9623851311979514</v>
      </c>
      <c r="R25">
        <f t="shared" si="9"/>
        <v>0.20863139398812305</v>
      </c>
      <c r="S25">
        <f t="shared" si="10"/>
        <v>0.13112786791114642</v>
      </c>
      <c r="T25">
        <f t="shared" si="11"/>
        <v>231.29190582117445</v>
      </c>
      <c r="U25">
        <f t="shared" si="12"/>
        <v>34.771322434937815</v>
      </c>
      <c r="V25">
        <f t="shared" si="13"/>
        <v>34.281003333333302</v>
      </c>
      <c r="W25">
        <f t="shared" si="14"/>
        <v>5.4273315994400049</v>
      </c>
      <c r="X25">
        <f t="shared" si="15"/>
        <v>19.068173769060522</v>
      </c>
      <c r="Y25">
        <f t="shared" si="16"/>
        <v>1.1230109806639621</v>
      </c>
      <c r="Z25">
        <f t="shared" si="17"/>
        <v>5.8894522058852212</v>
      </c>
      <c r="AA25">
        <f t="shared" si="18"/>
        <v>4.3043206187760426</v>
      </c>
      <c r="AB25">
        <f t="shared" si="19"/>
        <v>-401.18419767608049</v>
      </c>
      <c r="AC25">
        <f t="shared" si="20"/>
        <v>235.70041875778554</v>
      </c>
      <c r="AD25">
        <f t="shared" si="21"/>
        <v>18.585090845351235</v>
      </c>
      <c r="AE25">
        <f t="shared" si="22"/>
        <v>84.39321774823074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52345.48864434407</v>
      </c>
      <c r="AK25" t="s">
        <v>294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343</v>
      </c>
      <c r="AR25">
        <v>15391.8</v>
      </c>
      <c r="AS25">
        <v>1289.65807692308</v>
      </c>
      <c r="AT25">
        <v>1564.46</v>
      </c>
      <c r="AU25">
        <f t="shared" si="27"/>
        <v>0.17565289178177779</v>
      </c>
      <c r="AV25">
        <v>0.5</v>
      </c>
      <c r="AW25">
        <f t="shared" si="28"/>
        <v>1180.1860005580611</v>
      </c>
      <c r="AX25">
        <f t="shared" si="29"/>
        <v>13.069695481965596</v>
      </c>
      <c r="AY25">
        <f t="shared" si="30"/>
        <v>103.65154191919713</v>
      </c>
      <c r="AZ25">
        <f t="shared" si="31"/>
        <v>1.1563806853604862E-2</v>
      </c>
      <c r="BA25">
        <f t="shared" si="32"/>
        <v>1.0851156309525329</v>
      </c>
      <c r="BB25" t="s">
        <v>344</v>
      </c>
      <c r="BC25">
        <v>1289.65807692308</v>
      </c>
      <c r="BD25">
        <v>848.62</v>
      </c>
      <c r="BE25">
        <f t="shared" si="33"/>
        <v>0.45756363217979368</v>
      </c>
      <c r="BF25">
        <f t="shared" si="34"/>
        <v>0.38388735342663172</v>
      </c>
      <c r="BG25">
        <f t="shared" si="35"/>
        <v>0.703396783041774</v>
      </c>
      <c r="BH25">
        <f t="shared" si="36"/>
        <v>0.32368362873953815</v>
      </c>
      <c r="BI25">
        <f t="shared" si="37"/>
        <v>0.66662135744025819</v>
      </c>
      <c r="BJ25">
        <f t="shared" si="38"/>
        <v>0.25260531585407087</v>
      </c>
      <c r="BK25">
        <f t="shared" si="39"/>
        <v>0.74739468414592913</v>
      </c>
      <c r="BL25">
        <f t="shared" si="40"/>
        <v>1400.00066666667</v>
      </c>
      <c r="BM25">
        <f t="shared" si="41"/>
        <v>1180.1860005580611</v>
      </c>
      <c r="BN25">
        <f t="shared" si="42"/>
        <v>0.84298959897499459</v>
      </c>
      <c r="BO25">
        <f t="shared" si="43"/>
        <v>0.1959791979499893</v>
      </c>
      <c r="BP25">
        <v>6</v>
      </c>
      <c r="BQ25">
        <v>0.5</v>
      </c>
      <c r="BR25" t="s">
        <v>297</v>
      </c>
      <c r="BS25">
        <v>2</v>
      </c>
      <c r="BT25">
        <v>1607535111.25</v>
      </c>
      <c r="BU25">
        <v>380.16269999999997</v>
      </c>
      <c r="BV25">
        <v>399.988</v>
      </c>
      <c r="BW25">
        <v>11.0110733333333</v>
      </c>
      <c r="BX25">
        <v>0.219277633333333</v>
      </c>
      <c r="BY25">
        <v>379.45356666666697</v>
      </c>
      <c r="BZ25">
        <v>10.9061866666667</v>
      </c>
      <c r="CA25">
        <v>500.21210000000002</v>
      </c>
      <c r="CB25">
        <v>101.8892</v>
      </c>
      <c r="CC25">
        <v>0.100038166666667</v>
      </c>
      <c r="CD25">
        <v>35.756823333333301</v>
      </c>
      <c r="CE25">
        <v>34.281003333333302</v>
      </c>
      <c r="CF25">
        <v>999.9</v>
      </c>
      <c r="CG25">
        <v>0</v>
      </c>
      <c r="CH25">
        <v>0</v>
      </c>
      <c r="CI25">
        <v>9999.4766666666692</v>
      </c>
      <c r="CJ25">
        <v>0</v>
      </c>
      <c r="CK25">
        <v>325.905466666667</v>
      </c>
      <c r="CL25">
        <v>1400.00066666667</v>
      </c>
      <c r="CM25">
        <v>0.89998990000000001</v>
      </c>
      <c r="CN25">
        <v>0.100010133333333</v>
      </c>
      <c r="CO25">
        <v>0</v>
      </c>
      <c r="CP25">
        <v>1290.9383333333301</v>
      </c>
      <c r="CQ25">
        <v>4.9994800000000001</v>
      </c>
      <c r="CR25">
        <v>18440.816666666698</v>
      </c>
      <c r="CS25">
        <v>11417.553333333301</v>
      </c>
      <c r="CT25">
        <v>47.561999999999998</v>
      </c>
      <c r="CU25">
        <v>49.033066666666699</v>
      </c>
      <c r="CV25">
        <v>48.25</v>
      </c>
      <c r="CW25">
        <v>48.845599999999997</v>
      </c>
      <c r="CX25">
        <v>50.186999999999998</v>
      </c>
      <c r="CY25">
        <v>1255.4863333333301</v>
      </c>
      <c r="CZ25">
        <v>139.51466666666701</v>
      </c>
      <c r="DA25">
        <v>0</v>
      </c>
      <c r="DB25">
        <v>276.10000014305098</v>
      </c>
      <c r="DC25">
        <v>0</v>
      </c>
      <c r="DD25">
        <v>1289.65807692308</v>
      </c>
      <c r="DE25">
        <v>-273.25777774873598</v>
      </c>
      <c r="DF25">
        <v>-3840.8341876714899</v>
      </c>
      <c r="DG25">
        <v>18422.376923076899</v>
      </c>
      <c r="DH25">
        <v>15</v>
      </c>
      <c r="DI25">
        <v>1607534483.5999999</v>
      </c>
      <c r="DJ25" t="s">
        <v>325</v>
      </c>
      <c r="DK25">
        <v>1607534474.0999999</v>
      </c>
      <c r="DL25">
        <v>1607534483.5999999</v>
      </c>
      <c r="DM25">
        <v>2</v>
      </c>
      <c r="DN25">
        <v>8.8999999999999996E-2</v>
      </c>
      <c r="DO25">
        <v>0</v>
      </c>
      <c r="DP25">
        <v>0.69399999999999995</v>
      </c>
      <c r="DQ25">
        <v>4.7E-2</v>
      </c>
      <c r="DR25">
        <v>400</v>
      </c>
      <c r="DS25">
        <v>0</v>
      </c>
      <c r="DT25">
        <v>0.25</v>
      </c>
      <c r="DU25">
        <v>0.11</v>
      </c>
      <c r="DV25">
        <v>13.0642630017608</v>
      </c>
      <c r="DW25">
        <v>0.61124596772461803</v>
      </c>
      <c r="DX25">
        <v>4.8581359691350502E-2</v>
      </c>
      <c r="DY25">
        <v>0</v>
      </c>
      <c r="DZ25">
        <v>-19.825189999999999</v>
      </c>
      <c r="EA25">
        <v>-0.74644805339271503</v>
      </c>
      <c r="EB25">
        <v>5.65569527114042E-2</v>
      </c>
      <c r="EC25">
        <v>0</v>
      </c>
      <c r="ED25">
        <v>10.7917966666667</v>
      </c>
      <c r="EE25">
        <v>-0.113029588431584</v>
      </c>
      <c r="EF25">
        <v>8.5403935636611493E-3</v>
      </c>
      <c r="EG25">
        <v>1</v>
      </c>
      <c r="EH25">
        <v>1</v>
      </c>
      <c r="EI25">
        <v>3</v>
      </c>
      <c r="EJ25" t="s">
        <v>334</v>
      </c>
      <c r="EK25">
        <v>100</v>
      </c>
      <c r="EL25">
        <v>100</v>
      </c>
      <c r="EM25">
        <v>0.70899999999999996</v>
      </c>
      <c r="EN25">
        <v>0.1046</v>
      </c>
      <c r="EO25">
        <v>0.86137062745176096</v>
      </c>
      <c r="EP25">
        <v>-1.6043650578588901E-5</v>
      </c>
      <c r="EQ25">
        <v>-1.15305589960158E-6</v>
      </c>
      <c r="ER25">
        <v>3.6581349982770798E-10</v>
      </c>
      <c r="ES25">
        <v>4.9665845844795303E-2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10.7</v>
      </c>
      <c r="FB25">
        <v>10.6</v>
      </c>
      <c r="FC25">
        <v>2</v>
      </c>
      <c r="FD25">
        <v>511.95499999999998</v>
      </c>
      <c r="FE25">
        <v>498.149</v>
      </c>
      <c r="FF25">
        <v>34.556199999999997</v>
      </c>
      <c r="FG25">
        <v>34.069099999999999</v>
      </c>
      <c r="FH25">
        <v>30.000499999999999</v>
      </c>
      <c r="FI25">
        <v>33.807000000000002</v>
      </c>
      <c r="FJ25">
        <v>33.809800000000003</v>
      </c>
      <c r="FK25">
        <v>18.763400000000001</v>
      </c>
      <c r="FL25">
        <v>100</v>
      </c>
      <c r="FM25">
        <v>0</v>
      </c>
      <c r="FN25">
        <v>-999.9</v>
      </c>
      <c r="FO25">
        <v>400</v>
      </c>
      <c r="FP25">
        <v>60.831200000000003</v>
      </c>
      <c r="FQ25">
        <v>97.679900000000004</v>
      </c>
      <c r="FR25">
        <v>102.29900000000001</v>
      </c>
    </row>
    <row r="26" spans="1:174" x14ac:dyDescent="0.25">
      <c r="A26">
        <v>10</v>
      </c>
      <c r="B26">
        <v>1607535233.5</v>
      </c>
      <c r="C26">
        <v>1819.4000000953699</v>
      </c>
      <c r="D26" t="s">
        <v>345</v>
      </c>
      <c r="E26" t="s">
        <v>346</v>
      </c>
      <c r="F26" t="s">
        <v>341</v>
      </c>
      <c r="G26" t="s">
        <v>342</v>
      </c>
      <c r="H26">
        <v>1607535225.5</v>
      </c>
      <c r="I26">
        <f t="shared" si="0"/>
        <v>8.6346551486543022E-3</v>
      </c>
      <c r="J26">
        <f t="shared" si="1"/>
        <v>8.6346551486543017</v>
      </c>
      <c r="K26">
        <f t="shared" si="2"/>
        <v>12.106716091630011</v>
      </c>
      <c r="L26">
        <f t="shared" si="3"/>
        <v>381.50180645161299</v>
      </c>
      <c r="M26">
        <f t="shared" si="4"/>
        <v>261.06711291694933</v>
      </c>
      <c r="N26">
        <f t="shared" si="5"/>
        <v>26.625328729611162</v>
      </c>
      <c r="O26">
        <f t="shared" si="6"/>
        <v>38.908045116146162</v>
      </c>
      <c r="P26">
        <f t="shared" si="7"/>
        <v>0.20415935338891042</v>
      </c>
      <c r="Q26">
        <f t="shared" si="8"/>
        <v>2.9628739016937788</v>
      </c>
      <c r="R26">
        <f t="shared" si="9"/>
        <v>0.19665361999374428</v>
      </c>
      <c r="S26">
        <f t="shared" si="10"/>
        <v>0.12355988269561602</v>
      </c>
      <c r="T26">
        <f t="shared" si="11"/>
        <v>231.29177868398662</v>
      </c>
      <c r="U26">
        <f t="shared" si="12"/>
        <v>34.869917032137579</v>
      </c>
      <c r="V26">
        <f t="shared" si="13"/>
        <v>34.203180645161297</v>
      </c>
      <c r="W26">
        <f t="shared" si="14"/>
        <v>5.4038640578186738</v>
      </c>
      <c r="X26">
        <f t="shared" si="15"/>
        <v>18.152701182992246</v>
      </c>
      <c r="Y26">
        <f t="shared" si="16"/>
        <v>1.0679272661548342</v>
      </c>
      <c r="Z26">
        <f t="shared" si="17"/>
        <v>5.8830212395905246</v>
      </c>
      <c r="AA26">
        <f t="shared" si="18"/>
        <v>4.3359367916638396</v>
      </c>
      <c r="AB26">
        <f t="shared" si="19"/>
        <v>-380.78829205565472</v>
      </c>
      <c r="AC26">
        <f t="shared" si="20"/>
        <v>245.00174190029983</v>
      </c>
      <c r="AD26">
        <f t="shared" si="21"/>
        <v>19.306142096576522</v>
      </c>
      <c r="AE26">
        <f t="shared" si="22"/>
        <v>114.81137062520824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52362.706951409054</v>
      </c>
      <c r="AK26" t="s">
        <v>294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347</v>
      </c>
      <c r="AR26">
        <v>15401.4</v>
      </c>
      <c r="AS26">
        <v>1667.3150000000001</v>
      </c>
      <c r="AT26">
        <v>1959.9</v>
      </c>
      <c r="AU26">
        <f t="shared" si="27"/>
        <v>0.14928567784070612</v>
      </c>
      <c r="AV26">
        <v>0.5</v>
      </c>
      <c r="AW26">
        <f t="shared" si="28"/>
        <v>1180.1893273608694</v>
      </c>
      <c r="AX26">
        <f t="shared" si="29"/>
        <v>12.106716091630011</v>
      </c>
      <c r="AY26">
        <f t="shared" si="30"/>
        <v>88.092681857717196</v>
      </c>
      <c r="AZ26">
        <f t="shared" si="31"/>
        <v>1.0747820944806488E-2</v>
      </c>
      <c r="BA26">
        <f t="shared" si="32"/>
        <v>0.66441144956375309</v>
      </c>
      <c r="BB26" t="s">
        <v>348</v>
      </c>
      <c r="BC26">
        <v>1667.3150000000001</v>
      </c>
      <c r="BD26">
        <v>878.29</v>
      </c>
      <c r="BE26">
        <f t="shared" si="33"/>
        <v>0.55186999336700859</v>
      </c>
      <c r="BF26">
        <f t="shared" si="34"/>
        <v>0.27050877858007971</v>
      </c>
      <c r="BG26">
        <f t="shared" si="35"/>
        <v>0.54626456189513328</v>
      </c>
      <c r="BH26">
        <f t="shared" si="36"/>
        <v>0.23511698346468859</v>
      </c>
      <c r="BI26">
        <f t="shared" si="37"/>
        <v>0.51133999318549228</v>
      </c>
      <c r="BJ26">
        <f t="shared" si="38"/>
        <v>0.14249566227083554</v>
      </c>
      <c r="BK26">
        <f t="shared" si="39"/>
        <v>0.85750433772916446</v>
      </c>
      <c r="BL26">
        <f t="shared" si="40"/>
        <v>1400.0051612903201</v>
      </c>
      <c r="BM26">
        <f t="shared" si="41"/>
        <v>1180.1893273608694</v>
      </c>
      <c r="BN26">
        <f t="shared" si="42"/>
        <v>0.84298926889179704</v>
      </c>
      <c r="BO26">
        <f t="shared" si="43"/>
        <v>0.19597853778359409</v>
      </c>
      <c r="BP26">
        <v>6</v>
      </c>
      <c r="BQ26">
        <v>0.5</v>
      </c>
      <c r="BR26" t="s">
        <v>297</v>
      </c>
      <c r="BS26">
        <v>2</v>
      </c>
      <c r="BT26">
        <v>1607535225.5</v>
      </c>
      <c r="BU26">
        <v>381.50180645161299</v>
      </c>
      <c r="BV26">
        <v>399.97561290322602</v>
      </c>
      <c r="BW26">
        <v>10.4712580645161</v>
      </c>
      <c r="BX26">
        <v>0.222174483870968</v>
      </c>
      <c r="BY26">
        <v>380.79351612903201</v>
      </c>
      <c r="BZ26">
        <v>10.377835483870999</v>
      </c>
      <c r="CA26">
        <v>500.19532258064498</v>
      </c>
      <c r="CB26">
        <v>101.886580645161</v>
      </c>
      <c r="CC26">
        <v>9.9948535483871004E-2</v>
      </c>
      <c r="CD26">
        <v>35.7369870967742</v>
      </c>
      <c r="CE26">
        <v>34.203180645161297</v>
      </c>
      <c r="CF26">
        <v>999.9</v>
      </c>
      <c r="CG26">
        <v>0</v>
      </c>
      <c r="CH26">
        <v>0</v>
      </c>
      <c r="CI26">
        <v>10002.504193548401</v>
      </c>
      <c r="CJ26">
        <v>0</v>
      </c>
      <c r="CK26">
        <v>154.91009677419399</v>
      </c>
      <c r="CL26">
        <v>1400.0051612903201</v>
      </c>
      <c r="CM26">
        <v>0.90000006451612902</v>
      </c>
      <c r="CN26">
        <v>9.9999770967741902E-2</v>
      </c>
      <c r="CO26">
        <v>0</v>
      </c>
      <c r="CP26">
        <v>1671.63032258065</v>
      </c>
      <c r="CQ26">
        <v>4.9994800000000001</v>
      </c>
      <c r="CR26">
        <v>23881.870967741899</v>
      </c>
      <c r="CS26">
        <v>11417.632258064499</v>
      </c>
      <c r="CT26">
        <v>47.167064516129003</v>
      </c>
      <c r="CU26">
        <v>48.646999999999998</v>
      </c>
      <c r="CV26">
        <v>47.889000000000003</v>
      </c>
      <c r="CW26">
        <v>48.3708064516129</v>
      </c>
      <c r="CX26">
        <v>49.790161290322601</v>
      </c>
      <c r="CY26">
        <v>1255.50548387097</v>
      </c>
      <c r="CZ26">
        <v>139.49967741935501</v>
      </c>
      <c r="DA26">
        <v>0</v>
      </c>
      <c r="DB26">
        <v>113.59999990463299</v>
      </c>
      <c r="DC26">
        <v>0</v>
      </c>
      <c r="DD26">
        <v>1667.3150000000001</v>
      </c>
      <c r="DE26">
        <v>-595.93812009594296</v>
      </c>
      <c r="DF26">
        <v>-8306.1265016021207</v>
      </c>
      <c r="DG26">
        <v>23821.176923076899</v>
      </c>
      <c r="DH26">
        <v>15</v>
      </c>
      <c r="DI26">
        <v>1607534483.5999999</v>
      </c>
      <c r="DJ26" t="s">
        <v>325</v>
      </c>
      <c r="DK26">
        <v>1607534474.0999999</v>
      </c>
      <c r="DL26">
        <v>1607534483.5999999</v>
      </c>
      <c r="DM26">
        <v>2</v>
      </c>
      <c r="DN26">
        <v>8.8999999999999996E-2</v>
      </c>
      <c r="DO26">
        <v>0</v>
      </c>
      <c r="DP26">
        <v>0.69399999999999995</v>
      </c>
      <c r="DQ26">
        <v>4.7E-2</v>
      </c>
      <c r="DR26">
        <v>400</v>
      </c>
      <c r="DS26">
        <v>0</v>
      </c>
      <c r="DT26">
        <v>0.25</v>
      </c>
      <c r="DU26">
        <v>0.11</v>
      </c>
      <c r="DV26">
        <v>12.037132819593999</v>
      </c>
      <c r="DW26">
        <v>3.9978945970104398</v>
      </c>
      <c r="DX26">
        <v>0.31255920616367699</v>
      </c>
      <c r="DY26">
        <v>0</v>
      </c>
      <c r="DZ26">
        <v>-18.4559833333333</v>
      </c>
      <c r="EA26">
        <v>-4.66207875417133</v>
      </c>
      <c r="EB26">
        <v>0.35382677973205401</v>
      </c>
      <c r="EC26">
        <v>0</v>
      </c>
      <c r="ED26">
        <v>10.247256666666701</v>
      </c>
      <c r="EE26">
        <v>0.57490812013347703</v>
      </c>
      <c r="EF26">
        <v>4.2469217741271902E-2</v>
      </c>
      <c r="EG26">
        <v>0</v>
      </c>
      <c r="EH26">
        <v>0</v>
      </c>
      <c r="EI26">
        <v>3</v>
      </c>
      <c r="EJ26" t="s">
        <v>320</v>
      </c>
      <c r="EK26">
        <v>100</v>
      </c>
      <c r="EL26">
        <v>100</v>
      </c>
      <c r="EM26">
        <v>0.70799999999999996</v>
      </c>
      <c r="EN26">
        <v>9.4700000000000006E-2</v>
      </c>
      <c r="EO26">
        <v>0.86137062745176096</v>
      </c>
      <c r="EP26">
        <v>-1.6043650578588901E-5</v>
      </c>
      <c r="EQ26">
        <v>-1.15305589960158E-6</v>
      </c>
      <c r="ER26">
        <v>3.6581349982770798E-10</v>
      </c>
      <c r="ES26">
        <v>4.9665845844795303E-2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12.7</v>
      </c>
      <c r="FB26">
        <v>12.5</v>
      </c>
      <c r="FC26">
        <v>2</v>
      </c>
      <c r="FD26">
        <v>511.47300000000001</v>
      </c>
      <c r="FE26">
        <v>497.58100000000002</v>
      </c>
      <c r="FF26">
        <v>34.6599</v>
      </c>
      <c r="FG26">
        <v>34.163699999999999</v>
      </c>
      <c r="FH26">
        <v>30</v>
      </c>
      <c r="FI26">
        <v>33.9129</v>
      </c>
      <c r="FJ26">
        <v>33.920299999999997</v>
      </c>
      <c r="FK26">
        <v>18.77</v>
      </c>
      <c r="FL26">
        <v>100</v>
      </c>
      <c r="FM26">
        <v>0</v>
      </c>
      <c r="FN26">
        <v>-999.9</v>
      </c>
      <c r="FO26">
        <v>400</v>
      </c>
      <c r="FP26">
        <v>60.831200000000003</v>
      </c>
      <c r="FQ26">
        <v>97.685900000000004</v>
      </c>
      <c r="FR26">
        <v>102.29300000000001</v>
      </c>
    </row>
    <row r="27" spans="1:174" x14ac:dyDescent="0.25">
      <c r="A27">
        <v>11</v>
      </c>
      <c r="B27">
        <v>1607535696.5</v>
      </c>
      <c r="C27">
        <v>2282.4000000953702</v>
      </c>
      <c r="D27" t="s">
        <v>349</v>
      </c>
      <c r="E27" t="s">
        <v>350</v>
      </c>
      <c r="F27" t="s">
        <v>351</v>
      </c>
      <c r="G27" t="s">
        <v>293</v>
      </c>
      <c r="H27">
        <v>1607535688.5</v>
      </c>
      <c r="I27">
        <f t="shared" si="0"/>
        <v>3.0117143220346823E-3</v>
      </c>
      <c r="J27">
        <f t="shared" si="1"/>
        <v>3.0117143220346825</v>
      </c>
      <c r="K27">
        <f t="shared" si="2"/>
        <v>5.9404521503245151</v>
      </c>
      <c r="L27">
        <f t="shared" si="3"/>
        <v>391.449935483871</v>
      </c>
      <c r="M27">
        <f t="shared" si="4"/>
        <v>181.11509137801085</v>
      </c>
      <c r="N27">
        <f t="shared" si="5"/>
        <v>18.468517142659632</v>
      </c>
      <c r="O27">
        <f t="shared" si="6"/>
        <v>39.916606556479429</v>
      </c>
      <c r="P27">
        <f t="shared" si="7"/>
        <v>5.2180602572933464E-2</v>
      </c>
      <c r="Q27">
        <f t="shared" si="8"/>
        <v>2.9619122051671245</v>
      </c>
      <c r="R27">
        <f t="shared" si="9"/>
        <v>5.1675232746067265E-2</v>
      </c>
      <c r="S27">
        <f t="shared" si="10"/>
        <v>3.2342017914772293E-2</v>
      </c>
      <c r="T27">
        <f t="shared" si="11"/>
        <v>231.28850396964987</v>
      </c>
      <c r="U27">
        <f t="shared" si="12"/>
        <v>37.288094646578237</v>
      </c>
      <c r="V27">
        <f t="shared" si="13"/>
        <v>36.526329032258097</v>
      </c>
      <c r="W27">
        <f t="shared" si="14"/>
        <v>6.1436889862197948</v>
      </c>
      <c r="X27">
        <f t="shared" si="15"/>
        <v>6.2993465373979705</v>
      </c>
      <c r="Y27">
        <f t="shared" si="16"/>
        <v>0.39107629819746187</v>
      </c>
      <c r="Z27">
        <f t="shared" si="17"/>
        <v>6.2082042300057552</v>
      </c>
      <c r="AA27">
        <f t="shared" si="18"/>
        <v>5.7526126880223325</v>
      </c>
      <c r="AB27">
        <f t="shared" si="19"/>
        <v>-132.8166016017295</v>
      </c>
      <c r="AC27">
        <f t="shared" si="20"/>
        <v>30.477744245506656</v>
      </c>
      <c r="AD27">
        <f t="shared" si="21"/>
        <v>2.4412728344602708</v>
      </c>
      <c r="AE27">
        <f t="shared" si="22"/>
        <v>131.39091944788731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52169.383670824885</v>
      </c>
      <c r="AK27" t="s">
        <v>294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352</v>
      </c>
      <c r="AR27">
        <v>15368.2</v>
      </c>
      <c r="AS27">
        <v>940.54728</v>
      </c>
      <c r="AT27">
        <v>1144.3800000000001</v>
      </c>
      <c r="AU27">
        <f t="shared" si="27"/>
        <v>0.17811629004351714</v>
      </c>
      <c r="AV27">
        <v>0.5</v>
      </c>
      <c r="AW27">
        <f t="shared" si="28"/>
        <v>1180.1746757478802</v>
      </c>
      <c r="AX27">
        <f t="shared" si="29"/>
        <v>5.9404521503245151</v>
      </c>
      <c r="AY27">
        <f t="shared" si="30"/>
        <v>105.10416742376161</v>
      </c>
      <c r="AZ27">
        <f t="shared" si="31"/>
        <v>5.5230804084235542E-3</v>
      </c>
      <c r="BA27">
        <f t="shared" si="32"/>
        <v>1.850521679861584</v>
      </c>
      <c r="BB27" t="s">
        <v>353</v>
      </c>
      <c r="BC27">
        <v>940.54728</v>
      </c>
      <c r="BD27">
        <v>713.75</v>
      </c>
      <c r="BE27">
        <f t="shared" si="33"/>
        <v>0.37629983047589088</v>
      </c>
      <c r="BF27">
        <f t="shared" si="34"/>
        <v>0.47333608898590451</v>
      </c>
      <c r="BG27">
        <f t="shared" si="35"/>
        <v>0.83101482147131644</v>
      </c>
      <c r="BH27">
        <f t="shared" si="36"/>
        <v>0.47524191587125653</v>
      </c>
      <c r="BI27">
        <f t="shared" si="37"/>
        <v>0.83157835596378149</v>
      </c>
      <c r="BJ27">
        <f t="shared" si="38"/>
        <v>0.35919899052144333</v>
      </c>
      <c r="BK27">
        <f t="shared" si="39"/>
        <v>0.64080100947855667</v>
      </c>
      <c r="BL27">
        <f t="shared" si="40"/>
        <v>1399.98806451613</v>
      </c>
      <c r="BM27">
        <f t="shared" si="41"/>
        <v>1180.1746757478802</v>
      </c>
      <c r="BN27">
        <f t="shared" si="42"/>
        <v>0.84298909802190158</v>
      </c>
      <c r="BO27">
        <f t="shared" si="43"/>
        <v>0.19597819604380315</v>
      </c>
      <c r="BP27">
        <v>6</v>
      </c>
      <c r="BQ27">
        <v>0.5</v>
      </c>
      <c r="BR27" t="s">
        <v>297</v>
      </c>
      <c r="BS27">
        <v>2</v>
      </c>
      <c r="BT27">
        <v>1607535688.5</v>
      </c>
      <c r="BU27">
        <v>391.449935483871</v>
      </c>
      <c r="BV27">
        <v>399.989709677419</v>
      </c>
      <c r="BW27">
        <v>3.8351654838709699</v>
      </c>
      <c r="BX27">
        <v>0.23643987096774199</v>
      </c>
      <c r="BY27">
        <v>390.74900000000002</v>
      </c>
      <c r="BZ27">
        <v>3.8133545161290301</v>
      </c>
      <c r="CA27">
        <v>500.20438709677398</v>
      </c>
      <c r="CB27">
        <v>101.871161290323</v>
      </c>
      <c r="CC27">
        <v>0.100005232258065</v>
      </c>
      <c r="CD27">
        <v>36.717193548387101</v>
      </c>
      <c r="CE27">
        <v>36.526329032258097</v>
      </c>
      <c r="CF27">
        <v>999.9</v>
      </c>
      <c r="CG27">
        <v>0</v>
      </c>
      <c r="CH27">
        <v>0</v>
      </c>
      <c r="CI27">
        <v>9998.5667741935504</v>
      </c>
      <c r="CJ27">
        <v>0</v>
      </c>
      <c r="CK27">
        <v>533.96996774193497</v>
      </c>
      <c r="CL27">
        <v>1399.98806451613</v>
      </c>
      <c r="CM27">
        <v>0.90000599999999997</v>
      </c>
      <c r="CN27">
        <v>9.9994199999999894E-2</v>
      </c>
      <c r="CO27">
        <v>0</v>
      </c>
      <c r="CP27">
        <v>943.57048387096802</v>
      </c>
      <c r="CQ27">
        <v>4.9994800000000001</v>
      </c>
      <c r="CR27">
        <v>14331.245161290301</v>
      </c>
      <c r="CS27">
        <v>11417.490322580599</v>
      </c>
      <c r="CT27">
        <v>47.092483870967698</v>
      </c>
      <c r="CU27">
        <v>48.628999999999998</v>
      </c>
      <c r="CV27">
        <v>47.790064516129</v>
      </c>
      <c r="CW27">
        <v>48.390935483870997</v>
      </c>
      <c r="CX27">
        <v>49.765935483870997</v>
      </c>
      <c r="CY27">
        <v>1255.4980645161299</v>
      </c>
      <c r="CZ27">
        <v>139.49</v>
      </c>
      <c r="DA27">
        <v>0</v>
      </c>
      <c r="DB27">
        <v>274.200000047684</v>
      </c>
      <c r="DC27">
        <v>0</v>
      </c>
      <c r="DD27">
        <v>940.54728</v>
      </c>
      <c r="DE27">
        <v>-202.924768919916</v>
      </c>
      <c r="DF27">
        <v>-2782.8615342070898</v>
      </c>
      <c r="DG27">
        <v>14289.924000000001</v>
      </c>
      <c r="DH27">
        <v>15</v>
      </c>
      <c r="DI27">
        <v>1607534483.5999999</v>
      </c>
      <c r="DJ27" t="s">
        <v>325</v>
      </c>
      <c r="DK27">
        <v>1607534474.0999999</v>
      </c>
      <c r="DL27">
        <v>1607534483.5999999</v>
      </c>
      <c r="DM27">
        <v>2</v>
      </c>
      <c r="DN27">
        <v>8.8999999999999996E-2</v>
      </c>
      <c r="DO27">
        <v>0</v>
      </c>
      <c r="DP27">
        <v>0.69399999999999995</v>
      </c>
      <c r="DQ27">
        <v>4.7E-2</v>
      </c>
      <c r="DR27">
        <v>400</v>
      </c>
      <c r="DS27">
        <v>0</v>
      </c>
      <c r="DT27">
        <v>0.25</v>
      </c>
      <c r="DU27">
        <v>0.11</v>
      </c>
      <c r="DV27">
        <v>5.9635188313564003</v>
      </c>
      <c r="DW27">
        <v>-2.04744648707553</v>
      </c>
      <c r="DX27">
        <v>0.15064716710572501</v>
      </c>
      <c r="DY27">
        <v>0</v>
      </c>
      <c r="DZ27">
        <v>-8.5520766666666699</v>
      </c>
      <c r="EA27">
        <v>3.0584526807563899</v>
      </c>
      <c r="EB27">
        <v>0.222822826812894</v>
      </c>
      <c r="EC27">
        <v>0</v>
      </c>
      <c r="ED27">
        <v>3.6045246666666699</v>
      </c>
      <c r="EE27">
        <v>-1.3751642269188</v>
      </c>
      <c r="EF27">
        <v>9.9198194967896905E-2</v>
      </c>
      <c r="EG27">
        <v>0</v>
      </c>
      <c r="EH27">
        <v>0</v>
      </c>
      <c r="EI27">
        <v>3</v>
      </c>
      <c r="EJ27" t="s">
        <v>320</v>
      </c>
      <c r="EK27">
        <v>100</v>
      </c>
      <c r="EL27">
        <v>100</v>
      </c>
      <c r="EM27">
        <v>0.7</v>
      </c>
      <c r="EN27">
        <v>2.1899999999999999E-2</v>
      </c>
      <c r="EO27">
        <v>0.86137062745176096</v>
      </c>
      <c r="EP27">
        <v>-1.6043650578588901E-5</v>
      </c>
      <c r="EQ27">
        <v>-1.15305589960158E-6</v>
      </c>
      <c r="ER27">
        <v>3.6581349982770798E-10</v>
      </c>
      <c r="ES27">
        <v>4.9665845844795303E-2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20.399999999999999</v>
      </c>
      <c r="FB27">
        <v>20.2</v>
      </c>
      <c r="FC27">
        <v>2</v>
      </c>
      <c r="FD27">
        <v>504.92</v>
      </c>
      <c r="FE27">
        <v>494.52499999999998</v>
      </c>
      <c r="FF27">
        <v>35.280200000000001</v>
      </c>
      <c r="FG27">
        <v>34.474800000000002</v>
      </c>
      <c r="FH27">
        <v>30.000800000000002</v>
      </c>
      <c r="FI27">
        <v>34.217399999999998</v>
      </c>
      <c r="FJ27">
        <v>34.2348</v>
      </c>
      <c r="FK27">
        <v>18.781600000000001</v>
      </c>
      <c r="FL27">
        <v>100</v>
      </c>
      <c r="FM27">
        <v>0</v>
      </c>
      <c r="FN27">
        <v>-999.9</v>
      </c>
      <c r="FO27">
        <v>400</v>
      </c>
      <c r="FP27">
        <v>60.831200000000003</v>
      </c>
      <c r="FQ27">
        <v>97.645899999999997</v>
      </c>
      <c r="FR27">
        <v>102.20699999999999</v>
      </c>
    </row>
    <row r="28" spans="1:174" x14ac:dyDescent="0.25">
      <c r="A28">
        <v>12</v>
      </c>
      <c r="B28">
        <v>1607535832</v>
      </c>
      <c r="C28">
        <v>2417.9000000953702</v>
      </c>
      <c r="D28" t="s">
        <v>354</v>
      </c>
      <c r="E28" t="s">
        <v>355</v>
      </c>
      <c r="F28" t="s">
        <v>351</v>
      </c>
      <c r="G28" t="s">
        <v>293</v>
      </c>
      <c r="H28">
        <v>1607535824</v>
      </c>
      <c r="I28">
        <f t="shared" si="0"/>
        <v>7.477062116879896E-3</v>
      </c>
      <c r="J28">
        <f t="shared" si="1"/>
        <v>7.4770621168798961</v>
      </c>
      <c r="K28">
        <f t="shared" si="2"/>
        <v>13.206752041641712</v>
      </c>
      <c r="L28">
        <f t="shared" si="3"/>
        <v>380.72119354838702</v>
      </c>
      <c r="M28">
        <f t="shared" si="4"/>
        <v>217.70772057370996</v>
      </c>
      <c r="N28">
        <f t="shared" si="5"/>
        <v>22.19989262444831</v>
      </c>
      <c r="O28">
        <f t="shared" si="6"/>
        <v>38.822553441619384</v>
      </c>
      <c r="P28">
        <f t="shared" si="7"/>
        <v>0.15535955082950689</v>
      </c>
      <c r="Q28">
        <f t="shared" si="8"/>
        <v>2.9621354025889417</v>
      </c>
      <c r="R28">
        <f t="shared" si="9"/>
        <v>0.15097058248412173</v>
      </c>
      <c r="S28">
        <f t="shared" si="10"/>
        <v>9.4740617701917079E-2</v>
      </c>
      <c r="T28">
        <f t="shared" si="11"/>
        <v>231.28737837113323</v>
      </c>
      <c r="U28">
        <f t="shared" si="12"/>
        <v>35.904150554401788</v>
      </c>
      <c r="V28">
        <f t="shared" si="13"/>
        <v>35.521764516128997</v>
      </c>
      <c r="W28">
        <f t="shared" si="14"/>
        <v>5.8136366754100237</v>
      </c>
      <c r="X28">
        <f t="shared" si="15"/>
        <v>15.185950505122376</v>
      </c>
      <c r="Y28">
        <f t="shared" si="16"/>
        <v>0.93035744286348243</v>
      </c>
      <c r="Z28">
        <f t="shared" si="17"/>
        <v>6.1264353689923023</v>
      </c>
      <c r="AA28">
        <f t="shared" si="18"/>
        <v>4.8832792325465411</v>
      </c>
      <c r="AB28">
        <f t="shared" si="19"/>
        <v>-329.7384393544034</v>
      </c>
      <c r="AC28">
        <f t="shared" si="20"/>
        <v>152.22505564549181</v>
      </c>
      <c r="AD28">
        <f t="shared" si="21"/>
        <v>12.118868485745677</v>
      </c>
      <c r="AE28">
        <f t="shared" si="22"/>
        <v>65.892863147967319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52216.546514926042</v>
      </c>
      <c r="AK28" t="s">
        <v>294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356</v>
      </c>
      <c r="AR28">
        <v>15392.4</v>
      </c>
      <c r="AS28">
        <v>1183.8152</v>
      </c>
      <c r="AT28">
        <v>1526.8</v>
      </c>
      <c r="AU28">
        <f t="shared" si="27"/>
        <v>0.22464291328268271</v>
      </c>
      <c r="AV28">
        <v>0.5</v>
      </c>
      <c r="AW28">
        <f t="shared" si="28"/>
        <v>1180.1694489771935</v>
      </c>
      <c r="AX28">
        <f t="shared" si="29"/>
        <v>13.206752041641712</v>
      </c>
      <c r="AY28">
        <f t="shared" si="30"/>
        <v>132.55835159272755</v>
      </c>
      <c r="AZ28">
        <f t="shared" si="31"/>
        <v>1.1680101983155401E-2</v>
      </c>
      <c r="BA28">
        <f t="shared" si="32"/>
        <v>1.136547026460571</v>
      </c>
      <c r="BB28" t="s">
        <v>357</v>
      </c>
      <c r="BC28">
        <v>1183.8152</v>
      </c>
      <c r="BD28">
        <v>748.47</v>
      </c>
      <c r="BE28">
        <f t="shared" si="33"/>
        <v>0.50977862195441448</v>
      </c>
      <c r="BF28">
        <f t="shared" si="34"/>
        <v>0.44066758315881438</v>
      </c>
      <c r="BG28">
        <f t="shared" si="35"/>
        <v>0.69035371437892123</v>
      </c>
      <c r="BH28">
        <f t="shared" si="36"/>
        <v>0.42274749696601932</v>
      </c>
      <c r="BI28">
        <f t="shared" si="37"/>
        <v>0.68140968481693864</v>
      </c>
      <c r="BJ28">
        <f t="shared" si="38"/>
        <v>0.27861313654941905</v>
      </c>
      <c r="BK28">
        <f t="shared" si="39"/>
        <v>0.7213868634505809</v>
      </c>
      <c r="BL28">
        <f t="shared" si="40"/>
        <v>1399.9819354838701</v>
      </c>
      <c r="BM28">
        <f t="shared" si="41"/>
        <v>1180.1694489771935</v>
      </c>
      <c r="BN28">
        <f t="shared" si="42"/>
        <v>0.84298905511898359</v>
      </c>
      <c r="BO28">
        <f t="shared" si="43"/>
        <v>0.19597811023796702</v>
      </c>
      <c r="BP28">
        <v>6</v>
      </c>
      <c r="BQ28">
        <v>0.5</v>
      </c>
      <c r="BR28" t="s">
        <v>297</v>
      </c>
      <c r="BS28">
        <v>2</v>
      </c>
      <c r="BT28">
        <v>1607535824</v>
      </c>
      <c r="BU28">
        <v>380.72119354838702</v>
      </c>
      <c r="BV28">
        <v>399.97712903225801</v>
      </c>
      <c r="BW28">
        <v>9.1237377419354893</v>
      </c>
      <c r="BX28">
        <v>0.236900032258064</v>
      </c>
      <c r="BY28">
        <v>380.01232258064499</v>
      </c>
      <c r="BZ28">
        <v>9.0555561290322597</v>
      </c>
      <c r="CA28">
        <v>500.21235483870998</v>
      </c>
      <c r="CB28">
        <v>101.871064516129</v>
      </c>
      <c r="CC28">
        <v>0.100021148387097</v>
      </c>
      <c r="CD28">
        <v>36.474990322580602</v>
      </c>
      <c r="CE28">
        <v>35.521764516128997</v>
      </c>
      <c r="CF28">
        <v>999.9</v>
      </c>
      <c r="CG28">
        <v>0</v>
      </c>
      <c r="CH28">
        <v>0</v>
      </c>
      <c r="CI28">
        <v>9999.8412903225799</v>
      </c>
      <c r="CJ28">
        <v>0</v>
      </c>
      <c r="CK28">
        <v>331.36322580645202</v>
      </c>
      <c r="CL28">
        <v>1399.9819354838701</v>
      </c>
      <c r="CM28">
        <v>0.90000687096774201</v>
      </c>
      <c r="CN28">
        <v>9.9993038709677406E-2</v>
      </c>
      <c r="CO28">
        <v>0</v>
      </c>
      <c r="CP28">
        <v>1189.5570967741901</v>
      </c>
      <c r="CQ28">
        <v>4.9994800000000001</v>
      </c>
      <c r="CR28">
        <v>17331.806451612902</v>
      </c>
      <c r="CS28">
        <v>11417.4516129032</v>
      </c>
      <c r="CT28">
        <v>47.044129032258098</v>
      </c>
      <c r="CU28">
        <v>48.664999999999999</v>
      </c>
      <c r="CV28">
        <v>47.786000000000001</v>
      </c>
      <c r="CW28">
        <v>48.348580645161299</v>
      </c>
      <c r="CX28">
        <v>49.778064516129</v>
      </c>
      <c r="CY28">
        <v>1255.4948387096799</v>
      </c>
      <c r="CZ28">
        <v>139.48741935483901</v>
      </c>
      <c r="DA28">
        <v>0</v>
      </c>
      <c r="DB28">
        <v>134.60000014305101</v>
      </c>
      <c r="DC28">
        <v>0</v>
      </c>
      <c r="DD28">
        <v>1183.8152</v>
      </c>
      <c r="DE28">
        <v>-517.75923077723996</v>
      </c>
      <c r="DF28">
        <v>-7075.0153847076899</v>
      </c>
      <c r="DG28">
        <v>17253.732</v>
      </c>
      <c r="DH28">
        <v>15</v>
      </c>
      <c r="DI28">
        <v>1607534483.5999999</v>
      </c>
      <c r="DJ28" t="s">
        <v>325</v>
      </c>
      <c r="DK28">
        <v>1607534474.0999999</v>
      </c>
      <c r="DL28">
        <v>1607534483.5999999</v>
      </c>
      <c r="DM28">
        <v>2</v>
      </c>
      <c r="DN28">
        <v>8.8999999999999996E-2</v>
      </c>
      <c r="DO28">
        <v>0</v>
      </c>
      <c r="DP28">
        <v>0.69399999999999995</v>
      </c>
      <c r="DQ28">
        <v>4.7E-2</v>
      </c>
      <c r="DR28">
        <v>400</v>
      </c>
      <c r="DS28">
        <v>0</v>
      </c>
      <c r="DT28">
        <v>0.25</v>
      </c>
      <c r="DU28">
        <v>0.11</v>
      </c>
      <c r="DV28">
        <v>13.2099648985466</v>
      </c>
      <c r="DW28">
        <v>-0.37094618351345698</v>
      </c>
      <c r="DX28">
        <v>3.6213089854482398E-2</v>
      </c>
      <c r="DY28">
        <v>1</v>
      </c>
      <c r="DZ28">
        <v>-19.2526233333333</v>
      </c>
      <c r="EA28">
        <v>0.59229810901006597</v>
      </c>
      <c r="EB28">
        <v>5.29218145527489E-2</v>
      </c>
      <c r="EC28">
        <v>0</v>
      </c>
      <c r="ED28">
        <v>8.8857546666666707</v>
      </c>
      <c r="EE28">
        <v>-0.35595443826473699</v>
      </c>
      <c r="EF28">
        <v>2.65757140679647E-2</v>
      </c>
      <c r="EG28">
        <v>0</v>
      </c>
      <c r="EH28">
        <v>1</v>
      </c>
      <c r="EI28">
        <v>3</v>
      </c>
      <c r="EJ28" t="s">
        <v>334</v>
      </c>
      <c r="EK28">
        <v>100</v>
      </c>
      <c r="EL28">
        <v>100</v>
      </c>
      <c r="EM28">
        <v>0.70899999999999996</v>
      </c>
      <c r="EN28">
        <v>6.7100000000000007E-2</v>
      </c>
      <c r="EO28">
        <v>0.86137062745176096</v>
      </c>
      <c r="EP28">
        <v>-1.6043650578588901E-5</v>
      </c>
      <c r="EQ28">
        <v>-1.15305589960158E-6</v>
      </c>
      <c r="ER28">
        <v>3.6581349982770798E-10</v>
      </c>
      <c r="ES28">
        <v>4.9665845844795303E-2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22.6</v>
      </c>
      <c r="FB28">
        <v>22.5</v>
      </c>
      <c r="FC28">
        <v>2</v>
      </c>
      <c r="FD28">
        <v>510.565</v>
      </c>
      <c r="FE28">
        <v>493.66</v>
      </c>
      <c r="FF28">
        <v>35.383899999999997</v>
      </c>
      <c r="FG28">
        <v>34.619</v>
      </c>
      <c r="FH28">
        <v>30</v>
      </c>
      <c r="FI28">
        <v>34.3566</v>
      </c>
      <c r="FJ28">
        <v>34.363900000000001</v>
      </c>
      <c r="FK28">
        <v>18.790199999999999</v>
      </c>
      <c r="FL28">
        <v>100</v>
      </c>
      <c r="FM28">
        <v>0</v>
      </c>
      <c r="FN28">
        <v>-999.9</v>
      </c>
      <c r="FO28">
        <v>400</v>
      </c>
      <c r="FP28">
        <v>60.831200000000003</v>
      </c>
      <c r="FQ28">
        <v>97.6374</v>
      </c>
      <c r="FR28">
        <v>102.18600000000001</v>
      </c>
    </row>
    <row r="29" spans="1:174" x14ac:dyDescent="0.25">
      <c r="A29">
        <v>13</v>
      </c>
      <c r="B29">
        <v>1607536019</v>
      </c>
      <c r="C29">
        <v>2604.9000000953702</v>
      </c>
      <c r="D29" t="s">
        <v>358</v>
      </c>
      <c r="E29" t="s">
        <v>359</v>
      </c>
      <c r="F29" t="s">
        <v>360</v>
      </c>
      <c r="G29" t="s">
        <v>361</v>
      </c>
      <c r="H29">
        <v>1607536011.25</v>
      </c>
      <c r="I29">
        <f t="shared" si="0"/>
        <v>9.3684205022851342E-3</v>
      </c>
      <c r="J29">
        <f t="shared" si="1"/>
        <v>9.3684205022851348</v>
      </c>
      <c r="K29">
        <f t="shared" si="2"/>
        <v>12.927319408262569</v>
      </c>
      <c r="L29">
        <f t="shared" si="3"/>
        <v>380.23456666666698</v>
      </c>
      <c r="M29">
        <f t="shared" si="4"/>
        <v>259.9078944247745</v>
      </c>
      <c r="N29">
        <f t="shared" si="5"/>
        <v>26.502436057633822</v>
      </c>
      <c r="O29">
        <f t="shared" si="6"/>
        <v>38.771974634660772</v>
      </c>
      <c r="P29">
        <f t="shared" si="7"/>
        <v>0.21920441585453657</v>
      </c>
      <c r="Q29">
        <f t="shared" si="8"/>
        <v>2.9615458665686116</v>
      </c>
      <c r="R29">
        <f t="shared" si="9"/>
        <v>0.21057312227044445</v>
      </c>
      <c r="S29">
        <f t="shared" si="10"/>
        <v>0.13235537050906693</v>
      </c>
      <c r="T29">
        <f t="shared" si="11"/>
        <v>231.28744611656577</v>
      </c>
      <c r="U29">
        <f t="shared" si="12"/>
        <v>35.038542096078956</v>
      </c>
      <c r="V29">
        <f t="shared" si="13"/>
        <v>34.664983333333304</v>
      </c>
      <c r="W29">
        <f t="shared" si="14"/>
        <v>5.5444231673562401</v>
      </c>
      <c r="X29">
        <f t="shared" si="15"/>
        <v>19.283196555637197</v>
      </c>
      <c r="Y29">
        <f t="shared" si="16"/>
        <v>1.1569020737632711</v>
      </c>
      <c r="Z29">
        <f t="shared" si="17"/>
        <v>5.9995347266481369</v>
      </c>
      <c r="AA29">
        <f t="shared" si="18"/>
        <v>4.3875210935929694</v>
      </c>
      <c r="AB29">
        <f t="shared" si="19"/>
        <v>-413.14734415077442</v>
      </c>
      <c r="AC29">
        <f t="shared" si="20"/>
        <v>228.07892880298735</v>
      </c>
      <c r="AD29">
        <f t="shared" si="21"/>
        <v>18.052427907465059</v>
      </c>
      <c r="AE29">
        <f t="shared" si="22"/>
        <v>64.271458676243782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52264.188684550449</v>
      </c>
      <c r="AK29" t="s">
        <v>294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362</v>
      </c>
      <c r="AR29">
        <v>15380.8</v>
      </c>
      <c r="AS29">
        <v>1113.808</v>
      </c>
      <c r="AT29">
        <v>1345.81</v>
      </c>
      <c r="AU29">
        <f t="shared" si="27"/>
        <v>0.17238837577369759</v>
      </c>
      <c r="AV29">
        <v>0.5</v>
      </c>
      <c r="AW29">
        <f t="shared" si="28"/>
        <v>1180.167771554399</v>
      </c>
      <c r="AX29">
        <f t="shared" si="29"/>
        <v>12.927319408262569</v>
      </c>
      <c r="AY29">
        <f t="shared" si="30"/>
        <v>101.72360263936352</v>
      </c>
      <c r="AZ29">
        <f t="shared" si="31"/>
        <v>1.1443344932467753E-2</v>
      </c>
      <c r="BA29">
        <f t="shared" si="32"/>
        <v>1.4238785564084084</v>
      </c>
      <c r="BB29" t="s">
        <v>363</v>
      </c>
      <c r="BC29">
        <v>1113.808</v>
      </c>
      <c r="BD29">
        <v>713.83</v>
      </c>
      <c r="BE29">
        <f t="shared" si="33"/>
        <v>0.46959080405109188</v>
      </c>
      <c r="BF29">
        <f t="shared" si="34"/>
        <v>0.36710338934776415</v>
      </c>
      <c r="BG29">
        <f t="shared" si="35"/>
        <v>0.75199450603355245</v>
      </c>
      <c r="BH29">
        <f t="shared" si="36"/>
        <v>0.36806255056850273</v>
      </c>
      <c r="BI29">
        <f t="shared" si="37"/>
        <v>0.75248083117661413</v>
      </c>
      <c r="BJ29">
        <f t="shared" si="38"/>
        <v>0.23527341554209927</v>
      </c>
      <c r="BK29">
        <f t="shared" si="39"/>
        <v>0.76472658445790076</v>
      </c>
      <c r="BL29">
        <f t="shared" si="40"/>
        <v>1399.97966666667</v>
      </c>
      <c r="BM29">
        <f t="shared" si="41"/>
        <v>1180.167771554399</v>
      </c>
      <c r="BN29">
        <f t="shared" si="42"/>
        <v>0.84298922309661839</v>
      </c>
      <c r="BO29">
        <f t="shared" si="43"/>
        <v>0.19597844619323665</v>
      </c>
      <c r="BP29">
        <v>6</v>
      </c>
      <c r="BQ29">
        <v>0.5</v>
      </c>
      <c r="BR29" t="s">
        <v>297</v>
      </c>
      <c r="BS29">
        <v>2</v>
      </c>
      <c r="BT29">
        <v>1607536011.25</v>
      </c>
      <c r="BU29">
        <v>380.23456666666698</v>
      </c>
      <c r="BV29">
        <v>400.01386666666701</v>
      </c>
      <c r="BW29">
        <v>11.3456733333333</v>
      </c>
      <c r="BX29">
        <v>0.235679</v>
      </c>
      <c r="BY29">
        <v>379.53583333333302</v>
      </c>
      <c r="BZ29">
        <v>11.235950000000001</v>
      </c>
      <c r="CA29">
        <v>500.205266666667</v>
      </c>
      <c r="CB29">
        <v>101.86856666666699</v>
      </c>
      <c r="CC29">
        <v>0.1000023</v>
      </c>
      <c r="CD29">
        <v>36.093486666666699</v>
      </c>
      <c r="CE29">
        <v>34.664983333333304</v>
      </c>
      <c r="CF29">
        <v>999.9</v>
      </c>
      <c r="CG29">
        <v>0</v>
      </c>
      <c r="CH29">
        <v>0</v>
      </c>
      <c r="CI29">
        <v>9996.7453333333306</v>
      </c>
      <c r="CJ29">
        <v>0</v>
      </c>
      <c r="CK29">
        <v>339.03120000000001</v>
      </c>
      <c r="CL29">
        <v>1399.97966666667</v>
      </c>
      <c r="CM29">
        <v>0.90000186666666704</v>
      </c>
      <c r="CN29">
        <v>9.999777E-2</v>
      </c>
      <c r="CO29">
        <v>0</v>
      </c>
      <c r="CP29">
        <v>1115.36466666667</v>
      </c>
      <c r="CQ29">
        <v>4.9994800000000001</v>
      </c>
      <c r="CR29">
        <v>15887.813333333301</v>
      </c>
      <c r="CS29">
        <v>11417.43</v>
      </c>
      <c r="CT29">
        <v>46.908000000000001</v>
      </c>
      <c r="CU29">
        <v>48.3791333333333</v>
      </c>
      <c r="CV29">
        <v>47.574599999999997</v>
      </c>
      <c r="CW29">
        <v>48.178933333333298</v>
      </c>
      <c r="CX29">
        <v>49.528933333333299</v>
      </c>
      <c r="CY29">
        <v>1255.4846666666699</v>
      </c>
      <c r="CZ29">
        <v>139.495</v>
      </c>
      <c r="DA29">
        <v>0</v>
      </c>
      <c r="DB29">
        <v>55.399999856948902</v>
      </c>
      <c r="DC29">
        <v>0</v>
      </c>
      <c r="DD29">
        <v>1113.808</v>
      </c>
      <c r="DE29">
        <v>-320.89692357471802</v>
      </c>
      <c r="DF29">
        <v>-4458.3000067114599</v>
      </c>
      <c r="DG29">
        <v>15866.56</v>
      </c>
      <c r="DH29">
        <v>15</v>
      </c>
      <c r="DI29">
        <v>1607535908.5</v>
      </c>
      <c r="DJ29" t="s">
        <v>364</v>
      </c>
      <c r="DK29">
        <v>1607535893</v>
      </c>
      <c r="DL29">
        <v>1607535908.5</v>
      </c>
      <c r="DM29">
        <v>3</v>
      </c>
      <c r="DN29">
        <v>-1.0999999999999999E-2</v>
      </c>
      <c r="DO29">
        <v>-3.0000000000000001E-3</v>
      </c>
      <c r="DP29">
        <v>0.68400000000000005</v>
      </c>
      <c r="DQ29">
        <v>4.3999999999999997E-2</v>
      </c>
      <c r="DR29">
        <v>400</v>
      </c>
      <c r="DS29">
        <v>0</v>
      </c>
      <c r="DT29">
        <v>0.08</v>
      </c>
      <c r="DU29">
        <v>0.01</v>
      </c>
      <c r="DV29">
        <v>12.9248550278512</v>
      </c>
      <c r="DW29">
        <v>0.42946019763690901</v>
      </c>
      <c r="DX29">
        <v>3.4810549375512201E-2</v>
      </c>
      <c r="DY29">
        <v>1</v>
      </c>
      <c r="DZ29">
        <v>-19.779326666666702</v>
      </c>
      <c r="EA29">
        <v>-0.49005917686323203</v>
      </c>
      <c r="EB29">
        <v>4.15241771608892E-2</v>
      </c>
      <c r="EC29">
        <v>0</v>
      </c>
      <c r="ED29">
        <v>11.1099833333333</v>
      </c>
      <c r="EE29">
        <v>0.176177085650705</v>
      </c>
      <c r="EF29">
        <v>1.30425223361468E-2</v>
      </c>
      <c r="EG29">
        <v>1</v>
      </c>
      <c r="EH29">
        <v>2</v>
      </c>
      <c r="EI29">
        <v>3</v>
      </c>
      <c r="EJ29" t="s">
        <v>305</v>
      </c>
      <c r="EK29">
        <v>100</v>
      </c>
      <c r="EL29">
        <v>100</v>
      </c>
      <c r="EM29">
        <v>0.69799999999999995</v>
      </c>
      <c r="EN29">
        <v>0.11</v>
      </c>
      <c r="EO29">
        <v>0.85099213607476698</v>
      </c>
      <c r="EP29">
        <v>-1.6043650578588901E-5</v>
      </c>
      <c r="EQ29">
        <v>-1.15305589960158E-6</v>
      </c>
      <c r="ER29">
        <v>3.6581349982770798E-10</v>
      </c>
      <c r="ES29">
        <v>4.69541661303748E-2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2.1</v>
      </c>
      <c r="FB29">
        <v>1.8</v>
      </c>
      <c r="FC29">
        <v>2</v>
      </c>
      <c r="FD29">
        <v>512.69799999999998</v>
      </c>
      <c r="FE29">
        <v>492.95</v>
      </c>
      <c r="FF29">
        <v>35.244</v>
      </c>
      <c r="FG29">
        <v>34.612699999999997</v>
      </c>
      <c r="FH29">
        <v>30.0001</v>
      </c>
      <c r="FI29">
        <v>34.397599999999997</v>
      </c>
      <c r="FJ29">
        <v>34.410400000000003</v>
      </c>
      <c r="FK29">
        <v>18.797000000000001</v>
      </c>
      <c r="FL29">
        <v>100</v>
      </c>
      <c r="FM29">
        <v>0</v>
      </c>
      <c r="FN29">
        <v>-999.9</v>
      </c>
      <c r="FO29">
        <v>400</v>
      </c>
      <c r="FP29">
        <v>60.831200000000003</v>
      </c>
      <c r="FQ29">
        <v>97.660700000000006</v>
      </c>
      <c r="FR29">
        <v>102.196</v>
      </c>
    </row>
    <row r="30" spans="1:174" x14ac:dyDescent="0.25">
      <c r="A30">
        <v>14</v>
      </c>
      <c r="B30">
        <v>1607536154.5</v>
      </c>
      <c r="C30">
        <v>2740.4000000953702</v>
      </c>
      <c r="D30" t="s">
        <v>365</v>
      </c>
      <c r="E30" t="s">
        <v>366</v>
      </c>
      <c r="F30" t="s">
        <v>360</v>
      </c>
      <c r="G30" t="s">
        <v>361</v>
      </c>
      <c r="H30">
        <v>1607536146.75</v>
      </c>
      <c r="I30">
        <f t="shared" si="0"/>
        <v>1.2989905324431637E-2</v>
      </c>
      <c r="J30">
        <f t="shared" si="1"/>
        <v>12.989905324431637</v>
      </c>
      <c r="K30">
        <f t="shared" si="2"/>
        <v>17.70810130738618</v>
      </c>
      <c r="L30">
        <f t="shared" si="3"/>
        <v>372.95589999999999</v>
      </c>
      <c r="M30">
        <f t="shared" si="4"/>
        <v>271.51691420037065</v>
      </c>
      <c r="N30">
        <f t="shared" si="5"/>
        <v>27.684965266142846</v>
      </c>
      <c r="O30">
        <f t="shared" si="6"/>
        <v>38.02809547873445</v>
      </c>
      <c r="P30">
        <f t="shared" si="7"/>
        <v>0.36551491905917488</v>
      </c>
      <c r="Q30">
        <f t="shared" si="8"/>
        <v>2.9618737739449346</v>
      </c>
      <c r="R30">
        <f t="shared" si="9"/>
        <v>0.34217746727083775</v>
      </c>
      <c r="S30">
        <f t="shared" si="10"/>
        <v>0.21583340522498207</v>
      </c>
      <c r="T30">
        <f t="shared" si="11"/>
        <v>231.29037659080637</v>
      </c>
      <c r="U30">
        <f t="shared" si="12"/>
        <v>34.157738564656235</v>
      </c>
      <c r="V30">
        <f t="shared" si="13"/>
        <v>33.9482066666667</v>
      </c>
      <c r="W30">
        <f t="shared" si="14"/>
        <v>5.3275932570831595</v>
      </c>
      <c r="X30">
        <f t="shared" si="15"/>
        <v>26.403730551906424</v>
      </c>
      <c r="Y30">
        <f t="shared" si="16"/>
        <v>1.5880524123253232</v>
      </c>
      <c r="Z30">
        <f t="shared" si="17"/>
        <v>6.0145001449829643</v>
      </c>
      <c r="AA30">
        <f t="shared" si="18"/>
        <v>3.739540844757836</v>
      </c>
      <c r="AB30">
        <f t="shared" si="19"/>
        <v>-572.85482480743519</v>
      </c>
      <c r="AC30">
        <f t="shared" si="20"/>
        <v>349.80151120097895</v>
      </c>
      <c r="AD30">
        <f t="shared" si="21"/>
        <v>27.593581932747046</v>
      </c>
      <c r="AE30">
        <f t="shared" si="22"/>
        <v>35.830644917097175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52265.744217713138</v>
      </c>
      <c r="AK30" t="s">
        <v>294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367</v>
      </c>
      <c r="AR30">
        <v>15405.4</v>
      </c>
      <c r="AS30">
        <v>1623.29307692308</v>
      </c>
      <c r="AT30">
        <v>2072.0300000000002</v>
      </c>
      <c r="AU30">
        <f t="shared" si="27"/>
        <v>0.21656873842411561</v>
      </c>
      <c r="AV30">
        <v>0.5</v>
      </c>
      <c r="AW30">
        <f t="shared" si="28"/>
        <v>1180.1799015545205</v>
      </c>
      <c r="AX30">
        <f t="shared" si="29"/>
        <v>17.70810130738618</v>
      </c>
      <c r="AY30">
        <f t="shared" si="30"/>
        <v>127.79503619657973</v>
      </c>
      <c r="AZ30">
        <f t="shared" si="31"/>
        <v>1.5494119805901183E-2</v>
      </c>
      <c r="BA30">
        <f t="shared" si="32"/>
        <v>0.5743401398628396</v>
      </c>
      <c r="BB30" t="s">
        <v>368</v>
      </c>
      <c r="BC30">
        <v>1623.29307692308</v>
      </c>
      <c r="BD30">
        <v>818.15</v>
      </c>
      <c r="BE30">
        <f t="shared" si="33"/>
        <v>0.6051456783926874</v>
      </c>
      <c r="BF30">
        <f t="shared" si="34"/>
        <v>0.35787868302941284</v>
      </c>
      <c r="BG30">
        <f t="shared" si="35"/>
        <v>0.48694111533472717</v>
      </c>
      <c r="BH30">
        <f t="shared" si="36"/>
        <v>0.33079201301488453</v>
      </c>
      <c r="BI30">
        <f t="shared" si="37"/>
        <v>0.46730878902332629</v>
      </c>
      <c r="BJ30">
        <f t="shared" si="38"/>
        <v>0.18037312465812261</v>
      </c>
      <c r="BK30">
        <f t="shared" si="39"/>
        <v>0.81962687534187739</v>
      </c>
      <c r="BL30">
        <f t="shared" si="40"/>
        <v>1399.9936666666699</v>
      </c>
      <c r="BM30">
        <f t="shared" si="41"/>
        <v>1180.1799015545205</v>
      </c>
      <c r="BN30">
        <f t="shared" si="42"/>
        <v>0.84298945749124898</v>
      </c>
      <c r="BO30">
        <f t="shared" si="43"/>
        <v>0.19597891498249811</v>
      </c>
      <c r="BP30">
        <v>6</v>
      </c>
      <c r="BQ30">
        <v>0.5</v>
      </c>
      <c r="BR30" t="s">
        <v>297</v>
      </c>
      <c r="BS30">
        <v>2</v>
      </c>
      <c r="BT30">
        <v>1607536146.75</v>
      </c>
      <c r="BU30">
        <v>372.95589999999999</v>
      </c>
      <c r="BV30">
        <v>400.00806666666699</v>
      </c>
      <c r="BW30">
        <v>15.574630000000001</v>
      </c>
      <c r="BX30">
        <v>0.23584079999999999</v>
      </c>
      <c r="BY30">
        <v>372.25176666666698</v>
      </c>
      <c r="BZ30">
        <v>15.348003333333301</v>
      </c>
      <c r="CA30">
        <v>500.20606666666703</v>
      </c>
      <c r="CB30">
        <v>101.864066666667</v>
      </c>
      <c r="CC30">
        <v>9.9987203333333302E-2</v>
      </c>
      <c r="CD30">
        <v>36.138840000000002</v>
      </c>
      <c r="CE30">
        <v>33.9482066666667</v>
      </c>
      <c r="CF30">
        <v>999.9</v>
      </c>
      <c r="CG30">
        <v>0</v>
      </c>
      <c r="CH30">
        <v>0</v>
      </c>
      <c r="CI30">
        <v>9999.0453333333298</v>
      </c>
      <c r="CJ30">
        <v>0</v>
      </c>
      <c r="CK30">
        <v>326.207066666667</v>
      </c>
      <c r="CL30">
        <v>1399.9936666666699</v>
      </c>
      <c r="CM30">
        <v>0.89999386666666703</v>
      </c>
      <c r="CN30">
        <v>0.100006053333333</v>
      </c>
      <c r="CO30">
        <v>0</v>
      </c>
      <c r="CP30">
        <v>1623.2946666666701</v>
      </c>
      <c r="CQ30">
        <v>4.9994800000000001</v>
      </c>
      <c r="CR30">
        <v>22900.163333333301</v>
      </c>
      <c r="CS30">
        <v>11417.503333333299</v>
      </c>
      <c r="CT30">
        <v>47.002000000000002</v>
      </c>
      <c r="CU30">
        <v>48.356099999999998</v>
      </c>
      <c r="CV30">
        <v>47.616599999999998</v>
      </c>
      <c r="CW30">
        <v>48.2059</v>
      </c>
      <c r="CX30">
        <v>49.643533333333302</v>
      </c>
      <c r="CY30">
        <v>1255.4863333333301</v>
      </c>
      <c r="CZ30">
        <v>139.50733333333301</v>
      </c>
      <c r="DA30">
        <v>0</v>
      </c>
      <c r="DB30">
        <v>100.39999985694899</v>
      </c>
      <c r="DC30">
        <v>0</v>
      </c>
      <c r="DD30">
        <v>1623.29307692308</v>
      </c>
      <c r="DE30">
        <v>-341.840683744459</v>
      </c>
      <c r="DF30">
        <v>-4767.3606836613098</v>
      </c>
      <c r="DG30">
        <v>22900.05</v>
      </c>
      <c r="DH30">
        <v>15</v>
      </c>
      <c r="DI30">
        <v>1607535908.5</v>
      </c>
      <c r="DJ30" t="s">
        <v>364</v>
      </c>
      <c r="DK30">
        <v>1607535893</v>
      </c>
      <c r="DL30">
        <v>1607535908.5</v>
      </c>
      <c r="DM30">
        <v>3</v>
      </c>
      <c r="DN30">
        <v>-1.0999999999999999E-2</v>
      </c>
      <c r="DO30">
        <v>-3.0000000000000001E-3</v>
      </c>
      <c r="DP30">
        <v>0.68400000000000005</v>
      </c>
      <c r="DQ30">
        <v>4.3999999999999997E-2</v>
      </c>
      <c r="DR30">
        <v>400</v>
      </c>
      <c r="DS30">
        <v>0</v>
      </c>
      <c r="DT30">
        <v>0.08</v>
      </c>
      <c r="DU30">
        <v>0.01</v>
      </c>
      <c r="DV30">
        <v>17.704091336181101</v>
      </c>
      <c r="DW30">
        <v>0.176086162959989</v>
      </c>
      <c r="DX30">
        <v>2.9034159542762901E-2</v>
      </c>
      <c r="DY30">
        <v>1</v>
      </c>
      <c r="DZ30">
        <v>-27.0488133333333</v>
      </c>
      <c r="EA30">
        <v>-0.36575572858727301</v>
      </c>
      <c r="EB30">
        <v>4.07640015482073E-2</v>
      </c>
      <c r="EC30">
        <v>0</v>
      </c>
      <c r="ED30">
        <v>15.3352866666667</v>
      </c>
      <c r="EE30">
        <v>0.42045116796439502</v>
      </c>
      <c r="EF30">
        <v>3.0427681841083899E-2</v>
      </c>
      <c r="EG30">
        <v>0</v>
      </c>
      <c r="EH30">
        <v>1</v>
      </c>
      <c r="EI30">
        <v>3</v>
      </c>
      <c r="EJ30" t="s">
        <v>334</v>
      </c>
      <c r="EK30">
        <v>100</v>
      </c>
      <c r="EL30">
        <v>100</v>
      </c>
      <c r="EM30">
        <v>0.70399999999999996</v>
      </c>
      <c r="EN30">
        <v>0.2281</v>
      </c>
      <c r="EO30">
        <v>0.85099213607476698</v>
      </c>
      <c r="EP30">
        <v>-1.6043650578588901E-5</v>
      </c>
      <c r="EQ30">
        <v>-1.15305589960158E-6</v>
      </c>
      <c r="ER30">
        <v>3.6581349982770798E-10</v>
      </c>
      <c r="ES30">
        <v>4.69541661303748E-2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4.4000000000000004</v>
      </c>
      <c r="FB30">
        <v>4.0999999999999996</v>
      </c>
      <c r="FC30">
        <v>2</v>
      </c>
      <c r="FD30">
        <v>515.90599999999995</v>
      </c>
      <c r="FE30">
        <v>492.19200000000001</v>
      </c>
      <c r="FF30">
        <v>35.307400000000001</v>
      </c>
      <c r="FG30">
        <v>34.654200000000003</v>
      </c>
      <c r="FH30">
        <v>30.000399999999999</v>
      </c>
      <c r="FI30">
        <v>34.450600000000001</v>
      </c>
      <c r="FJ30">
        <v>34.463000000000001</v>
      </c>
      <c r="FK30">
        <v>18.7989</v>
      </c>
      <c r="FL30">
        <v>100</v>
      </c>
      <c r="FM30">
        <v>0</v>
      </c>
      <c r="FN30">
        <v>-999.9</v>
      </c>
      <c r="FO30">
        <v>400</v>
      </c>
      <c r="FP30">
        <v>60.831200000000003</v>
      </c>
      <c r="FQ30">
        <v>97.650599999999997</v>
      </c>
      <c r="FR30">
        <v>102.178</v>
      </c>
    </row>
    <row r="31" spans="1:174" x14ac:dyDescent="0.25">
      <c r="A31">
        <v>15</v>
      </c>
      <c r="B31">
        <v>1607536339.5</v>
      </c>
      <c r="C31">
        <v>2925.4000000953702</v>
      </c>
      <c r="D31" t="s">
        <v>369</v>
      </c>
      <c r="E31" t="s">
        <v>370</v>
      </c>
      <c r="F31" t="s">
        <v>371</v>
      </c>
      <c r="G31" t="s">
        <v>342</v>
      </c>
      <c r="H31">
        <v>1607536331.5</v>
      </c>
      <c r="I31">
        <f t="shared" si="0"/>
        <v>9.2594413388028037E-3</v>
      </c>
      <c r="J31">
        <f t="shared" si="1"/>
        <v>9.2594413388028034</v>
      </c>
      <c r="K31">
        <f t="shared" si="2"/>
        <v>15.978513749112468</v>
      </c>
      <c r="L31">
        <f t="shared" si="3"/>
        <v>376.64125806451602</v>
      </c>
      <c r="M31">
        <f t="shared" si="4"/>
        <v>229.18051925795666</v>
      </c>
      <c r="N31">
        <f t="shared" si="5"/>
        <v>23.367867939079403</v>
      </c>
      <c r="O31">
        <f t="shared" si="6"/>
        <v>38.403365204674884</v>
      </c>
      <c r="P31">
        <f t="shared" si="7"/>
        <v>0.21068561043500614</v>
      </c>
      <c r="Q31">
        <f t="shared" si="8"/>
        <v>2.960897431715412</v>
      </c>
      <c r="R31">
        <f t="shared" si="9"/>
        <v>0.20269732399635895</v>
      </c>
      <c r="S31">
        <f t="shared" si="10"/>
        <v>0.12737830764699987</v>
      </c>
      <c r="T31">
        <f t="shared" si="11"/>
        <v>231.2866826251159</v>
      </c>
      <c r="U31">
        <f t="shared" si="12"/>
        <v>35.364750976443439</v>
      </c>
      <c r="V31">
        <f t="shared" si="13"/>
        <v>34.993458064516098</v>
      </c>
      <c r="W31">
        <f t="shared" si="14"/>
        <v>5.6463254347506213</v>
      </c>
      <c r="X31">
        <f t="shared" si="15"/>
        <v>18.752606195253545</v>
      </c>
      <c r="Y31">
        <f t="shared" si="16"/>
        <v>1.1436407807754161</v>
      </c>
      <c r="Z31">
        <f t="shared" si="17"/>
        <v>6.0985698140714009</v>
      </c>
      <c r="AA31">
        <f t="shared" si="18"/>
        <v>4.502684653975205</v>
      </c>
      <c r="AB31">
        <f t="shared" si="19"/>
        <v>-408.34136304120364</v>
      </c>
      <c r="AC31">
        <f t="shared" si="20"/>
        <v>223.21593469961027</v>
      </c>
      <c r="AD31">
        <f t="shared" si="21"/>
        <v>17.725319240761863</v>
      </c>
      <c r="AE31">
        <f t="shared" si="22"/>
        <v>63.886573524284415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52195.263408781982</v>
      </c>
      <c r="AK31" t="s">
        <v>294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372</v>
      </c>
      <c r="AR31">
        <v>15398</v>
      </c>
      <c r="AS31">
        <v>1572.8656000000001</v>
      </c>
      <c r="AT31">
        <v>2083.42</v>
      </c>
      <c r="AU31">
        <f t="shared" si="27"/>
        <v>0.24505591767382473</v>
      </c>
      <c r="AV31">
        <v>0.5</v>
      </c>
      <c r="AW31">
        <f t="shared" si="28"/>
        <v>1180.1607964000302</v>
      </c>
      <c r="AX31">
        <f t="shared" si="29"/>
        <v>15.978513749112468</v>
      </c>
      <c r="AY31">
        <f t="shared" si="30"/>
        <v>144.60269348224062</v>
      </c>
      <c r="AZ31">
        <f t="shared" si="31"/>
        <v>1.402881817412679E-2</v>
      </c>
      <c r="BA31">
        <f t="shared" si="32"/>
        <v>0.56573326549615532</v>
      </c>
      <c r="BB31" t="s">
        <v>373</v>
      </c>
      <c r="BC31">
        <v>1572.8656000000001</v>
      </c>
      <c r="BD31">
        <v>781.78</v>
      </c>
      <c r="BE31">
        <f t="shared" si="33"/>
        <v>0.62476120993366679</v>
      </c>
      <c r="BF31">
        <f t="shared" si="34"/>
        <v>0.39223932884668566</v>
      </c>
      <c r="BG31">
        <f t="shared" si="35"/>
        <v>0.47520864411563107</v>
      </c>
      <c r="BH31">
        <f t="shared" si="36"/>
        <v>0.37322781087382173</v>
      </c>
      <c r="BI31">
        <f t="shared" si="37"/>
        <v>0.46283616425379925</v>
      </c>
      <c r="BJ31">
        <f t="shared" si="38"/>
        <v>0.19495935476353599</v>
      </c>
      <c r="BK31">
        <f t="shared" si="39"/>
        <v>0.80504064523646401</v>
      </c>
      <c r="BL31">
        <f t="shared" si="40"/>
        <v>1399.9709677419401</v>
      </c>
      <c r="BM31">
        <f t="shared" si="41"/>
        <v>1180.1607964000302</v>
      </c>
      <c r="BN31">
        <f t="shared" si="42"/>
        <v>0.84298947877722852</v>
      </c>
      <c r="BO31">
        <f t="shared" si="43"/>
        <v>0.19597895755445718</v>
      </c>
      <c r="BP31">
        <v>6</v>
      </c>
      <c r="BQ31">
        <v>0.5</v>
      </c>
      <c r="BR31" t="s">
        <v>297</v>
      </c>
      <c r="BS31">
        <v>2</v>
      </c>
      <c r="BT31">
        <v>1607536331.5</v>
      </c>
      <c r="BU31">
        <v>376.64125806451602</v>
      </c>
      <c r="BV31">
        <v>399.99035483871</v>
      </c>
      <c r="BW31">
        <v>11.216264516129</v>
      </c>
      <c r="BX31">
        <v>0.234315225806452</v>
      </c>
      <c r="BY31">
        <v>375.93983870967702</v>
      </c>
      <c r="BZ31">
        <v>11.1094548387097</v>
      </c>
      <c r="CA31">
        <v>500.21638709677399</v>
      </c>
      <c r="CB31">
        <v>101.86267741935499</v>
      </c>
      <c r="CC31">
        <v>0.10003745161290301</v>
      </c>
      <c r="CD31">
        <v>36.391809677419403</v>
      </c>
      <c r="CE31">
        <v>34.993458064516098</v>
      </c>
      <c r="CF31">
        <v>999.9</v>
      </c>
      <c r="CG31">
        <v>0</v>
      </c>
      <c r="CH31">
        <v>0</v>
      </c>
      <c r="CI31">
        <v>9993.6490322580594</v>
      </c>
      <c r="CJ31">
        <v>0</v>
      </c>
      <c r="CK31">
        <v>357.81087096774201</v>
      </c>
      <c r="CL31">
        <v>1399.9709677419401</v>
      </c>
      <c r="CM31">
        <v>0.89999409677419395</v>
      </c>
      <c r="CN31">
        <v>0.10000587096774199</v>
      </c>
      <c r="CO31">
        <v>0</v>
      </c>
      <c r="CP31">
        <v>1579.31516129032</v>
      </c>
      <c r="CQ31">
        <v>4.9994800000000001</v>
      </c>
      <c r="CR31">
        <v>22322.825806451601</v>
      </c>
      <c r="CS31">
        <v>11417.322580645199</v>
      </c>
      <c r="CT31">
        <v>46.943387096774202</v>
      </c>
      <c r="CU31">
        <v>48.344516129032201</v>
      </c>
      <c r="CV31">
        <v>47.606580645161301</v>
      </c>
      <c r="CW31">
        <v>48.223516129032298</v>
      </c>
      <c r="CX31">
        <v>49.616677419354801</v>
      </c>
      <c r="CY31">
        <v>1255.46548387097</v>
      </c>
      <c r="CZ31">
        <v>139.506129032258</v>
      </c>
      <c r="DA31">
        <v>0</v>
      </c>
      <c r="DB31">
        <v>184.200000047684</v>
      </c>
      <c r="DC31">
        <v>0</v>
      </c>
      <c r="DD31">
        <v>1572.8656000000001</v>
      </c>
      <c r="DE31">
        <v>-403.60923016307697</v>
      </c>
      <c r="DF31">
        <v>-5549.8999913323496</v>
      </c>
      <c r="DG31">
        <v>22234.76</v>
      </c>
      <c r="DH31">
        <v>15</v>
      </c>
      <c r="DI31">
        <v>1607535908.5</v>
      </c>
      <c r="DJ31" t="s">
        <v>364</v>
      </c>
      <c r="DK31">
        <v>1607535893</v>
      </c>
      <c r="DL31">
        <v>1607535908.5</v>
      </c>
      <c r="DM31">
        <v>3</v>
      </c>
      <c r="DN31">
        <v>-1.0999999999999999E-2</v>
      </c>
      <c r="DO31">
        <v>-3.0000000000000001E-3</v>
      </c>
      <c r="DP31">
        <v>0.68400000000000005</v>
      </c>
      <c r="DQ31">
        <v>4.3999999999999997E-2</v>
      </c>
      <c r="DR31">
        <v>400</v>
      </c>
      <c r="DS31">
        <v>0</v>
      </c>
      <c r="DT31">
        <v>0.08</v>
      </c>
      <c r="DU31">
        <v>0.01</v>
      </c>
      <c r="DV31">
        <v>15.959145956657199</v>
      </c>
      <c r="DW31">
        <v>1.0702961336762999</v>
      </c>
      <c r="DX31">
        <v>9.1021677107314597E-2</v>
      </c>
      <c r="DY31">
        <v>0</v>
      </c>
      <c r="DZ31">
        <v>-23.346256666666701</v>
      </c>
      <c r="EA31">
        <v>-1.2063777530589599</v>
      </c>
      <c r="EB31">
        <v>9.6804382419162893E-2</v>
      </c>
      <c r="EC31">
        <v>0</v>
      </c>
      <c r="ED31">
        <v>10.979836666666699</v>
      </c>
      <c r="EE31">
        <v>0.54719199110123695</v>
      </c>
      <c r="EF31">
        <v>3.9679293368483901E-2</v>
      </c>
      <c r="EG31">
        <v>0</v>
      </c>
      <c r="EH31">
        <v>0</v>
      </c>
      <c r="EI31">
        <v>3</v>
      </c>
      <c r="EJ31" t="s">
        <v>320</v>
      </c>
      <c r="EK31">
        <v>100</v>
      </c>
      <c r="EL31">
        <v>100</v>
      </c>
      <c r="EM31">
        <v>0.70199999999999996</v>
      </c>
      <c r="EN31">
        <v>0.10829999999999999</v>
      </c>
      <c r="EO31">
        <v>0.85099213607476698</v>
      </c>
      <c r="EP31">
        <v>-1.6043650578588901E-5</v>
      </c>
      <c r="EQ31">
        <v>-1.15305589960158E-6</v>
      </c>
      <c r="ER31">
        <v>3.6581349982770798E-10</v>
      </c>
      <c r="ES31">
        <v>4.69541661303748E-2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7.4</v>
      </c>
      <c r="FB31">
        <v>7.2</v>
      </c>
      <c r="FC31">
        <v>2</v>
      </c>
      <c r="FD31">
        <v>511.41199999999998</v>
      </c>
      <c r="FE31">
        <v>490.84199999999998</v>
      </c>
      <c r="FF31">
        <v>35.427799999999998</v>
      </c>
      <c r="FG31">
        <v>34.802599999999998</v>
      </c>
      <c r="FH31">
        <v>30.000399999999999</v>
      </c>
      <c r="FI31">
        <v>34.577300000000001</v>
      </c>
      <c r="FJ31">
        <v>34.588999999999999</v>
      </c>
      <c r="FK31">
        <v>18.805700000000002</v>
      </c>
      <c r="FL31">
        <v>100</v>
      </c>
      <c r="FM31">
        <v>0</v>
      </c>
      <c r="FN31">
        <v>-999.9</v>
      </c>
      <c r="FO31">
        <v>400</v>
      </c>
      <c r="FP31">
        <v>60.831200000000003</v>
      </c>
      <c r="FQ31">
        <v>97.622900000000001</v>
      </c>
      <c r="FR31">
        <v>102.136</v>
      </c>
    </row>
    <row r="32" spans="1:174" x14ac:dyDescent="0.25">
      <c r="A32">
        <v>16</v>
      </c>
      <c r="B32">
        <v>1607536490</v>
      </c>
      <c r="C32">
        <v>3075.9000000953702</v>
      </c>
      <c r="D32" t="s">
        <v>374</v>
      </c>
      <c r="E32" t="s">
        <v>375</v>
      </c>
      <c r="F32" t="s">
        <v>371</v>
      </c>
      <c r="G32" t="s">
        <v>342</v>
      </c>
      <c r="H32">
        <v>1607536482.25</v>
      </c>
      <c r="I32">
        <f t="shared" si="0"/>
        <v>7.7726870266511755E-3</v>
      </c>
      <c r="J32">
        <f t="shared" si="1"/>
        <v>7.7726870266511758</v>
      </c>
      <c r="K32">
        <f t="shared" si="2"/>
        <v>11.299672674340853</v>
      </c>
      <c r="L32">
        <f t="shared" si="3"/>
        <v>382.85983333333297</v>
      </c>
      <c r="M32">
        <f t="shared" si="4"/>
        <v>244.15743461463816</v>
      </c>
      <c r="N32">
        <f t="shared" si="5"/>
        <v>24.895135095094645</v>
      </c>
      <c r="O32">
        <f t="shared" si="6"/>
        <v>39.037710599975739</v>
      </c>
      <c r="P32">
        <f t="shared" si="7"/>
        <v>0.16258500052601577</v>
      </c>
      <c r="Q32">
        <f t="shared" si="8"/>
        <v>2.9627086534305835</v>
      </c>
      <c r="R32">
        <f t="shared" si="9"/>
        <v>0.15778598451542167</v>
      </c>
      <c r="S32">
        <f t="shared" si="10"/>
        <v>9.9035613610640005E-2</v>
      </c>
      <c r="T32">
        <f t="shared" si="11"/>
        <v>231.29425725982196</v>
      </c>
      <c r="U32">
        <f t="shared" si="12"/>
        <v>35.848890365601143</v>
      </c>
      <c r="V32">
        <f t="shared" si="13"/>
        <v>35.54466</v>
      </c>
      <c r="W32">
        <f t="shared" si="14"/>
        <v>5.8209838826978109</v>
      </c>
      <c r="X32">
        <f t="shared" si="15"/>
        <v>15.739193657341263</v>
      </c>
      <c r="Y32">
        <f t="shared" si="16"/>
        <v>0.96531744246462003</v>
      </c>
      <c r="Z32">
        <f t="shared" si="17"/>
        <v>6.1332077327504324</v>
      </c>
      <c r="AA32">
        <f t="shared" si="18"/>
        <v>4.8556664402331906</v>
      </c>
      <c r="AB32">
        <f t="shared" si="19"/>
        <v>-342.77549787531683</v>
      </c>
      <c r="AC32">
        <f t="shared" si="20"/>
        <v>151.81860183353317</v>
      </c>
      <c r="AD32">
        <f t="shared" si="21"/>
        <v>12.086697546823949</v>
      </c>
      <c r="AE32">
        <f t="shared" si="22"/>
        <v>52.424058764862252</v>
      </c>
      <c r="AF32">
        <v>0</v>
      </c>
      <c r="AG32">
        <v>0</v>
      </c>
      <c r="AH32">
        <f t="shared" si="23"/>
        <v>1</v>
      </c>
      <c r="AI32">
        <f t="shared" si="24"/>
        <v>0</v>
      </c>
      <c r="AJ32">
        <f t="shared" si="25"/>
        <v>52229.258206669983</v>
      </c>
      <c r="AK32" t="s">
        <v>294</v>
      </c>
      <c r="AL32">
        <v>10143.9</v>
      </c>
      <c r="AM32">
        <v>715.47692307692296</v>
      </c>
      <c r="AN32">
        <v>3262.08</v>
      </c>
      <c r="AO32">
        <f t="shared" si="26"/>
        <v>0.78066849277855754</v>
      </c>
      <c r="AP32">
        <v>-0.57774747981622299</v>
      </c>
      <c r="AQ32" t="s">
        <v>376</v>
      </c>
      <c r="AR32">
        <v>15405.9</v>
      </c>
      <c r="AS32">
        <v>2085.1588461538499</v>
      </c>
      <c r="AT32">
        <v>2487.15</v>
      </c>
      <c r="AU32">
        <f t="shared" si="27"/>
        <v>0.16162722547741393</v>
      </c>
      <c r="AV32">
        <v>0.5</v>
      </c>
      <c r="AW32">
        <f t="shared" si="28"/>
        <v>1180.1990815545419</v>
      </c>
      <c r="AX32">
        <f t="shared" si="29"/>
        <v>11.299672674340853</v>
      </c>
      <c r="AY32">
        <f t="shared" si="30"/>
        <v>95.376151531326386</v>
      </c>
      <c r="AZ32">
        <f t="shared" si="31"/>
        <v>1.0063912385453056E-2</v>
      </c>
      <c r="BA32">
        <f t="shared" si="32"/>
        <v>0.31157348772691629</v>
      </c>
      <c r="BB32" t="s">
        <v>377</v>
      </c>
      <c r="BC32">
        <v>2085.1588461538499</v>
      </c>
      <c r="BD32">
        <v>858.91</v>
      </c>
      <c r="BE32">
        <f t="shared" si="33"/>
        <v>0.65466095732062812</v>
      </c>
      <c r="BF32">
        <f t="shared" si="34"/>
        <v>0.24688691706760066</v>
      </c>
      <c r="BG32">
        <f t="shared" si="35"/>
        <v>0.32246158199378311</v>
      </c>
      <c r="BH32">
        <f t="shared" si="36"/>
        <v>0.22689917179545416</v>
      </c>
      <c r="BI32">
        <f t="shared" si="37"/>
        <v>0.30429948311234506</v>
      </c>
      <c r="BJ32">
        <f t="shared" si="38"/>
        <v>0.10169663684360231</v>
      </c>
      <c r="BK32">
        <f t="shared" si="39"/>
        <v>0.89830336315639769</v>
      </c>
      <c r="BL32">
        <f t="shared" si="40"/>
        <v>1400.0163333333301</v>
      </c>
      <c r="BM32">
        <f t="shared" si="41"/>
        <v>1180.1990815545419</v>
      </c>
      <c r="BN32">
        <f t="shared" si="42"/>
        <v>0.84298950908992587</v>
      </c>
      <c r="BO32">
        <f t="shared" si="43"/>
        <v>0.1959790181798518</v>
      </c>
      <c r="BP32">
        <v>6</v>
      </c>
      <c r="BQ32">
        <v>0.5</v>
      </c>
      <c r="BR32" t="s">
        <v>297</v>
      </c>
      <c r="BS32">
        <v>2</v>
      </c>
      <c r="BT32">
        <v>1607536482.25</v>
      </c>
      <c r="BU32">
        <v>382.85983333333297</v>
      </c>
      <c r="BV32">
        <v>399.98333333333301</v>
      </c>
      <c r="BW32">
        <v>9.4672886666666702</v>
      </c>
      <c r="BX32">
        <v>0.23221140000000001</v>
      </c>
      <c r="BY32">
        <v>382.162933333333</v>
      </c>
      <c r="BZ32">
        <v>9.3958030000000008</v>
      </c>
      <c r="CA32">
        <v>500.2081</v>
      </c>
      <c r="CB32">
        <v>101.8635</v>
      </c>
      <c r="CC32">
        <v>9.9952943333333294E-2</v>
      </c>
      <c r="CD32">
        <v>36.495156666666702</v>
      </c>
      <c r="CE32">
        <v>35.54466</v>
      </c>
      <c r="CF32">
        <v>999.9</v>
      </c>
      <c r="CG32">
        <v>0</v>
      </c>
      <c r="CH32">
        <v>0</v>
      </c>
      <c r="CI32">
        <v>10003.8336666667</v>
      </c>
      <c r="CJ32">
        <v>0</v>
      </c>
      <c r="CK32">
        <v>387.05906666666698</v>
      </c>
      <c r="CL32">
        <v>1400.0163333333301</v>
      </c>
      <c r="CM32">
        <v>0.89999166666666697</v>
      </c>
      <c r="CN32">
        <v>0.100008283333333</v>
      </c>
      <c r="CO32">
        <v>0</v>
      </c>
      <c r="CP32">
        <v>2085.5666666666698</v>
      </c>
      <c r="CQ32">
        <v>4.9994800000000001</v>
      </c>
      <c r="CR32">
        <v>29350.106666666699</v>
      </c>
      <c r="CS32">
        <v>11417.6933333333</v>
      </c>
      <c r="CT32">
        <v>46.883200000000002</v>
      </c>
      <c r="CU32">
        <v>48.320399999999999</v>
      </c>
      <c r="CV32">
        <v>47.541333333333299</v>
      </c>
      <c r="CW32">
        <v>48.191200000000002</v>
      </c>
      <c r="CX32">
        <v>49.5914</v>
      </c>
      <c r="CY32">
        <v>1255.5043333333299</v>
      </c>
      <c r="CZ32">
        <v>139.512</v>
      </c>
      <c r="DA32">
        <v>0</v>
      </c>
      <c r="DB32">
        <v>149.60000014305101</v>
      </c>
      <c r="DC32">
        <v>0</v>
      </c>
      <c r="DD32">
        <v>2085.1588461538499</v>
      </c>
      <c r="DE32">
        <v>-81.720683761923297</v>
      </c>
      <c r="DF32">
        <v>-1143.6239317140401</v>
      </c>
      <c r="DG32">
        <v>29344.438461538499</v>
      </c>
      <c r="DH32">
        <v>15</v>
      </c>
      <c r="DI32">
        <v>1607535908.5</v>
      </c>
      <c r="DJ32" t="s">
        <v>364</v>
      </c>
      <c r="DK32">
        <v>1607535893</v>
      </c>
      <c r="DL32">
        <v>1607535908.5</v>
      </c>
      <c r="DM32">
        <v>3</v>
      </c>
      <c r="DN32">
        <v>-1.0999999999999999E-2</v>
      </c>
      <c r="DO32">
        <v>-3.0000000000000001E-3</v>
      </c>
      <c r="DP32">
        <v>0.68400000000000005</v>
      </c>
      <c r="DQ32">
        <v>4.3999999999999997E-2</v>
      </c>
      <c r="DR32">
        <v>400</v>
      </c>
      <c r="DS32">
        <v>0</v>
      </c>
      <c r="DT32">
        <v>0.08</v>
      </c>
      <c r="DU32">
        <v>0.01</v>
      </c>
      <c r="DV32">
        <v>11.298373781820899</v>
      </c>
      <c r="DW32">
        <v>-5.5552246967615702E-2</v>
      </c>
      <c r="DX32">
        <v>1.99663340075013E-2</v>
      </c>
      <c r="DY32">
        <v>1</v>
      </c>
      <c r="DZ32">
        <v>-17.123553333333302</v>
      </c>
      <c r="EA32">
        <v>0.14917374860958599</v>
      </c>
      <c r="EB32">
        <v>2.46884957464449E-2</v>
      </c>
      <c r="EC32">
        <v>1</v>
      </c>
      <c r="ED32">
        <v>9.2350770000000004</v>
      </c>
      <c r="EE32">
        <v>-0.10658963292544101</v>
      </c>
      <c r="EF32">
        <v>8.2882202150602602E-3</v>
      </c>
      <c r="EG32">
        <v>1</v>
      </c>
      <c r="EH32">
        <v>3</v>
      </c>
      <c r="EI32">
        <v>3</v>
      </c>
      <c r="EJ32" t="s">
        <v>299</v>
      </c>
      <c r="EK32">
        <v>100</v>
      </c>
      <c r="EL32">
        <v>100</v>
      </c>
      <c r="EM32">
        <v>0.69599999999999995</v>
      </c>
      <c r="EN32">
        <v>7.1099999999999997E-2</v>
      </c>
      <c r="EO32">
        <v>0.85099213607476698</v>
      </c>
      <c r="EP32">
        <v>-1.6043650578588901E-5</v>
      </c>
      <c r="EQ32">
        <v>-1.15305589960158E-6</v>
      </c>
      <c r="ER32">
        <v>3.6581349982770798E-10</v>
      </c>
      <c r="ES32">
        <v>4.69541661303748E-2</v>
      </c>
      <c r="ET32">
        <v>-1.48585495900011E-2</v>
      </c>
      <c r="EU32">
        <v>2.0620247853856302E-3</v>
      </c>
      <c r="EV32">
        <v>-2.1578943166311499E-5</v>
      </c>
      <c r="EW32">
        <v>18</v>
      </c>
      <c r="EX32">
        <v>2225</v>
      </c>
      <c r="EY32">
        <v>1</v>
      </c>
      <c r="EZ32">
        <v>25</v>
      </c>
      <c r="FA32">
        <v>9.9</v>
      </c>
      <c r="FB32">
        <v>9.6999999999999993</v>
      </c>
      <c r="FC32">
        <v>2</v>
      </c>
      <c r="FD32">
        <v>512.05799999999999</v>
      </c>
      <c r="FE32">
        <v>490.09300000000002</v>
      </c>
      <c r="FF32">
        <v>35.494500000000002</v>
      </c>
      <c r="FG32">
        <v>34.924900000000001</v>
      </c>
      <c r="FH32">
        <v>30.000299999999999</v>
      </c>
      <c r="FI32">
        <v>34.683999999999997</v>
      </c>
      <c r="FJ32">
        <v>34.700200000000002</v>
      </c>
      <c r="FK32">
        <v>18.814499999999999</v>
      </c>
      <c r="FL32">
        <v>100</v>
      </c>
      <c r="FM32">
        <v>0</v>
      </c>
      <c r="FN32">
        <v>-999.9</v>
      </c>
      <c r="FO32">
        <v>400</v>
      </c>
      <c r="FP32">
        <v>60.831200000000003</v>
      </c>
      <c r="FQ32">
        <v>97.6053</v>
      </c>
      <c r="FR32">
        <v>102.108</v>
      </c>
    </row>
    <row r="33" spans="1:174" x14ac:dyDescent="0.25">
      <c r="A33">
        <v>17</v>
      </c>
      <c r="B33">
        <v>1607536858.5999999</v>
      </c>
      <c r="C33">
        <v>3444.5</v>
      </c>
      <c r="D33" t="s">
        <v>378</v>
      </c>
      <c r="E33" t="s">
        <v>379</v>
      </c>
      <c r="F33" t="s">
        <v>380</v>
      </c>
      <c r="G33" t="s">
        <v>381</v>
      </c>
      <c r="H33">
        <v>1607536857.0999999</v>
      </c>
      <c r="I33">
        <f t="shared" si="0"/>
        <v>4.569959711038585E-3</v>
      </c>
      <c r="J33">
        <f t="shared" si="1"/>
        <v>4.5699597110385852</v>
      </c>
      <c r="K33">
        <f t="shared" si="2"/>
        <v>8.398449879137619</v>
      </c>
      <c r="L33">
        <f t="shared" si="3"/>
        <v>387.80360000000002</v>
      </c>
      <c r="M33">
        <f t="shared" si="4"/>
        <v>198.12013836987839</v>
      </c>
      <c r="N33">
        <f t="shared" si="5"/>
        <v>20.19753090086235</v>
      </c>
      <c r="O33">
        <f t="shared" si="6"/>
        <v>39.534977407710713</v>
      </c>
      <c r="P33">
        <f t="shared" si="7"/>
        <v>8.3230953088334891E-2</v>
      </c>
      <c r="Q33">
        <f t="shared" si="8"/>
        <v>2.9638911414175078</v>
      </c>
      <c r="R33">
        <f t="shared" si="9"/>
        <v>8.1953972071077089E-2</v>
      </c>
      <c r="S33">
        <f t="shared" si="10"/>
        <v>5.1334332126281031E-2</v>
      </c>
      <c r="T33">
        <f t="shared" si="11"/>
        <v>231.26125179504587</v>
      </c>
      <c r="U33">
        <f t="shared" si="12"/>
        <v>36.963843998263719</v>
      </c>
      <c r="V33">
        <f t="shared" si="13"/>
        <v>36.331679999999999</v>
      </c>
      <c r="W33">
        <f t="shared" si="14"/>
        <v>6.0784949508495458</v>
      </c>
      <c r="X33">
        <f t="shared" si="15"/>
        <v>9.2943618601831446</v>
      </c>
      <c r="Y33">
        <f t="shared" si="16"/>
        <v>0.57936595275636482</v>
      </c>
      <c r="Z33">
        <f t="shared" si="17"/>
        <v>6.2335205092278221</v>
      </c>
      <c r="AA33">
        <f t="shared" si="18"/>
        <v>5.4991289980931812</v>
      </c>
      <c r="AB33">
        <f t="shared" si="19"/>
        <v>-201.5352232568016</v>
      </c>
      <c r="AC33">
        <f t="shared" si="20"/>
        <v>73.493490281453845</v>
      </c>
      <c r="AD33">
        <f t="shared" si="21"/>
        <v>5.8794882968415116</v>
      </c>
      <c r="AE33">
        <f t="shared" si="22"/>
        <v>109.09900711653962</v>
      </c>
      <c r="AF33">
        <v>0</v>
      </c>
      <c r="AG33">
        <v>0</v>
      </c>
      <c r="AH33">
        <f t="shared" si="23"/>
        <v>1</v>
      </c>
      <c r="AI33">
        <f t="shared" si="24"/>
        <v>0</v>
      </c>
      <c r="AJ33">
        <f t="shared" si="25"/>
        <v>52212.452499135325</v>
      </c>
      <c r="AK33" t="s">
        <v>294</v>
      </c>
      <c r="AL33">
        <v>10143.9</v>
      </c>
      <c r="AM33">
        <v>715.47692307692296</v>
      </c>
      <c r="AN33">
        <v>3262.08</v>
      </c>
      <c r="AO33">
        <f t="shared" si="26"/>
        <v>0.78066849277855754</v>
      </c>
      <c r="AP33">
        <v>-0.57774747981622299</v>
      </c>
      <c r="AQ33" t="s">
        <v>382</v>
      </c>
      <c r="AR33">
        <v>15401.7</v>
      </c>
      <c r="AS33">
        <v>839.05399999999997</v>
      </c>
      <c r="AT33">
        <v>1042.1400000000001</v>
      </c>
      <c r="AU33">
        <f t="shared" si="27"/>
        <v>0.19487400925019682</v>
      </c>
      <c r="AV33">
        <v>0.5</v>
      </c>
      <c r="AW33">
        <f t="shared" si="28"/>
        <v>1180.0317615544975</v>
      </c>
      <c r="AX33">
        <f t="shared" si="29"/>
        <v>8.398449879137619</v>
      </c>
      <c r="AY33">
        <f t="shared" si="30"/>
        <v>114.9787602083486</v>
      </c>
      <c r="AZ33">
        <f t="shared" si="31"/>
        <v>7.6067421669474217E-3</v>
      </c>
      <c r="BA33">
        <f t="shared" si="32"/>
        <v>2.1301744487304961</v>
      </c>
      <c r="BB33" t="s">
        <v>383</v>
      </c>
      <c r="BC33">
        <v>839.05399999999997</v>
      </c>
      <c r="BD33">
        <v>617.07000000000005</v>
      </c>
      <c r="BE33">
        <f t="shared" si="33"/>
        <v>0.40788185848350511</v>
      </c>
      <c r="BF33">
        <f t="shared" si="34"/>
        <v>0.47777072011668692</v>
      </c>
      <c r="BG33">
        <f t="shared" si="35"/>
        <v>0.83929361325666063</v>
      </c>
      <c r="BH33">
        <f t="shared" si="36"/>
        <v>0.62169866858819478</v>
      </c>
      <c r="BI33">
        <f t="shared" si="37"/>
        <v>0.8717259552997294</v>
      </c>
      <c r="BJ33">
        <f t="shared" si="38"/>
        <v>0.35136949262193379</v>
      </c>
      <c r="BK33">
        <f t="shared" si="39"/>
        <v>0.64863050737806627</v>
      </c>
      <c r="BL33">
        <f t="shared" si="40"/>
        <v>1399.818</v>
      </c>
      <c r="BM33">
        <f t="shared" si="41"/>
        <v>1180.0317615544975</v>
      </c>
      <c r="BN33">
        <f t="shared" si="42"/>
        <v>0.8429894183061637</v>
      </c>
      <c r="BO33">
        <f t="shared" si="43"/>
        <v>0.19597883661232748</v>
      </c>
      <c r="BP33">
        <v>6</v>
      </c>
      <c r="BQ33">
        <v>0.5</v>
      </c>
      <c r="BR33" t="s">
        <v>297</v>
      </c>
      <c r="BS33">
        <v>2</v>
      </c>
      <c r="BT33">
        <v>1607536857.0999999</v>
      </c>
      <c r="BU33">
        <v>387.80360000000002</v>
      </c>
      <c r="BV33">
        <v>400.00420000000003</v>
      </c>
      <c r="BW33">
        <v>5.6830740000000004</v>
      </c>
      <c r="BX33">
        <v>0.23218059999999999</v>
      </c>
      <c r="BY33">
        <v>387.11040000000003</v>
      </c>
      <c r="BZ33">
        <v>5.6580880000000002</v>
      </c>
      <c r="CA33">
        <v>500.17360000000002</v>
      </c>
      <c r="CB33">
        <v>101.8462</v>
      </c>
      <c r="CC33">
        <v>9.9675200000000005E-2</v>
      </c>
      <c r="CD33">
        <v>36.791620000000002</v>
      </c>
      <c r="CE33">
        <v>36.331679999999999</v>
      </c>
      <c r="CF33">
        <v>999.9</v>
      </c>
      <c r="CG33">
        <v>0</v>
      </c>
      <c r="CH33">
        <v>0</v>
      </c>
      <c r="CI33">
        <v>10012.24</v>
      </c>
      <c r="CJ33">
        <v>0</v>
      </c>
      <c r="CK33">
        <v>372.23419999999999</v>
      </c>
      <c r="CL33">
        <v>1399.818</v>
      </c>
      <c r="CM33">
        <v>0.89999680000000004</v>
      </c>
      <c r="CN33">
        <v>0.10000307999999999</v>
      </c>
      <c r="CO33">
        <v>0</v>
      </c>
      <c r="CP33">
        <v>832.26260000000002</v>
      </c>
      <c r="CQ33">
        <v>4.9994800000000001</v>
      </c>
      <c r="CR33">
        <v>12027</v>
      </c>
      <c r="CS33">
        <v>11416.08</v>
      </c>
      <c r="CT33">
        <v>46.837200000000003</v>
      </c>
      <c r="CU33">
        <v>48.186999999999998</v>
      </c>
      <c r="CV33">
        <v>47.436999999999998</v>
      </c>
      <c r="CW33">
        <v>48.061999999999998</v>
      </c>
      <c r="CX33">
        <v>49.524799999999999</v>
      </c>
      <c r="CY33">
        <v>1255.33</v>
      </c>
      <c r="CZ33">
        <v>139.488</v>
      </c>
      <c r="DA33">
        <v>0</v>
      </c>
      <c r="DB33">
        <v>58.799999952316298</v>
      </c>
      <c r="DC33">
        <v>0</v>
      </c>
      <c r="DD33">
        <v>839.05399999999997</v>
      </c>
      <c r="DE33">
        <v>-70.949743598931505</v>
      </c>
      <c r="DF33">
        <v>-904.11623946017801</v>
      </c>
      <c r="DG33">
        <v>12116.1076923077</v>
      </c>
      <c r="DH33">
        <v>15</v>
      </c>
      <c r="DI33">
        <v>1607535908.5</v>
      </c>
      <c r="DJ33" t="s">
        <v>364</v>
      </c>
      <c r="DK33">
        <v>1607535893</v>
      </c>
      <c r="DL33">
        <v>1607535908.5</v>
      </c>
      <c r="DM33">
        <v>3</v>
      </c>
      <c r="DN33">
        <v>-1.0999999999999999E-2</v>
      </c>
      <c r="DO33">
        <v>-3.0000000000000001E-3</v>
      </c>
      <c r="DP33">
        <v>0.68400000000000005</v>
      </c>
      <c r="DQ33">
        <v>4.3999999999999997E-2</v>
      </c>
      <c r="DR33">
        <v>400</v>
      </c>
      <c r="DS33">
        <v>0</v>
      </c>
      <c r="DT33">
        <v>0.08</v>
      </c>
      <c r="DU33">
        <v>0.01</v>
      </c>
      <c r="DV33">
        <v>8.5116007128336602</v>
      </c>
      <c r="DW33">
        <v>-1.03593697382712</v>
      </c>
      <c r="DX33">
        <v>7.9951770992686896E-2</v>
      </c>
      <c r="DY33">
        <v>0</v>
      </c>
      <c r="DZ33">
        <v>-12.3728741935484</v>
      </c>
      <c r="EA33">
        <v>1.6581919354839201</v>
      </c>
      <c r="EB33">
        <v>0.126016148396179</v>
      </c>
      <c r="EC33">
        <v>0</v>
      </c>
      <c r="ED33">
        <v>5.5687387096774197</v>
      </c>
      <c r="EE33">
        <v>-1.0504664516129301</v>
      </c>
      <c r="EF33">
        <v>7.83480108540522E-2</v>
      </c>
      <c r="EG33">
        <v>0</v>
      </c>
      <c r="EH33">
        <v>0</v>
      </c>
      <c r="EI33">
        <v>3</v>
      </c>
      <c r="EJ33" t="s">
        <v>320</v>
      </c>
      <c r="EK33">
        <v>100</v>
      </c>
      <c r="EL33">
        <v>100</v>
      </c>
      <c r="EM33">
        <v>0.69299999999999995</v>
      </c>
      <c r="EN33">
        <v>2.4799999999999999E-2</v>
      </c>
      <c r="EO33">
        <v>0.85099213607476698</v>
      </c>
      <c r="EP33">
        <v>-1.6043650578588901E-5</v>
      </c>
      <c r="EQ33">
        <v>-1.15305589960158E-6</v>
      </c>
      <c r="ER33">
        <v>3.6581349982770798E-10</v>
      </c>
      <c r="ES33">
        <v>4.69541661303748E-2</v>
      </c>
      <c r="ET33">
        <v>-1.48585495900011E-2</v>
      </c>
      <c r="EU33">
        <v>2.0620247853856302E-3</v>
      </c>
      <c r="EV33">
        <v>-2.1578943166311499E-5</v>
      </c>
      <c r="EW33">
        <v>18</v>
      </c>
      <c r="EX33">
        <v>2225</v>
      </c>
      <c r="EY33">
        <v>1</v>
      </c>
      <c r="EZ33">
        <v>25</v>
      </c>
      <c r="FA33">
        <v>16.100000000000001</v>
      </c>
      <c r="FB33">
        <v>15.8</v>
      </c>
      <c r="FC33">
        <v>2</v>
      </c>
      <c r="FD33">
        <v>506.178</v>
      </c>
      <c r="FE33">
        <v>488.69099999999997</v>
      </c>
      <c r="FF33">
        <v>35.683700000000002</v>
      </c>
      <c r="FG33">
        <v>35.034999999999997</v>
      </c>
      <c r="FH33">
        <v>30</v>
      </c>
      <c r="FI33">
        <v>34.822299999999998</v>
      </c>
      <c r="FJ33">
        <v>34.844000000000001</v>
      </c>
      <c r="FK33">
        <v>18.8262</v>
      </c>
      <c r="FL33">
        <v>100</v>
      </c>
      <c r="FM33">
        <v>0</v>
      </c>
      <c r="FN33">
        <v>-999.9</v>
      </c>
      <c r="FO33">
        <v>400</v>
      </c>
      <c r="FP33">
        <v>60.831200000000003</v>
      </c>
      <c r="FQ33">
        <v>97.611900000000006</v>
      </c>
      <c r="FR33">
        <v>102.086</v>
      </c>
    </row>
    <row r="34" spans="1:174" x14ac:dyDescent="0.25">
      <c r="A34">
        <v>18</v>
      </c>
      <c r="B34">
        <v>1607536987.5999999</v>
      </c>
      <c r="C34">
        <v>3573.5</v>
      </c>
      <c r="D34" t="s">
        <v>384</v>
      </c>
      <c r="E34" t="s">
        <v>385</v>
      </c>
      <c r="F34" t="s">
        <v>380</v>
      </c>
      <c r="G34" t="s">
        <v>381</v>
      </c>
      <c r="H34">
        <v>1607536979.5999999</v>
      </c>
      <c r="I34">
        <f t="shared" si="0"/>
        <v>2.5971352690816441E-3</v>
      </c>
      <c r="J34">
        <f t="shared" si="1"/>
        <v>2.5971352690816443</v>
      </c>
      <c r="K34">
        <f t="shared" si="2"/>
        <v>5.0373187634408652</v>
      </c>
      <c r="L34">
        <f t="shared" si="3"/>
        <v>392.73370967741897</v>
      </c>
      <c r="M34">
        <f t="shared" si="4"/>
        <v>187.93075915457058</v>
      </c>
      <c r="N34">
        <f t="shared" si="5"/>
        <v>19.158008657530488</v>
      </c>
      <c r="O34">
        <f t="shared" si="6"/>
        <v>40.035999662597376</v>
      </c>
      <c r="P34">
        <f t="shared" si="7"/>
        <v>4.5575270645563548E-2</v>
      </c>
      <c r="Q34">
        <f t="shared" si="8"/>
        <v>2.9617472697314042</v>
      </c>
      <c r="R34">
        <f t="shared" si="9"/>
        <v>4.5189216284323194E-2</v>
      </c>
      <c r="S34">
        <f t="shared" si="10"/>
        <v>2.8277672926141886E-2</v>
      </c>
      <c r="T34">
        <f t="shared" si="11"/>
        <v>231.28564311456805</v>
      </c>
      <c r="U34">
        <f t="shared" si="12"/>
        <v>37.473162004179876</v>
      </c>
      <c r="V34">
        <f t="shared" si="13"/>
        <v>36.145251612903202</v>
      </c>
      <c r="W34">
        <f t="shared" si="14"/>
        <v>6.0166184239256806</v>
      </c>
      <c r="X34">
        <f t="shared" si="15"/>
        <v>5.4601793089235642</v>
      </c>
      <c r="Y34">
        <f t="shared" si="16"/>
        <v>0.34044818134500499</v>
      </c>
      <c r="Z34">
        <f t="shared" si="17"/>
        <v>6.2351099127570944</v>
      </c>
      <c r="AA34">
        <f t="shared" si="18"/>
        <v>5.6761702425806755</v>
      </c>
      <c r="AB34">
        <f t="shared" si="19"/>
        <v>-114.5336653665005</v>
      </c>
      <c r="AC34">
        <f t="shared" si="20"/>
        <v>103.95274170766909</v>
      </c>
      <c r="AD34">
        <f t="shared" si="21"/>
        <v>8.3149288366348273</v>
      </c>
      <c r="AE34">
        <f t="shared" si="22"/>
        <v>229.01964829237147</v>
      </c>
      <c r="AF34">
        <v>0</v>
      </c>
      <c r="AG34">
        <v>0</v>
      </c>
      <c r="AH34">
        <f t="shared" si="23"/>
        <v>1</v>
      </c>
      <c r="AI34">
        <f t="shared" si="24"/>
        <v>0</v>
      </c>
      <c r="AJ34">
        <f t="shared" si="25"/>
        <v>52150.775477668925</v>
      </c>
      <c r="AK34" t="s">
        <v>294</v>
      </c>
      <c r="AL34">
        <v>10143.9</v>
      </c>
      <c r="AM34">
        <v>715.47692307692296</v>
      </c>
      <c r="AN34">
        <v>3262.08</v>
      </c>
      <c r="AO34">
        <f t="shared" si="26"/>
        <v>0.78066849277855754</v>
      </c>
      <c r="AP34">
        <v>-0.57774747981622299</v>
      </c>
      <c r="AQ34" t="s">
        <v>386</v>
      </c>
      <c r="AR34">
        <v>15411.4</v>
      </c>
      <c r="AS34">
        <v>831.89319230769195</v>
      </c>
      <c r="AT34">
        <v>982.93</v>
      </c>
      <c r="AU34">
        <f t="shared" si="27"/>
        <v>0.15365978013928561</v>
      </c>
      <c r="AV34">
        <v>0.5</v>
      </c>
      <c r="AW34">
        <f t="shared" si="28"/>
        <v>1180.1558589874808</v>
      </c>
      <c r="AX34">
        <f t="shared" si="29"/>
        <v>5.0373187634408652</v>
      </c>
      <c r="AY34">
        <f t="shared" si="30"/>
        <v>90.671244911053023</v>
      </c>
      <c r="AZ34">
        <f t="shared" si="31"/>
        <v>4.7579022723952371E-3</v>
      </c>
      <c r="BA34">
        <f t="shared" si="32"/>
        <v>2.3187307336229437</v>
      </c>
      <c r="BB34" t="s">
        <v>387</v>
      </c>
      <c r="BC34">
        <v>831.89319230769195</v>
      </c>
      <c r="BD34">
        <v>575.84</v>
      </c>
      <c r="BE34">
        <f t="shared" si="33"/>
        <v>0.41415970618457054</v>
      </c>
      <c r="BF34">
        <f t="shared" si="34"/>
        <v>0.3710157647996955</v>
      </c>
      <c r="BG34">
        <f t="shared" si="35"/>
        <v>0.84845360057180308</v>
      </c>
      <c r="BH34">
        <f t="shared" si="36"/>
        <v>0.56472264006051487</v>
      </c>
      <c r="BI34">
        <f t="shared" si="37"/>
        <v>0.89497653586195069</v>
      </c>
      <c r="BJ34">
        <f t="shared" si="38"/>
        <v>0.25681868775677591</v>
      </c>
      <c r="BK34">
        <f t="shared" si="39"/>
        <v>0.74318131224322403</v>
      </c>
      <c r="BL34">
        <f t="shared" si="40"/>
        <v>1399.9651612903201</v>
      </c>
      <c r="BM34">
        <f t="shared" si="41"/>
        <v>1180.1558589874808</v>
      </c>
      <c r="BN34">
        <f t="shared" si="42"/>
        <v>0.84298944832295297</v>
      </c>
      <c r="BO34">
        <f t="shared" si="43"/>
        <v>0.19597889664590612</v>
      </c>
      <c r="BP34">
        <v>6</v>
      </c>
      <c r="BQ34">
        <v>0.5</v>
      </c>
      <c r="BR34" t="s">
        <v>297</v>
      </c>
      <c r="BS34">
        <v>2</v>
      </c>
      <c r="BT34">
        <v>1607536979.5999999</v>
      </c>
      <c r="BU34">
        <v>392.73370967741897</v>
      </c>
      <c r="BV34">
        <v>399.99948387096799</v>
      </c>
      <c r="BW34">
        <v>3.33963129032258</v>
      </c>
      <c r="BX34">
        <v>0.23475374193548401</v>
      </c>
      <c r="BY34">
        <v>392.04409677419301</v>
      </c>
      <c r="BZ34">
        <v>3.3200683870967702</v>
      </c>
      <c r="CA34">
        <v>500.20558064516098</v>
      </c>
      <c r="CB34">
        <v>101.841870967742</v>
      </c>
      <c r="CC34">
        <v>9.9975825806451604E-2</v>
      </c>
      <c r="CD34">
        <v>36.796283870967699</v>
      </c>
      <c r="CE34">
        <v>36.145251612903202</v>
      </c>
      <c r="CF34">
        <v>999.9</v>
      </c>
      <c r="CG34">
        <v>0</v>
      </c>
      <c r="CH34">
        <v>0</v>
      </c>
      <c r="CI34">
        <v>10000.507419354801</v>
      </c>
      <c r="CJ34">
        <v>0</v>
      </c>
      <c r="CK34">
        <v>402.706161290323</v>
      </c>
      <c r="CL34">
        <v>1399.9651612903201</v>
      </c>
      <c r="CM34">
        <v>0.89999396774193596</v>
      </c>
      <c r="CN34">
        <v>0.100005941935484</v>
      </c>
      <c r="CO34">
        <v>0</v>
      </c>
      <c r="CP34">
        <v>832.67593548387094</v>
      </c>
      <c r="CQ34">
        <v>4.9994800000000001</v>
      </c>
      <c r="CR34">
        <v>12017.587096774199</v>
      </c>
      <c r="CS34">
        <v>11417.293548387101</v>
      </c>
      <c r="CT34">
        <v>46.874870967741899</v>
      </c>
      <c r="CU34">
        <v>48.233741935483899</v>
      </c>
      <c r="CV34">
        <v>47.499870967741899</v>
      </c>
      <c r="CW34">
        <v>48.118645161290303</v>
      </c>
      <c r="CX34">
        <v>49.542129032258103</v>
      </c>
      <c r="CY34">
        <v>1255.46225806452</v>
      </c>
      <c r="CZ34">
        <v>139.50419354838701</v>
      </c>
      <c r="DA34">
        <v>0</v>
      </c>
      <c r="DB34">
        <v>128.09999990463299</v>
      </c>
      <c r="DC34">
        <v>0</v>
      </c>
      <c r="DD34">
        <v>831.89319230769195</v>
      </c>
      <c r="DE34">
        <v>-82.813093902378</v>
      </c>
      <c r="DF34">
        <v>-1255.1111092251899</v>
      </c>
      <c r="DG34">
        <v>12006.1615384615</v>
      </c>
      <c r="DH34">
        <v>15</v>
      </c>
      <c r="DI34">
        <v>1607535908.5</v>
      </c>
      <c r="DJ34" t="s">
        <v>364</v>
      </c>
      <c r="DK34">
        <v>1607535893</v>
      </c>
      <c r="DL34">
        <v>1607535908.5</v>
      </c>
      <c r="DM34">
        <v>3</v>
      </c>
      <c r="DN34">
        <v>-1.0999999999999999E-2</v>
      </c>
      <c r="DO34">
        <v>-3.0000000000000001E-3</v>
      </c>
      <c r="DP34">
        <v>0.68400000000000005</v>
      </c>
      <c r="DQ34">
        <v>4.3999999999999997E-2</v>
      </c>
      <c r="DR34">
        <v>400</v>
      </c>
      <c r="DS34">
        <v>0</v>
      </c>
      <c r="DT34">
        <v>0.08</v>
      </c>
      <c r="DU34">
        <v>0.01</v>
      </c>
      <c r="DV34">
        <v>5.0414095832532002</v>
      </c>
      <c r="DW34">
        <v>-0.41132929736089802</v>
      </c>
      <c r="DX34">
        <v>3.4487187566520201E-2</v>
      </c>
      <c r="DY34">
        <v>1</v>
      </c>
      <c r="DZ34">
        <v>-7.27040516129032</v>
      </c>
      <c r="EA34">
        <v>0.59557596774193799</v>
      </c>
      <c r="EB34">
        <v>4.9087163480103203E-2</v>
      </c>
      <c r="EC34">
        <v>0</v>
      </c>
      <c r="ED34">
        <v>3.1075167741935501</v>
      </c>
      <c r="EE34">
        <v>-0.29951564516129803</v>
      </c>
      <c r="EF34">
        <v>2.2396979258747202E-2</v>
      </c>
      <c r="EG34">
        <v>0</v>
      </c>
      <c r="EH34">
        <v>1</v>
      </c>
      <c r="EI34">
        <v>3</v>
      </c>
      <c r="EJ34" t="s">
        <v>334</v>
      </c>
      <c r="EK34">
        <v>100</v>
      </c>
      <c r="EL34">
        <v>100</v>
      </c>
      <c r="EM34">
        <v>0.68899999999999995</v>
      </c>
      <c r="EN34">
        <v>1.9599999999999999E-2</v>
      </c>
      <c r="EO34">
        <v>0.85099213607476698</v>
      </c>
      <c r="EP34">
        <v>-1.6043650578588901E-5</v>
      </c>
      <c r="EQ34">
        <v>-1.15305589960158E-6</v>
      </c>
      <c r="ER34">
        <v>3.6581349982770798E-10</v>
      </c>
      <c r="ES34">
        <v>4.69541661303748E-2</v>
      </c>
      <c r="ET34">
        <v>-1.48585495900011E-2</v>
      </c>
      <c r="EU34">
        <v>2.0620247853856302E-3</v>
      </c>
      <c r="EV34">
        <v>-2.1578943166311499E-5</v>
      </c>
      <c r="EW34">
        <v>18</v>
      </c>
      <c r="EX34">
        <v>2225</v>
      </c>
      <c r="EY34">
        <v>1</v>
      </c>
      <c r="EZ34">
        <v>25</v>
      </c>
      <c r="FA34">
        <v>18.2</v>
      </c>
      <c r="FB34">
        <v>18</v>
      </c>
      <c r="FC34">
        <v>2</v>
      </c>
      <c r="FD34">
        <v>503.423</v>
      </c>
      <c r="FE34">
        <v>487.959</v>
      </c>
      <c r="FF34">
        <v>35.676499999999997</v>
      </c>
      <c r="FG34">
        <v>35.046799999999998</v>
      </c>
      <c r="FH34">
        <v>30.0001</v>
      </c>
      <c r="FI34">
        <v>34.841200000000001</v>
      </c>
      <c r="FJ34">
        <v>34.866300000000003</v>
      </c>
      <c r="FK34">
        <v>18.8278</v>
      </c>
      <c r="FL34">
        <v>100</v>
      </c>
      <c r="FM34">
        <v>0</v>
      </c>
      <c r="FN34">
        <v>-999.9</v>
      </c>
      <c r="FO34">
        <v>400</v>
      </c>
      <c r="FP34">
        <v>60.831200000000003</v>
      </c>
      <c r="FQ34">
        <v>97.612499999999997</v>
      </c>
      <c r="FR34">
        <v>102.07599999999999</v>
      </c>
    </row>
    <row r="35" spans="1:174" x14ac:dyDescent="0.25">
      <c r="A35">
        <v>19</v>
      </c>
      <c r="B35">
        <v>1607537398.5999999</v>
      </c>
      <c r="C35">
        <v>3984.5</v>
      </c>
      <c r="D35" t="s">
        <v>388</v>
      </c>
      <c r="E35" t="s">
        <v>389</v>
      </c>
      <c r="F35" t="s">
        <v>390</v>
      </c>
      <c r="G35" t="s">
        <v>391</v>
      </c>
      <c r="H35">
        <v>1607537395.5999999</v>
      </c>
      <c r="I35">
        <f t="shared" si="0"/>
        <v>2.2943521133053424E-4</v>
      </c>
      <c r="J35">
        <f t="shared" si="1"/>
        <v>0.22943521133053424</v>
      </c>
      <c r="K35">
        <f t="shared" si="2"/>
        <v>-1.7862969272449521E-2</v>
      </c>
      <c r="L35">
        <f t="shared" si="3"/>
        <v>399.92663636363602</v>
      </c>
      <c r="M35">
        <f t="shared" si="4"/>
        <v>369.97978859990786</v>
      </c>
      <c r="N35">
        <f t="shared" si="5"/>
        <v>37.711789069597664</v>
      </c>
      <c r="O35">
        <f t="shared" si="6"/>
        <v>40.76425096336434</v>
      </c>
      <c r="P35">
        <f t="shared" si="7"/>
        <v>3.7667533502119626E-3</v>
      </c>
      <c r="Q35">
        <f t="shared" si="8"/>
        <v>2.9606302904666215</v>
      </c>
      <c r="R35">
        <f t="shared" si="9"/>
        <v>3.7640929541555056E-3</v>
      </c>
      <c r="S35">
        <f t="shared" si="10"/>
        <v>2.3527969601867087E-3</v>
      </c>
      <c r="T35">
        <f t="shared" si="11"/>
        <v>231.28998480391368</v>
      </c>
      <c r="U35">
        <f t="shared" si="12"/>
        <v>37.337882347937068</v>
      </c>
      <c r="V35">
        <f t="shared" si="13"/>
        <v>36.3324454545455</v>
      </c>
      <c r="W35">
        <f t="shared" si="14"/>
        <v>6.0787501440155349</v>
      </c>
      <c r="X35">
        <f t="shared" si="15"/>
        <v>0.87947364897068425</v>
      </c>
      <c r="Y35">
        <f t="shared" si="16"/>
        <v>5.2651387509678106E-2</v>
      </c>
      <c r="Z35">
        <f t="shared" si="17"/>
        <v>5.9866930147708333</v>
      </c>
      <c r="AA35">
        <f t="shared" si="18"/>
        <v>6.0260987565058572</v>
      </c>
      <c r="AB35">
        <f t="shared" si="19"/>
        <v>-10.11809281967656</v>
      </c>
      <c r="AC35">
        <f t="shared" si="20"/>
        <v>-44.365297901966478</v>
      </c>
      <c r="AD35">
        <f t="shared" si="21"/>
        <v>-3.5404743440906792</v>
      </c>
      <c r="AE35">
        <f t="shared" si="22"/>
        <v>173.26611973817998</v>
      </c>
      <c r="AF35">
        <v>0</v>
      </c>
      <c r="AG35">
        <v>0</v>
      </c>
      <c r="AH35">
        <f t="shared" si="23"/>
        <v>1</v>
      </c>
      <c r="AI35">
        <f t="shared" si="24"/>
        <v>0</v>
      </c>
      <c r="AJ35">
        <f t="shared" si="25"/>
        <v>52243.945169796316</v>
      </c>
      <c r="AK35" t="s">
        <v>294</v>
      </c>
      <c r="AL35">
        <v>10143.9</v>
      </c>
      <c r="AM35">
        <v>715.47692307692296</v>
      </c>
      <c r="AN35">
        <v>3262.08</v>
      </c>
      <c r="AO35">
        <f t="shared" si="26"/>
        <v>0.78066849277855754</v>
      </c>
      <c r="AP35">
        <v>-0.57774747981622299</v>
      </c>
      <c r="AQ35" t="s">
        <v>392</v>
      </c>
      <c r="AR35">
        <v>15425.6</v>
      </c>
      <c r="AS35">
        <v>3.0958653846153799</v>
      </c>
      <c r="AT35">
        <v>0.97</v>
      </c>
      <c r="AU35">
        <f t="shared" si="27"/>
        <v>-2.1916137985725568</v>
      </c>
      <c r="AV35">
        <v>0.5</v>
      </c>
      <c r="AW35">
        <f t="shared" si="28"/>
        <v>1180.1803570382692</v>
      </c>
      <c r="AX35">
        <f t="shared" si="29"/>
        <v>-1.7862969272449521E-2</v>
      </c>
      <c r="AY35">
        <f t="shared" si="30"/>
        <v>-1293.2497776446787</v>
      </c>
      <c r="AZ35">
        <f t="shared" si="31"/>
        <v>4.7440588822274244E-4</v>
      </c>
      <c r="BA35">
        <f t="shared" si="32"/>
        <v>3361.9690721649486</v>
      </c>
      <c r="BB35" t="s">
        <v>393</v>
      </c>
      <c r="BC35">
        <v>3.0958653846153799</v>
      </c>
      <c r="BD35">
        <v>1.37</v>
      </c>
      <c r="BE35">
        <f t="shared" si="33"/>
        <v>-0.41237113402061865</v>
      </c>
      <c r="BF35">
        <f t="shared" si="34"/>
        <v>5.3146634615384478</v>
      </c>
      <c r="BG35">
        <f t="shared" si="35"/>
        <v>1.0001226726694492</v>
      </c>
      <c r="BH35">
        <f t="shared" si="36"/>
        <v>2.9752901140000735E-3</v>
      </c>
      <c r="BI35">
        <f t="shared" si="37"/>
        <v>1.2805725515498172</v>
      </c>
      <c r="BJ35">
        <f t="shared" si="38"/>
        <v>2.3518751747057158</v>
      </c>
      <c r="BK35">
        <f t="shared" si="39"/>
        <v>-1.3518751747057158</v>
      </c>
      <c r="BL35">
        <f t="shared" si="40"/>
        <v>1399.99454545455</v>
      </c>
      <c r="BM35">
        <f t="shared" si="41"/>
        <v>1180.1803570382692</v>
      </c>
      <c r="BN35">
        <f t="shared" si="42"/>
        <v>0.84298925368676236</v>
      </c>
      <c r="BO35">
        <f t="shared" si="43"/>
        <v>0.1959785073735249</v>
      </c>
      <c r="BP35">
        <v>6</v>
      </c>
      <c r="BQ35">
        <v>0.5</v>
      </c>
      <c r="BR35" t="s">
        <v>297</v>
      </c>
      <c r="BS35">
        <v>2</v>
      </c>
      <c r="BT35">
        <v>1607537395.5999999</v>
      </c>
      <c r="BU35">
        <v>399.92663636363602</v>
      </c>
      <c r="BV35">
        <v>400.01527272727299</v>
      </c>
      <c r="BW35">
        <v>0.51654800000000001</v>
      </c>
      <c r="BX35">
        <v>0.24148209090909101</v>
      </c>
      <c r="BY35">
        <v>399.16927272727298</v>
      </c>
      <c r="BZ35">
        <v>0.46897036363636402</v>
      </c>
      <c r="CA35">
        <v>500.20745454545499</v>
      </c>
      <c r="CB35">
        <v>101.82936363636399</v>
      </c>
      <c r="CC35">
        <v>9.9958536363636399E-2</v>
      </c>
      <c r="CD35">
        <v>36.054490909090902</v>
      </c>
      <c r="CE35">
        <v>36.3324454545455</v>
      </c>
      <c r="CF35">
        <v>999.9</v>
      </c>
      <c r="CG35">
        <v>0</v>
      </c>
      <c r="CH35">
        <v>0</v>
      </c>
      <c r="CI35">
        <v>9995.4045454545503</v>
      </c>
      <c r="CJ35">
        <v>0</v>
      </c>
      <c r="CK35">
        <v>308.33327272727303</v>
      </c>
      <c r="CL35">
        <v>1399.99454545455</v>
      </c>
      <c r="CM35">
        <v>0.90000145454545499</v>
      </c>
      <c r="CN35">
        <v>9.9998727272727295E-2</v>
      </c>
      <c r="CO35">
        <v>0</v>
      </c>
      <c r="CP35">
        <v>3.0711363636363598</v>
      </c>
      <c r="CQ35">
        <v>4.9994800000000001</v>
      </c>
      <c r="CR35">
        <v>373.13063636363597</v>
      </c>
      <c r="CS35">
        <v>11417.5363636364</v>
      </c>
      <c r="CT35">
        <v>46.579181818181802</v>
      </c>
      <c r="CU35">
        <v>48.113545454545502</v>
      </c>
      <c r="CV35">
        <v>47.25</v>
      </c>
      <c r="CW35">
        <v>47.942727272727304</v>
      </c>
      <c r="CX35">
        <v>49.2099090909091</v>
      </c>
      <c r="CY35">
        <v>1255.49909090909</v>
      </c>
      <c r="CZ35">
        <v>139.49818181818199</v>
      </c>
      <c r="DA35">
        <v>0</v>
      </c>
      <c r="DB35">
        <v>36</v>
      </c>
      <c r="DC35">
        <v>0</v>
      </c>
      <c r="DD35">
        <v>3.0958653846153799</v>
      </c>
      <c r="DE35">
        <v>-0.10116580617111701</v>
      </c>
      <c r="DF35">
        <v>11.3263931759399</v>
      </c>
      <c r="DG35">
        <v>372.48450000000003</v>
      </c>
      <c r="DH35">
        <v>15</v>
      </c>
      <c r="DI35">
        <v>1607537340.0999999</v>
      </c>
      <c r="DJ35" t="s">
        <v>394</v>
      </c>
      <c r="DK35">
        <v>1607537333.0999999</v>
      </c>
      <c r="DL35">
        <v>1607537340.0999999</v>
      </c>
      <c r="DM35">
        <v>4</v>
      </c>
      <c r="DN35">
        <v>7.3999999999999996E-2</v>
      </c>
      <c r="DO35">
        <v>7.0000000000000001E-3</v>
      </c>
      <c r="DP35">
        <v>0.75700000000000001</v>
      </c>
      <c r="DQ35">
        <v>5.0999999999999997E-2</v>
      </c>
      <c r="DR35">
        <v>400</v>
      </c>
      <c r="DS35">
        <v>0</v>
      </c>
      <c r="DT35">
        <v>0.33</v>
      </c>
      <c r="DU35">
        <v>0.11</v>
      </c>
      <c r="DV35">
        <v>-3.5054151751115398E-2</v>
      </c>
      <c r="DW35">
        <v>0.115521407844553</v>
      </c>
      <c r="DX35">
        <v>4.2798708569428801E-2</v>
      </c>
      <c r="DY35">
        <v>1</v>
      </c>
      <c r="DZ35">
        <v>-7.1685814838709699E-2</v>
      </c>
      <c r="EA35">
        <v>-7.8664968870967703E-2</v>
      </c>
      <c r="EB35">
        <v>4.9929156028010201E-2</v>
      </c>
      <c r="EC35">
        <v>1</v>
      </c>
      <c r="ED35">
        <v>0.28476409677419401</v>
      </c>
      <c r="EE35">
        <v>-0.10824754838709801</v>
      </c>
      <c r="EF35">
        <v>8.0778529858869397E-3</v>
      </c>
      <c r="EG35">
        <v>1</v>
      </c>
      <c r="EH35">
        <v>3</v>
      </c>
      <c r="EI35">
        <v>3</v>
      </c>
      <c r="EJ35" t="s">
        <v>299</v>
      </c>
      <c r="EK35">
        <v>100</v>
      </c>
      <c r="EL35">
        <v>100</v>
      </c>
      <c r="EM35">
        <v>0.75800000000000001</v>
      </c>
      <c r="EN35">
        <v>4.7600000000000003E-2</v>
      </c>
      <c r="EO35">
        <v>0.924443328878645</v>
      </c>
      <c r="EP35">
        <v>-1.6043650578588901E-5</v>
      </c>
      <c r="EQ35">
        <v>-1.15305589960158E-6</v>
      </c>
      <c r="ER35">
        <v>3.6581349982770798E-10</v>
      </c>
      <c r="ES35">
        <v>5.4094388447160101E-2</v>
      </c>
      <c r="ET35">
        <v>-1.48585495900011E-2</v>
      </c>
      <c r="EU35">
        <v>2.0620247853856302E-3</v>
      </c>
      <c r="EV35">
        <v>-2.1578943166311499E-5</v>
      </c>
      <c r="EW35">
        <v>18</v>
      </c>
      <c r="EX35">
        <v>2225</v>
      </c>
      <c r="EY35">
        <v>1</v>
      </c>
      <c r="EZ35">
        <v>25</v>
      </c>
      <c r="FA35">
        <v>1.1000000000000001</v>
      </c>
      <c r="FB35">
        <v>1</v>
      </c>
      <c r="FC35">
        <v>2</v>
      </c>
      <c r="FD35">
        <v>506.50299999999999</v>
      </c>
      <c r="FE35">
        <v>487.01</v>
      </c>
      <c r="FF35">
        <v>35.322400000000002</v>
      </c>
      <c r="FG35">
        <v>35.067</v>
      </c>
      <c r="FH35">
        <v>30.0001</v>
      </c>
      <c r="FI35">
        <v>34.875599999999999</v>
      </c>
      <c r="FJ35">
        <v>34.904400000000003</v>
      </c>
      <c r="FK35">
        <v>18.835599999999999</v>
      </c>
      <c r="FL35">
        <v>100</v>
      </c>
      <c r="FM35">
        <v>0</v>
      </c>
      <c r="FN35">
        <v>-999.9</v>
      </c>
      <c r="FO35">
        <v>400</v>
      </c>
      <c r="FP35">
        <v>60.831200000000003</v>
      </c>
      <c r="FQ35">
        <v>97.620099999999994</v>
      </c>
      <c r="FR35">
        <v>102.056</v>
      </c>
    </row>
    <row r="36" spans="1:174" x14ac:dyDescent="0.25">
      <c r="A36">
        <v>20</v>
      </c>
      <c r="B36">
        <v>1607537428.5999999</v>
      </c>
      <c r="C36">
        <v>4014.5</v>
      </c>
      <c r="D36" t="s">
        <v>395</v>
      </c>
      <c r="E36" t="s">
        <v>396</v>
      </c>
      <c r="F36" t="s">
        <v>390</v>
      </c>
      <c r="G36" t="s">
        <v>391</v>
      </c>
      <c r="H36">
        <v>1607537422.0999999</v>
      </c>
      <c r="I36">
        <f t="shared" si="0"/>
        <v>1.992645359563128E-4</v>
      </c>
      <c r="J36">
        <f t="shared" si="1"/>
        <v>0.1992645359563128</v>
      </c>
      <c r="K36">
        <f t="shared" si="2"/>
        <v>-4.2113151553530112E-2</v>
      </c>
      <c r="L36">
        <f t="shared" si="3"/>
        <v>399.95227999999997</v>
      </c>
      <c r="M36">
        <f t="shared" si="4"/>
        <v>382.35186825574448</v>
      </c>
      <c r="N36">
        <f t="shared" si="5"/>
        <v>38.971255975261222</v>
      </c>
      <c r="O36">
        <f t="shared" si="6"/>
        <v>40.765179866582677</v>
      </c>
      <c r="P36">
        <f t="shared" si="7"/>
        <v>3.2588638440628325E-3</v>
      </c>
      <c r="Q36">
        <f t="shared" si="8"/>
        <v>2.9612779010724135</v>
      </c>
      <c r="R36">
        <f t="shared" si="9"/>
        <v>3.2568727393403342E-3</v>
      </c>
      <c r="S36">
        <f t="shared" si="10"/>
        <v>2.0357242493263699E-3</v>
      </c>
      <c r="T36">
        <f t="shared" si="11"/>
        <v>231.2865999439245</v>
      </c>
      <c r="U36">
        <f t="shared" si="12"/>
        <v>37.416872677349986</v>
      </c>
      <c r="V36">
        <f t="shared" si="13"/>
        <v>36.387348000000003</v>
      </c>
      <c r="W36">
        <f t="shared" si="14"/>
        <v>6.0970782655970126</v>
      </c>
      <c r="X36">
        <f t="shared" si="15"/>
        <v>0.81584387647763534</v>
      </c>
      <c r="Y36">
        <f t="shared" si="16"/>
        <v>4.9034628991972098E-2</v>
      </c>
      <c r="Z36">
        <f t="shared" si="17"/>
        <v>6.0102956467206239</v>
      </c>
      <c r="AA36">
        <f t="shared" si="18"/>
        <v>6.0480436366050405</v>
      </c>
      <c r="AB36">
        <f t="shared" si="19"/>
        <v>-8.7875660356733949</v>
      </c>
      <c r="AC36">
        <f t="shared" si="20"/>
        <v>-41.706551726291522</v>
      </c>
      <c r="AD36">
        <f t="shared" si="21"/>
        <v>-3.3296138829946269</v>
      </c>
      <c r="AE36">
        <f t="shared" si="22"/>
        <v>177.46286829896496</v>
      </c>
      <c r="AF36">
        <v>0</v>
      </c>
      <c r="AG36">
        <v>0</v>
      </c>
      <c r="AH36">
        <f t="shared" si="23"/>
        <v>1</v>
      </c>
      <c r="AI36">
        <f t="shared" si="24"/>
        <v>0</v>
      </c>
      <c r="AJ36">
        <f t="shared" si="25"/>
        <v>52250.148927431081</v>
      </c>
      <c r="AK36" t="s">
        <v>294</v>
      </c>
      <c r="AL36">
        <v>10143.9</v>
      </c>
      <c r="AM36">
        <v>715.47692307692296</v>
      </c>
      <c r="AN36">
        <v>3262.08</v>
      </c>
      <c r="AO36">
        <f t="shared" si="26"/>
        <v>0.78066849277855754</v>
      </c>
      <c r="AP36">
        <v>-0.57774747981622299</v>
      </c>
      <c r="AQ36" t="s">
        <v>397</v>
      </c>
      <c r="AR36">
        <v>15425.1</v>
      </c>
      <c r="AS36">
        <v>3.1092439999999999</v>
      </c>
      <c r="AT36">
        <v>1.03</v>
      </c>
      <c r="AU36">
        <f t="shared" si="27"/>
        <v>-2.0186834951456309</v>
      </c>
      <c r="AV36">
        <v>0.5</v>
      </c>
      <c r="AW36">
        <f t="shared" si="28"/>
        <v>1180.1627403587138</v>
      </c>
      <c r="AX36">
        <f t="shared" si="29"/>
        <v>-4.2113151553530112E-2</v>
      </c>
      <c r="AY36">
        <f t="shared" si="30"/>
        <v>-1191.187522773987</v>
      </c>
      <c r="AZ36">
        <f t="shared" si="31"/>
        <v>4.5386480181528632E-4</v>
      </c>
      <c r="BA36">
        <f t="shared" si="32"/>
        <v>3166.067961165048</v>
      </c>
      <c r="BB36" t="s">
        <v>398</v>
      </c>
      <c r="BC36">
        <v>3.1092439999999999</v>
      </c>
      <c r="BD36">
        <v>1.8</v>
      </c>
      <c r="BE36">
        <f t="shared" si="33"/>
        <v>-0.74757281553398047</v>
      </c>
      <c r="BF36">
        <f t="shared" si="34"/>
        <v>2.7003168831168831</v>
      </c>
      <c r="BG36">
        <f t="shared" si="35"/>
        <v>1.0002361760339602</v>
      </c>
      <c r="BH36">
        <f t="shared" si="36"/>
        <v>2.910284771113966E-3</v>
      </c>
      <c r="BI36">
        <f t="shared" si="37"/>
        <v>1.2805489907520846</v>
      </c>
      <c r="BJ36">
        <f t="shared" si="38"/>
        <v>1.5632643786111318</v>
      </c>
      <c r="BK36">
        <f t="shared" si="39"/>
        <v>-0.56326437861113177</v>
      </c>
      <c r="BL36">
        <f t="shared" si="40"/>
        <v>1399.9736</v>
      </c>
      <c r="BM36">
        <f t="shared" si="41"/>
        <v>1180.1627403587138</v>
      </c>
      <c r="BN36">
        <f t="shared" si="42"/>
        <v>0.84298928233983395</v>
      </c>
      <c r="BO36">
        <f t="shared" si="43"/>
        <v>0.19597856467966807</v>
      </c>
      <c r="BP36">
        <v>6</v>
      </c>
      <c r="BQ36">
        <v>0.5</v>
      </c>
      <c r="BR36" t="s">
        <v>297</v>
      </c>
      <c r="BS36">
        <v>2</v>
      </c>
      <c r="BT36">
        <v>1607537422.0999999</v>
      </c>
      <c r="BU36">
        <v>399.95227999999997</v>
      </c>
      <c r="BV36">
        <v>399.99736000000001</v>
      </c>
      <c r="BW36">
        <v>0.48108487999999999</v>
      </c>
      <c r="BX36">
        <v>0.24218732000000001</v>
      </c>
      <c r="BY36">
        <v>399.19463999999999</v>
      </c>
      <c r="BZ36">
        <v>0.43303984000000001</v>
      </c>
      <c r="CA36">
        <v>500.21944000000002</v>
      </c>
      <c r="CB36">
        <v>101.82508</v>
      </c>
      <c r="CC36">
        <v>0.100029332</v>
      </c>
      <c r="CD36">
        <v>36.126108000000002</v>
      </c>
      <c r="CE36">
        <v>36.387348000000003</v>
      </c>
      <c r="CF36">
        <v>999.9</v>
      </c>
      <c r="CG36">
        <v>0</v>
      </c>
      <c r="CH36">
        <v>0</v>
      </c>
      <c r="CI36">
        <v>9999.4956000000002</v>
      </c>
      <c r="CJ36">
        <v>0</v>
      </c>
      <c r="CK36">
        <v>307.24191999999999</v>
      </c>
      <c r="CL36">
        <v>1399.9736</v>
      </c>
      <c r="CM36">
        <v>0.90000020000000003</v>
      </c>
      <c r="CN36">
        <v>9.9999900000000003E-2</v>
      </c>
      <c r="CO36">
        <v>0</v>
      </c>
      <c r="CP36">
        <v>3.0989080000000002</v>
      </c>
      <c r="CQ36">
        <v>4.9994800000000001</v>
      </c>
      <c r="CR36">
        <v>365.79476</v>
      </c>
      <c r="CS36">
        <v>11417.352000000001</v>
      </c>
      <c r="CT36">
        <v>46.704720000000002</v>
      </c>
      <c r="CU36">
        <v>48.087200000000003</v>
      </c>
      <c r="CV36">
        <v>47.257440000000003</v>
      </c>
      <c r="CW36">
        <v>47.937080000000002</v>
      </c>
      <c r="CX36">
        <v>49.279679999999999</v>
      </c>
      <c r="CY36">
        <v>1255.4767999999999</v>
      </c>
      <c r="CZ36">
        <v>139.49719999999999</v>
      </c>
      <c r="DA36">
        <v>0</v>
      </c>
      <c r="DB36">
        <v>29</v>
      </c>
      <c r="DC36">
        <v>0</v>
      </c>
      <c r="DD36">
        <v>3.1092439999999999</v>
      </c>
      <c r="DE36">
        <v>0.100230765657463</v>
      </c>
      <c r="DF36">
        <v>-51.027692182388002</v>
      </c>
      <c r="DG36">
        <v>366.91471999999999</v>
      </c>
      <c r="DH36">
        <v>15</v>
      </c>
      <c r="DI36">
        <v>1607537340.0999999</v>
      </c>
      <c r="DJ36" t="s">
        <v>394</v>
      </c>
      <c r="DK36">
        <v>1607537333.0999999</v>
      </c>
      <c r="DL36">
        <v>1607537340.0999999</v>
      </c>
      <c r="DM36">
        <v>4</v>
      </c>
      <c r="DN36">
        <v>7.3999999999999996E-2</v>
      </c>
      <c r="DO36">
        <v>7.0000000000000001E-3</v>
      </c>
      <c r="DP36">
        <v>0.75700000000000001</v>
      </c>
      <c r="DQ36">
        <v>5.0999999999999997E-2</v>
      </c>
      <c r="DR36">
        <v>400</v>
      </c>
      <c r="DS36">
        <v>0</v>
      </c>
      <c r="DT36">
        <v>0.33</v>
      </c>
      <c r="DU36">
        <v>0.11</v>
      </c>
      <c r="DV36">
        <v>-4.3027063169951502E-2</v>
      </c>
      <c r="DW36">
        <v>-0.13901234340641899</v>
      </c>
      <c r="DX36">
        <v>2.3073293555081E-2</v>
      </c>
      <c r="DY36">
        <v>1</v>
      </c>
      <c r="DZ36">
        <v>-4.7126034838709703E-2</v>
      </c>
      <c r="EA36">
        <v>0.19230789000000001</v>
      </c>
      <c r="EB36">
        <v>2.7514785394298299E-2</v>
      </c>
      <c r="EC36">
        <v>1</v>
      </c>
      <c r="ED36">
        <v>0.241266096774194</v>
      </c>
      <c r="EE36">
        <v>-6.9553306451613894E-2</v>
      </c>
      <c r="EF36">
        <v>5.1918985113275397E-3</v>
      </c>
      <c r="EG36">
        <v>1</v>
      </c>
      <c r="EH36">
        <v>3</v>
      </c>
      <c r="EI36">
        <v>3</v>
      </c>
      <c r="EJ36" t="s">
        <v>299</v>
      </c>
      <c r="EK36">
        <v>100</v>
      </c>
      <c r="EL36">
        <v>100</v>
      </c>
      <c r="EM36">
        <v>0.75700000000000001</v>
      </c>
      <c r="EN36">
        <v>4.8099999999999997E-2</v>
      </c>
      <c r="EO36">
        <v>0.924443328878645</v>
      </c>
      <c r="EP36">
        <v>-1.6043650578588901E-5</v>
      </c>
      <c r="EQ36">
        <v>-1.15305589960158E-6</v>
      </c>
      <c r="ER36">
        <v>3.6581349982770798E-10</v>
      </c>
      <c r="ES36">
        <v>5.4094388447160101E-2</v>
      </c>
      <c r="ET36">
        <v>-1.48585495900011E-2</v>
      </c>
      <c r="EU36">
        <v>2.0620247853856302E-3</v>
      </c>
      <c r="EV36">
        <v>-2.1578943166311499E-5</v>
      </c>
      <c r="EW36">
        <v>18</v>
      </c>
      <c r="EX36">
        <v>2225</v>
      </c>
      <c r="EY36">
        <v>1</v>
      </c>
      <c r="EZ36">
        <v>25</v>
      </c>
      <c r="FA36">
        <v>1.6</v>
      </c>
      <c r="FB36">
        <v>1.5</v>
      </c>
      <c r="FC36">
        <v>2</v>
      </c>
      <c r="FD36">
        <v>506.65800000000002</v>
      </c>
      <c r="FE36">
        <v>486.77100000000002</v>
      </c>
      <c r="FF36">
        <v>35.346899999999998</v>
      </c>
      <c r="FG36">
        <v>35.067</v>
      </c>
      <c r="FH36">
        <v>30.000299999999999</v>
      </c>
      <c r="FI36">
        <v>34.876399999999997</v>
      </c>
      <c r="FJ36">
        <v>34.907499999999999</v>
      </c>
      <c r="FK36">
        <v>18.831600000000002</v>
      </c>
      <c r="FL36">
        <v>100</v>
      </c>
      <c r="FM36">
        <v>0</v>
      </c>
      <c r="FN36">
        <v>-999.9</v>
      </c>
      <c r="FO36">
        <v>400</v>
      </c>
      <c r="FP36">
        <v>60.831200000000003</v>
      </c>
      <c r="FQ36">
        <v>97.619500000000002</v>
      </c>
      <c r="FR36">
        <v>102.054</v>
      </c>
    </row>
    <row r="37" spans="1:174" x14ac:dyDescent="0.25">
      <c r="A37">
        <v>21</v>
      </c>
      <c r="B37">
        <v>1607537555.5999999</v>
      </c>
      <c r="C37">
        <v>4141.5</v>
      </c>
      <c r="D37" t="s">
        <v>399</v>
      </c>
      <c r="E37" t="s">
        <v>400</v>
      </c>
      <c r="F37" t="s">
        <v>390</v>
      </c>
      <c r="G37" t="s">
        <v>391</v>
      </c>
      <c r="H37">
        <v>1607537547.5999999</v>
      </c>
      <c r="I37">
        <f t="shared" si="0"/>
        <v>1.1272656999619093E-3</v>
      </c>
      <c r="J37">
        <f t="shared" si="1"/>
        <v>1.1272656999619093</v>
      </c>
      <c r="K37">
        <f t="shared" si="2"/>
        <v>2.2535331924249293</v>
      </c>
      <c r="L37">
        <f t="shared" si="3"/>
        <v>396.75803225806402</v>
      </c>
      <c r="M37">
        <f t="shared" si="4"/>
        <v>175.65924913524907</v>
      </c>
      <c r="N37">
        <f t="shared" si="5"/>
        <v>17.903252367926083</v>
      </c>
      <c r="O37">
        <f t="shared" si="6"/>
        <v>40.437717999401862</v>
      </c>
      <c r="P37">
        <f t="shared" si="7"/>
        <v>1.8698634191591467E-2</v>
      </c>
      <c r="Q37">
        <f t="shared" si="8"/>
        <v>2.9610102725444811</v>
      </c>
      <c r="R37">
        <f t="shared" si="9"/>
        <v>1.8633281235264559E-2</v>
      </c>
      <c r="S37">
        <f t="shared" si="10"/>
        <v>1.1651653345753583E-2</v>
      </c>
      <c r="T37">
        <f t="shared" si="11"/>
        <v>231.28969335680887</v>
      </c>
      <c r="U37">
        <f t="shared" si="12"/>
        <v>37.729144338932848</v>
      </c>
      <c r="V37">
        <f t="shared" si="13"/>
        <v>36.509387096774198</v>
      </c>
      <c r="W37">
        <f t="shared" si="14"/>
        <v>6.1379905794489122</v>
      </c>
      <c r="X37">
        <f t="shared" si="15"/>
        <v>2.6259349462727863</v>
      </c>
      <c r="Y37">
        <f t="shared" si="16"/>
        <v>0.16265738447894232</v>
      </c>
      <c r="Z37">
        <f t="shared" si="17"/>
        <v>6.1942655780492899</v>
      </c>
      <c r="AA37">
        <f t="shared" si="18"/>
        <v>5.97533319496997</v>
      </c>
      <c r="AB37">
        <f t="shared" si="19"/>
        <v>-49.712417368320203</v>
      </c>
      <c r="AC37">
        <f t="shared" si="20"/>
        <v>26.613560176794635</v>
      </c>
      <c r="AD37">
        <f t="shared" si="21"/>
        <v>2.1318008244464624</v>
      </c>
      <c r="AE37">
        <f t="shared" si="22"/>
        <v>210.32263698972974</v>
      </c>
      <c r="AF37">
        <v>0</v>
      </c>
      <c r="AG37">
        <v>0</v>
      </c>
      <c r="AH37">
        <f t="shared" si="23"/>
        <v>1</v>
      </c>
      <c r="AI37">
        <f t="shared" si="24"/>
        <v>0</v>
      </c>
      <c r="AJ37">
        <f t="shared" si="25"/>
        <v>52149.662596346039</v>
      </c>
      <c r="AK37" t="s">
        <v>294</v>
      </c>
      <c r="AL37">
        <v>10143.9</v>
      </c>
      <c r="AM37">
        <v>715.47692307692296</v>
      </c>
      <c r="AN37">
        <v>3262.08</v>
      </c>
      <c r="AO37">
        <f t="shared" si="26"/>
        <v>0.78066849277855754</v>
      </c>
      <c r="AP37">
        <v>-0.57774747981622299</v>
      </c>
      <c r="AQ37" t="s">
        <v>401</v>
      </c>
      <c r="AR37">
        <v>15344.8</v>
      </c>
      <c r="AS37">
        <v>835.28492000000006</v>
      </c>
      <c r="AT37">
        <v>999.64</v>
      </c>
      <c r="AU37">
        <f t="shared" si="27"/>
        <v>0.16441426913688917</v>
      </c>
      <c r="AV37">
        <v>0.5</v>
      </c>
      <c r="AW37">
        <f t="shared" si="28"/>
        <v>1180.1762821996851</v>
      </c>
      <c r="AX37">
        <f t="shared" si="29"/>
        <v>2.2535331924249293</v>
      </c>
      <c r="AY37">
        <f t="shared" si="30"/>
        <v>97.018910445276148</v>
      </c>
      <c r="AZ37">
        <f t="shared" si="31"/>
        <v>2.3990320047476612E-3</v>
      </c>
      <c r="BA37">
        <f t="shared" si="32"/>
        <v>2.2632547717178184</v>
      </c>
      <c r="BB37" t="s">
        <v>402</v>
      </c>
      <c r="BC37">
        <v>835.28492000000006</v>
      </c>
      <c r="BD37">
        <v>574.58000000000004</v>
      </c>
      <c r="BE37">
        <f t="shared" si="33"/>
        <v>0.42521307670761466</v>
      </c>
      <c r="BF37">
        <f t="shared" si="34"/>
        <v>0.38666324754152342</v>
      </c>
      <c r="BG37">
        <f t="shared" si="35"/>
        <v>0.84183813953488373</v>
      </c>
      <c r="BH37">
        <f t="shared" si="36"/>
        <v>0.57838295453314947</v>
      </c>
      <c r="BI37">
        <f t="shared" si="37"/>
        <v>0.88841485369348727</v>
      </c>
      <c r="BJ37">
        <f t="shared" si="38"/>
        <v>0.2659798632212928</v>
      </c>
      <c r="BK37">
        <f t="shared" si="39"/>
        <v>0.73402013677870714</v>
      </c>
      <c r="BL37">
        <f t="shared" si="40"/>
        <v>1399.9893548387099</v>
      </c>
      <c r="BM37">
        <f t="shared" si="41"/>
        <v>1180.1762821996851</v>
      </c>
      <c r="BN37">
        <f t="shared" si="42"/>
        <v>0.84298946854181689</v>
      </c>
      <c r="BO37">
        <f t="shared" si="43"/>
        <v>0.19597893708363373</v>
      </c>
      <c r="BP37">
        <v>6</v>
      </c>
      <c r="BQ37">
        <v>0.5</v>
      </c>
      <c r="BR37" t="s">
        <v>297</v>
      </c>
      <c r="BS37">
        <v>2</v>
      </c>
      <c r="BT37">
        <v>1607537547.5999999</v>
      </c>
      <c r="BU37">
        <v>396.75803225806402</v>
      </c>
      <c r="BV37">
        <v>399.99761290322601</v>
      </c>
      <c r="BW37">
        <v>1.5959264516128999</v>
      </c>
      <c r="BX37">
        <v>0.24593370967741901</v>
      </c>
      <c r="BY37">
        <v>395.99806451612898</v>
      </c>
      <c r="BZ37">
        <v>1.5600745161290299</v>
      </c>
      <c r="CA37">
        <v>500.21009677419403</v>
      </c>
      <c r="CB37">
        <v>101.82035483871</v>
      </c>
      <c r="CC37">
        <v>9.9996387096774206E-2</v>
      </c>
      <c r="CD37">
        <v>36.676103225806401</v>
      </c>
      <c r="CE37">
        <v>36.509387096774198</v>
      </c>
      <c r="CF37">
        <v>999.9</v>
      </c>
      <c r="CG37">
        <v>0</v>
      </c>
      <c r="CH37">
        <v>0</v>
      </c>
      <c r="CI37">
        <v>9998.44258064516</v>
      </c>
      <c r="CJ37">
        <v>0</v>
      </c>
      <c r="CK37">
        <v>345.28987096774199</v>
      </c>
      <c r="CL37">
        <v>1399.9893548387099</v>
      </c>
      <c r="CM37">
        <v>0.899994903225806</v>
      </c>
      <c r="CN37">
        <v>0.100004922580645</v>
      </c>
      <c r="CO37">
        <v>0</v>
      </c>
      <c r="CP37">
        <v>835.62716129032299</v>
      </c>
      <c r="CQ37">
        <v>4.9994800000000001</v>
      </c>
      <c r="CR37">
        <v>11954.293548387101</v>
      </c>
      <c r="CS37">
        <v>11417.467741935499</v>
      </c>
      <c r="CT37">
        <v>46.7458064516129</v>
      </c>
      <c r="CU37">
        <v>48.143000000000001</v>
      </c>
      <c r="CV37">
        <v>47.392935483871</v>
      </c>
      <c r="CW37">
        <v>48.013870967741902</v>
      </c>
      <c r="CX37">
        <v>49.435225806451598</v>
      </c>
      <c r="CY37">
        <v>1255.4819354838701</v>
      </c>
      <c r="CZ37">
        <v>139.50741935483899</v>
      </c>
      <c r="DA37">
        <v>0</v>
      </c>
      <c r="DB37">
        <v>126.299999952316</v>
      </c>
      <c r="DC37">
        <v>0</v>
      </c>
      <c r="DD37">
        <v>835.28492000000006</v>
      </c>
      <c r="DE37">
        <v>-25.798538503299099</v>
      </c>
      <c r="DF37">
        <v>-404.36153902749498</v>
      </c>
      <c r="DG37">
        <v>11948.584000000001</v>
      </c>
      <c r="DH37">
        <v>15</v>
      </c>
      <c r="DI37">
        <v>1607537340.0999999</v>
      </c>
      <c r="DJ37" t="s">
        <v>394</v>
      </c>
      <c r="DK37">
        <v>1607537333.0999999</v>
      </c>
      <c r="DL37">
        <v>1607537340.0999999</v>
      </c>
      <c r="DM37">
        <v>4</v>
      </c>
      <c r="DN37">
        <v>7.3999999999999996E-2</v>
      </c>
      <c r="DO37">
        <v>7.0000000000000001E-3</v>
      </c>
      <c r="DP37">
        <v>0.75700000000000001</v>
      </c>
      <c r="DQ37">
        <v>5.0999999999999997E-2</v>
      </c>
      <c r="DR37">
        <v>400</v>
      </c>
      <c r="DS37">
        <v>0</v>
      </c>
      <c r="DT37">
        <v>0.33</v>
      </c>
      <c r="DU37">
        <v>0.11</v>
      </c>
      <c r="DV37">
        <v>2.25907639986153</v>
      </c>
      <c r="DW37">
        <v>-0.136398961157606</v>
      </c>
      <c r="DX37">
        <v>2.5968202605056299E-2</v>
      </c>
      <c r="DY37">
        <v>1</v>
      </c>
      <c r="DZ37">
        <v>-3.2431687096774202</v>
      </c>
      <c r="EA37">
        <v>0.27256935483871197</v>
      </c>
      <c r="EB37">
        <v>3.5859504767997499E-2</v>
      </c>
      <c r="EC37">
        <v>0</v>
      </c>
      <c r="ED37">
        <v>1.3518680645161301</v>
      </c>
      <c r="EE37">
        <v>-0.228223064516131</v>
      </c>
      <c r="EF37">
        <v>1.7031085700121101E-2</v>
      </c>
      <c r="EG37">
        <v>0</v>
      </c>
      <c r="EH37">
        <v>1</v>
      </c>
      <c r="EI37">
        <v>3</v>
      </c>
      <c r="EJ37" t="s">
        <v>334</v>
      </c>
      <c r="EK37">
        <v>100</v>
      </c>
      <c r="EL37">
        <v>100</v>
      </c>
      <c r="EM37">
        <v>0.76</v>
      </c>
      <c r="EN37">
        <v>3.61E-2</v>
      </c>
      <c r="EO37">
        <v>0.924443328878645</v>
      </c>
      <c r="EP37">
        <v>-1.6043650578588901E-5</v>
      </c>
      <c r="EQ37">
        <v>-1.15305589960158E-6</v>
      </c>
      <c r="ER37">
        <v>3.6581349982770798E-10</v>
      </c>
      <c r="ES37">
        <v>5.4094388447160101E-2</v>
      </c>
      <c r="ET37">
        <v>-1.48585495900011E-2</v>
      </c>
      <c r="EU37">
        <v>2.0620247853856302E-3</v>
      </c>
      <c r="EV37">
        <v>-2.1578943166311499E-5</v>
      </c>
      <c r="EW37">
        <v>18</v>
      </c>
      <c r="EX37">
        <v>2225</v>
      </c>
      <c r="EY37">
        <v>1</v>
      </c>
      <c r="EZ37">
        <v>25</v>
      </c>
      <c r="FA37">
        <v>3.7</v>
      </c>
      <c r="FB37">
        <v>3.6</v>
      </c>
      <c r="FC37">
        <v>2</v>
      </c>
      <c r="FD37">
        <v>507.22899999999998</v>
      </c>
      <c r="FE37">
        <v>486.15300000000002</v>
      </c>
      <c r="FF37">
        <v>35.4649</v>
      </c>
      <c r="FG37">
        <v>35.092700000000001</v>
      </c>
      <c r="FH37">
        <v>30.0002</v>
      </c>
      <c r="FI37">
        <v>34.901899999999998</v>
      </c>
      <c r="FJ37">
        <v>34.9298</v>
      </c>
      <c r="FK37">
        <v>18.828900000000001</v>
      </c>
      <c r="FL37">
        <v>100</v>
      </c>
      <c r="FM37">
        <v>0</v>
      </c>
      <c r="FN37">
        <v>-999.9</v>
      </c>
      <c r="FO37">
        <v>400</v>
      </c>
      <c r="FP37">
        <v>60.831200000000003</v>
      </c>
      <c r="FQ37">
        <v>97.613600000000005</v>
      </c>
      <c r="FR37">
        <v>102.042</v>
      </c>
    </row>
    <row r="38" spans="1:174" x14ac:dyDescent="0.25">
      <c r="A38">
        <v>22</v>
      </c>
      <c r="B38">
        <v>1607537712.5999999</v>
      </c>
      <c r="C38">
        <v>4298.5</v>
      </c>
      <c r="D38" t="s">
        <v>403</v>
      </c>
      <c r="E38" t="s">
        <v>404</v>
      </c>
      <c r="F38" t="s">
        <v>405</v>
      </c>
      <c r="G38" t="s">
        <v>391</v>
      </c>
      <c r="H38">
        <v>1607537710.3499999</v>
      </c>
      <c r="I38">
        <f t="shared" si="0"/>
        <v>4.0151251938267925E-4</v>
      </c>
      <c r="J38">
        <f t="shared" si="1"/>
        <v>0.40151251938267923</v>
      </c>
      <c r="K38">
        <f t="shared" si="2"/>
        <v>-0.11086079170611784</v>
      </c>
      <c r="L38">
        <f t="shared" si="3"/>
        <v>399.91387500000002</v>
      </c>
      <c r="M38">
        <f t="shared" si="4"/>
        <v>387.85486890306754</v>
      </c>
      <c r="N38">
        <f t="shared" si="5"/>
        <v>39.524666294268705</v>
      </c>
      <c r="O38">
        <f t="shared" si="6"/>
        <v>40.753549131732655</v>
      </c>
      <c r="P38">
        <f t="shared" si="7"/>
        <v>6.2806413975713977E-3</v>
      </c>
      <c r="Q38">
        <f t="shared" si="8"/>
        <v>2.960534277688367</v>
      </c>
      <c r="R38">
        <f t="shared" si="9"/>
        <v>6.2732485290876178E-3</v>
      </c>
      <c r="S38">
        <f t="shared" si="10"/>
        <v>3.9214438106666086E-3</v>
      </c>
      <c r="T38">
        <f t="shared" si="11"/>
        <v>231.29436957736146</v>
      </c>
      <c r="U38">
        <f t="shared" si="12"/>
        <v>38.27236042495386</v>
      </c>
      <c r="V38">
        <f t="shared" si="13"/>
        <v>37.245975000000001</v>
      </c>
      <c r="W38">
        <f t="shared" si="14"/>
        <v>6.3900227988469505</v>
      </c>
      <c r="X38">
        <f t="shared" si="15"/>
        <v>1.1799082003842085</v>
      </c>
      <c r="Y38">
        <f t="shared" si="16"/>
        <v>7.4529186788301047E-2</v>
      </c>
      <c r="Z38">
        <f t="shared" si="17"/>
        <v>6.3165241807822357</v>
      </c>
      <c r="AA38">
        <f t="shared" si="18"/>
        <v>6.3154936120586491</v>
      </c>
      <c r="AB38">
        <f t="shared" si="19"/>
        <v>-17.706702104776156</v>
      </c>
      <c r="AC38">
        <f t="shared" si="20"/>
        <v>-33.862901036138105</v>
      </c>
      <c r="AD38">
        <f t="shared" si="21"/>
        <v>-2.7273333777498179</v>
      </c>
      <c r="AE38">
        <f t="shared" si="22"/>
        <v>176.99743305869737</v>
      </c>
      <c r="AF38">
        <v>0</v>
      </c>
      <c r="AG38">
        <v>0</v>
      </c>
      <c r="AH38">
        <f t="shared" si="23"/>
        <v>1</v>
      </c>
      <c r="AI38">
        <f t="shared" si="24"/>
        <v>0</v>
      </c>
      <c r="AJ38">
        <f t="shared" si="25"/>
        <v>52075.707443612242</v>
      </c>
      <c r="AK38" t="s">
        <v>294</v>
      </c>
      <c r="AL38">
        <v>10143.9</v>
      </c>
      <c r="AM38">
        <v>715.47692307692296</v>
      </c>
      <c r="AN38">
        <v>3262.08</v>
      </c>
      <c r="AO38">
        <f t="shared" si="26"/>
        <v>0.78066849277855754</v>
      </c>
      <c r="AP38">
        <v>-0.57774747981622299</v>
      </c>
      <c r="AQ38" t="s">
        <v>406</v>
      </c>
      <c r="AR38">
        <v>15397.5</v>
      </c>
      <c r="AS38">
        <v>774.463192307692</v>
      </c>
      <c r="AT38">
        <v>832.61</v>
      </c>
      <c r="AU38">
        <f t="shared" si="27"/>
        <v>6.983678756237377E-2</v>
      </c>
      <c r="AV38">
        <v>0.5</v>
      </c>
      <c r="AW38">
        <f t="shared" si="28"/>
        <v>1180.201910317795</v>
      </c>
      <c r="AX38">
        <f t="shared" si="29"/>
        <v>-0.11086079170611784</v>
      </c>
      <c r="AY38">
        <f t="shared" si="30"/>
        <v>41.210755045785774</v>
      </c>
      <c r="AZ38">
        <f t="shared" si="31"/>
        <v>3.9559899372166392E-4</v>
      </c>
      <c r="BA38">
        <f t="shared" si="32"/>
        <v>2.9178967343654287</v>
      </c>
      <c r="BB38" t="s">
        <v>407</v>
      </c>
      <c r="BC38">
        <v>774.463192307692</v>
      </c>
      <c r="BD38">
        <v>599.92999999999995</v>
      </c>
      <c r="BE38">
        <f t="shared" si="33"/>
        <v>0.27945857003879371</v>
      </c>
      <c r="BF38">
        <f t="shared" si="34"/>
        <v>0.24990032530646381</v>
      </c>
      <c r="BG38">
        <f t="shared" si="35"/>
        <v>0.91259696110286792</v>
      </c>
      <c r="BH38">
        <f t="shared" si="36"/>
        <v>0.4964166332836441</v>
      </c>
      <c r="BI38">
        <f t="shared" si="37"/>
        <v>0.95400418778076612</v>
      </c>
      <c r="BJ38">
        <f t="shared" si="38"/>
        <v>0.19358273401525708</v>
      </c>
      <c r="BK38">
        <f t="shared" si="39"/>
        <v>0.80641726598474295</v>
      </c>
      <c r="BL38">
        <f t="shared" si="40"/>
        <v>1400.02</v>
      </c>
      <c r="BM38">
        <f t="shared" si="41"/>
        <v>1180.201910317795</v>
      </c>
      <c r="BN38">
        <f t="shared" si="42"/>
        <v>0.84298932180811348</v>
      </c>
      <c r="BO38">
        <f t="shared" si="43"/>
        <v>0.19597864361622702</v>
      </c>
      <c r="BP38">
        <v>6</v>
      </c>
      <c r="BQ38">
        <v>0.5</v>
      </c>
      <c r="BR38" t="s">
        <v>297</v>
      </c>
      <c r="BS38">
        <v>2</v>
      </c>
      <c r="BT38">
        <v>1607537710.3499999</v>
      </c>
      <c r="BU38">
        <v>399.91387500000002</v>
      </c>
      <c r="BV38">
        <v>399.9735</v>
      </c>
      <c r="BW38">
        <v>0.73135362500000001</v>
      </c>
      <c r="BX38">
        <v>0.25010537500000002</v>
      </c>
      <c r="BY38">
        <v>399.15637500000003</v>
      </c>
      <c r="BZ38">
        <v>0.68649475000000004</v>
      </c>
      <c r="CA38">
        <v>500.22275000000002</v>
      </c>
      <c r="CB38">
        <v>101.80575</v>
      </c>
      <c r="CC38">
        <v>0.100064425</v>
      </c>
      <c r="CD38">
        <v>37.033812500000003</v>
      </c>
      <c r="CE38">
        <v>37.245975000000001</v>
      </c>
      <c r="CF38">
        <v>999.9</v>
      </c>
      <c r="CG38">
        <v>0</v>
      </c>
      <c r="CH38">
        <v>0</v>
      </c>
      <c r="CI38">
        <v>9997.1787499999991</v>
      </c>
      <c r="CJ38">
        <v>0</v>
      </c>
      <c r="CK38">
        <v>479.30937499999999</v>
      </c>
      <c r="CL38">
        <v>1400.02</v>
      </c>
      <c r="CM38">
        <v>0.90000137499999999</v>
      </c>
      <c r="CN38">
        <v>9.9998812500000006E-2</v>
      </c>
      <c r="CO38">
        <v>0</v>
      </c>
      <c r="CP38">
        <v>772.77250000000004</v>
      </c>
      <c r="CQ38">
        <v>4.9994800000000001</v>
      </c>
      <c r="CR38">
        <v>11528.1</v>
      </c>
      <c r="CS38">
        <v>11417.762500000001</v>
      </c>
      <c r="CT38">
        <v>47.061999999999998</v>
      </c>
      <c r="CU38">
        <v>48.405999999999999</v>
      </c>
      <c r="CV38">
        <v>47.655999999999999</v>
      </c>
      <c r="CW38">
        <v>48.265500000000003</v>
      </c>
      <c r="CX38">
        <v>49.718499999999999</v>
      </c>
      <c r="CY38">
        <v>1255.5174999999999</v>
      </c>
      <c r="CZ38">
        <v>139.50375</v>
      </c>
      <c r="DA38">
        <v>0</v>
      </c>
      <c r="DB38">
        <v>54.699999809265101</v>
      </c>
      <c r="DC38">
        <v>0</v>
      </c>
      <c r="DD38">
        <v>774.463192307692</v>
      </c>
      <c r="DE38">
        <v>-19.183008563430899</v>
      </c>
      <c r="DF38">
        <v>1.96239324795931</v>
      </c>
      <c r="DG38">
        <v>11528.1769230769</v>
      </c>
      <c r="DH38">
        <v>15</v>
      </c>
      <c r="DI38">
        <v>1607537340.0999999</v>
      </c>
      <c r="DJ38" t="s">
        <v>394</v>
      </c>
      <c r="DK38">
        <v>1607537333.0999999</v>
      </c>
      <c r="DL38">
        <v>1607537340.0999999</v>
      </c>
      <c r="DM38">
        <v>4</v>
      </c>
      <c r="DN38">
        <v>7.3999999999999996E-2</v>
      </c>
      <c r="DO38">
        <v>7.0000000000000001E-3</v>
      </c>
      <c r="DP38">
        <v>0.75700000000000001</v>
      </c>
      <c r="DQ38">
        <v>5.0999999999999997E-2</v>
      </c>
      <c r="DR38">
        <v>400</v>
      </c>
      <c r="DS38">
        <v>0</v>
      </c>
      <c r="DT38">
        <v>0.33</v>
      </c>
      <c r="DU38">
        <v>0.11</v>
      </c>
      <c r="DV38">
        <v>-0.13223878654121601</v>
      </c>
      <c r="DW38">
        <v>0.207116302613715</v>
      </c>
      <c r="DX38">
        <v>2.9668594919973201E-2</v>
      </c>
      <c r="DY38">
        <v>1</v>
      </c>
      <c r="DZ38">
        <v>-5.5253574193548399E-2</v>
      </c>
      <c r="EA38">
        <v>-5.9351390322580702E-2</v>
      </c>
      <c r="EB38">
        <v>2.9798524851050699E-2</v>
      </c>
      <c r="EC38">
        <v>1</v>
      </c>
      <c r="ED38">
        <v>0.523295774193548</v>
      </c>
      <c r="EE38">
        <v>-0.43004550000000102</v>
      </c>
      <c r="EF38">
        <v>3.2148762228427698E-2</v>
      </c>
      <c r="EG38">
        <v>0</v>
      </c>
      <c r="EH38">
        <v>2</v>
      </c>
      <c r="EI38">
        <v>3</v>
      </c>
      <c r="EJ38" t="s">
        <v>305</v>
      </c>
      <c r="EK38">
        <v>100</v>
      </c>
      <c r="EL38">
        <v>100</v>
      </c>
      <c r="EM38">
        <v>0.75800000000000001</v>
      </c>
      <c r="EN38">
        <v>4.4999999999999998E-2</v>
      </c>
      <c r="EO38">
        <v>0.924443328878645</v>
      </c>
      <c r="EP38">
        <v>-1.6043650578588901E-5</v>
      </c>
      <c r="EQ38">
        <v>-1.15305589960158E-6</v>
      </c>
      <c r="ER38">
        <v>3.6581349982770798E-10</v>
      </c>
      <c r="ES38">
        <v>5.4094388447160101E-2</v>
      </c>
      <c r="ET38">
        <v>-1.48585495900011E-2</v>
      </c>
      <c r="EU38">
        <v>2.0620247853856302E-3</v>
      </c>
      <c r="EV38">
        <v>-2.1578943166311499E-5</v>
      </c>
      <c r="EW38">
        <v>18</v>
      </c>
      <c r="EX38">
        <v>2225</v>
      </c>
      <c r="EY38">
        <v>1</v>
      </c>
      <c r="EZ38">
        <v>25</v>
      </c>
      <c r="FA38">
        <v>6.3</v>
      </c>
      <c r="FB38">
        <v>6.2</v>
      </c>
      <c r="FC38">
        <v>2</v>
      </c>
      <c r="FD38">
        <v>498.95400000000001</v>
      </c>
      <c r="FE38">
        <v>484.83600000000001</v>
      </c>
      <c r="FF38">
        <v>35.636699999999998</v>
      </c>
      <c r="FG38">
        <v>35.197000000000003</v>
      </c>
      <c r="FH38">
        <v>30.000399999999999</v>
      </c>
      <c r="FI38">
        <v>34.9846</v>
      </c>
      <c r="FJ38">
        <v>35.009900000000002</v>
      </c>
      <c r="FK38">
        <v>18.829000000000001</v>
      </c>
      <c r="FL38">
        <v>100</v>
      </c>
      <c r="FM38">
        <v>0</v>
      </c>
      <c r="FN38">
        <v>-999.9</v>
      </c>
      <c r="FO38">
        <v>400</v>
      </c>
      <c r="FP38">
        <v>60.831200000000003</v>
      </c>
      <c r="FQ38">
        <v>97.597700000000003</v>
      </c>
      <c r="FR38">
        <v>102.02</v>
      </c>
    </row>
    <row r="39" spans="1:174" x14ac:dyDescent="0.25">
      <c r="A39">
        <v>23</v>
      </c>
      <c r="B39">
        <v>1607537835.0999999</v>
      </c>
      <c r="C39">
        <v>4421</v>
      </c>
      <c r="D39" t="s">
        <v>408</v>
      </c>
      <c r="E39" t="s">
        <v>409</v>
      </c>
      <c r="F39" t="s">
        <v>405</v>
      </c>
      <c r="G39" t="s">
        <v>391</v>
      </c>
      <c r="H39">
        <v>1607537827.3499999</v>
      </c>
      <c r="I39">
        <f t="shared" si="0"/>
        <v>3.2021736959582804E-4</v>
      </c>
      <c r="J39">
        <f t="shared" si="1"/>
        <v>0.32021736959582803</v>
      </c>
      <c r="K39">
        <f t="shared" si="2"/>
        <v>-7.3983658524144014E-2</v>
      </c>
      <c r="L39">
        <f t="shared" si="3"/>
        <v>399.92273333333299</v>
      </c>
      <c r="M39">
        <f t="shared" si="4"/>
        <v>382.57922834496179</v>
      </c>
      <c r="N39">
        <f t="shared" si="5"/>
        <v>38.985365641250795</v>
      </c>
      <c r="O39">
        <f t="shared" si="6"/>
        <v>40.752693382481027</v>
      </c>
      <c r="P39">
        <f t="shared" si="7"/>
        <v>4.736364902865867E-3</v>
      </c>
      <c r="Q39">
        <f t="shared" si="8"/>
        <v>2.9613757894044408</v>
      </c>
      <c r="R39">
        <f t="shared" si="9"/>
        <v>4.732160466920635E-3</v>
      </c>
      <c r="S39">
        <f t="shared" si="10"/>
        <v>2.957977724015601E-3</v>
      </c>
      <c r="T39">
        <f t="shared" si="11"/>
        <v>231.2957246086745</v>
      </c>
      <c r="U39">
        <f t="shared" si="12"/>
        <v>38.627353265350422</v>
      </c>
      <c r="V39">
        <f t="shared" si="13"/>
        <v>38.201230000000002</v>
      </c>
      <c r="W39">
        <f t="shared" si="14"/>
        <v>6.7302208330910451</v>
      </c>
      <c r="X39">
        <f t="shared" si="15"/>
        <v>1.0045370650384644</v>
      </c>
      <c r="Y39">
        <f t="shared" si="16"/>
        <v>6.4620423800990284E-2</v>
      </c>
      <c r="Z39">
        <f t="shared" si="17"/>
        <v>6.432856093619197</v>
      </c>
      <c r="AA39">
        <f t="shared" si="18"/>
        <v>6.6656004092900547</v>
      </c>
      <c r="AB39">
        <f t="shared" si="19"/>
        <v>-14.121585999176016</v>
      </c>
      <c r="AC39">
        <f t="shared" si="20"/>
        <v>-132.92553487561855</v>
      </c>
      <c r="AD39">
        <f t="shared" si="21"/>
        <v>-10.769778341550177</v>
      </c>
      <c r="AE39">
        <f t="shared" si="22"/>
        <v>73.478825392329782</v>
      </c>
      <c r="AF39">
        <v>0</v>
      </c>
      <c r="AG39">
        <v>0</v>
      </c>
      <c r="AH39">
        <f t="shared" si="23"/>
        <v>1</v>
      </c>
      <c r="AI39">
        <f t="shared" si="24"/>
        <v>0</v>
      </c>
      <c r="AJ39">
        <f t="shared" si="25"/>
        <v>52043.24522821862</v>
      </c>
      <c r="AK39" t="s">
        <v>294</v>
      </c>
      <c r="AL39">
        <v>10143.9</v>
      </c>
      <c r="AM39">
        <v>715.47692307692296</v>
      </c>
      <c r="AN39">
        <v>3262.08</v>
      </c>
      <c r="AO39">
        <f t="shared" si="26"/>
        <v>0.78066849277855754</v>
      </c>
      <c r="AP39">
        <v>-0.57774747981622299</v>
      </c>
      <c r="AQ39" t="s">
        <v>410</v>
      </c>
      <c r="AR39">
        <v>15378.4</v>
      </c>
      <c r="AS39">
        <v>844.74459999999999</v>
      </c>
      <c r="AT39">
        <v>909.27</v>
      </c>
      <c r="AU39">
        <f t="shared" si="27"/>
        <v>7.0963960099860279E-2</v>
      </c>
      <c r="AV39">
        <v>0.5</v>
      </c>
      <c r="AW39">
        <f t="shared" si="28"/>
        <v>1180.2071615545192</v>
      </c>
      <c r="AX39">
        <f t="shared" si="29"/>
        <v>-7.3983658524144014E-2</v>
      </c>
      <c r="AY39">
        <f t="shared" si="30"/>
        <v>41.876086961062128</v>
      </c>
      <c r="AZ39">
        <f t="shared" si="31"/>
        <v>4.2684355569283489E-4</v>
      </c>
      <c r="BA39">
        <f t="shared" si="32"/>
        <v>2.5875812464944405</v>
      </c>
      <c r="BB39" t="s">
        <v>411</v>
      </c>
      <c r="BC39">
        <v>844.74459999999999</v>
      </c>
      <c r="BD39">
        <v>618.04999999999995</v>
      </c>
      <c r="BE39">
        <f t="shared" si="33"/>
        <v>0.32027890505570411</v>
      </c>
      <c r="BF39">
        <f t="shared" si="34"/>
        <v>0.22156926035299768</v>
      </c>
      <c r="BG39">
        <f t="shared" si="35"/>
        <v>0.88985752809158758</v>
      </c>
      <c r="BH39">
        <f t="shared" si="36"/>
        <v>0.33296029468386162</v>
      </c>
      <c r="BI39">
        <f t="shared" si="37"/>
        <v>0.92390134187804929</v>
      </c>
      <c r="BJ39">
        <f t="shared" si="38"/>
        <v>0.16210921189809346</v>
      </c>
      <c r="BK39">
        <f t="shared" si="39"/>
        <v>0.83789078810190654</v>
      </c>
      <c r="BL39">
        <f t="shared" si="40"/>
        <v>1400.0260000000001</v>
      </c>
      <c r="BM39">
        <f t="shared" si="41"/>
        <v>1180.2071615545192</v>
      </c>
      <c r="BN39">
        <f t="shared" si="42"/>
        <v>0.84298945987754448</v>
      </c>
      <c r="BO39">
        <f t="shared" si="43"/>
        <v>0.19597891975508902</v>
      </c>
      <c r="BP39">
        <v>6</v>
      </c>
      <c r="BQ39">
        <v>0.5</v>
      </c>
      <c r="BR39" t="s">
        <v>297</v>
      </c>
      <c r="BS39">
        <v>2</v>
      </c>
      <c r="BT39">
        <v>1607537827.3499999</v>
      </c>
      <c r="BU39">
        <v>399.92273333333299</v>
      </c>
      <c r="BV39">
        <v>399.98759999999999</v>
      </c>
      <c r="BW39">
        <v>0.63414646666666696</v>
      </c>
      <c r="BX39">
        <v>0.25029256666666699</v>
      </c>
      <c r="BY39">
        <v>399.16523333333299</v>
      </c>
      <c r="BZ39">
        <v>0.58808083333333305</v>
      </c>
      <c r="CA39">
        <v>500.21266666666702</v>
      </c>
      <c r="CB39">
        <v>101.80143333333299</v>
      </c>
      <c r="CC39">
        <v>9.9984080000000003E-2</v>
      </c>
      <c r="CD39">
        <v>37.368643333333303</v>
      </c>
      <c r="CE39">
        <v>38.201230000000002</v>
      </c>
      <c r="CF39">
        <v>999.9</v>
      </c>
      <c r="CG39">
        <v>0</v>
      </c>
      <c r="CH39">
        <v>0</v>
      </c>
      <c r="CI39">
        <v>10002.3733333333</v>
      </c>
      <c r="CJ39">
        <v>0</v>
      </c>
      <c r="CK39">
        <v>494.73790000000002</v>
      </c>
      <c r="CL39">
        <v>1400.0260000000001</v>
      </c>
      <c r="CM39">
        <v>0.89999453333333301</v>
      </c>
      <c r="CN39">
        <v>0.10000539999999999</v>
      </c>
      <c r="CO39">
        <v>0</v>
      </c>
      <c r="CP39">
        <v>844.85136666666699</v>
      </c>
      <c r="CQ39">
        <v>4.9994800000000001</v>
      </c>
      <c r="CR39">
        <v>12843.28</v>
      </c>
      <c r="CS39">
        <v>11417.75</v>
      </c>
      <c r="CT39">
        <v>47.053733333333298</v>
      </c>
      <c r="CU39">
        <v>48.5</v>
      </c>
      <c r="CV39">
        <v>47.701700000000002</v>
      </c>
      <c r="CW39">
        <v>48.335099999999997</v>
      </c>
      <c r="CX39">
        <v>49.797566666666697</v>
      </c>
      <c r="CY39">
        <v>1255.5153333333301</v>
      </c>
      <c r="CZ39">
        <v>139.51066666666699</v>
      </c>
      <c r="DA39">
        <v>0</v>
      </c>
      <c r="DB39">
        <v>121.5</v>
      </c>
      <c r="DC39">
        <v>0</v>
      </c>
      <c r="DD39">
        <v>844.74459999999999</v>
      </c>
      <c r="DE39">
        <v>-15.874538441755901</v>
      </c>
      <c r="DF39">
        <v>-970.49999851166206</v>
      </c>
      <c r="DG39">
        <v>12835.688</v>
      </c>
      <c r="DH39">
        <v>15</v>
      </c>
      <c r="DI39">
        <v>1607537340.0999999</v>
      </c>
      <c r="DJ39" t="s">
        <v>394</v>
      </c>
      <c r="DK39">
        <v>1607537333.0999999</v>
      </c>
      <c r="DL39">
        <v>1607537340.0999999</v>
      </c>
      <c r="DM39">
        <v>4</v>
      </c>
      <c r="DN39">
        <v>7.3999999999999996E-2</v>
      </c>
      <c r="DO39">
        <v>7.0000000000000001E-3</v>
      </c>
      <c r="DP39">
        <v>0.75700000000000001</v>
      </c>
      <c r="DQ39">
        <v>5.0999999999999997E-2</v>
      </c>
      <c r="DR39">
        <v>400</v>
      </c>
      <c r="DS39">
        <v>0</v>
      </c>
      <c r="DT39">
        <v>0.33</v>
      </c>
      <c r="DU39">
        <v>0.11</v>
      </c>
      <c r="DV39">
        <v>-7.6363041393759407E-2</v>
      </c>
      <c r="DW39">
        <v>0.163140619308761</v>
      </c>
      <c r="DX39">
        <v>2.70681900403173E-2</v>
      </c>
      <c r="DY39">
        <v>1</v>
      </c>
      <c r="DZ39">
        <v>-6.4504319354838704E-2</v>
      </c>
      <c r="EA39">
        <v>-0.13397122741935499</v>
      </c>
      <c r="EB39">
        <v>3.1099734567775299E-2</v>
      </c>
      <c r="EC39">
        <v>1</v>
      </c>
      <c r="ED39">
        <v>0.38488370967741897</v>
      </c>
      <c r="EE39">
        <v>-0.22433791935483899</v>
      </c>
      <c r="EF39">
        <v>1.6786158136400001E-2</v>
      </c>
      <c r="EG39">
        <v>0</v>
      </c>
      <c r="EH39">
        <v>2</v>
      </c>
      <c r="EI39">
        <v>3</v>
      </c>
      <c r="EJ39" t="s">
        <v>305</v>
      </c>
      <c r="EK39">
        <v>100</v>
      </c>
      <c r="EL39">
        <v>100</v>
      </c>
      <c r="EM39">
        <v>0.75800000000000001</v>
      </c>
      <c r="EN39">
        <v>4.6399999999999997E-2</v>
      </c>
      <c r="EO39">
        <v>0.924443328878645</v>
      </c>
      <c r="EP39">
        <v>-1.6043650578588901E-5</v>
      </c>
      <c r="EQ39">
        <v>-1.15305589960158E-6</v>
      </c>
      <c r="ER39">
        <v>3.6581349982770798E-10</v>
      </c>
      <c r="ES39">
        <v>5.4094388447160101E-2</v>
      </c>
      <c r="ET39">
        <v>-1.48585495900011E-2</v>
      </c>
      <c r="EU39">
        <v>2.0620247853856302E-3</v>
      </c>
      <c r="EV39">
        <v>-2.1578943166311499E-5</v>
      </c>
      <c r="EW39">
        <v>18</v>
      </c>
      <c r="EX39">
        <v>2225</v>
      </c>
      <c r="EY39">
        <v>1</v>
      </c>
      <c r="EZ39">
        <v>25</v>
      </c>
      <c r="FA39">
        <v>8.4</v>
      </c>
      <c r="FB39">
        <v>8.1999999999999993</v>
      </c>
      <c r="FC39">
        <v>2</v>
      </c>
      <c r="FD39">
        <v>498.12799999999999</v>
      </c>
      <c r="FE39">
        <v>484.34100000000001</v>
      </c>
      <c r="FF39">
        <v>35.840699999999998</v>
      </c>
      <c r="FG39">
        <v>35.2562</v>
      </c>
      <c r="FH39">
        <v>29.9999</v>
      </c>
      <c r="FI39">
        <v>35.023200000000003</v>
      </c>
      <c r="FJ39">
        <v>35.047800000000002</v>
      </c>
      <c r="FK39">
        <v>18.834099999999999</v>
      </c>
      <c r="FL39">
        <v>100</v>
      </c>
      <c r="FM39">
        <v>0</v>
      </c>
      <c r="FN39">
        <v>-999.9</v>
      </c>
      <c r="FO39">
        <v>400</v>
      </c>
      <c r="FP39">
        <v>60.831200000000003</v>
      </c>
      <c r="FQ39">
        <v>97.603800000000007</v>
      </c>
      <c r="FR39">
        <v>102.01900000000001</v>
      </c>
    </row>
    <row r="40" spans="1:174" x14ac:dyDescent="0.25">
      <c r="A40">
        <v>24</v>
      </c>
      <c r="B40">
        <v>1607538328.0999999</v>
      </c>
      <c r="C40">
        <v>4914</v>
      </c>
      <c r="D40" t="s">
        <v>412</v>
      </c>
      <c r="E40" t="s">
        <v>413</v>
      </c>
      <c r="F40" t="s">
        <v>414</v>
      </c>
      <c r="G40" t="s">
        <v>293</v>
      </c>
      <c r="H40">
        <v>1607538325.3499999</v>
      </c>
      <c r="I40">
        <f t="shared" si="0"/>
        <v>1.4540648012848997E-3</v>
      </c>
      <c r="J40">
        <f t="shared" si="1"/>
        <v>1.4540648012848998</v>
      </c>
      <c r="K40">
        <f t="shared" si="2"/>
        <v>3.0717999338782742</v>
      </c>
      <c r="L40">
        <f t="shared" si="3"/>
        <v>395.59280000000001</v>
      </c>
      <c r="M40">
        <f t="shared" si="4"/>
        <v>154.78587387105983</v>
      </c>
      <c r="N40">
        <f t="shared" si="5"/>
        <v>15.771004626629539</v>
      </c>
      <c r="O40">
        <f t="shared" si="6"/>
        <v>40.306623098296924</v>
      </c>
      <c r="P40">
        <f t="shared" si="7"/>
        <v>2.3154420721073939E-2</v>
      </c>
      <c r="Q40">
        <f t="shared" si="8"/>
        <v>2.9641537942374998</v>
      </c>
      <c r="R40">
        <f t="shared" si="9"/>
        <v>2.3054405906068214E-2</v>
      </c>
      <c r="S40">
        <f t="shared" si="10"/>
        <v>1.4417953495847978E-2</v>
      </c>
      <c r="T40">
        <f t="shared" si="11"/>
        <v>231.28768827501128</v>
      </c>
      <c r="U40">
        <f t="shared" si="12"/>
        <v>38.253043222058174</v>
      </c>
      <c r="V40">
        <f t="shared" si="13"/>
        <v>37.333010000000002</v>
      </c>
      <c r="W40">
        <f t="shared" si="14"/>
        <v>6.4203880497095644</v>
      </c>
      <c r="X40">
        <f t="shared" si="15"/>
        <v>3.1701878626744597</v>
      </c>
      <c r="Y40">
        <f t="shared" si="16"/>
        <v>0.20300653481717626</v>
      </c>
      <c r="Z40">
        <f t="shared" si="17"/>
        <v>6.4036121394368797</v>
      </c>
      <c r="AA40">
        <f t="shared" si="18"/>
        <v>6.2173815148923879</v>
      </c>
      <c r="AB40">
        <f t="shared" si="19"/>
        <v>-64.124257736664077</v>
      </c>
      <c r="AC40">
        <f t="shared" si="20"/>
        <v>-7.6769581874109871</v>
      </c>
      <c r="AD40">
        <f t="shared" si="21"/>
        <v>-0.61856127253741466</v>
      </c>
      <c r="AE40">
        <f t="shared" si="22"/>
        <v>158.86791107839881</v>
      </c>
      <c r="AF40">
        <v>0</v>
      </c>
      <c r="AG40">
        <v>0</v>
      </c>
      <c r="AH40">
        <f t="shared" si="23"/>
        <v>1</v>
      </c>
      <c r="AI40">
        <f t="shared" si="24"/>
        <v>0</v>
      </c>
      <c r="AJ40">
        <f t="shared" si="25"/>
        <v>52135.674099063857</v>
      </c>
      <c r="AK40" t="s">
        <v>294</v>
      </c>
      <c r="AL40">
        <v>10143.9</v>
      </c>
      <c r="AM40">
        <v>715.47692307692296</v>
      </c>
      <c r="AN40">
        <v>3262.08</v>
      </c>
      <c r="AO40">
        <f t="shared" si="26"/>
        <v>0.78066849277855754</v>
      </c>
      <c r="AP40">
        <v>-0.57774747981622299</v>
      </c>
      <c r="AQ40" t="s">
        <v>415</v>
      </c>
      <c r="AR40">
        <v>15396.4</v>
      </c>
      <c r="AS40">
        <v>1015.4896</v>
      </c>
      <c r="AT40">
        <v>1152.3499999999999</v>
      </c>
      <c r="AU40">
        <f t="shared" si="27"/>
        <v>0.11876634702998212</v>
      </c>
      <c r="AV40">
        <v>0.5</v>
      </c>
      <c r="AW40">
        <f t="shared" si="28"/>
        <v>1180.1666415544983</v>
      </c>
      <c r="AX40">
        <f t="shared" si="29"/>
        <v>3.0717999338782742</v>
      </c>
      <c r="AY40">
        <f t="shared" si="30"/>
        <v>70.082040452035031</v>
      </c>
      <c r="AZ40">
        <f t="shared" si="31"/>
        <v>3.0924000774054813E-3</v>
      </c>
      <c r="BA40">
        <f t="shared" si="32"/>
        <v>1.8308066125743048</v>
      </c>
      <c r="BB40" t="s">
        <v>416</v>
      </c>
      <c r="BC40">
        <v>1015.4896</v>
      </c>
      <c r="BD40">
        <v>716.76</v>
      </c>
      <c r="BE40">
        <f t="shared" si="33"/>
        <v>0.37800147524623595</v>
      </c>
      <c r="BF40">
        <f t="shared" si="34"/>
        <v>0.31419545903257634</v>
      </c>
      <c r="BG40">
        <f t="shared" si="35"/>
        <v>0.82886631150503676</v>
      </c>
      <c r="BH40">
        <f t="shared" si="36"/>
        <v>0.31327268085256216</v>
      </c>
      <c r="BI40">
        <f t="shared" si="37"/>
        <v>0.82844869666499932</v>
      </c>
      <c r="BJ40">
        <f t="shared" si="38"/>
        <v>0.22176764510063857</v>
      </c>
      <c r="BK40">
        <f t="shared" si="39"/>
        <v>0.77823235489936149</v>
      </c>
      <c r="BL40">
        <f t="shared" si="40"/>
        <v>1399.9780000000001</v>
      </c>
      <c r="BM40">
        <f t="shared" si="41"/>
        <v>1180.1666415544983</v>
      </c>
      <c r="BN40">
        <f t="shared" si="42"/>
        <v>0.84298941951551964</v>
      </c>
      <c r="BO40">
        <f t="shared" si="43"/>
        <v>0.1959788390310393</v>
      </c>
      <c r="BP40">
        <v>6</v>
      </c>
      <c r="BQ40">
        <v>0.5</v>
      </c>
      <c r="BR40" t="s">
        <v>297</v>
      </c>
      <c r="BS40">
        <v>2</v>
      </c>
      <c r="BT40">
        <v>1607538325.3499999</v>
      </c>
      <c r="BU40">
        <v>395.59280000000001</v>
      </c>
      <c r="BV40">
        <v>399.96780000000001</v>
      </c>
      <c r="BW40">
        <v>1.9924249999999999</v>
      </c>
      <c r="BX40">
        <v>0.25158920000000001</v>
      </c>
      <c r="BY40">
        <v>394.85039999999998</v>
      </c>
      <c r="BZ40">
        <v>1.9522360000000001</v>
      </c>
      <c r="CA40">
        <v>500.16239999999999</v>
      </c>
      <c r="CB40">
        <v>101.7894</v>
      </c>
      <c r="CC40">
        <v>9.9772650000000004E-2</v>
      </c>
      <c r="CD40">
        <v>37.284970000000001</v>
      </c>
      <c r="CE40">
        <v>37.333010000000002</v>
      </c>
      <c r="CF40">
        <v>999.9</v>
      </c>
      <c r="CG40">
        <v>0</v>
      </c>
      <c r="CH40">
        <v>0</v>
      </c>
      <c r="CI40">
        <v>10019.317999999999</v>
      </c>
      <c r="CJ40">
        <v>0</v>
      </c>
      <c r="CK40">
        <v>239.60759999999999</v>
      </c>
      <c r="CL40">
        <v>1399.9780000000001</v>
      </c>
      <c r="CM40">
        <v>0.89999379999999995</v>
      </c>
      <c r="CN40">
        <v>0.10000625</v>
      </c>
      <c r="CO40">
        <v>0</v>
      </c>
      <c r="CP40">
        <v>1010.606</v>
      </c>
      <c r="CQ40">
        <v>4.9994800000000001</v>
      </c>
      <c r="CR40">
        <v>14342.1</v>
      </c>
      <c r="CS40">
        <v>11417.37</v>
      </c>
      <c r="CT40">
        <v>46.862400000000001</v>
      </c>
      <c r="CU40">
        <v>48.162199999999999</v>
      </c>
      <c r="CV40">
        <v>47.487400000000001</v>
      </c>
      <c r="CW40">
        <v>48.099800000000002</v>
      </c>
      <c r="CX40">
        <v>49.625</v>
      </c>
      <c r="CY40">
        <v>1255.4739999999999</v>
      </c>
      <c r="CZ40">
        <v>139.50399999999999</v>
      </c>
      <c r="DA40">
        <v>0</v>
      </c>
      <c r="DB40">
        <v>85.399999856948895</v>
      </c>
      <c r="DC40">
        <v>0</v>
      </c>
      <c r="DD40">
        <v>1015.4896</v>
      </c>
      <c r="DE40">
        <v>-67.363077016989806</v>
      </c>
      <c r="DF40">
        <v>-975.05384753804299</v>
      </c>
      <c r="DG40">
        <v>14412.444</v>
      </c>
      <c r="DH40">
        <v>15</v>
      </c>
      <c r="DI40">
        <v>1607538103.0999999</v>
      </c>
      <c r="DJ40" t="s">
        <v>417</v>
      </c>
      <c r="DK40">
        <v>1607538103.0999999</v>
      </c>
      <c r="DL40">
        <v>1607538098.0999999</v>
      </c>
      <c r="DM40">
        <v>5</v>
      </c>
      <c r="DN40">
        <v>-1.9E-2</v>
      </c>
      <c r="DO40">
        <v>7.0000000000000001E-3</v>
      </c>
      <c r="DP40">
        <v>0.73899999999999999</v>
      </c>
      <c r="DQ40">
        <v>5.8999999999999997E-2</v>
      </c>
      <c r="DR40">
        <v>400</v>
      </c>
      <c r="DS40">
        <v>0</v>
      </c>
      <c r="DT40">
        <v>0.28999999999999998</v>
      </c>
      <c r="DU40">
        <v>0.09</v>
      </c>
      <c r="DV40">
        <v>3.0967507077752798</v>
      </c>
      <c r="DW40">
        <v>-0.37401245057290999</v>
      </c>
      <c r="DX40">
        <v>3.7239782772771603E-2</v>
      </c>
      <c r="DY40">
        <v>1</v>
      </c>
      <c r="DZ40">
        <v>-4.4043700000000001</v>
      </c>
      <c r="EA40">
        <v>0.42430354838710899</v>
      </c>
      <c r="EB40">
        <v>4.4314524160966803E-2</v>
      </c>
      <c r="EC40">
        <v>0</v>
      </c>
      <c r="ED40">
        <v>1.7418070967741901</v>
      </c>
      <c r="EE40">
        <v>-1.53706451612916E-2</v>
      </c>
      <c r="EF40">
        <v>1.3120095238353701E-3</v>
      </c>
      <c r="EG40">
        <v>1</v>
      </c>
      <c r="EH40">
        <v>2</v>
      </c>
      <c r="EI40">
        <v>3</v>
      </c>
      <c r="EJ40" t="s">
        <v>305</v>
      </c>
      <c r="EK40">
        <v>100</v>
      </c>
      <c r="EL40">
        <v>100</v>
      </c>
      <c r="EM40">
        <v>0.74299999999999999</v>
      </c>
      <c r="EN40">
        <v>4.02E-2</v>
      </c>
      <c r="EO40">
        <v>0.90592209030544602</v>
      </c>
      <c r="EP40">
        <v>-1.6043650578588901E-5</v>
      </c>
      <c r="EQ40">
        <v>-1.15305589960158E-6</v>
      </c>
      <c r="ER40">
        <v>3.6581349982770798E-10</v>
      </c>
      <c r="ES40">
        <v>6.1497291127727199E-2</v>
      </c>
      <c r="ET40">
        <v>-1.48585495900011E-2</v>
      </c>
      <c r="EU40">
        <v>2.0620247853856302E-3</v>
      </c>
      <c r="EV40">
        <v>-2.1578943166311499E-5</v>
      </c>
      <c r="EW40">
        <v>18</v>
      </c>
      <c r="EX40">
        <v>2225</v>
      </c>
      <c r="EY40">
        <v>1</v>
      </c>
      <c r="EZ40">
        <v>25</v>
      </c>
      <c r="FA40">
        <v>3.8</v>
      </c>
      <c r="FB40">
        <v>3.8</v>
      </c>
      <c r="FC40">
        <v>2</v>
      </c>
      <c r="FD40">
        <v>506.851</v>
      </c>
      <c r="FE40">
        <v>484.61799999999999</v>
      </c>
      <c r="FF40">
        <v>36.040599999999998</v>
      </c>
      <c r="FG40">
        <v>35.051000000000002</v>
      </c>
      <c r="FH40">
        <v>30.0001</v>
      </c>
      <c r="FI40">
        <v>34.857300000000002</v>
      </c>
      <c r="FJ40">
        <v>34.885300000000001</v>
      </c>
      <c r="FK40">
        <v>18.840399999999999</v>
      </c>
      <c r="FL40">
        <v>100</v>
      </c>
      <c r="FM40">
        <v>0</v>
      </c>
      <c r="FN40">
        <v>-999.9</v>
      </c>
      <c r="FO40">
        <v>400</v>
      </c>
      <c r="FP40">
        <v>60.831200000000003</v>
      </c>
      <c r="FQ40">
        <v>97.6571</v>
      </c>
      <c r="FR40">
        <v>102.04600000000001</v>
      </c>
    </row>
    <row r="41" spans="1:174" x14ac:dyDescent="0.25">
      <c r="A41">
        <v>25</v>
      </c>
      <c r="B41">
        <v>1607538477</v>
      </c>
      <c r="C41">
        <v>5062.9000000953702</v>
      </c>
      <c r="D41" t="s">
        <v>418</v>
      </c>
      <c r="E41" t="s">
        <v>419</v>
      </c>
      <c r="F41" t="s">
        <v>414</v>
      </c>
      <c r="G41" t="s">
        <v>293</v>
      </c>
      <c r="H41">
        <v>1607538469</v>
      </c>
      <c r="I41">
        <f t="shared" si="0"/>
        <v>1.8526703931561073E-3</v>
      </c>
      <c r="J41">
        <f t="shared" si="1"/>
        <v>1.8526703931561073</v>
      </c>
      <c r="K41">
        <f t="shared" si="2"/>
        <v>3.8800265995565058</v>
      </c>
      <c r="L41">
        <f t="shared" si="3"/>
        <v>394.46077419354799</v>
      </c>
      <c r="M41">
        <f t="shared" si="4"/>
        <v>161.01988604573287</v>
      </c>
      <c r="N41">
        <f t="shared" si="5"/>
        <v>16.405883912097099</v>
      </c>
      <c r="O41">
        <f t="shared" si="6"/>
        <v>40.1905493055514</v>
      </c>
      <c r="P41">
        <f t="shared" si="7"/>
        <v>3.0266850567922918E-2</v>
      </c>
      <c r="Q41">
        <f t="shared" si="8"/>
        <v>2.9607029261301196</v>
      </c>
      <c r="R41">
        <f t="shared" si="9"/>
        <v>3.0096001653642488E-2</v>
      </c>
      <c r="S41">
        <f t="shared" si="10"/>
        <v>1.8825270590008665E-2</v>
      </c>
      <c r="T41">
        <f t="shared" si="11"/>
        <v>231.29039885415787</v>
      </c>
      <c r="U41">
        <f t="shared" si="12"/>
        <v>37.860976188313217</v>
      </c>
      <c r="V41">
        <f t="shared" si="13"/>
        <v>37.046835483871</v>
      </c>
      <c r="W41">
        <f t="shared" si="14"/>
        <v>6.3210144439422802</v>
      </c>
      <c r="X41">
        <f t="shared" si="15"/>
        <v>3.9864884085456298</v>
      </c>
      <c r="Y41">
        <f t="shared" si="16"/>
        <v>0.25125507286807247</v>
      </c>
      <c r="Z41">
        <f t="shared" si="17"/>
        <v>6.3026665856965725</v>
      </c>
      <c r="AA41">
        <f t="shared" si="18"/>
        <v>6.0697593710742073</v>
      </c>
      <c r="AB41">
        <f t="shared" si="19"/>
        <v>-81.702764338184338</v>
      </c>
      <c r="AC41">
        <f t="shared" si="20"/>
        <v>-8.5019444371943624</v>
      </c>
      <c r="AD41">
        <f t="shared" si="21"/>
        <v>-0.68391893903551892</v>
      </c>
      <c r="AE41">
        <f t="shared" si="22"/>
        <v>140.40177113974363</v>
      </c>
      <c r="AF41">
        <v>0</v>
      </c>
      <c r="AG41">
        <v>0</v>
      </c>
      <c r="AH41">
        <f t="shared" si="23"/>
        <v>1</v>
      </c>
      <c r="AI41">
        <f t="shared" si="24"/>
        <v>0</v>
      </c>
      <c r="AJ41">
        <f t="shared" si="25"/>
        <v>52086.86062397834</v>
      </c>
      <c r="AK41" t="s">
        <v>294</v>
      </c>
      <c r="AL41">
        <v>10143.9</v>
      </c>
      <c r="AM41">
        <v>715.47692307692296</v>
      </c>
      <c r="AN41">
        <v>3262.08</v>
      </c>
      <c r="AO41">
        <f t="shared" si="26"/>
        <v>0.78066849277855754</v>
      </c>
      <c r="AP41">
        <v>-0.57774747981622299</v>
      </c>
      <c r="AQ41" t="s">
        <v>420</v>
      </c>
      <c r="AR41">
        <v>15396.6</v>
      </c>
      <c r="AS41">
        <v>1252.4208000000001</v>
      </c>
      <c r="AT41">
        <v>1362.64</v>
      </c>
      <c r="AU41">
        <f t="shared" si="27"/>
        <v>8.0886514413197941E-2</v>
      </c>
      <c r="AV41">
        <v>0.5</v>
      </c>
      <c r="AW41">
        <f t="shared" si="28"/>
        <v>1180.1825038159393</v>
      </c>
      <c r="AX41">
        <f t="shared" si="29"/>
        <v>3.8800265995565058</v>
      </c>
      <c r="AY41">
        <f t="shared" si="30"/>
        <v>47.730424552556002</v>
      </c>
      <c r="AZ41">
        <f t="shared" si="31"/>
        <v>3.7771904472055796E-3</v>
      </c>
      <c r="BA41">
        <f t="shared" si="32"/>
        <v>1.3939411730170843</v>
      </c>
      <c r="BB41" t="s">
        <v>421</v>
      </c>
      <c r="BC41">
        <v>1252.4208000000001</v>
      </c>
      <c r="BD41">
        <v>830</v>
      </c>
      <c r="BE41">
        <f t="shared" si="33"/>
        <v>0.39088827570011164</v>
      </c>
      <c r="BF41">
        <f t="shared" si="34"/>
        <v>0.20693000901171518</v>
      </c>
      <c r="BG41">
        <f t="shared" si="35"/>
        <v>0.78099404624847857</v>
      </c>
      <c r="BH41">
        <f t="shared" si="36"/>
        <v>0.17031132326651699</v>
      </c>
      <c r="BI41">
        <f t="shared" si="37"/>
        <v>0.74587202741268599</v>
      </c>
      <c r="BJ41">
        <f t="shared" si="38"/>
        <v>0.13713594303106719</v>
      </c>
      <c r="BK41">
        <f t="shared" si="39"/>
        <v>0.86286405696893276</v>
      </c>
      <c r="BL41">
        <f t="shared" si="40"/>
        <v>1399.9970967741899</v>
      </c>
      <c r="BM41">
        <f t="shared" si="41"/>
        <v>1180.1825038159393</v>
      </c>
      <c r="BN41">
        <f t="shared" si="42"/>
        <v>0.84298925086006438</v>
      </c>
      <c r="BO41">
        <f t="shared" si="43"/>
        <v>0.19597850172012871</v>
      </c>
      <c r="BP41">
        <v>6</v>
      </c>
      <c r="BQ41">
        <v>0.5</v>
      </c>
      <c r="BR41" t="s">
        <v>297</v>
      </c>
      <c r="BS41">
        <v>2</v>
      </c>
      <c r="BT41">
        <v>1607538469</v>
      </c>
      <c r="BU41">
        <v>394.46077419354799</v>
      </c>
      <c r="BV41">
        <v>399.99145161290301</v>
      </c>
      <c r="BW41">
        <v>2.4660093548387101</v>
      </c>
      <c r="BX41">
        <v>0.24921780645161301</v>
      </c>
      <c r="BY41">
        <v>393.71761290322598</v>
      </c>
      <c r="BZ41">
        <v>2.4287454838709701</v>
      </c>
      <c r="CA41">
        <v>500.20987096774201</v>
      </c>
      <c r="CB41">
        <v>101.787387096774</v>
      </c>
      <c r="CC41">
        <v>9.9928283870967693E-2</v>
      </c>
      <c r="CD41">
        <v>36.993570967741903</v>
      </c>
      <c r="CE41">
        <v>37.046835483871</v>
      </c>
      <c r="CF41">
        <v>999.9</v>
      </c>
      <c r="CG41">
        <v>0</v>
      </c>
      <c r="CH41">
        <v>0</v>
      </c>
      <c r="CI41">
        <v>9999.9383870967795</v>
      </c>
      <c r="CJ41">
        <v>0</v>
      </c>
      <c r="CK41">
        <v>293.61229032258098</v>
      </c>
      <c r="CL41">
        <v>1399.9970967741899</v>
      </c>
      <c r="CM41">
        <v>0.90000109677419404</v>
      </c>
      <c r="CN41">
        <v>9.99990870967742E-2</v>
      </c>
      <c r="CO41">
        <v>0</v>
      </c>
      <c r="CP41">
        <v>1258.9464516129001</v>
      </c>
      <c r="CQ41">
        <v>4.9994800000000001</v>
      </c>
      <c r="CR41">
        <v>17836.193548387098</v>
      </c>
      <c r="CS41">
        <v>11417.5516129032</v>
      </c>
      <c r="CT41">
        <v>46.596548387096803</v>
      </c>
      <c r="CU41">
        <v>48.008000000000003</v>
      </c>
      <c r="CV41">
        <v>47.3</v>
      </c>
      <c r="CW41">
        <v>47.800129032258099</v>
      </c>
      <c r="CX41">
        <v>49.384999999999998</v>
      </c>
      <c r="CY41">
        <v>1255.4993548387099</v>
      </c>
      <c r="CZ41">
        <v>139.49806451612901</v>
      </c>
      <c r="DA41">
        <v>0</v>
      </c>
      <c r="DB41">
        <v>148</v>
      </c>
      <c r="DC41">
        <v>0</v>
      </c>
      <c r="DD41">
        <v>1252.4208000000001</v>
      </c>
      <c r="DE41">
        <v>-672.13923178794903</v>
      </c>
      <c r="DF41">
        <v>-9256.7384755047096</v>
      </c>
      <c r="DG41">
        <v>17746.108</v>
      </c>
      <c r="DH41">
        <v>15</v>
      </c>
      <c r="DI41">
        <v>1607538103.0999999</v>
      </c>
      <c r="DJ41" t="s">
        <v>417</v>
      </c>
      <c r="DK41">
        <v>1607538103.0999999</v>
      </c>
      <c r="DL41">
        <v>1607538098.0999999</v>
      </c>
      <c r="DM41">
        <v>5</v>
      </c>
      <c r="DN41">
        <v>-1.9E-2</v>
      </c>
      <c r="DO41">
        <v>7.0000000000000001E-3</v>
      </c>
      <c r="DP41">
        <v>0.73899999999999999</v>
      </c>
      <c r="DQ41">
        <v>5.8999999999999997E-2</v>
      </c>
      <c r="DR41">
        <v>400</v>
      </c>
      <c r="DS41">
        <v>0</v>
      </c>
      <c r="DT41">
        <v>0.28999999999999998</v>
      </c>
      <c r="DU41">
        <v>0.09</v>
      </c>
      <c r="DV41">
        <v>3.8645077225164202</v>
      </c>
      <c r="DW41">
        <v>1.01913692392814</v>
      </c>
      <c r="DX41">
        <v>8.2793870440019193E-2</v>
      </c>
      <c r="DY41">
        <v>0</v>
      </c>
      <c r="DZ41">
        <v>-5.5278349999999996</v>
      </c>
      <c r="EA41">
        <v>-1.05696240266963</v>
      </c>
      <c r="EB41">
        <v>8.6499215786425901E-2</v>
      </c>
      <c r="EC41">
        <v>0</v>
      </c>
      <c r="ED41">
        <v>2.2174320000000001</v>
      </c>
      <c r="EE41">
        <v>-0.19538295884316001</v>
      </c>
      <c r="EF41">
        <v>1.43889069309196E-2</v>
      </c>
      <c r="EG41">
        <v>1</v>
      </c>
      <c r="EH41">
        <v>1</v>
      </c>
      <c r="EI41">
        <v>3</v>
      </c>
      <c r="EJ41" t="s">
        <v>334</v>
      </c>
      <c r="EK41">
        <v>100</v>
      </c>
      <c r="EL41">
        <v>100</v>
      </c>
      <c r="EM41">
        <v>0.74399999999999999</v>
      </c>
      <c r="EN41">
        <v>3.7400000000000003E-2</v>
      </c>
      <c r="EO41">
        <v>0.90592209030544602</v>
      </c>
      <c r="EP41">
        <v>-1.6043650578588901E-5</v>
      </c>
      <c r="EQ41">
        <v>-1.15305589960158E-6</v>
      </c>
      <c r="ER41">
        <v>3.6581349982770798E-10</v>
      </c>
      <c r="ES41">
        <v>6.1497291127727199E-2</v>
      </c>
      <c r="ET41">
        <v>-1.48585495900011E-2</v>
      </c>
      <c r="EU41">
        <v>2.0620247853856302E-3</v>
      </c>
      <c r="EV41">
        <v>-2.1578943166311499E-5</v>
      </c>
      <c r="EW41">
        <v>18</v>
      </c>
      <c r="EX41">
        <v>2225</v>
      </c>
      <c r="EY41">
        <v>1</v>
      </c>
      <c r="EZ41">
        <v>25</v>
      </c>
      <c r="FA41">
        <v>6.2</v>
      </c>
      <c r="FB41">
        <v>6.3</v>
      </c>
      <c r="FC41">
        <v>2</v>
      </c>
      <c r="FD41">
        <v>507.108</v>
      </c>
      <c r="FE41">
        <v>484.154</v>
      </c>
      <c r="FF41">
        <v>35.951300000000003</v>
      </c>
      <c r="FG41">
        <v>34.955199999999998</v>
      </c>
      <c r="FH41">
        <v>29.999199999999998</v>
      </c>
      <c r="FI41">
        <v>34.7742</v>
      </c>
      <c r="FJ41">
        <v>34.801499999999997</v>
      </c>
      <c r="FK41">
        <v>18.840499999999999</v>
      </c>
      <c r="FL41">
        <v>100</v>
      </c>
      <c r="FM41">
        <v>0</v>
      </c>
      <c r="FN41">
        <v>-999.9</v>
      </c>
      <c r="FO41">
        <v>400</v>
      </c>
      <c r="FP41">
        <v>60.831200000000003</v>
      </c>
      <c r="FQ41">
        <v>97.691900000000004</v>
      </c>
      <c r="FR41">
        <v>102.07599999999999</v>
      </c>
    </row>
    <row r="42" spans="1:174" x14ac:dyDescent="0.25">
      <c r="A42">
        <v>26</v>
      </c>
      <c r="B42">
        <v>1607538698.5</v>
      </c>
      <c r="C42">
        <v>5284.4000000953702</v>
      </c>
      <c r="D42" t="s">
        <v>422</v>
      </c>
      <c r="E42" t="s">
        <v>423</v>
      </c>
      <c r="F42" t="s">
        <v>424</v>
      </c>
      <c r="G42" t="s">
        <v>425</v>
      </c>
      <c r="H42">
        <v>1607538690.5</v>
      </c>
      <c r="I42">
        <f t="shared" si="0"/>
        <v>2.1904202860892371E-4</v>
      </c>
      <c r="J42">
        <f t="shared" si="1"/>
        <v>0.21904202860892372</v>
      </c>
      <c r="K42">
        <f t="shared" si="2"/>
        <v>2.6561002722309255E-3</v>
      </c>
      <c r="L42">
        <f t="shared" si="3"/>
        <v>399.90674193548398</v>
      </c>
      <c r="M42">
        <f t="shared" si="4"/>
        <v>358.23112399960678</v>
      </c>
      <c r="N42">
        <f t="shared" si="5"/>
        <v>36.494645042692639</v>
      </c>
      <c r="O42">
        <f t="shared" si="6"/>
        <v>40.740331086171039</v>
      </c>
      <c r="P42">
        <f t="shared" si="7"/>
        <v>3.2914567140344695E-3</v>
      </c>
      <c r="Q42">
        <f t="shared" si="8"/>
        <v>2.9612670036312991</v>
      </c>
      <c r="R42">
        <f t="shared" si="9"/>
        <v>3.2894255888184392E-3</v>
      </c>
      <c r="S42">
        <f t="shared" si="10"/>
        <v>2.056073372778861E-3</v>
      </c>
      <c r="T42">
        <f t="shared" si="11"/>
        <v>231.28956289444432</v>
      </c>
      <c r="U42">
        <f t="shared" si="12"/>
        <v>38.294839350055909</v>
      </c>
      <c r="V42">
        <f t="shared" si="13"/>
        <v>37.878916129032298</v>
      </c>
      <c r="W42">
        <f t="shared" si="14"/>
        <v>6.6137189154398168</v>
      </c>
      <c r="X42">
        <f t="shared" si="15"/>
        <v>0.82185809481913641</v>
      </c>
      <c r="Y42">
        <f t="shared" si="16"/>
        <v>5.1845245185023071E-2</v>
      </c>
      <c r="Z42">
        <f t="shared" si="17"/>
        <v>6.3082964701384965</v>
      </c>
      <c r="AA42">
        <f t="shared" si="18"/>
        <v>6.5618736702547942</v>
      </c>
      <c r="AB42">
        <f t="shared" si="19"/>
        <v>-9.6597534616535352</v>
      </c>
      <c r="AC42">
        <f t="shared" si="20"/>
        <v>-138.73190143014398</v>
      </c>
      <c r="AD42">
        <f t="shared" si="21"/>
        <v>-11.203724345680541</v>
      </c>
      <c r="AE42">
        <f t="shared" si="22"/>
        <v>71.69418365696626</v>
      </c>
      <c r="AF42">
        <v>0</v>
      </c>
      <c r="AG42">
        <v>0</v>
      </c>
      <c r="AH42">
        <f t="shared" si="23"/>
        <v>1</v>
      </c>
      <c r="AI42">
        <f t="shared" si="24"/>
        <v>0</v>
      </c>
      <c r="AJ42">
        <f t="shared" si="25"/>
        <v>52099.821078262619</v>
      </c>
      <c r="AK42" t="s">
        <v>294</v>
      </c>
      <c r="AL42">
        <v>10143.9</v>
      </c>
      <c r="AM42">
        <v>715.47692307692296</v>
      </c>
      <c r="AN42">
        <v>3262.08</v>
      </c>
      <c r="AO42">
        <f t="shared" si="26"/>
        <v>0.78066849277855754</v>
      </c>
      <c r="AP42">
        <v>-0.57774747981622299</v>
      </c>
      <c r="AQ42" t="s">
        <v>426</v>
      </c>
      <c r="AR42">
        <v>15408.8</v>
      </c>
      <c r="AS42">
        <v>991.16</v>
      </c>
      <c r="AT42">
        <v>1072.3399999999999</v>
      </c>
      <c r="AU42">
        <f t="shared" si="27"/>
        <v>7.5703601469683135E-2</v>
      </c>
      <c r="AV42">
        <v>0.5</v>
      </c>
      <c r="AW42">
        <f t="shared" si="28"/>
        <v>1180.1820596187583</v>
      </c>
      <c r="AX42">
        <f t="shared" si="29"/>
        <v>2.6561002722309255E-3</v>
      </c>
      <c r="AY42">
        <f t="shared" si="30"/>
        <v>44.672016151524154</v>
      </c>
      <c r="AZ42">
        <f t="shared" si="31"/>
        <v>4.9179156330841477E-4</v>
      </c>
      <c r="BA42">
        <f t="shared" si="32"/>
        <v>2.0420202547699424</v>
      </c>
      <c r="BB42" t="s">
        <v>427</v>
      </c>
      <c r="BC42">
        <v>991.16</v>
      </c>
      <c r="BD42">
        <v>642.80999999999995</v>
      </c>
      <c r="BE42">
        <f t="shared" si="33"/>
        <v>0.40055392879124163</v>
      </c>
      <c r="BF42">
        <f t="shared" si="34"/>
        <v>0.18899727609247308</v>
      </c>
      <c r="BG42">
        <f t="shared" si="35"/>
        <v>0.83601156047295611</v>
      </c>
      <c r="BH42">
        <f t="shared" si="36"/>
        <v>0.22748220606050137</v>
      </c>
      <c r="BI42">
        <f t="shared" si="37"/>
        <v>0.85986702044110641</v>
      </c>
      <c r="BJ42">
        <f t="shared" si="38"/>
        <v>0.12257288333367228</v>
      </c>
      <c r="BK42">
        <f t="shared" si="39"/>
        <v>0.87742711666632767</v>
      </c>
      <c r="BL42">
        <f t="shared" si="40"/>
        <v>1399.9970967741899</v>
      </c>
      <c r="BM42">
        <f t="shared" si="41"/>
        <v>1180.1820596187583</v>
      </c>
      <c r="BN42">
        <f t="shared" si="42"/>
        <v>0.8429889335757057</v>
      </c>
      <c r="BO42">
        <f t="shared" si="43"/>
        <v>0.19597786715141158</v>
      </c>
      <c r="BP42">
        <v>6</v>
      </c>
      <c r="BQ42">
        <v>0.5</v>
      </c>
      <c r="BR42" t="s">
        <v>297</v>
      </c>
      <c r="BS42">
        <v>2</v>
      </c>
      <c r="BT42">
        <v>1607538690.5</v>
      </c>
      <c r="BU42">
        <v>399.90674193548398</v>
      </c>
      <c r="BV42">
        <v>400.01499999999999</v>
      </c>
      <c r="BW42">
        <v>0.50891248387096799</v>
      </c>
      <c r="BX42">
        <v>0.24630477419354799</v>
      </c>
      <c r="BY42">
        <v>399.167741935484</v>
      </c>
      <c r="BZ42">
        <v>0.45373470967741902</v>
      </c>
      <c r="CA42">
        <v>500.20745161290301</v>
      </c>
      <c r="CB42">
        <v>101.774612903226</v>
      </c>
      <c r="CC42">
        <v>9.9966377419354796E-2</v>
      </c>
      <c r="CD42">
        <v>37.0099290322581</v>
      </c>
      <c r="CE42">
        <v>37.878916129032298</v>
      </c>
      <c r="CF42">
        <v>999.9</v>
      </c>
      <c r="CG42">
        <v>0</v>
      </c>
      <c r="CH42">
        <v>0</v>
      </c>
      <c r="CI42">
        <v>10004.392258064499</v>
      </c>
      <c r="CJ42">
        <v>0</v>
      </c>
      <c r="CK42">
        <v>421.24729032258102</v>
      </c>
      <c r="CL42">
        <v>1399.9970967741899</v>
      </c>
      <c r="CM42">
        <v>0.90001100000000001</v>
      </c>
      <c r="CN42">
        <v>9.9988599999999997E-2</v>
      </c>
      <c r="CO42">
        <v>0</v>
      </c>
      <c r="CP42">
        <v>992.07651612903203</v>
      </c>
      <c r="CQ42">
        <v>4.9994800000000001</v>
      </c>
      <c r="CR42">
        <v>14191.8838709677</v>
      </c>
      <c r="CS42">
        <v>11417.603225806401</v>
      </c>
      <c r="CT42">
        <v>46.241741935483901</v>
      </c>
      <c r="CU42">
        <v>47.514000000000003</v>
      </c>
      <c r="CV42">
        <v>46.846548387096803</v>
      </c>
      <c r="CW42">
        <v>47.28</v>
      </c>
      <c r="CX42">
        <v>48.981580645161301</v>
      </c>
      <c r="CY42">
        <v>1255.5138709677401</v>
      </c>
      <c r="CZ42">
        <v>139.483225806452</v>
      </c>
      <c r="DA42">
        <v>0</v>
      </c>
      <c r="DB42">
        <v>89.899999856948895</v>
      </c>
      <c r="DC42">
        <v>0</v>
      </c>
      <c r="DD42">
        <v>991.16</v>
      </c>
      <c r="DE42">
        <v>-80.586461529013505</v>
      </c>
      <c r="DF42">
        <v>-1176.0034188442201</v>
      </c>
      <c r="DG42">
        <v>14179.342307692301</v>
      </c>
      <c r="DH42">
        <v>15</v>
      </c>
      <c r="DI42">
        <v>1607538103.0999999</v>
      </c>
      <c r="DJ42" t="s">
        <v>417</v>
      </c>
      <c r="DK42">
        <v>1607538103.0999999</v>
      </c>
      <c r="DL42">
        <v>1607538098.0999999</v>
      </c>
      <c r="DM42">
        <v>5</v>
      </c>
      <c r="DN42">
        <v>-1.9E-2</v>
      </c>
      <c r="DO42">
        <v>7.0000000000000001E-3</v>
      </c>
      <c r="DP42">
        <v>0.73899999999999999</v>
      </c>
      <c r="DQ42">
        <v>5.8999999999999997E-2</v>
      </c>
      <c r="DR42">
        <v>400</v>
      </c>
      <c r="DS42">
        <v>0</v>
      </c>
      <c r="DT42">
        <v>0.28999999999999998</v>
      </c>
      <c r="DU42">
        <v>0.09</v>
      </c>
      <c r="DV42">
        <v>3.2610077089434098E-3</v>
      </c>
      <c r="DW42">
        <v>4.1143727381079798E-2</v>
      </c>
      <c r="DX42">
        <v>2.3096037963186499E-2</v>
      </c>
      <c r="DY42">
        <v>1</v>
      </c>
      <c r="DZ42">
        <v>-0.10846053</v>
      </c>
      <c r="EA42">
        <v>5.2805526140155198E-3</v>
      </c>
      <c r="EB42">
        <v>2.84707282236938E-2</v>
      </c>
      <c r="EC42">
        <v>1</v>
      </c>
      <c r="ED42">
        <v>0.26229560000000002</v>
      </c>
      <c r="EE42">
        <v>-7.1750496106784994E-2</v>
      </c>
      <c r="EF42">
        <v>5.1795662727040503E-3</v>
      </c>
      <c r="EG42">
        <v>1</v>
      </c>
      <c r="EH42">
        <v>3</v>
      </c>
      <c r="EI42">
        <v>3</v>
      </c>
      <c r="EJ42" t="s">
        <v>299</v>
      </c>
      <c r="EK42">
        <v>100</v>
      </c>
      <c r="EL42">
        <v>100</v>
      </c>
      <c r="EM42">
        <v>0.73899999999999999</v>
      </c>
      <c r="EN42">
        <v>5.5300000000000002E-2</v>
      </c>
      <c r="EO42">
        <v>0.90592209030544602</v>
      </c>
      <c r="EP42">
        <v>-1.6043650578588901E-5</v>
      </c>
      <c r="EQ42">
        <v>-1.15305589960158E-6</v>
      </c>
      <c r="ER42">
        <v>3.6581349982770798E-10</v>
      </c>
      <c r="ES42">
        <v>6.1497291127727199E-2</v>
      </c>
      <c r="ET42">
        <v>-1.48585495900011E-2</v>
      </c>
      <c r="EU42">
        <v>2.0620247853856302E-3</v>
      </c>
      <c r="EV42">
        <v>-2.1578943166311499E-5</v>
      </c>
      <c r="EW42">
        <v>18</v>
      </c>
      <c r="EX42">
        <v>2225</v>
      </c>
      <c r="EY42">
        <v>1</v>
      </c>
      <c r="EZ42">
        <v>25</v>
      </c>
      <c r="FA42">
        <v>9.9</v>
      </c>
      <c r="FB42">
        <v>10</v>
      </c>
      <c r="FC42">
        <v>2</v>
      </c>
      <c r="FD42">
        <v>501.97699999999998</v>
      </c>
      <c r="FE42">
        <v>484.46800000000002</v>
      </c>
      <c r="FF42">
        <v>35.749699999999997</v>
      </c>
      <c r="FG42">
        <v>34.566000000000003</v>
      </c>
      <c r="FH42">
        <v>29.9998</v>
      </c>
      <c r="FI42">
        <v>34.446399999999997</v>
      </c>
      <c r="FJ42">
        <v>34.488900000000001</v>
      </c>
      <c r="FK42">
        <v>18.8446</v>
      </c>
      <c r="FL42">
        <v>100</v>
      </c>
      <c r="FM42">
        <v>0</v>
      </c>
      <c r="FN42">
        <v>-999.9</v>
      </c>
      <c r="FO42">
        <v>400</v>
      </c>
      <c r="FP42">
        <v>60.831200000000003</v>
      </c>
      <c r="FQ42">
        <v>97.782700000000006</v>
      </c>
      <c r="FR42">
        <v>102.15</v>
      </c>
    </row>
    <row r="43" spans="1:174" x14ac:dyDescent="0.25">
      <c r="A43">
        <v>27</v>
      </c>
      <c r="B43">
        <v>1607538779.5</v>
      </c>
      <c r="C43">
        <v>5365.4000000953702</v>
      </c>
      <c r="D43" t="s">
        <v>428</v>
      </c>
      <c r="E43" t="s">
        <v>429</v>
      </c>
      <c r="F43" t="s">
        <v>424</v>
      </c>
      <c r="G43" t="s">
        <v>425</v>
      </c>
      <c r="H43">
        <v>1607538771.5</v>
      </c>
      <c r="I43">
        <f t="shared" si="0"/>
        <v>3.7956941816018168E-4</v>
      </c>
      <c r="J43">
        <f t="shared" si="1"/>
        <v>0.37956941816018169</v>
      </c>
      <c r="K43">
        <f t="shared" si="2"/>
        <v>-0.18209581141210546</v>
      </c>
      <c r="L43">
        <f t="shared" si="3"/>
        <v>400.03448387096802</v>
      </c>
      <c r="M43">
        <f t="shared" si="4"/>
        <v>407.98914506795211</v>
      </c>
      <c r="N43">
        <f t="shared" si="5"/>
        <v>41.561489003827774</v>
      </c>
      <c r="O43">
        <f t="shared" si="6"/>
        <v>40.75115478816484</v>
      </c>
      <c r="P43">
        <f t="shared" si="7"/>
        <v>5.7872033301989761E-3</v>
      </c>
      <c r="Q43">
        <f t="shared" si="8"/>
        <v>2.9587212093354145</v>
      </c>
      <c r="R43">
        <f t="shared" si="9"/>
        <v>5.7809220006699007E-3</v>
      </c>
      <c r="S43">
        <f t="shared" si="10"/>
        <v>3.6136400221534995E-3</v>
      </c>
      <c r="T43">
        <f t="shared" si="11"/>
        <v>231.28936365074313</v>
      </c>
      <c r="U43">
        <f t="shared" si="12"/>
        <v>38.287502146162993</v>
      </c>
      <c r="V43">
        <f t="shared" si="13"/>
        <v>37.680903225806503</v>
      </c>
      <c r="W43">
        <f t="shared" si="14"/>
        <v>6.543017399272431</v>
      </c>
      <c r="X43">
        <f t="shared" si="15"/>
        <v>1.1321818884411372</v>
      </c>
      <c r="Y43">
        <f t="shared" si="16"/>
        <v>7.1549132821524211E-2</v>
      </c>
      <c r="Z43">
        <f t="shared" si="17"/>
        <v>6.3195793495723365</v>
      </c>
      <c r="AA43">
        <f t="shared" si="18"/>
        <v>6.4714682664509064</v>
      </c>
      <c r="AB43">
        <f t="shared" si="19"/>
        <v>-16.73901134086401</v>
      </c>
      <c r="AC43">
        <f t="shared" si="20"/>
        <v>-101.80428172828023</v>
      </c>
      <c r="AD43">
        <f t="shared" si="21"/>
        <v>-8.2220176486898495</v>
      </c>
      <c r="AE43">
        <f t="shared" si="22"/>
        <v>104.52405293290904</v>
      </c>
      <c r="AF43">
        <v>0</v>
      </c>
      <c r="AG43">
        <v>0</v>
      </c>
      <c r="AH43">
        <f t="shared" si="23"/>
        <v>1</v>
      </c>
      <c r="AI43">
        <f t="shared" si="24"/>
        <v>0</v>
      </c>
      <c r="AJ43">
        <f t="shared" si="25"/>
        <v>52022.124607441045</v>
      </c>
      <c r="AK43" t="s">
        <v>294</v>
      </c>
      <c r="AL43">
        <v>10143.9</v>
      </c>
      <c r="AM43">
        <v>715.47692307692296</v>
      </c>
      <c r="AN43">
        <v>3262.08</v>
      </c>
      <c r="AO43">
        <f t="shared" si="26"/>
        <v>0.78066849277855754</v>
      </c>
      <c r="AP43">
        <v>-0.57774747981622299</v>
      </c>
      <c r="AQ43" t="s">
        <v>430</v>
      </c>
      <c r="AR43">
        <v>15389.3</v>
      </c>
      <c r="AS43">
        <v>953.51434615384596</v>
      </c>
      <c r="AT43">
        <v>1039.57</v>
      </c>
      <c r="AU43">
        <f t="shared" si="27"/>
        <v>8.278004737165745E-2</v>
      </c>
      <c r="AV43">
        <v>0.5</v>
      </c>
      <c r="AW43">
        <f t="shared" si="28"/>
        <v>1180.1751325495354</v>
      </c>
      <c r="AX43">
        <f t="shared" si="29"/>
        <v>-0.18209581141210546</v>
      </c>
      <c r="AY43">
        <f t="shared" si="30"/>
        <v>48.847476689651323</v>
      </c>
      <c r="AZ43">
        <f t="shared" si="31"/>
        <v>3.3524826739010351E-4</v>
      </c>
      <c r="BA43">
        <f t="shared" si="32"/>
        <v>2.1379127908654545</v>
      </c>
      <c r="BB43" t="s">
        <v>431</v>
      </c>
      <c r="BC43">
        <v>953.51434615384596</v>
      </c>
      <c r="BD43">
        <v>634.01</v>
      </c>
      <c r="BE43">
        <f t="shared" si="33"/>
        <v>0.39012283925084412</v>
      </c>
      <c r="BF43">
        <f t="shared" si="34"/>
        <v>0.21218969781574609</v>
      </c>
      <c r="BG43">
        <f t="shared" si="35"/>
        <v>0.84568143162092346</v>
      </c>
      <c r="BH43">
        <f t="shared" si="36"/>
        <v>0.26552759060194042</v>
      </c>
      <c r="BI43">
        <f t="shared" si="37"/>
        <v>0.87273514280259923</v>
      </c>
      <c r="BJ43">
        <f t="shared" si="38"/>
        <v>0.14108900495814378</v>
      </c>
      <c r="BK43">
        <f t="shared" si="39"/>
        <v>0.8589109950418562</v>
      </c>
      <c r="BL43">
        <f t="shared" si="40"/>
        <v>1399.98806451613</v>
      </c>
      <c r="BM43">
        <f t="shared" si="41"/>
        <v>1180.1751325495354</v>
      </c>
      <c r="BN43">
        <f t="shared" si="42"/>
        <v>0.84298942431157997</v>
      </c>
      <c r="BO43">
        <f t="shared" si="43"/>
        <v>0.19597884862315995</v>
      </c>
      <c r="BP43">
        <v>6</v>
      </c>
      <c r="BQ43">
        <v>0.5</v>
      </c>
      <c r="BR43" t="s">
        <v>297</v>
      </c>
      <c r="BS43">
        <v>2</v>
      </c>
      <c r="BT43">
        <v>1607538771.5</v>
      </c>
      <c r="BU43">
        <v>400.03448387096802</v>
      </c>
      <c r="BV43">
        <v>399.99819354838701</v>
      </c>
      <c r="BW43">
        <v>0.70236341935483904</v>
      </c>
      <c r="BX43">
        <v>0.24739590322580601</v>
      </c>
      <c r="BY43">
        <v>399.29545161290298</v>
      </c>
      <c r="BZ43">
        <v>0.64964935483871</v>
      </c>
      <c r="CA43">
        <v>500.21525806451598</v>
      </c>
      <c r="CB43">
        <v>101.769096774194</v>
      </c>
      <c r="CC43">
        <v>0.10000809354838699</v>
      </c>
      <c r="CD43">
        <v>37.0426741935484</v>
      </c>
      <c r="CE43">
        <v>37.680903225806503</v>
      </c>
      <c r="CF43">
        <v>999.9</v>
      </c>
      <c r="CG43">
        <v>0</v>
      </c>
      <c r="CH43">
        <v>0</v>
      </c>
      <c r="CI43">
        <v>9990.5029032258099</v>
      </c>
      <c r="CJ43">
        <v>0</v>
      </c>
      <c r="CK43">
        <v>542.32219354838696</v>
      </c>
      <c r="CL43">
        <v>1399.98806451613</v>
      </c>
      <c r="CM43">
        <v>0.89999712903225804</v>
      </c>
      <c r="CN43">
        <v>0.100003064516129</v>
      </c>
      <c r="CO43">
        <v>0</v>
      </c>
      <c r="CP43">
        <v>953.99567741935505</v>
      </c>
      <c r="CQ43">
        <v>4.9994800000000001</v>
      </c>
      <c r="CR43">
        <v>13521.1225806452</v>
      </c>
      <c r="CS43">
        <v>11417.4741935484</v>
      </c>
      <c r="CT43">
        <v>46.3606451612903</v>
      </c>
      <c r="CU43">
        <v>47.608741935483899</v>
      </c>
      <c r="CV43">
        <v>46.921129032258101</v>
      </c>
      <c r="CW43">
        <v>47.419129032258098</v>
      </c>
      <c r="CX43">
        <v>49.074258064516101</v>
      </c>
      <c r="CY43">
        <v>1255.4851612903201</v>
      </c>
      <c r="CZ43">
        <v>139.50548387096799</v>
      </c>
      <c r="DA43">
        <v>0</v>
      </c>
      <c r="DB43">
        <v>80.199999809265094</v>
      </c>
      <c r="DC43">
        <v>0</v>
      </c>
      <c r="DD43">
        <v>953.51434615384596</v>
      </c>
      <c r="DE43">
        <v>-51.887213664191499</v>
      </c>
      <c r="DF43">
        <v>-719.446153913731</v>
      </c>
      <c r="DG43">
        <v>13514.484615384599</v>
      </c>
      <c r="DH43">
        <v>15</v>
      </c>
      <c r="DI43">
        <v>1607538103.0999999</v>
      </c>
      <c r="DJ43" t="s">
        <v>417</v>
      </c>
      <c r="DK43">
        <v>1607538103.0999999</v>
      </c>
      <c r="DL43">
        <v>1607538098.0999999</v>
      </c>
      <c r="DM43">
        <v>5</v>
      </c>
      <c r="DN43">
        <v>-1.9E-2</v>
      </c>
      <c r="DO43">
        <v>7.0000000000000001E-3</v>
      </c>
      <c r="DP43">
        <v>0.73899999999999999</v>
      </c>
      <c r="DQ43">
        <v>5.8999999999999997E-2</v>
      </c>
      <c r="DR43">
        <v>400</v>
      </c>
      <c r="DS43">
        <v>0</v>
      </c>
      <c r="DT43">
        <v>0.28999999999999998</v>
      </c>
      <c r="DU43">
        <v>0.09</v>
      </c>
      <c r="DV43">
        <v>-0.19676587028335199</v>
      </c>
      <c r="DW43">
        <v>1.56425487303434</v>
      </c>
      <c r="DX43">
        <v>0.13065186695292799</v>
      </c>
      <c r="DY43">
        <v>0</v>
      </c>
      <c r="DZ43">
        <v>2.51352581333333E-2</v>
      </c>
      <c r="EA43">
        <v>-1.3114004717419301</v>
      </c>
      <c r="EB43">
        <v>0.110740238192842</v>
      </c>
      <c r="EC43">
        <v>0</v>
      </c>
      <c r="ED43">
        <v>0.45168043333333302</v>
      </c>
      <c r="EE43">
        <v>-0.66048360400444805</v>
      </c>
      <c r="EF43">
        <v>4.8021888144666798E-2</v>
      </c>
      <c r="EG43">
        <v>0</v>
      </c>
      <c r="EH43">
        <v>0</v>
      </c>
      <c r="EI43">
        <v>3</v>
      </c>
      <c r="EJ43" t="s">
        <v>320</v>
      </c>
      <c r="EK43">
        <v>100</v>
      </c>
      <c r="EL43">
        <v>100</v>
      </c>
      <c r="EM43">
        <v>0.73899999999999999</v>
      </c>
      <c r="EN43">
        <v>5.3600000000000002E-2</v>
      </c>
      <c r="EO43">
        <v>0.90592209030544602</v>
      </c>
      <c r="EP43">
        <v>-1.6043650578588901E-5</v>
      </c>
      <c r="EQ43">
        <v>-1.15305589960158E-6</v>
      </c>
      <c r="ER43">
        <v>3.6581349982770798E-10</v>
      </c>
      <c r="ES43">
        <v>6.1497291127727199E-2</v>
      </c>
      <c r="ET43">
        <v>-1.48585495900011E-2</v>
      </c>
      <c r="EU43">
        <v>2.0620247853856302E-3</v>
      </c>
      <c r="EV43">
        <v>-2.1578943166311499E-5</v>
      </c>
      <c r="EW43">
        <v>18</v>
      </c>
      <c r="EX43">
        <v>2225</v>
      </c>
      <c r="EY43">
        <v>1</v>
      </c>
      <c r="EZ43">
        <v>25</v>
      </c>
      <c r="FA43">
        <v>11.3</v>
      </c>
      <c r="FB43">
        <v>11.4</v>
      </c>
      <c r="FC43">
        <v>2</v>
      </c>
      <c r="FD43">
        <v>504.37299999999999</v>
      </c>
      <c r="FE43">
        <v>484.01499999999999</v>
      </c>
      <c r="FF43">
        <v>35.754899999999999</v>
      </c>
      <c r="FG43">
        <v>34.530999999999999</v>
      </c>
      <c r="FH43">
        <v>30.0002</v>
      </c>
      <c r="FI43">
        <v>34.396500000000003</v>
      </c>
      <c r="FJ43">
        <v>34.438499999999998</v>
      </c>
      <c r="FK43">
        <v>18.844000000000001</v>
      </c>
      <c r="FL43">
        <v>100</v>
      </c>
      <c r="FM43">
        <v>0</v>
      </c>
      <c r="FN43">
        <v>-999.9</v>
      </c>
      <c r="FO43">
        <v>400</v>
      </c>
      <c r="FP43">
        <v>60.831200000000003</v>
      </c>
      <c r="FQ43">
        <v>97.783900000000003</v>
      </c>
      <c r="FR43">
        <v>102.148</v>
      </c>
    </row>
    <row r="44" spans="1:174" x14ac:dyDescent="0.25">
      <c r="A44">
        <v>28</v>
      </c>
      <c r="B44">
        <v>1607539026.5</v>
      </c>
      <c r="C44">
        <v>5612.4000000953702</v>
      </c>
      <c r="D44" t="s">
        <v>432</v>
      </c>
      <c r="E44" t="s">
        <v>433</v>
      </c>
      <c r="F44" t="s">
        <v>351</v>
      </c>
      <c r="G44" t="s">
        <v>434</v>
      </c>
      <c r="H44">
        <v>1607539018.75</v>
      </c>
      <c r="I44">
        <f t="shared" si="0"/>
        <v>3.6756948299039555E-4</v>
      </c>
      <c r="J44">
        <f t="shared" si="1"/>
        <v>0.36756948299039555</v>
      </c>
      <c r="K44">
        <f t="shared" si="2"/>
        <v>0.34533423176937245</v>
      </c>
      <c r="L44">
        <f t="shared" si="3"/>
        <v>399.39283333333299</v>
      </c>
      <c r="M44">
        <f t="shared" si="4"/>
        <v>268.83983333655186</v>
      </c>
      <c r="N44">
        <f t="shared" si="5"/>
        <v>27.382150280161863</v>
      </c>
      <c r="O44">
        <f t="shared" si="6"/>
        <v>40.679368259621889</v>
      </c>
      <c r="P44">
        <f t="shared" si="7"/>
        <v>5.7426745204339127E-3</v>
      </c>
      <c r="Q44">
        <f t="shared" si="8"/>
        <v>2.9606736651860466</v>
      </c>
      <c r="R44">
        <f t="shared" si="9"/>
        <v>5.7364934989405378E-3</v>
      </c>
      <c r="S44">
        <f t="shared" si="10"/>
        <v>3.5858632102172021E-3</v>
      </c>
      <c r="T44">
        <f t="shared" si="11"/>
        <v>231.29132851320733</v>
      </c>
      <c r="U44">
        <f t="shared" si="12"/>
        <v>38.254536507208392</v>
      </c>
      <c r="V44">
        <f t="shared" si="13"/>
        <v>37.243603333333297</v>
      </c>
      <c r="W44">
        <f t="shared" si="14"/>
        <v>6.3891971065562139</v>
      </c>
      <c r="X44">
        <f t="shared" si="15"/>
        <v>1.1071537496772539</v>
      </c>
      <c r="Y44">
        <f t="shared" si="16"/>
        <v>6.9832735854931771E-2</v>
      </c>
      <c r="Z44">
        <f t="shared" si="17"/>
        <v>6.307410860983734</v>
      </c>
      <c r="AA44">
        <f t="shared" si="18"/>
        <v>6.3193643707012823</v>
      </c>
      <c r="AB44">
        <f t="shared" si="19"/>
        <v>-16.209814199876444</v>
      </c>
      <c r="AC44">
        <f t="shared" si="20"/>
        <v>-37.708709825304915</v>
      </c>
      <c r="AD44">
        <f t="shared" si="21"/>
        <v>-3.0365102544787215</v>
      </c>
      <c r="AE44">
        <f t="shared" si="22"/>
        <v>174.33629423354728</v>
      </c>
      <c r="AF44">
        <v>0</v>
      </c>
      <c r="AG44">
        <v>0</v>
      </c>
      <c r="AH44">
        <f t="shared" si="23"/>
        <v>1</v>
      </c>
      <c r="AI44">
        <f t="shared" si="24"/>
        <v>0</v>
      </c>
      <c r="AJ44">
        <f t="shared" si="25"/>
        <v>52082.997132005301</v>
      </c>
      <c r="AK44" t="s">
        <v>294</v>
      </c>
      <c r="AL44">
        <v>10143.9</v>
      </c>
      <c r="AM44">
        <v>715.47692307692296</v>
      </c>
      <c r="AN44">
        <v>3262.08</v>
      </c>
      <c r="AO44">
        <f t="shared" si="26"/>
        <v>0.78066849277855754</v>
      </c>
      <c r="AP44">
        <v>-0.57774747981622299</v>
      </c>
      <c r="AQ44" t="s">
        <v>435</v>
      </c>
      <c r="AR44">
        <v>15401.3</v>
      </c>
      <c r="AS44">
        <v>694.17456000000004</v>
      </c>
      <c r="AT44">
        <v>768.45</v>
      </c>
      <c r="AU44">
        <f t="shared" si="27"/>
        <v>9.6656178020691041E-2</v>
      </c>
      <c r="AV44">
        <v>0.5</v>
      </c>
      <c r="AW44">
        <f t="shared" si="28"/>
        <v>1180.1897215543036</v>
      </c>
      <c r="AX44">
        <f t="shared" si="29"/>
        <v>0.34533423176937245</v>
      </c>
      <c r="AY44">
        <f t="shared" si="30"/>
        <v>57.036313912371277</v>
      </c>
      <c r="AZ44">
        <f t="shared" si="31"/>
        <v>7.8214688259604708E-4</v>
      </c>
      <c r="BA44">
        <f t="shared" si="32"/>
        <v>3.2450126878781962</v>
      </c>
      <c r="BB44" t="s">
        <v>436</v>
      </c>
      <c r="BC44">
        <v>694.17456000000004</v>
      </c>
      <c r="BD44">
        <v>523.39</v>
      </c>
      <c r="BE44">
        <f t="shared" si="33"/>
        <v>0.31890168521048867</v>
      </c>
      <c r="BF44">
        <f t="shared" si="34"/>
        <v>0.30309083489757604</v>
      </c>
      <c r="BG44">
        <f t="shared" si="35"/>
        <v>0.91051926285925022</v>
      </c>
      <c r="BH44">
        <f t="shared" si="36"/>
        <v>1.4021356567196646</v>
      </c>
      <c r="BI44">
        <f t="shared" si="37"/>
        <v>0.9791985341559073</v>
      </c>
      <c r="BJ44">
        <f t="shared" si="38"/>
        <v>0.22852279702823206</v>
      </c>
      <c r="BK44">
        <f t="shared" si="39"/>
        <v>0.77147720297176792</v>
      </c>
      <c r="BL44">
        <f t="shared" si="40"/>
        <v>1400.0060000000001</v>
      </c>
      <c r="BM44">
        <f t="shared" si="41"/>
        <v>1180.1897215543036</v>
      </c>
      <c r="BN44">
        <f t="shared" si="42"/>
        <v>0.84298904544287923</v>
      </c>
      <c r="BO44">
        <f t="shared" si="43"/>
        <v>0.19597809088575852</v>
      </c>
      <c r="BP44">
        <v>6</v>
      </c>
      <c r="BQ44">
        <v>0.5</v>
      </c>
      <c r="BR44" t="s">
        <v>297</v>
      </c>
      <c r="BS44">
        <v>2</v>
      </c>
      <c r="BT44">
        <v>1607539018.75</v>
      </c>
      <c r="BU44">
        <v>399.39283333333299</v>
      </c>
      <c r="BV44">
        <v>399.983133333333</v>
      </c>
      <c r="BW44">
        <v>0.68562259999999997</v>
      </c>
      <c r="BX44">
        <v>0.24504063333333301</v>
      </c>
      <c r="BY44">
        <v>398.59983333333298</v>
      </c>
      <c r="BZ44">
        <v>0.63364980000000004</v>
      </c>
      <c r="CA44">
        <v>500.22583333333301</v>
      </c>
      <c r="CB44">
        <v>101.753066666667</v>
      </c>
      <c r="CC44">
        <v>9.9958386666666704E-2</v>
      </c>
      <c r="CD44">
        <v>37.007356666666702</v>
      </c>
      <c r="CE44">
        <v>37.243603333333297</v>
      </c>
      <c r="CF44">
        <v>999.9</v>
      </c>
      <c r="CG44">
        <v>0</v>
      </c>
      <c r="CH44">
        <v>0</v>
      </c>
      <c r="CI44">
        <v>10003.145333333299</v>
      </c>
      <c r="CJ44">
        <v>0</v>
      </c>
      <c r="CK44">
        <v>540.74096666666696</v>
      </c>
      <c r="CL44">
        <v>1400.0060000000001</v>
      </c>
      <c r="CM44">
        <v>0.90000999999999998</v>
      </c>
      <c r="CN44">
        <v>9.9989700000000001E-2</v>
      </c>
      <c r="CO44">
        <v>0</v>
      </c>
      <c r="CP44">
        <v>694.31740000000002</v>
      </c>
      <c r="CQ44">
        <v>4.9994800000000001</v>
      </c>
      <c r="CR44">
        <v>9992.7936666666701</v>
      </c>
      <c r="CS44">
        <v>11417.666666666701</v>
      </c>
      <c r="CT44">
        <v>46.289266666666599</v>
      </c>
      <c r="CU44">
        <v>47.707999999999998</v>
      </c>
      <c r="CV44">
        <v>46.870800000000003</v>
      </c>
      <c r="CW44">
        <v>47.5082666666667</v>
      </c>
      <c r="CX44">
        <v>49.026866666666699</v>
      </c>
      <c r="CY44">
        <v>1255.5166666666701</v>
      </c>
      <c r="CZ44">
        <v>139.48933333333301</v>
      </c>
      <c r="DA44">
        <v>0</v>
      </c>
      <c r="DB44">
        <v>67.799999952316298</v>
      </c>
      <c r="DC44">
        <v>0</v>
      </c>
      <c r="DD44">
        <v>694.17456000000004</v>
      </c>
      <c r="DE44">
        <v>-12.1786923297624</v>
      </c>
      <c r="DF44">
        <v>-151.960000190957</v>
      </c>
      <c r="DG44">
        <v>9991.0468000000001</v>
      </c>
      <c r="DH44">
        <v>15</v>
      </c>
      <c r="DI44">
        <v>1607538887.5</v>
      </c>
      <c r="DJ44" t="s">
        <v>437</v>
      </c>
      <c r="DK44">
        <v>1607538887.5</v>
      </c>
      <c r="DL44">
        <v>1607538887.5</v>
      </c>
      <c r="DM44">
        <v>6</v>
      </c>
      <c r="DN44">
        <v>5.3999999999999999E-2</v>
      </c>
      <c r="DO44">
        <v>-1E-3</v>
      </c>
      <c r="DP44">
        <v>0.79300000000000004</v>
      </c>
      <c r="DQ44">
        <v>5.8000000000000003E-2</v>
      </c>
      <c r="DR44">
        <v>400</v>
      </c>
      <c r="DS44">
        <v>0</v>
      </c>
      <c r="DT44">
        <v>0.28000000000000003</v>
      </c>
      <c r="DU44">
        <v>0.12</v>
      </c>
      <c r="DV44">
        <v>0.34356279387780397</v>
      </c>
      <c r="DW44">
        <v>5.0894821014458601E-2</v>
      </c>
      <c r="DX44">
        <v>2.1418290817537301E-2</v>
      </c>
      <c r="DY44">
        <v>1</v>
      </c>
      <c r="DZ44">
        <v>-0.59024860000000001</v>
      </c>
      <c r="EA44">
        <v>-3.0965766407118001E-2</v>
      </c>
      <c r="EB44">
        <v>2.65502813991365E-2</v>
      </c>
      <c r="EC44">
        <v>1</v>
      </c>
      <c r="ED44">
        <v>0.44058183333333301</v>
      </c>
      <c r="EE44">
        <v>-0.14563608453837401</v>
      </c>
      <c r="EF44">
        <v>1.05197640216985E-2</v>
      </c>
      <c r="EG44">
        <v>1</v>
      </c>
      <c r="EH44">
        <v>3</v>
      </c>
      <c r="EI44">
        <v>3</v>
      </c>
      <c r="EJ44" t="s">
        <v>299</v>
      </c>
      <c r="EK44">
        <v>100</v>
      </c>
      <c r="EL44">
        <v>100</v>
      </c>
      <c r="EM44">
        <v>0.79300000000000004</v>
      </c>
      <c r="EN44">
        <v>5.2200000000000003E-2</v>
      </c>
      <c r="EO44">
        <v>0.95942735672129298</v>
      </c>
      <c r="EP44">
        <v>-1.6043650578588901E-5</v>
      </c>
      <c r="EQ44">
        <v>-1.15305589960158E-6</v>
      </c>
      <c r="ER44">
        <v>3.6581349982770798E-10</v>
      </c>
      <c r="ES44">
        <v>6.0565233974101199E-2</v>
      </c>
      <c r="ET44">
        <v>-1.48585495900011E-2</v>
      </c>
      <c r="EU44">
        <v>2.0620247853856302E-3</v>
      </c>
      <c r="EV44">
        <v>-2.1578943166311499E-5</v>
      </c>
      <c r="EW44">
        <v>18</v>
      </c>
      <c r="EX44">
        <v>2225</v>
      </c>
      <c r="EY44">
        <v>1</v>
      </c>
      <c r="EZ44">
        <v>25</v>
      </c>
      <c r="FA44">
        <v>2.2999999999999998</v>
      </c>
      <c r="FB44">
        <v>2.2999999999999998</v>
      </c>
      <c r="FC44">
        <v>2</v>
      </c>
      <c r="FD44">
        <v>504.858</v>
      </c>
      <c r="FE44">
        <v>483.96100000000001</v>
      </c>
      <c r="FF44">
        <v>35.767099999999999</v>
      </c>
      <c r="FG44">
        <v>34.422800000000002</v>
      </c>
      <c r="FH44">
        <v>30</v>
      </c>
      <c r="FI44">
        <v>34.251399999999997</v>
      </c>
      <c r="FJ44">
        <v>34.288400000000003</v>
      </c>
      <c r="FK44">
        <v>18.852399999999999</v>
      </c>
      <c r="FL44">
        <v>100</v>
      </c>
      <c r="FM44">
        <v>0</v>
      </c>
      <c r="FN44">
        <v>-999.9</v>
      </c>
      <c r="FO44">
        <v>400</v>
      </c>
      <c r="FP44">
        <v>60.831200000000003</v>
      </c>
      <c r="FQ44">
        <v>97.815899999999999</v>
      </c>
      <c r="FR44">
        <v>102.17100000000001</v>
      </c>
    </row>
    <row r="45" spans="1:174" x14ac:dyDescent="0.25">
      <c r="A45">
        <v>29</v>
      </c>
      <c r="B45">
        <v>1607539156.5</v>
      </c>
      <c r="C45">
        <v>5742.4000000953702</v>
      </c>
      <c r="D45" t="s">
        <v>438</v>
      </c>
      <c r="E45" t="s">
        <v>439</v>
      </c>
      <c r="F45" t="s">
        <v>351</v>
      </c>
      <c r="G45" t="s">
        <v>434</v>
      </c>
      <c r="H45">
        <v>1607539148.75</v>
      </c>
      <c r="I45">
        <f t="shared" si="0"/>
        <v>3.7067625934373552E-4</v>
      </c>
      <c r="J45">
        <f t="shared" si="1"/>
        <v>0.37067625934373549</v>
      </c>
      <c r="K45">
        <f t="shared" si="2"/>
        <v>0.15763324721300689</v>
      </c>
      <c r="L45">
        <f t="shared" si="3"/>
        <v>399.645733333333</v>
      </c>
      <c r="M45">
        <f t="shared" si="4"/>
        <v>317.0419419932382</v>
      </c>
      <c r="N45">
        <f t="shared" si="5"/>
        <v>32.290711300036541</v>
      </c>
      <c r="O45">
        <f t="shared" si="6"/>
        <v>40.703904714390369</v>
      </c>
      <c r="P45">
        <f t="shared" si="7"/>
        <v>5.6312342123813804E-3</v>
      </c>
      <c r="Q45">
        <f t="shared" si="8"/>
        <v>2.958145148480793</v>
      </c>
      <c r="R45">
        <f t="shared" si="9"/>
        <v>5.6252855480408825E-3</v>
      </c>
      <c r="S45">
        <f t="shared" si="10"/>
        <v>3.5163373957137656E-3</v>
      </c>
      <c r="T45">
        <f t="shared" si="11"/>
        <v>231.29263371629915</v>
      </c>
      <c r="U45">
        <f t="shared" si="12"/>
        <v>38.372296419864497</v>
      </c>
      <c r="V45">
        <f t="shared" si="13"/>
        <v>37.736730000000001</v>
      </c>
      <c r="W45">
        <f t="shared" si="14"/>
        <v>6.5628839214095036</v>
      </c>
      <c r="X45">
        <f t="shared" si="15"/>
        <v>1.1035369809738158</v>
      </c>
      <c r="Y45">
        <f t="shared" si="16"/>
        <v>7.0052875748252877E-2</v>
      </c>
      <c r="Z45">
        <f t="shared" si="17"/>
        <v>6.348031552729184</v>
      </c>
      <c r="AA45">
        <f t="shared" si="18"/>
        <v>6.4928310456612506</v>
      </c>
      <c r="AB45">
        <f t="shared" si="19"/>
        <v>-16.346823037058737</v>
      </c>
      <c r="AC45">
        <f t="shared" si="20"/>
        <v>-97.554686342316614</v>
      </c>
      <c r="AD45">
        <f t="shared" si="21"/>
        <v>-7.8856050287200601</v>
      </c>
      <c r="AE45">
        <f t="shared" si="22"/>
        <v>109.50551930820376</v>
      </c>
      <c r="AF45">
        <v>0</v>
      </c>
      <c r="AG45">
        <v>0</v>
      </c>
      <c r="AH45">
        <f t="shared" si="23"/>
        <v>1</v>
      </c>
      <c r="AI45">
        <f t="shared" si="24"/>
        <v>0</v>
      </c>
      <c r="AJ45">
        <f t="shared" si="25"/>
        <v>51991.613910155836</v>
      </c>
      <c r="AK45" t="s">
        <v>294</v>
      </c>
      <c r="AL45">
        <v>10143.9</v>
      </c>
      <c r="AM45">
        <v>715.47692307692296</v>
      </c>
      <c r="AN45">
        <v>3262.08</v>
      </c>
      <c r="AO45">
        <f t="shared" si="26"/>
        <v>0.78066849277855754</v>
      </c>
      <c r="AP45">
        <v>-0.57774747981622299</v>
      </c>
      <c r="AQ45" t="s">
        <v>440</v>
      </c>
      <c r="AR45">
        <v>15399.1</v>
      </c>
      <c r="AS45">
        <v>647.81184615384598</v>
      </c>
      <c r="AT45">
        <v>713.31</v>
      </c>
      <c r="AU45">
        <f t="shared" si="27"/>
        <v>9.1822845391420271E-2</v>
      </c>
      <c r="AV45">
        <v>0.5</v>
      </c>
      <c r="AW45">
        <f t="shared" si="28"/>
        <v>1180.194694579613</v>
      </c>
      <c r="AX45">
        <f t="shared" si="29"/>
        <v>0.15763324721300689</v>
      </c>
      <c r="AY45">
        <f t="shared" si="30"/>
        <v>54.184417486079141</v>
      </c>
      <c r="AZ45">
        <f t="shared" si="31"/>
        <v>6.2310119712169476E-4</v>
      </c>
      <c r="BA45">
        <f t="shared" si="32"/>
        <v>3.5731589351053543</v>
      </c>
      <c r="BB45" t="s">
        <v>441</v>
      </c>
      <c r="BC45">
        <v>647.81184615384598</v>
      </c>
      <c r="BD45">
        <v>494.64</v>
      </c>
      <c r="BE45">
        <f t="shared" si="33"/>
        <v>0.30655675652941916</v>
      </c>
      <c r="BF45">
        <f t="shared" si="34"/>
        <v>0.29952967414896409</v>
      </c>
      <c r="BG45">
        <f t="shared" si="35"/>
        <v>0.92098473679646164</v>
      </c>
      <c r="BH45">
        <f t="shared" si="36"/>
        <v>-30.226340078098222</v>
      </c>
      <c r="BI45">
        <f t="shared" si="37"/>
        <v>1.0008509072719496</v>
      </c>
      <c r="BJ45">
        <f t="shared" si="38"/>
        <v>0.22870739227861833</v>
      </c>
      <c r="BK45">
        <f t="shared" si="39"/>
        <v>0.77129260772138164</v>
      </c>
      <c r="BL45">
        <f t="shared" si="40"/>
        <v>1400.01166666667</v>
      </c>
      <c r="BM45">
        <f t="shared" si="41"/>
        <v>1180.194694579613</v>
      </c>
      <c r="BN45">
        <f t="shared" si="42"/>
        <v>0.84298918550412816</v>
      </c>
      <c r="BO45">
        <f t="shared" si="43"/>
        <v>0.19597837100825632</v>
      </c>
      <c r="BP45">
        <v>6</v>
      </c>
      <c r="BQ45">
        <v>0.5</v>
      </c>
      <c r="BR45" t="s">
        <v>297</v>
      </c>
      <c r="BS45">
        <v>2</v>
      </c>
      <c r="BT45">
        <v>1607539148.75</v>
      </c>
      <c r="BU45">
        <v>399.645733333333</v>
      </c>
      <c r="BV45">
        <v>400.01249999999999</v>
      </c>
      <c r="BW45">
        <v>0.68780459999999999</v>
      </c>
      <c r="BX45">
        <v>0.24349316666666701</v>
      </c>
      <c r="BY45">
        <v>398.85286666666701</v>
      </c>
      <c r="BZ45">
        <v>0.635858266666667</v>
      </c>
      <c r="CA45">
        <v>500.21846666666698</v>
      </c>
      <c r="CB45">
        <v>101.749933333333</v>
      </c>
      <c r="CC45">
        <v>0.100033573333333</v>
      </c>
      <c r="CD45">
        <v>37.125023333333303</v>
      </c>
      <c r="CE45">
        <v>37.736730000000001</v>
      </c>
      <c r="CF45">
        <v>999.9</v>
      </c>
      <c r="CG45">
        <v>0</v>
      </c>
      <c r="CH45">
        <v>0</v>
      </c>
      <c r="CI45">
        <v>9989.1203333333306</v>
      </c>
      <c r="CJ45">
        <v>0</v>
      </c>
      <c r="CK45">
        <v>470.83356666666702</v>
      </c>
      <c r="CL45">
        <v>1400.01166666667</v>
      </c>
      <c r="CM45">
        <v>0.90000386666666699</v>
      </c>
      <c r="CN45">
        <v>9.9996353333333302E-2</v>
      </c>
      <c r="CO45">
        <v>0</v>
      </c>
      <c r="CP45">
        <v>647.82500000000005</v>
      </c>
      <c r="CQ45">
        <v>4.9994800000000001</v>
      </c>
      <c r="CR45">
        <v>9380.5633333333299</v>
      </c>
      <c r="CS45">
        <v>11417.686666666699</v>
      </c>
      <c r="CT45">
        <v>46.508133333333298</v>
      </c>
      <c r="CU45">
        <v>47.970599999999997</v>
      </c>
      <c r="CV45">
        <v>47.099800000000002</v>
      </c>
      <c r="CW45">
        <v>47.862333333333297</v>
      </c>
      <c r="CX45">
        <v>49.224800000000002</v>
      </c>
      <c r="CY45">
        <v>1255.51733333333</v>
      </c>
      <c r="CZ45">
        <v>139.49666666666701</v>
      </c>
      <c r="DA45">
        <v>0</v>
      </c>
      <c r="DB45">
        <v>129.200000047684</v>
      </c>
      <c r="DC45">
        <v>0</v>
      </c>
      <c r="DD45">
        <v>647.81184615384598</v>
      </c>
      <c r="DE45">
        <v>-3.8501880313438099</v>
      </c>
      <c r="DF45">
        <v>-93.527179526368698</v>
      </c>
      <c r="DG45">
        <v>9379.9465384615396</v>
      </c>
      <c r="DH45">
        <v>15</v>
      </c>
      <c r="DI45">
        <v>1607538887.5</v>
      </c>
      <c r="DJ45" t="s">
        <v>437</v>
      </c>
      <c r="DK45">
        <v>1607538887.5</v>
      </c>
      <c r="DL45">
        <v>1607538887.5</v>
      </c>
      <c r="DM45">
        <v>6</v>
      </c>
      <c r="DN45">
        <v>5.3999999999999999E-2</v>
      </c>
      <c r="DO45">
        <v>-1E-3</v>
      </c>
      <c r="DP45">
        <v>0.79300000000000004</v>
      </c>
      <c r="DQ45">
        <v>5.8000000000000003E-2</v>
      </c>
      <c r="DR45">
        <v>400</v>
      </c>
      <c r="DS45">
        <v>0</v>
      </c>
      <c r="DT45">
        <v>0.28000000000000003</v>
      </c>
      <c r="DU45">
        <v>0.12</v>
      </c>
      <c r="DV45">
        <v>0.15666641762393399</v>
      </c>
      <c r="DW45">
        <v>-2.44025636838613E-2</v>
      </c>
      <c r="DX45">
        <v>2.2744698596390799E-2</v>
      </c>
      <c r="DY45">
        <v>1</v>
      </c>
      <c r="DZ45">
        <v>-0.36680289999999999</v>
      </c>
      <c r="EA45">
        <v>0.205508102335929</v>
      </c>
      <c r="EB45">
        <v>2.9683425925758601E-2</v>
      </c>
      <c r="EC45">
        <v>0</v>
      </c>
      <c r="ED45">
        <v>0.44431150000000003</v>
      </c>
      <c r="EE45">
        <v>-0.26866569076751801</v>
      </c>
      <c r="EF45">
        <v>1.9430459886048301E-2</v>
      </c>
      <c r="EG45">
        <v>0</v>
      </c>
      <c r="EH45">
        <v>1</v>
      </c>
      <c r="EI45">
        <v>3</v>
      </c>
      <c r="EJ45" t="s">
        <v>334</v>
      </c>
      <c r="EK45">
        <v>100</v>
      </c>
      <c r="EL45">
        <v>100</v>
      </c>
      <c r="EM45">
        <v>0.79300000000000004</v>
      </c>
      <c r="EN45">
        <v>5.2299999999999999E-2</v>
      </c>
      <c r="EO45">
        <v>0.95942735672129298</v>
      </c>
      <c r="EP45">
        <v>-1.6043650578588901E-5</v>
      </c>
      <c r="EQ45">
        <v>-1.15305589960158E-6</v>
      </c>
      <c r="ER45">
        <v>3.6581349982770798E-10</v>
      </c>
      <c r="ES45">
        <v>6.0565233974101199E-2</v>
      </c>
      <c r="ET45">
        <v>-1.48585495900011E-2</v>
      </c>
      <c r="EU45">
        <v>2.0620247853856302E-3</v>
      </c>
      <c r="EV45">
        <v>-2.1578943166311499E-5</v>
      </c>
      <c r="EW45">
        <v>18</v>
      </c>
      <c r="EX45">
        <v>2225</v>
      </c>
      <c r="EY45">
        <v>1</v>
      </c>
      <c r="EZ45">
        <v>25</v>
      </c>
      <c r="FA45">
        <v>4.5</v>
      </c>
      <c r="FB45">
        <v>4.5</v>
      </c>
      <c r="FC45">
        <v>2</v>
      </c>
      <c r="FD45">
        <v>505.38</v>
      </c>
      <c r="FE45">
        <v>483.00099999999998</v>
      </c>
      <c r="FF45">
        <v>35.842500000000001</v>
      </c>
      <c r="FG45">
        <v>34.483699999999999</v>
      </c>
      <c r="FH45">
        <v>30.000599999999999</v>
      </c>
      <c r="FI45">
        <v>34.279299999999999</v>
      </c>
      <c r="FJ45">
        <v>34.314100000000003</v>
      </c>
      <c r="FK45">
        <v>18.854900000000001</v>
      </c>
      <c r="FL45">
        <v>100</v>
      </c>
      <c r="FM45">
        <v>0</v>
      </c>
      <c r="FN45">
        <v>-999.9</v>
      </c>
      <c r="FO45">
        <v>400</v>
      </c>
      <c r="FP45">
        <v>60.831200000000003</v>
      </c>
      <c r="FQ45">
        <v>97.792400000000001</v>
      </c>
      <c r="FR45">
        <v>102.143</v>
      </c>
    </row>
    <row r="46" spans="1:174" x14ac:dyDescent="0.25">
      <c r="A46">
        <v>30</v>
      </c>
      <c r="B46">
        <v>1607539535</v>
      </c>
      <c r="C46">
        <v>6120.9000000953702</v>
      </c>
      <c r="D46" t="s">
        <v>442</v>
      </c>
      <c r="E46" t="s">
        <v>443</v>
      </c>
      <c r="F46" t="s">
        <v>444</v>
      </c>
      <c r="G46" t="s">
        <v>361</v>
      </c>
      <c r="H46">
        <v>1607539531.75</v>
      </c>
      <c r="I46">
        <f t="shared" si="0"/>
        <v>4.2540529194231586E-3</v>
      </c>
      <c r="J46">
        <f t="shared" si="1"/>
        <v>4.2540529194231587</v>
      </c>
      <c r="K46">
        <f t="shared" si="2"/>
        <v>8.1526773959176335</v>
      </c>
      <c r="L46">
        <f t="shared" si="3"/>
        <v>388.24275</v>
      </c>
      <c r="M46">
        <f t="shared" si="4"/>
        <v>185.57016680705291</v>
      </c>
      <c r="N46">
        <f t="shared" si="5"/>
        <v>18.896508773929629</v>
      </c>
      <c r="O46">
        <f t="shared" si="6"/>
        <v>39.534547271370634</v>
      </c>
      <c r="P46">
        <f t="shared" si="7"/>
        <v>7.4886042382095605E-2</v>
      </c>
      <c r="Q46">
        <f t="shared" si="8"/>
        <v>2.9612328469325964</v>
      </c>
      <c r="R46">
        <f t="shared" si="9"/>
        <v>7.3849656875623254E-2</v>
      </c>
      <c r="S46">
        <f t="shared" si="10"/>
        <v>4.6247955718643534E-2</v>
      </c>
      <c r="T46">
        <f t="shared" si="11"/>
        <v>231.29750391920265</v>
      </c>
      <c r="U46">
        <f t="shared" si="12"/>
        <v>37.228051026775447</v>
      </c>
      <c r="V46">
        <f t="shared" si="13"/>
        <v>36.727733333333298</v>
      </c>
      <c r="W46">
        <f t="shared" si="14"/>
        <v>6.2117839198066873</v>
      </c>
      <c r="X46">
        <f t="shared" si="15"/>
        <v>8.5838474691492905</v>
      </c>
      <c r="Y46">
        <f t="shared" si="16"/>
        <v>0.54045499047130763</v>
      </c>
      <c r="Z46">
        <f t="shared" si="17"/>
        <v>6.2961858585410058</v>
      </c>
      <c r="AA46">
        <f t="shared" si="18"/>
        <v>5.6713289293353792</v>
      </c>
      <c r="AB46">
        <f t="shared" si="19"/>
        <v>-187.60373374656129</v>
      </c>
      <c r="AC46">
        <f t="shared" si="20"/>
        <v>39.43122797202129</v>
      </c>
      <c r="AD46">
        <f t="shared" si="21"/>
        <v>3.1662025243545391</v>
      </c>
      <c r="AE46">
        <f t="shared" si="22"/>
        <v>86.291200669017186</v>
      </c>
      <c r="AF46">
        <v>0</v>
      </c>
      <c r="AG46">
        <v>0</v>
      </c>
      <c r="AH46">
        <f t="shared" si="23"/>
        <v>1</v>
      </c>
      <c r="AI46">
        <f t="shared" si="24"/>
        <v>0</v>
      </c>
      <c r="AJ46">
        <f t="shared" si="25"/>
        <v>52103.822743338991</v>
      </c>
      <c r="AK46" t="s">
        <v>294</v>
      </c>
      <c r="AL46">
        <v>10143.9</v>
      </c>
      <c r="AM46">
        <v>715.47692307692296</v>
      </c>
      <c r="AN46">
        <v>3262.08</v>
      </c>
      <c r="AO46">
        <f t="shared" si="26"/>
        <v>0.78066849277855754</v>
      </c>
      <c r="AP46">
        <v>-0.57774747981622299</v>
      </c>
      <c r="AQ46" t="s">
        <v>445</v>
      </c>
      <c r="AR46">
        <v>15406.9</v>
      </c>
      <c r="AS46">
        <v>928.33199999999999</v>
      </c>
      <c r="AT46">
        <v>1193.78</v>
      </c>
      <c r="AU46">
        <f t="shared" si="27"/>
        <v>0.22235922866859892</v>
      </c>
      <c r="AV46">
        <v>0.5</v>
      </c>
      <c r="AW46">
        <f t="shared" si="28"/>
        <v>1180.2218265542808</v>
      </c>
      <c r="AX46">
        <f t="shared" si="29"/>
        <v>8.1526773959176335</v>
      </c>
      <c r="AY46">
        <f t="shared" si="30"/>
        <v>131.21660750522742</v>
      </c>
      <c r="AZ46">
        <f t="shared" si="31"/>
        <v>7.39727454560198E-3</v>
      </c>
      <c r="BA46">
        <f t="shared" si="32"/>
        <v>1.7325637889728427</v>
      </c>
      <c r="BB46" t="s">
        <v>446</v>
      </c>
      <c r="BC46">
        <v>928.33199999999999</v>
      </c>
      <c r="BD46">
        <v>734.47</v>
      </c>
      <c r="BE46">
        <f t="shared" si="33"/>
        <v>0.38475263448876673</v>
      </c>
      <c r="BF46">
        <f t="shared" si="34"/>
        <v>0.57792776120702793</v>
      </c>
      <c r="BG46">
        <f t="shared" si="35"/>
        <v>0.81828288383097092</v>
      </c>
      <c r="BH46">
        <f t="shared" si="36"/>
        <v>0.55497865852677886</v>
      </c>
      <c r="BI46">
        <f t="shared" si="37"/>
        <v>0.8121799658308021</v>
      </c>
      <c r="BJ46">
        <f t="shared" si="38"/>
        <v>0.45724008519982706</v>
      </c>
      <c r="BK46">
        <f t="shared" si="39"/>
        <v>0.54275991480017294</v>
      </c>
      <c r="BL46">
        <f t="shared" si="40"/>
        <v>1400.04416666667</v>
      </c>
      <c r="BM46">
        <f t="shared" si="41"/>
        <v>1180.2218265542808</v>
      </c>
      <c r="BN46">
        <f t="shared" si="42"/>
        <v>0.8429889961002025</v>
      </c>
      <c r="BO46">
        <f t="shared" si="43"/>
        <v>0.19597799220040504</v>
      </c>
      <c r="BP46">
        <v>6</v>
      </c>
      <c r="BQ46">
        <v>0.5</v>
      </c>
      <c r="BR46" t="s">
        <v>297</v>
      </c>
      <c r="BS46">
        <v>2</v>
      </c>
      <c r="BT46">
        <v>1607539531.75</v>
      </c>
      <c r="BU46">
        <v>388.24275</v>
      </c>
      <c r="BV46">
        <v>400.00274999999999</v>
      </c>
      <c r="BW46">
        <v>5.3074525000000001</v>
      </c>
      <c r="BX46">
        <v>0.231900833333333</v>
      </c>
      <c r="BY46">
        <v>387.44141666666701</v>
      </c>
      <c r="BZ46">
        <v>5.2710758333333301</v>
      </c>
      <c r="CA46">
        <v>500.21850000000001</v>
      </c>
      <c r="CB46">
        <v>101.7295</v>
      </c>
      <c r="CC46">
        <v>9.9954050000000003E-2</v>
      </c>
      <c r="CD46">
        <v>36.974724999999999</v>
      </c>
      <c r="CE46">
        <v>36.727733333333298</v>
      </c>
      <c r="CF46">
        <v>999.9</v>
      </c>
      <c r="CG46">
        <v>0</v>
      </c>
      <c r="CH46">
        <v>0</v>
      </c>
      <c r="CI46">
        <v>10008.635</v>
      </c>
      <c r="CJ46">
        <v>0</v>
      </c>
      <c r="CK46">
        <v>297.07499999999999</v>
      </c>
      <c r="CL46">
        <v>1400.04416666667</v>
      </c>
      <c r="CM46">
        <v>0.90000716666666702</v>
      </c>
      <c r="CN46">
        <v>9.9992999999999999E-2</v>
      </c>
      <c r="CO46">
        <v>0</v>
      </c>
      <c r="CP46">
        <v>926.72391666666704</v>
      </c>
      <c r="CQ46">
        <v>4.9994800000000001</v>
      </c>
      <c r="CR46">
        <v>13202.1</v>
      </c>
      <c r="CS46">
        <v>11417.9666666667</v>
      </c>
      <c r="CT46">
        <v>46.416333333333299</v>
      </c>
      <c r="CU46">
        <v>47.801666666666698</v>
      </c>
      <c r="CV46">
        <v>47.061999999999998</v>
      </c>
      <c r="CW46">
        <v>47.7395</v>
      </c>
      <c r="CX46">
        <v>49.176666666666698</v>
      </c>
      <c r="CY46">
        <v>1255.5533333333301</v>
      </c>
      <c r="CZ46">
        <v>139.490833333333</v>
      </c>
      <c r="DA46">
        <v>0</v>
      </c>
      <c r="DB46">
        <v>187.69999980926499</v>
      </c>
      <c r="DC46">
        <v>0</v>
      </c>
      <c r="DD46">
        <v>928.33199999999999</v>
      </c>
      <c r="DE46">
        <v>-24.5945385141675</v>
      </c>
      <c r="DF46">
        <v>-311.43076967528998</v>
      </c>
      <c r="DG46">
        <v>13221.856</v>
      </c>
      <c r="DH46">
        <v>15</v>
      </c>
      <c r="DI46">
        <v>1607538887.5</v>
      </c>
      <c r="DJ46" t="s">
        <v>437</v>
      </c>
      <c r="DK46">
        <v>1607538887.5</v>
      </c>
      <c r="DL46">
        <v>1607538887.5</v>
      </c>
      <c r="DM46">
        <v>6</v>
      </c>
      <c r="DN46">
        <v>5.3999999999999999E-2</v>
      </c>
      <c r="DO46">
        <v>-1E-3</v>
      </c>
      <c r="DP46">
        <v>0.79300000000000004</v>
      </c>
      <c r="DQ46">
        <v>5.8000000000000003E-2</v>
      </c>
      <c r="DR46">
        <v>400</v>
      </c>
      <c r="DS46">
        <v>0</v>
      </c>
      <c r="DT46">
        <v>0.28000000000000003</v>
      </c>
      <c r="DU46">
        <v>0.12</v>
      </c>
      <c r="DV46">
        <v>8.2606720091628798</v>
      </c>
      <c r="DW46">
        <v>-1.32701484366836</v>
      </c>
      <c r="DX46">
        <v>0.10798525288757201</v>
      </c>
      <c r="DY46">
        <v>0</v>
      </c>
      <c r="DZ46">
        <v>-11.9066566666667</v>
      </c>
      <c r="EA46">
        <v>2.0203808676307</v>
      </c>
      <c r="EB46">
        <v>0.15472625436198201</v>
      </c>
      <c r="EC46">
        <v>0</v>
      </c>
      <c r="ED46">
        <v>5.1608643333333299</v>
      </c>
      <c r="EE46">
        <v>-1.01008418242491</v>
      </c>
      <c r="EF46">
        <v>7.2892220603817198E-2</v>
      </c>
      <c r="EG46">
        <v>0</v>
      </c>
      <c r="EH46">
        <v>0</v>
      </c>
      <c r="EI46">
        <v>3</v>
      </c>
      <c r="EJ46" t="s">
        <v>320</v>
      </c>
      <c r="EK46">
        <v>100</v>
      </c>
      <c r="EL46">
        <v>100</v>
      </c>
      <c r="EM46">
        <v>0.80100000000000005</v>
      </c>
      <c r="EN46">
        <v>3.61E-2</v>
      </c>
      <c r="EO46">
        <v>0.95942735672129298</v>
      </c>
      <c r="EP46">
        <v>-1.6043650578588901E-5</v>
      </c>
      <c r="EQ46">
        <v>-1.15305589960158E-6</v>
      </c>
      <c r="ER46">
        <v>3.6581349982770798E-10</v>
      </c>
      <c r="ES46">
        <v>6.0565233974101199E-2</v>
      </c>
      <c r="ET46">
        <v>-1.48585495900011E-2</v>
      </c>
      <c r="EU46">
        <v>2.0620247853856302E-3</v>
      </c>
      <c r="EV46">
        <v>-2.1578943166311499E-5</v>
      </c>
      <c r="EW46">
        <v>18</v>
      </c>
      <c r="EX46">
        <v>2225</v>
      </c>
      <c r="EY46">
        <v>1</v>
      </c>
      <c r="EZ46">
        <v>25</v>
      </c>
      <c r="FA46">
        <v>10.8</v>
      </c>
      <c r="FB46">
        <v>10.8</v>
      </c>
      <c r="FC46">
        <v>2</v>
      </c>
      <c r="FD46">
        <v>507.97800000000001</v>
      </c>
      <c r="FE46">
        <v>481.63600000000002</v>
      </c>
      <c r="FF46">
        <v>35.845500000000001</v>
      </c>
      <c r="FG46">
        <v>34.631599999999999</v>
      </c>
      <c r="FH46">
        <v>30.0002</v>
      </c>
      <c r="FI46">
        <v>34.409999999999997</v>
      </c>
      <c r="FJ46">
        <v>34.433500000000002</v>
      </c>
      <c r="FK46">
        <v>18.861899999999999</v>
      </c>
      <c r="FL46">
        <v>100</v>
      </c>
      <c r="FM46">
        <v>0</v>
      </c>
      <c r="FN46">
        <v>-999.9</v>
      </c>
      <c r="FO46">
        <v>400</v>
      </c>
      <c r="FP46">
        <v>60.831200000000003</v>
      </c>
      <c r="FQ46">
        <v>97.765199999999993</v>
      </c>
      <c r="FR46">
        <v>102.10299999999999</v>
      </c>
    </row>
    <row r="47" spans="1:174" x14ac:dyDescent="0.25">
      <c r="A47">
        <v>31</v>
      </c>
      <c r="B47">
        <v>1607539702</v>
      </c>
      <c r="C47">
        <v>6287.9000000953702</v>
      </c>
      <c r="D47" t="s">
        <v>447</v>
      </c>
      <c r="E47" t="s">
        <v>448</v>
      </c>
      <c r="F47" t="s">
        <v>444</v>
      </c>
      <c r="G47" t="s">
        <v>361</v>
      </c>
      <c r="H47">
        <v>1607539694</v>
      </c>
      <c r="I47">
        <f t="shared" si="0"/>
        <v>6.109882232516072E-3</v>
      </c>
      <c r="J47">
        <f t="shared" si="1"/>
        <v>6.109882232516072</v>
      </c>
      <c r="K47">
        <f t="shared" si="2"/>
        <v>8.691974622487562</v>
      </c>
      <c r="L47">
        <f t="shared" si="3"/>
        <v>386.74654838709699</v>
      </c>
      <c r="M47">
        <f t="shared" si="4"/>
        <v>239.11620708146521</v>
      </c>
      <c r="N47">
        <f t="shared" si="5"/>
        <v>24.347392494560108</v>
      </c>
      <c r="O47">
        <f t="shared" si="6"/>
        <v>39.379472117040464</v>
      </c>
      <c r="P47">
        <f t="shared" si="7"/>
        <v>0.1170835290584545</v>
      </c>
      <c r="Q47">
        <f t="shared" si="8"/>
        <v>2.9600428365461378</v>
      </c>
      <c r="R47">
        <f t="shared" si="9"/>
        <v>0.11457021880315517</v>
      </c>
      <c r="S47">
        <f t="shared" si="10"/>
        <v>7.1827704207160198E-2</v>
      </c>
      <c r="T47">
        <f t="shared" si="11"/>
        <v>231.28535823016989</v>
      </c>
      <c r="U47">
        <f t="shared" si="12"/>
        <v>36.657857297229434</v>
      </c>
      <c r="V47">
        <f t="shared" si="13"/>
        <v>36.134425806451603</v>
      </c>
      <c r="W47">
        <f t="shared" si="14"/>
        <v>6.0130421531832177</v>
      </c>
      <c r="X47">
        <f t="shared" si="15"/>
        <v>12.192691674639725</v>
      </c>
      <c r="Y47">
        <f t="shared" si="16"/>
        <v>0.76368018984218677</v>
      </c>
      <c r="Z47">
        <f t="shared" si="17"/>
        <v>6.2634257489723026</v>
      </c>
      <c r="AA47">
        <f t="shared" si="18"/>
        <v>5.2493619633410304</v>
      </c>
      <c r="AB47">
        <f t="shared" si="19"/>
        <v>-269.44580645395877</v>
      </c>
      <c r="AC47">
        <f t="shared" si="20"/>
        <v>118.85242829924879</v>
      </c>
      <c r="AD47">
        <f t="shared" si="21"/>
        <v>9.5155202845183471</v>
      </c>
      <c r="AE47">
        <f t="shared" si="22"/>
        <v>90.207500359978255</v>
      </c>
      <c r="AF47">
        <v>0</v>
      </c>
      <c r="AG47">
        <v>0</v>
      </c>
      <c r="AH47">
        <f t="shared" si="23"/>
        <v>1</v>
      </c>
      <c r="AI47">
        <f t="shared" si="24"/>
        <v>0</v>
      </c>
      <c r="AJ47">
        <f t="shared" si="25"/>
        <v>52086.025494983303</v>
      </c>
      <c r="AK47" t="s">
        <v>294</v>
      </c>
      <c r="AL47">
        <v>10143.9</v>
      </c>
      <c r="AM47">
        <v>715.47692307692296</v>
      </c>
      <c r="AN47">
        <v>3262.08</v>
      </c>
      <c r="AO47">
        <f t="shared" si="26"/>
        <v>0.78066849277855754</v>
      </c>
      <c r="AP47">
        <v>-0.57774747981622299</v>
      </c>
      <c r="AQ47" t="s">
        <v>449</v>
      </c>
      <c r="AR47">
        <v>15408.5</v>
      </c>
      <c r="AS47">
        <v>1373.8291999999999</v>
      </c>
      <c r="AT47">
        <v>1677.41</v>
      </c>
      <c r="AU47">
        <f t="shared" si="27"/>
        <v>0.18098187086043371</v>
      </c>
      <c r="AV47">
        <v>0.5</v>
      </c>
      <c r="AW47">
        <f t="shared" si="28"/>
        <v>1180.1571692963262</v>
      </c>
      <c r="AX47">
        <f t="shared" si="29"/>
        <v>8.691974622487562</v>
      </c>
      <c r="AY47">
        <f t="shared" si="30"/>
        <v>106.79352620430136</v>
      </c>
      <c r="AZ47">
        <f t="shared" si="31"/>
        <v>7.8546505020436353E-3</v>
      </c>
      <c r="BA47">
        <f t="shared" si="32"/>
        <v>0.94471238397291046</v>
      </c>
      <c r="BB47" t="s">
        <v>450</v>
      </c>
      <c r="BC47">
        <v>1373.8291999999999</v>
      </c>
      <c r="BD47">
        <v>881.65</v>
      </c>
      <c r="BE47">
        <f t="shared" si="33"/>
        <v>0.47439803029670746</v>
      </c>
      <c r="BF47">
        <f t="shared" si="34"/>
        <v>0.38149793907710883</v>
      </c>
      <c r="BG47">
        <f t="shared" si="35"/>
        <v>0.66570745621589378</v>
      </c>
      <c r="BH47">
        <f t="shared" si="36"/>
        <v>0.31559451201227029</v>
      </c>
      <c r="BI47">
        <f t="shared" si="37"/>
        <v>0.62226815570908323</v>
      </c>
      <c r="BJ47">
        <f t="shared" si="38"/>
        <v>0.24482494475101635</v>
      </c>
      <c r="BK47">
        <f t="shared" si="39"/>
        <v>0.75517505524898365</v>
      </c>
      <c r="BL47">
        <f t="shared" si="40"/>
        <v>1399.9670967741899</v>
      </c>
      <c r="BM47">
        <f t="shared" si="41"/>
        <v>1180.1571692963262</v>
      </c>
      <c r="BN47">
        <f t="shared" si="42"/>
        <v>0.84298921882924915</v>
      </c>
      <c r="BO47">
        <f t="shared" si="43"/>
        <v>0.19597843765849832</v>
      </c>
      <c r="BP47">
        <v>6</v>
      </c>
      <c r="BQ47">
        <v>0.5</v>
      </c>
      <c r="BR47" t="s">
        <v>297</v>
      </c>
      <c r="BS47">
        <v>2</v>
      </c>
      <c r="BT47">
        <v>1607539694</v>
      </c>
      <c r="BU47">
        <v>386.74654838709699</v>
      </c>
      <c r="BV47">
        <v>400.00700000000001</v>
      </c>
      <c r="BW47">
        <v>7.5001177419354796</v>
      </c>
      <c r="BX47">
        <v>0.22625977419354801</v>
      </c>
      <c r="BY47">
        <v>385.94396774193501</v>
      </c>
      <c r="BZ47">
        <v>7.44478419354839</v>
      </c>
      <c r="CA47">
        <v>500.20696774193499</v>
      </c>
      <c r="CB47">
        <v>101.722451612903</v>
      </c>
      <c r="CC47">
        <v>9.9975196774193503E-2</v>
      </c>
      <c r="CD47">
        <v>36.879199999999997</v>
      </c>
      <c r="CE47">
        <v>36.134425806451603</v>
      </c>
      <c r="CF47">
        <v>999.9</v>
      </c>
      <c r="CG47">
        <v>0</v>
      </c>
      <c r="CH47">
        <v>0</v>
      </c>
      <c r="CI47">
        <v>10002.5777419355</v>
      </c>
      <c r="CJ47">
        <v>0</v>
      </c>
      <c r="CK47">
        <v>263.12309677419398</v>
      </c>
      <c r="CL47">
        <v>1399.9670967741899</v>
      </c>
      <c r="CM47">
        <v>0.90000209677419396</v>
      </c>
      <c r="CN47">
        <v>9.9997716129032202E-2</v>
      </c>
      <c r="CO47">
        <v>0</v>
      </c>
      <c r="CP47">
        <v>1381.2912903225799</v>
      </c>
      <c r="CQ47">
        <v>4.9994800000000001</v>
      </c>
      <c r="CR47">
        <v>19421.225806451599</v>
      </c>
      <c r="CS47">
        <v>11417.3129032258</v>
      </c>
      <c r="CT47">
        <v>46.507935483871002</v>
      </c>
      <c r="CU47">
        <v>47.816064516129003</v>
      </c>
      <c r="CV47">
        <v>47.120870967741901</v>
      </c>
      <c r="CW47">
        <v>47.765999999999998</v>
      </c>
      <c r="CX47">
        <v>49.251935483871002</v>
      </c>
      <c r="CY47">
        <v>1255.4735483871</v>
      </c>
      <c r="CZ47">
        <v>139.49354838709701</v>
      </c>
      <c r="DA47">
        <v>0</v>
      </c>
      <c r="DB47">
        <v>165.89999985694899</v>
      </c>
      <c r="DC47">
        <v>0</v>
      </c>
      <c r="DD47">
        <v>1373.8291999999999</v>
      </c>
      <c r="DE47">
        <v>-799.78769352041002</v>
      </c>
      <c r="DF47">
        <v>-10994.8230937762</v>
      </c>
      <c r="DG47">
        <v>19318.635999999999</v>
      </c>
      <c r="DH47">
        <v>15</v>
      </c>
      <c r="DI47">
        <v>1607538887.5</v>
      </c>
      <c r="DJ47" t="s">
        <v>437</v>
      </c>
      <c r="DK47">
        <v>1607538887.5</v>
      </c>
      <c r="DL47">
        <v>1607538887.5</v>
      </c>
      <c r="DM47">
        <v>6</v>
      </c>
      <c r="DN47">
        <v>5.3999999999999999E-2</v>
      </c>
      <c r="DO47">
        <v>-1E-3</v>
      </c>
      <c r="DP47">
        <v>0.79300000000000004</v>
      </c>
      <c r="DQ47">
        <v>5.8000000000000003E-2</v>
      </c>
      <c r="DR47">
        <v>400</v>
      </c>
      <c r="DS47">
        <v>0</v>
      </c>
      <c r="DT47">
        <v>0.28000000000000003</v>
      </c>
      <c r="DU47">
        <v>0.12</v>
      </c>
      <c r="DV47">
        <v>8.6614491378677805</v>
      </c>
      <c r="DW47">
        <v>2.4865945502778701</v>
      </c>
      <c r="DX47">
        <v>0.190817148504247</v>
      </c>
      <c r="DY47">
        <v>0</v>
      </c>
      <c r="DZ47">
        <v>-13.250296666666699</v>
      </c>
      <c r="EA47">
        <v>-3.01612725250278</v>
      </c>
      <c r="EB47">
        <v>0.229172337602561</v>
      </c>
      <c r="EC47">
        <v>0</v>
      </c>
      <c r="ED47">
        <v>7.2710726666666696</v>
      </c>
      <c r="EE47">
        <v>0.68926611790878001</v>
      </c>
      <c r="EF47">
        <v>4.98228598090832E-2</v>
      </c>
      <c r="EG47">
        <v>0</v>
      </c>
      <c r="EH47">
        <v>0</v>
      </c>
      <c r="EI47">
        <v>3</v>
      </c>
      <c r="EJ47" t="s">
        <v>320</v>
      </c>
      <c r="EK47">
        <v>100</v>
      </c>
      <c r="EL47">
        <v>100</v>
      </c>
      <c r="EM47">
        <v>0.80300000000000005</v>
      </c>
      <c r="EN47">
        <v>5.6399999999999999E-2</v>
      </c>
      <c r="EO47">
        <v>0.95942735672129298</v>
      </c>
      <c r="EP47">
        <v>-1.6043650578588901E-5</v>
      </c>
      <c r="EQ47">
        <v>-1.15305589960158E-6</v>
      </c>
      <c r="ER47">
        <v>3.6581349982770798E-10</v>
      </c>
      <c r="ES47">
        <v>6.0565233974101199E-2</v>
      </c>
      <c r="ET47">
        <v>-1.48585495900011E-2</v>
      </c>
      <c r="EU47">
        <v>2.0620247853856302E-3</v>
      </c>
      <c r="EV47">
        <v>-2.1578943166311499E-5</v>
      </c>
      <c r="EW47">
        <v>18</v>
      </c>
      <c r="EX47">
        <v>2225</v>
      </c>
      <c r="EY47">
        <v>1</v>
      </c>
      <c r="EZ47">
        <v>25</v>
      </c>
      <c r="FA47">
        <v>13.6</v>
      </c>
      <c r="FB47">
        <v>13.6</v>
      </c>
      <c r="FC47">
        <v>2</v>
      </c>
      <c r="FD47">
        <v>499.58600000000001</v>
      </c>
      <c r="FE47">
        <v>481.15100000000001</v>
      </c>
      <c r="FF47">
        <v>35.826099999999997</v>
      </c>
      <c r="FG47">
        <v>34.707099999999997</v>
      </c>
      <c r="FH47">
        <v>30.000599999999999</v>
      </c>
      <c r="FI47">
        <v>34.487200000000001</v>
      </c>
      <c r="FJ47">
        <v>34.500599999999999</v>
      </c>
      <c r="FK47">
        <v>18.862500000000001</v>
      </c>
      <c r="FL47">
        <v>100</v>
      </c>
      <c r="FM47">
        <v>0</v>
      </c>
      <c r="FN47">
        <v>-999.9</v>
      </c>
      <c r="FO47">
        <v>400</v>
      </c>
      <c r="FP47">
        <v>60.831200000000003</v>
      </c>
      <c r="FQ47">
        <v>97.749099999999999</v>
      </c>
      <c r="FR47">
        <v>102.08</v>
      </c>
    </row>
    <row r="48" spans="1:174" x14ac:dyDescent="0.25">
      <c r="A48">
        <v>32</v>
      </c>
      <c r="B48">
        <v>1607539989</v>
      </c>
      <c r="C48">
        <v>6574.9000000953702</v>
      </c>
      <c r="D48" t="s">
        <v>451</v>
      </c>
      <c r="E48" t="s">
        <v>452</v>
      </c>
      <c r="F48" t="s">
        <v>453</v>
      </c>
      <c r="G48" t="s">
        <v>342</v>
      </c>
      <c r="H48">
        <v>1607539981.25</v>
      </c>
      <c r="I48">
        <f t="shared" si="0"/>
        <v>5.4909547878578373E-3</v>
      </c>
      <c r="J48">
        <f t="shared" si="1"/>
        <v>5.4909547878578371</v>
      </c>
      <c r="K48">
        <f t="shared" si="2"/>
        <v>8.9691944565447201</v>
      </c>
      <c r="L48">
        <f t="shared" si="3"/>
        <v>386.69053333333301</v>
      </c>
      <c r="M48">
        <f t="shared" si="4"/>
        <v>222.15153108230976</v>
      </c>
      <c r="N48">
        <f t="shared" si="5"/>
        <v>22.618756591834043</v>
      </c>
      <c r="O48">
        <f t="shared" si="6"/>
        <v>39.37159022591873</v>
      </c>
      <c r="P48">
        <f t="shared" si="7"/>
        <v>0.10521967206174501</v>
      </c>
      <c r="Q48">
        <f t="shared" si="8"/>
        <v>2.9597516425443371</v>
      </c>
      <c r="R48">
        <f t="shared" si="9"/>
        <v>0.10318492982380631</v>
      </c>
      <c r="S48">
        <f t="shared" si="10"/>
        <v>6.4670117329611476E-2</v>
      </c>
      <c r="T48">
        <f t="shared" si="11"/>
        <v>231.2891917259291</v>
      </c>
      <c r="U48">
        <f t="shared" si="12"/>
        <v>36.68829924661835</v>
      </c>
      <c r="V48">
        <f t="shared" si="13"/>
        <v>35.881590000000003</v>
      </c>
      <c r="W48">
        <f t="shared" si="14"/>
        <v>5.9300421210309571</v>
      </c>
      <c r="X48">
        <f t="shared" si="15"/>
        <v>11.061134193272499</v>
      </c>
      <c r="Y48">
        <f t="shared" si="16"/>
        <v>0.68798031683421779</v>
      </c>
      <c r="Z48">
        <f t="shared" si="17"/>
        <v>6.2197990261491878</v>
      </c>
      <c r="AA48">
        <f t="shared" si="18"/>
        <v>5.2420618041967391</v>
      </c>
      <c r="AB48">
        <f t="shared" si="19"/>
        <v>-242.15110614453062</v>
      </c>
      <c r="AC48">
        <f t="shared" si="20"/>
        <v>138.77838695152107</v>
      </c>
      <c r="AD48">
        <f t="shared" si="21"/>
        <v>11.091433757604925</v>
      </c>
      <c r="AE48">
        <f t="shared" si="22"/>
        <v>139.00790629052449</v>
      </c>
      <c r="AF48">
        <v>0</v>
      </c>
      <c r="AG48">
        <v>0</v>
      </c>
      <c r="AH48">
        <f t="shared" si="23"/>
        <v>1</v>
      </c>
      <c r="AI48">
        <f t="shared" si="24"/>
        <v>0</v>
      </c>
      <c r="AJ48">
        <f t="shared" si="25"/>
        <v>52099.160852110443</v>
      </c>
      <c r="AK48" t="s">
        <v>294</v>
      </c>
      <c r="AL48">
        <v>10143.9</v>
      </c>
      <c r="AM48">
        <v>715.47692307692296</v>
      </c>
      <c r="AN48">
        <v>3262.08</v>
      </c>
      <c r="AO48">
        <f t="shared" si="26"/>
        <v>0.78066849277855754</v>
      </c>
      <c r="AP48">
        <v>-0.57774747981622299</v>
      </c>
      <c r="AQ48" t="s">
        <v>454</v>
      </c>
      <c r="AR48">
        <v>15457.9</v>
      </c>
      <c r="AS48">
        <v>808.58547999999996</v>
      </c>
      <c r="AT48">
        <v>1007.73</v>
      </c>
      <c r="AU48">
        <f t="shared" si="27"/>
        <v>0.1976169410457167</v>
      </c>
      <c r="AV48">
        <v>0.5</v>
      </c>
      <c r="AW48">
        <f t="shared" si="28"/>
        <v>1180.1777615543519</v>
      </c>
      <c r="AX48">
        <f t="shared" si="29"/>
        <v>8.9691944565447201</v>
      </c>
      <c r="AY48">
        <f t="shared" si="30"/>
        <v>116.61155956427613</v>
      </c>
      <c r="AZ48">
        <f t="shared" si="31"/>
        <v>8.0894101273245086E-3</v>
      </c>
      <c r="BA48">
        <f t="shared" si="32"/>
        <v>2.2370575451757908</v>
      </c>
      <c r="BB48" t="s">
        <v>455</v>
      </c>
      <c r="BC48">
        <v>808.58547999999996</v>
      </c>
      <c r="BD48">
        <v>603.1</v>
      </c>
      <c r="BE48">
        <f t="shared" si="33"/>
        <v>0.40152620245502268</v>
      </c>
      <c r="BF48">
        <f t="shared" si="34"/>
        <v>0.49216449595927159</v>
      </c>
      <c r="BG48">
        <f t="shared" si="35"/>
        <v>0.84782510586766346</v>
      </c>
      <c r="BH48">
        <f t="shared" si="36"/>
        <v>0.68141120051378012</v>
      </c>
      <c r="BI48">
        <f t="shared" si="37"/>
        <v>0.88523807279924016</v>
      </c>
      <c r="BJ48">
        <f t="shared" si="38"/>
        <v>0.36709094443921592</v>
      </c>
      <c r="BK48">
        <f t="shared" si="39"/>
        <v>0.63290905556078414</v>
      </c>
      <c r="BL48">
        <f t="shared" si="40"/>
        <v>1399.99166666667</v>
      </c>
      <c r="BM48">
        <f t="shared" si="41"/>
        <v>1180.1777615543519</v>
      </c>
      <c r="BN48">
        <f t="shared" si="42"/>
        <v>0.84298913318842317</v>
      </c>
      <c r="BO48">
        <f t="shared" si="43"/>
        <v>0.1959782663768464</v>
      </c>
      <c r="BP48">
        <v>6</v>
      </c>
      <c r="BQ48">
        <v>0.5</v>
      </c>
      <c r="BR48" t="s">
        <v>297</v>
      </c>
      <c r="BS48">
        <v>2</v>
      </c>
      <c r="BT48">
        <v>1607539981.25</v>
      </c>
      <c r="BU48">
        <v>386.69053333333301</v>
      </c>
      <c r="BV48">
        <v>399.99560000000002</v>
      </c>
      <c r="BW48">
        <v>6.7570416666666704</v>
      </c>
      <c r="BX48">
        <v>0.21533316666666699</v>
      </c>
      <c r="BY48">
        <v>385.88783333333299</v>
      </c>
      <c r="BZ48">
        <v>6.7098560000000003</v>
      </c>
      <c r="CA48">
        <v>500.222733333333</v>
      </c>
      <c r="CB48">
        <v>101.71680000000001</v>
      </c>
      <c r="CC48">
        <v>9.9993616666666701E-2</v>
      </c>
      <c r="CD48">
        <v>36.7513133333333</v>
      </c>
      <c r="CE48">
        <v>35.881590000000003</v>
      </c>
      <c r="CF48">
        <v>999.9</v>
      </c>
      <c r="CG48">
        <v>0</v>
      </c>
      <c r="CH48">
        <v>0</v>
      </c>
      <c r="CI48">
        <v>10001.482</v>
      </c>
      <c r="CJ48">
        <v>0</v>
      </c>
      <c r="CK48">
        <v>307.727466666667</v>
      </c>
      <c r="CL48">
        <v>1399.99166666667</v>
      </c>
      <c r="CM48">
        <v>0.90000333333333304</v>
      </c>
      <c r="CN48">
        <v>9.9996666666666706E-2</v>
      </c>
      <c r="CO48">
        <v>0</v>
      </c>
      <c r="CP48">
        <v>808.91303333333303</v>
      </c>
      <c r="CQ48">
        <v>4.9994800000000001</v>
      </c>
      <c r="CR48">
        <v>11744.743333333299</v>
      </c>
      <c r="CS48">
        <v>11417.52</v>
      </c>
      <c r="CT48">
        <v>46.420666666666698</v>
      </c>
      <c r="CU48">
        <v>47.733199999999997</v>
      </c>
      <c r="CV48">
        <v>47.033066666666699</v>
      </c>
      <c r="CW48">
        <v>47.6706</v>
      </c>
      <c r="CX48">
        <v>49.162199999999999</v>
      </c>
      <c r="CY48">
        <v>1255.49966666667</v>
      </c>
      <c r="CZ48">
        <v>139.49199999999999</v>
      </c>
      <c r="DA48">
        <v>0</v>
      </c>
      <c r="DB48">
        <v>135.799999952316</v>
      </c>
      <c r="DC48">
        <v>0</v>
      </c>
      <c r="DD48">
        <v>808.58547999999996</v>
      </c>
      <c r="DE48">
        <v>-28.2917692736278</v>
      </c>
      <c r="DF48">
        <v>147.18461705836199</v>
      </c>
      <c r="DG48">
        <v>11743.76</v>
      </c>
      <c r="DH48">
        <v>15</v>
      </c>
      <c r="DI48">
        <v>1607538887.5</v>
      </c>
      <c r="DJ48" t="s">
        <v>437</v>
      </c>
      <c r="DK48">
        <v>1607538887.5</v>
      </c>
      <c r="DL48">
        <v>1607538887.5</v>
      </c>
      <c r="DM48">
        <v>6</v>
      </c>
      <c r="DN48">
        <v>5.3999999999999999E-2</v>
      </c>
      <c r="DO48">
        <v>-1E-3</v>
      </c>
      <c r="DP48">
        <v>0.79300000000000004</v>
      </c>
      <c r="DQ48">
        <v>5.8000000000000003E-2</v>
      </c>
      <c r="DR48">
        <v>400</v>
      </c>
      <c r="DS48">
        <v>0</v>
      </c>
      <c r="DT48">
        <v>0.28000000000000003</v>
      </c>
      <c r="DU48">
        <v>0.12</v>
      </c>
      <c r="DV48">
        <v>8.9738733343496992</v>
      </c>
      <c r="DW48">
        <v>-0.114885860172104</v>
      </c>
      <c r="DX48">
        <v>1.9065898998298001E-2</v>
      </c>
      <c r="DY48">
        <v>1</v>
      </c>
      <c r="DZ48">
        <v>-13.309749999999999</v>
      </c>
      <c r="EA48">
        <v>0.36172191323694802</v>
      </c>
      <c r="EB48">
        <v>3.4555547070381297E-2</v>
      </c>
      <c r="EC48">
        <v>0</v>
      </c>
      <c r="ED48">
        <v>6.5458573333333296</v>
      </c>
      <c r="EE48">
        <v>-0.49255795328142199</v>
      </c>
      <c r="EF48">
        <v>3.5543676412111501E-2</v>
      </c>
      <c r="EG48">
        <v>0</v>
      </c>
      <c r="EH48">
        <v>1</v>
      </c>
      <c r="EI48">
        <v>3</v>
      </c>
      <c r="EJ48" t="s">
        <v>334</v>
      </c>
      <c r="EK48">
        <v>100</v>
      </c>
      <c r="EL48">
        <v>100</v>
      </c>
      <c r="EM48">
        <v>0.80300000000000005</v>
      </c>
      <c r="EN48">
        <v>4.6600000000000003E-2</v>
      </c>
      <c r="EO48">
        <v>0.95942735672129298</v>
      </c>
      <c r="EP48">
        <v>-1.6043650578588901E-5</v>
      </c>
      <c r="EQ48">
        <v>-1.15305589960158E-6</v>
      </c>
      <c r="ER48">
        <v>3.6581349982770798E-10</v>
      </c>
      <c r="ES48">
        <v>6.0565233974101199E-2</v>
      </c>
      <c r="ET48">
        <v>-1.48585495900011E-2</v>
      </c>
      <c r="EU48">
        <v>2.0620247853856302E-3</v>
      </c>
      <c r="EV48">
        <v>-2.1578943166311499E-5</v>
      </c>
      <c r="EW48">
        <v>18</v>
      </c>
      <c r="EX48">
        <v>2225</v>
      </c>
      <c r="EY48">
        <v>1</v>
      </c>
      <c r="EZ48">
        <v>25</v>
      </c>
      <c r="FA48">
        <v>18.399999999999999</v>
      </c>
      <c r="FB48">
        <v>18.399999999999999</v>
      </c>
      <c r="FC48">
        <v>2</v>
      </c>
      <c r="FD48">
        <v>508.89499999999998</v>
      </c>
      <c r="FE48">
        <v>481.30099999999999</v>
      </c>
      <c r="FF48">
        <v>35.725299999999997</v>
      </c>
      <c r="FG48">
        <v>34.729399999999998</v>
      </c>
      <c r="FH48">
        <v>30.000299999999999</v>
      </c>
      <c r="FI48">
        <v>34.5289</v>
      </c>
      <c r="FJ48">
        <v>34.550899999999999</v>
      </c>
      <c r="FK48">
        <v>18.865300000000001</v>
      </c>
      <c r="FL48">
        <v>100</v>
      </c>
      <c r="FM48">
        <v>0</v>
      </c>
      <c r="FN48">
        <v>-999.9</v>
      </c>
      <c r="FO48">
        <v>400</v>
      </c>
      <c r="FP48">
        <v>60.831200000000003</v>
      </c>
      <c r="FQ48">
        <v>97.751800000000003</v>
      </c>
      <c r="FR48">
        <v>102.071</v>
      </c>
    </row>
    <row r="49" spans="1:174" x14ac:dyDescent="0.25">
      <c r="A49">
        <v>33</v>
      </c>
      <c r="B49">
        <v>1607540106</v>
      </c>
      <c r="C49">
        <v>6691.9000000953702</v>
      </c>
      <c r="D49" t="s">
        <v>456</v>
      </c>
      <c r="E49" t="s">
        <v>457</v>
      </c>
      <c r="F49" t="s">
        <v>453</v>
      </c>
      <c r="G49" t="s">
        <v>342</v>
      </c>
      <c r="H49">
        <v>1607540098</v>
      </c>
      <c r="I49">
        <f t="shared" ref="I49:I80" si="44">(J49)/1000</f>
        <v>5.1422539058777238E-3</v>
      </c>
      <c r="J49">
        <f t="shared" ref="J49:J80" si="45">1000*CA49*AH49*(BW49-BX49)/(100*BP49*(1000-AH49*BW49))</f>
        <v>5.1422539058777241</v>
      </c>
      <c r="K49">
        <f t="shared" ref="K49:K80" si="46">CA49*AH49*(BV49-BU49*(1000-AH49*BX49)/(1000-AH49*BW49))/(100*BP49)</f>
        <v>9.0238775641075577</v>
      </c>
      <c r="L49">
        <f t="shared" ref="L49:L80" si="47">BU49 - IF(AH49&gt;1, K49*BP49*100/(AJ49*CI49), 0)</f>
        <v>386.78419354838701</v>
      </c>
      <c r="M49">
        <f t="shared" ref="M49:M80" si="48">((S49-I49/2)*L49-K49)/(S49+I49/2)</f>
        <v>209.33231814322733</v>
      </c>
      <c r="N49">
        <f t="shared" ref="N49:N80" si="49">M49*(CB49+CC49)/1000</f>
        <v>21.311890625135483</v>
      </c>
      <c r="O49">
        <f t="shared" ref="O49:O80" si="50">(BU49 - IF(AH49&gt;1, K49*BP49*100/(AJ49*CI49), 0))*(CB49+CC49)/1000</f>
        <v>39.378068812071533</v>
      </c>
      <c r="P49">
        <f t="shared" ref="P49:P80" si="51">2/((1/R49-1/Q49)+SIGN(R49)*SQRT((1/R49-1/Q49)*(1/R49-1/Q49) + 4*BQ49/((BQ49+1)*(BQ49+1))*(2*1/R49*1/Q49-1/Q49*1/Q49)))</f>
        <v>9.6660689490582485E-2</v>
      </c>
      <c r="Q49">
        <f t="shared" ref="Q49:Q80" si="52">IF(LEFT(BR49,1)&lt;&gt;"0",IF(LEFT(BR49,1)="1",3,BS49),$D$5+$E$5*(CI49*CB49/($K$5*1000))+$F$5*(CI49*CB49/($K$5*1000))*MAX(MIN(BP49,$J$5),$I$5)*MAX(MIN(BP49,$J$5),$I$5)+$G$5*MAX(MIN(BP49,$J$5),$I$5)*(CI49*CB49/($K$5*1000))+$H$5*(CI49*CB49/($K$5*1000))*(CI49*CB49/($K$5*1000)))</f>
        <v>2.9593933856777532</v>
      </c>
      <c r="R49">
        <f t="shared" ref="R49:R80" si="53">I49*(1000-(1000*0.61365*EXP(17.502*V49/(240.97+V49))/(CB49+CC49)+BW49)/2)/(1000*0.61365*EXP(17.502*V49/(240.97+V49))/(CB49+CC49)-BW49)</f>
        <v>9.4940390918879985E-2</v>
      </c>
      <c r="S49">
        <f t="shared" ref="S49:S80" si="54">1/((BQ49+1)/(P49/1.6)+1/(Q49/1.37)) + BQ49/((BQ49+1)/(P49/1.6) + BQ49/(Q49/1.37))</f>
        <v>5.948975613983741E-2</v>
      </c>
      <c r="T49">
        <f t="shared" ref="T49:T80" si="55">(BM49*BO49)</f>
        <v>231.29249157139739</v>
      </c>
      <c r="U49">
        <f t="shared" ref="U49:U80" si="56">(CD49+(T49+2*0.95*0.0000000567*(((CD49+$B$7)+273)^4-(CD49+273)^4)-44100*I49)/(1.84*29.3*Q49+8*0.95*0.0000000567*(CD49+273)^3))</f>
        <v>36.834512391769969</v>
      </c>
      <c r="V49">
        <f t="shared" ref="V49:V80" si="57">($C$7*CE49+$D$7*CF49+$E$7*U49)</f>
        <v>36.035661290322601</v>
      </c>
      <c r="W49">
        <f t="shared" ref="W49:W80" si="58">0.61365*EXP(17.502*V49/(240.97+V49))</f>
        <v>5.9805007764409863</v>
      </c>
      <c r="X49">
        <f t="shared" ref="X49:X80" si="59">(Y49/Z49*100)</f>
        <v>10.348680495489086</v>
      </c>
      <c r="Y49">
        <f t="shared" ref="Y49:Y80" si="60">BW49*(CB49+CC49)/1000</f>
        <v>0.64567532033959785</v>
      </c>
      <c r="Z49">
        <f t="shared" ref="Z49:Z80" si="61">0.61365*EXP(17.502*CD49/(240.97+CD49))</f>
        <v>6.2392043180871513</v>
      </c>
      <c r="AA49">
        <f t="shared" ref="AA49:AA80" si="62">(W49-BW49*(CB49+CC49)/1000)</f>
        <v>5.3348254561013881</v>
      </c>
      <c r="AB49">
        <f t="shared" ref="AB49:AB80" si="63">(-I49*44100)</f>
        <v>-226.77339724920762</v>
      </c>
      <c r="AC49">
        <f t="shared" ref="AC49:AC80" si="64">2*29.3*Q49*0.92*(CD49-V49)</f>
        <v>123.27101687429763</v>
      </c>
      <c r="AD49">
        <f t="shared" ref="AD49:AD80" si="65">2*0.95*0.0000000567*(((CD49+$B$7)+273)^4-(V49+273)^4)</f>
        <v>9.8633316476243937</v>
      </c>
      <c r="AE49">
        <f t="shared" ref="AE49:AE80" si="66">T49+AD49+AB49+AC49</f>
        <v>137.65344284411179</v>
      </c>
      <c r="AF49">
        <v>0</v>
      </c>
      <c r="AG49">
        <v>0</v>
      </c>
      <c r="AH49">
        <f t="shared" ref="AH49:AH80" si="67">IF(AF49*$H$13&gt;=AJ49,1,(AJ49/(AJ49-AF49*$H$13)))</f>
        <v>1</v>
      </c>
      <c r="AI49">
        <f t="shared" ref="AI49:AI80" si="68">(AH49-1)*100</f>
        <v>0</v>
      </c>
      <c r="AJ49">
        <f t="shared" ref="AJ49:AJ80" si="69">MAX(0,($B$13+$C$13*CI49)/(1+$D$13*CI49)*CB49/(CD49+273)*$E$13)</f>
        <v>52079.265117880801</v>
      </c>
      <c r="AK49" t="s">
        <v>294</v>
      </c>
      <c r="AL49">
        <v>10143.9</v>
      </c>
      <c r="AM49">
        <v>715.47692307692296</v>
      </c>
      <c r="AN49">
        <v>3262.08</v>
      </c>
      <c r="AO49">
        <f t="shared" ref="AO49:AO80" si="70">1-AM49/AN49</f>
        <v>0.78066849277855754</v>
      </c>
      <c r="AP49">
        <v>-0.57774747981622299</v>
      </c>
      <c r="AQ49" t="s">
        <v>458</v>
      </c>
      <c r="AR49">
        <v>15464.1</v>
      </c>
      <c r="AS49">
        <v>904.513423076923</v>
      </c>
      <c r="AT49">
        <v>1096.28</v>
      </c>
      <c r="AU49">
        <f t="shared" ref="AU49:AU80" si="71">1-AS49/AT49</f>
        <v>0.17492481567033691</v>
      </c>
      <c r="AV49">
        <v>0.5</v>
      </c>
      <c r="AW49">
        <f t="shared" ref="AW49:AW80" si="72">BM49</f>
        <v>1180.19652736072</v>
      </c>
      <c r="AX49">
        <f t="shared" ref="AX49:AX80" si="73">K49</f>
        <v>9.0238775641075577</v>
      </c>
      <c r="AY49">
        <f t="shared" ref="AY49:AY80" si="74">AU49*AV49*AW49</f>
        <v>103.22283000167283</v>
      </c>
      <c r="AZ49">
        <f t="shared" ref="AZ49:AZ80" si="75">(AX49-AP49)/AW49</f>
        <v>8.1356154007637595E-3</v>
      </c>
      <c r="BA49">
        <f t="shared" ref="BA49:BA80" si="76">(AN49-AT49)/AT49</f>
        <v>1.9755901776918308</v>
      </c>
      <c r="BB49" t="s">
        <v>459</v>
      </c>
      <c r="BC49">
        <v>904.513423076923</v>
      </c>
      <c r="BD49">
        <v>673.87</v>
      </c>
      <c r="BE49">
        <f t="shared" ref="BE49:BE80" si="77">1-BD49/AT49</f>
        <v>0.38531214653190793</v>
      </c>
      <c r="BF49">
        <f t="shared" ref="BF49:BF80" si="78">(AT49-BC49)/(AT49-BD49)</f>
        <v>0.45398209541222267</v>
      </c>
      <c r="BG49">
        <f t="shared" ref="BG49:BG80" si="79">(AN49-AT49)/(AN49-BD49)</f>
        <v>0.83679454140120013</v>
      </c>
      <c r="BH49">
        <f t="shared" ref="BH49:BH80" si="80">(AT49-BC49)/(AT49-AM49)</f>
        <v>0.50358463086109517</v>
      </c>
      <c r="BI49">
        <f t="shared" ref="BI49:BI80" si="81">(AN49-AT49)/(AN49-AM49)</f>
        <v>0.85046626214589338</v>
      </c>
      <c r="BJ49">
        <f t="shared" ref="BJ49:BJ80" si="82">(BF49*BD49/BC49)</f>
        <v>0.33822042529203855</v>
      </c>
      <c r="BK49">
        <f t="shared" ref="BK49:BK80" si="83">(1-BJ49)</f>
        <v>0.66177957470796145</v>
      </c>
      <c r="BL49">
        <f t="shared" ref="BL49:BL80" si="84">$B$11*CJ49+$C$11*CK49+$F$11*CL49*(1-CO49)</f>
        <v>1400.01419354839</v>
      </c>
      <c r="BM49">
        <f t="shared" ref="BM49:BM80" si="85">BL49*BN49</f>
        <v>1180.19652736072</v>
      </c>
      <c r="BN49">
        <f t="shared" ref="BN49:BN80" si="86">($B$11*$D$9+$C$11*$D$9+$F$11*((CY49+CQ49)/MAX(CY49+CQ49+CZ49, 0.1)*$I$9+CZ49/MAX(CY49+CQ49+CZ49, 0.1)*$J$9))/($B$11+$C$11+$F$11)</f>
        <v>0.84298897311138421</v>
      </c>
      <c r="BO49">
        <f t="shared" ref="BO49:BO80" si="87">($B$11*$K$9+$C$11*$K$9+$F$11*((CY49+CQ49)/MAX(CY49+CQ49+CZ49, 0.1)*$P$9+CZ49/MAX(CY49+CQ49+CZ49, 0.1)*$Q$9))/($B$11+$C$11+$F$11)</f>
        <v>0.19597794622276857</v>
      </c>
      <c r="BP49">
        <v>6</v>
      </c>
      <c r="BQ49">
        <v>0.5</v>
      </c>
      <c r="BR49" t="s">
        <v>297</v>
      </c>
      <c r="BS49">
        <v>2</v>
      </c>
      <c r="BT49">
        <v>1607540098</v>
      </c>
      <c r="BU49">
        <v>386.78419354838701</v>
      </c>
      <c r="BV49">
        <v>399.99383870967699</v>
      </c>
      <c r="BW49">
        <v>6.3420329032258103</v>
      </c>
      <c r="BX49">
        <v>0.213125741935484</v>
      </c>
      <c r="BY49">
        <v>385.98164516128998</v>
      </c>
      <c r="BZ49">
        <v>6.2986341935483896</v>
      </c>
      <c r="CA49">
        <v>500.21722580645201</v>
      </c>
      <c r="CB49">
        <v>101.708903225806</v>
      </c>
      <c r="CC49">
        <v>9.99852161290323E-2</v>
      </c>
      <c r="CD49">
        <v>36.808293548387098</v>
      </c>
      <c r="CE49">
        <v>36.035661290322601</v>
      </c>
      <c r="CF49">
        <v>999.9</v>
      </c>
      <c r="CG49">
        <v>0</v>
      </c>
      <c r="CH49">
        <v>0</v>
      </c>
      <c r="CI49">
        <v>10000.226774193499</v>
      </c>
      <c r="CJ49">
        <v>0</v>
      </c>
      <c r="CK49">
        <v>330.688774193548</v>
      </c>
      <c r="CL49">
        <v>1400.01419354839</v>
      </c>
      <c r="CM49">
        <v>0.90001022580645196</v>
      </c>
      <c r="CN49">
        <v>9.9989658064516096E-2</v>
      </c>
      <c r="CO49">
        <v>0</v>
      </c>
      <c r="CP49">
        <v>907.03438709677403</v>
      </c>
      <c r="CQ49">
        <v>4.9994800000000001</v>
      </c>
      <c r="CR49">
        <v>12996.1129032258</v>
      </c>
      <c r="CS49">
        <v>11417.725806451601</v>
      </c>
      <c r="CT49">
        <v>46.561999999999998</v>
      </c>
      <c r="CU49">
        <v>47.870935483871001</v>
      </c>
      <c r="CV49">
        <v>47.145064516128997</v>
      </c>
      <c r="CW49">
        <v>47.8020322580645</v>
      </c>
      <c r="CX49">
        <v>49.268000000000001</v>
      </c>
      <c r="CY49">
        <v>1255.52741935484</v>
      </c>
      <c r="CZ49">
        <v>139.486774193548</v>
      </c>
      <c r="DA49">
        <v>0</v>
      </c>
      <c r="DB49">
        <v>116.200000047684</v>
      </c>
      <c r="DC49">
        <v>0</v>
      </c>
      <c r="DD49">
        <v>904.513423076923</v>
      </c>
      <c r="DE49">
        <v>-331.51100809066901</v>
      </c>
      <c r="DF49">
        <v>-4512.9093956881597</v>
      </c>
      <c r="DG49">
        <v>12961.7153846154</v>
      </c>
      <c r="DH49">
        <v>15</v>
      </c>
      <c r="DI49">
        <v>1607538887.5</v>
      </c>
      <c r="DJ49" t="s">
        <v>437</v>
      </c>
      <c r="DK49">
        <v>1607538887.5</v>
      </c>
      <c r="DL49">
        <v>1607538887.5</v>
      </c>
      <c r="DM49">
        <v>6</v>
      </c>
      <c r="DN49">
        <v>5.3999999999999999E-2</v>
      </c>
      <c r="DO49">
        <v>-1E-3</v>
      </c>
      <c r="DP49">
        <v>0.79300000000000004</v>
      </c>
      <c r="DQ49">
        <v>5.8000000000000003E-2</v>
      </c>
      <c r="DR49">
        <v>400</v>
      </c>
      <c r="DS49">
        <v>0</v>
      </c>
      <c r="DT49">
        <v>0.28000000000000003</v>
      </c>
      <c r="DU49">
        <v>0.12</v>
      </c>
      <c r="DV49">
        <v>9.0334446938734096</v>
      </c>
      <c r="DW49">
        <v>-1.00000231757155</v>
      </c>
      <c r="DX49">
        <v>8.1538433067414803E-2</v>
      </c>
      <c r="DY49">
        <v>0</v>
      </c>
      <c r="DZ49">
        <v>-13.214503333333299</v>
      </c>
      <c r="EA49">
        <v>1.57412502780866</v>
      </c>
      <c r="EB49">
        <v>0.122262423999454</v>
      </c>
      <c r="EC49">
        <v>0</v>
      </c>
      <c r="ED49">
        <v>6.13298233333333</v>
      </c>
      <c r="EE49">
        <v>-1.0171715239154699</v>
      </c>
      <c r="EF49">
        <v>7.3414698059872205E-2</v>
      </c>
      <c r="EG49">
        <v>0</v>
      </c>
      <c r="EH49">
        <v>0</v>
      </c>
      <c r="EI49">
        <v>3</v>
      </c>
      <c r="EJ49" t="s">
        <v>320</v>
      </c>
      <c r="EK49">
        <v>100</v>
      </c>
      <c r="EL49">
        <v>100</v>
      </c>
      <c r="EM49">
        <v>0.80300000000000005</v>
      </c>
      <c r="EN49">
        <v>4.2299999999999997E-2</v>
      </c>
      <c r="EO49">
        <v>0.95942735672129298</v>
      </c>
      <c r="EP49">
        <v>-1.6043650578588901E-5</v>
      </c>
      <c r="EQ49">
        <v>-1.15305589960158E-6</v>
      </c>
      <c r="ER49">
        <v>3.6581349982770798E-10</v>
      </c>
      <c r="ES49">
        <v>6.0565233974101199E-2</v>
      </c>
      <c r="ET49">
        <v>-1.48585495900011E-2</v>
      </c>
      <c r="EU49">
        <v>2.0620247853856302E-3</v>
      </c>
      <c r="EV49">
        <v>-2.1578943166311499E-5</v>
      </c>
      <c r="EW49">
        <v>18</v>
      </c>
      <c r="EX49">
        <v>2225</v>
      </c>
      <c r="EY49">
        <v>1</v>
      </c>
      <c r="EZ49">
        <v>25</v>
      </c>
      <c r="FA49">
        <v>20.3</v>
      </c>
      <c r="FB49">
        <v>20.3</v>
      </c>
      <c r="FC49">
        <v>2</v>
      </c>
      <c r="FD49">
        <v>509.96600000000001</v>
      </c>
      <c r="FE49">
        <v>481.06400000000002</v>
      </c>
      <c r="FF49">
        <v>35.746699999999997</v>
      </c>
      <c r="FG49">
        <v>34.798099999999998</v>
      </c>
      <c r="FH49">
        <v>30.000599999999999</v>
      </c>
      <c r="FI49">
        <v>34.5854</v>
      </c>
      <c r="FJ49">
        <v>34.609400000000001</v>
      </c>
      <c r="FK49">
        <v>18.864999999999998</v>
      </c>
      <c r="FL49">
        <v>100</v>
      </c>
      <c r="FM49">
        <v>0</v>
      </c>
      <c r="FN49">
        <v>-999.9</v>
      </c>
      <c r="FO49">
        <v>400</v>
      </c>
      <c r="FP49">
        <v>60.831200000000003</v>
      </c>
      <c r="FQ49">
        <v>97.730099999999993</v>
      </c>
      <c r="FR49">
        <v>102.04600000000001</v>
      </c>
    </row>
    <row r="50" spans="1:174" x14ac:dyDescent="0.25">
      <c r="A50">
        <v>34</v>
      </c>
      <c r="B50">
        <v>1607540737.0999999</v>
      </c>
      <c r="C50">
        <v>7323</v>
      </c>
      <c r="D50" t="s">
        <v>460</v>
      </c>
      <c r="E50" t="s">
        <v>461</v>
      </c>
      <c r="F50" t="s">
        <v>453</v>
      </c>
      <c r="G50" t="s">
        <v>361</v>
      </c>
      <c r="H50">
        <v>1607540729.3499999</v>
      </c>
      <c r="I50">
        <f t="shared" si="44"/>
        <v>5.1803431260211792E-3</v>
      </c>
      <c r="J50">
        <f t="shared" si="45"/>
        <v>5.180343126021179</v>
      </c>
      <c r="K50">
        <f t="shared" si="46"/>
        <v>9.5783944914983188</v>
      </c>
      <c r="L50">
        <f t="shared" si="47"/>
        <v>386.11250000000001</v>
      </c>
      <c r="M50">
        <f t="shared" si="48"/>
        <v>199.87277347824022</v>
      </c>
      <c r="N50">
        <f t="shared" si="49"/>
        <v>20.345980514462539</v>
      </c>
      <c r="O50">
        <f t="shared" si="50"/>
        <v>39.304189683672291</v>
      </c>
      <c r="P50">
        <f t="shared" si="51"/>
        <v>9.681004942713968E-2</v>
      </c>
      <c r="Q50">
        <f t="shared" si="52"/>
        <v>2.9590942726722842</v>
      </c>
      <c r="R50">
        <f t="shared" si="53"/>
        <v>9.508431042239518E-2</v>
      </c>
      <c r="S50">
        <f t="shared" si="54"/>
        <v>5.9580182437113868E-2</v>
      </c>
      <c r="T50">
        <f t="shared" si="55"/>
        <v>231.29399474468642</v>
      </c>
      <c r="U50">
        <f t="shared" si="56"/>
        <v>36.696695156103615</v>
      </c>
      <c r="V50">
        <f t="shared" si="57"/>
        <v>36.132526666666699</v>
      </c>
      <c r="W50">
        <f t="shared" si="58"/>
        <v>6.0124149687954427</v>
      </c>
      <c r="X50">
        <f t="shared" si="59"/>
        <v>10.457553172262312</v>
      </c>
      <c r="Y50">
        <f t="shared" si="60"/>
        <v>0.64791417261411655</v>
      </c>
      <c r="Z50">
        <f t="shared" si="61"/>
        <v>6.195657453912343</v>
      </c>
      <c r="AA50">
        <f t="shared" si="62"/>
        <v>5.3645007961813258</v>
      </c>
      <c r="AB50">
        <f t="shared" si="63"/>
        <v>-228.453131857534</v>
      </c>
      <c r="AC50">
        <f t="shared" si="64"/>
        <v>87.372300302739134</v>
      </c>
      <c r="AD50">
        <f t="shared" si="65"/>
        <v>6.9905969193627984</v>
      </c>
      <c r="AE50">
        <f t="shared" si="66"/>
        <v>97.203760109254333</v>
      </c>
      <c r="AF50">
        <v>0</v>
      </c>
      <c r="AG50">
        <v>0</v>
      </c>
      <c r="AH50">
        <f t="shared" si="67"/>
        <v>1</v>
      </c>
      <c r="AI50">
        <f t="shared" si="68"/>
        <v>0</v>
      </c>
      <c r="AJ50">
        <f t="shared" si="69"/>
        <v>52092.030803576105</v>
      </c>
      <c r="AK50" t="s">
        <v>294</v>
      </c>
      <c r="AL50">
        <v>10143.9</v>
      </c>
      <c r="AM50">
        <v>715.47692307692296</v>
      </c>
      <c r="AN50">
        <v>3262.08</v>
      </c>
      <c r="AO50">
        <f t="shared" si="70"/>
        <v>0.78066849277855754</v>
      </c>
      <c r="AP50">
        <v>-0.57774747981622299</v>
      </c>
      <c r="AQ50" t="s">
        <v>462</v>
      </c>
      <c r="AR50">
        <v>15464.9</v>
      </c>
      <c r="AS50">
        <v>756.16965384615401</v>
      </c>
      <c r="AT50">
        <v>952.11</v>
      </c>
      <c r="AU50">
        <f t="shared" si="71"/>
        <v>0.20579591239861572</v>
      </c>
      <c r="AV50">
        <v>0.5</v>
      </c>
      <c r="AW50">
        <f t="shared" si="72"/>
        <v>1180.2032215543081</v>
      </c>
      <c r="AX50">
        <f t="shared" si="73"/>
        <v>9.5783944914983188</v>
      </c>
      <c r="AY50">
        <f t="shared" si="74"/>
        <v>121.44049939777723</v>
      </c>
      <c r="AZ50">
        <f t="shared" si="75"/>
        <v>8.6054179363610536E-3</v>
      </c>
      <c r="BA50">
        <f t="shared" si="76"/>
        <v>2.4261587421621447</v>
      </c>
      <c r="BB50" t="s">
        <v>463</v>
      </c>
      <c r="BC50">
        <v>756.16965384615401</v>
      </c>
      <c r="BD50">
        <v>562.79999999999995</v>
      </c>
      <c r="BE50">
        <f t="shared" si="77"/>
        <v>0.40889182972555693</v>
      </c>
      <c r="BF50">
        <f t="shared" si="78"/>
        <v>0.50330160066231533</v>
      </c>
      <c r="BG50">
        <f t="shared" si="79"/>
        <v>0.85577265048457363</v>
      </c>
      <c r="BH50">
        <f t="shared" si="80"/>
        <v>0.8280344772660031</v>
      </c>
      <c r="BI50">
        <f t="shared" si="81"/>
        <v>0.90707893229714143</v>
      </c>
      <c r="BJ50">
        <f t="shared" si="82"/>
        <v>0.37459601745718979</v>
      </c>
      <c r="BK50">
        <f t="shared" si="83"/>
        <v>0.62540398254281016</v>
      </c>
      <c r="BL50">
        <f t="shared" si="84"/>
        <v>1400.0219999999999</v>
      </c>
      <c r="BM50">
        <f t="shared" si="85"/>
        <v>1180.2032215543081</v>
      </c>
      <c r="BN50">
        <f t="shared" si="86"/>
        <v>0.84298905413936931</v>
      </c>
      <c r="BO50">
        <f t="shared" si="87"/>
        <v>0.19597810827873868</v>
      </c>
      <c r="BP50">
        <v>6</v>
      </c>
      <c r="BQ50">
        <v>0.5</v>
      </c>
      <c r="BR50" t="s">
        <v>297</v>
      </c>
      <c r="BS50">
        <v>2</v>
      </c>
      <c r="BT50">
        <v>1607540729.3499999</v>
      </c>
      <c r="BU50">
        <v>386.11250000000001</v>
      </c>
      <c r="BV50">
        <v>400.00003333333302</v>
      </c>
      <c r="BW50">
        <v>6.3649133333333303</v>
      </c>
      <c r="BX50">
        <v>0.1910801</v>
      </c>
      <c r="BY50">
        <v>385.24220000000003</v>
      </c>
      <c r="BZ50">
        <v>6.3193033333333304</v>
      </c>
      <c r="CA50">
        <v>500.2439</v>
      </c>
      <c r="CB50">
        <v>101.694633333333</v>
      </c>
      <c r="CC50">
        <v>0.10002414</v>
      </c>
      <c r="CD50">
        <v>36.680210000000002</v>
      </c>
      <c r="CE50">
        <v>36.132526666666699</v>
      </c>
      <c r="CF50">
        <v>999.9</v>
      </c>
      <c r="CG50">
        <v>0</v>
      </c>
      <c r="CH50">
        <v>0</v>
      </c>
      <c r="CI50">
        <v>9999.9336666666695</v>
      </c>
      <c r="CJ50">
        <v>0</v>
      </c>
      <c r="CK50">
        <v>304.48033333333302</v>
      </c>
      <c r="CL50">
        <v>1400.0219999999999</v>
      </c>
      <c r="CM50">
        <v>0.90000776666666704</v>
      </c>
      <c r="CN50">
        <v>9.9992159999999997E-2</v>
      </c>
      <c r="CO50">
        <v>0</v>
      </c>
      <c r="CP50">
        <v>757.42366666666703</v>
      </c>
      <c r="CQ50">
        <v>4.9994800000000001</v>
      </c>
      <c r="CR50">
        <v>11110.4</v>
      </c>
      <c r="CS50">
        <v>11417.7866666667</v>
      </c>
      <c r="CT50">
        <v>46.116533333333301</v>
      </c>
      <c r="CU50">
        <v>47.561999999999998</v>
      </c>
      <c r="CV50">
        <v>46.737400000000001</v>
      </c>
      <c r="CW50">
        <v>47.353999999999999</v>
      </c>
      <c r="CX50">
        <v>48.870733333333298</v>
      </c>
      <c r="CY50">
        <v>1255.53066666667</v>
      </c>
      <c r="CZ50">
        <v>139.49133333333299</v>
      </c>
      <c r="DA50">
        <v>0</v>
      </c>
      <c r="DB50">
        <v>76.299999952316298</v>
      </c>
      <c r="DC50">
        <v>0</v>
      </c>
      <c r="DD50">
        <v>756.16965384615401</v>
      </c>
      <c r="DE50">
        <v>-156.68721378882699</v>
      </c>
      <c r="DF50">
        <v>-1927.9965820949201</v>
      </c>
      <c r="DG50">
        <v>11095.288461538499</v>
      </c>
      <c r="DH50">
        <v>15</v>
      </c>
      <c r="DI50">
        <v>1607540548.5999999</v>
      </c>
      <c r="DJ50" t="s">
        <v>464</v>
      </c>
      <c r="DK50">
        <v>1607540546.5999999</v>
      </c>
      <c r="DL50">
        <v>1607540548.5999999</v>
      </c>
      <c r="DM50">
        <v>7</v>
      </c>
      <c r="DN50">
        <v>6.7000000000000004E-2</v>
      </c>
      <c r="DO50">
        <v>2E-3</v>
      </c>
      <c r="DP50">
        <v>0.86</v>
      </c>
      <c r="DQ50">
        <v>6.0999999999999999E-2</v>
      </c>
      <c r="DR50">
        <v>400</v>
      </c>
      <c r="DS50">
        <v>0</v>
      </c>
      <c r="DT50">
        <v>0.26</v>
      </c>
      <c r="DU50">
        <v>0.14000000000000001</v>
      </c>
      <c r="DV50">
        <v>9.58347174362701</v>
      </c>
      <c r="DW50">
        <v>-0.35844776467404299</v>
      </c>
      <c r="DX50">
        <v>3.2126238430458198E-2</v>
      </c>
      <c r="DY50">
        <v>1</v>
      </c>
      <c r="DZ50">
        <v>-13.8919266666667</v>
      </c>
      <c r="EA50">
        <v>0.60540333704115501</v>
      </c>
      <c r="EB50">
        <v>4.7088639347039503E-2</v>
      </c>
      <c r="EC50">
        <v>0</v>
      </c>
      <c r="ED50">
        <v>6.1763683333333299</v>
      </c>
      <c r="EE50">
        <v>-0.30364324805339299</v>
      </c>
      <c r="EF50">
        <v>2.20902390334635E-2</v>
      </c>
      <c r="EG50">
        <v>0</v>
      </c>
      <c r="EH50">
        <v>1</v>
      </c>
      <c r="EI50">
        <v>3</v>
      </c>
      <c r="EJ50" t="s">
        <v>334</v>
      </c>
      <c r="EK50">
        <v>100</v>
      </c>
      <c r="EL50">
        <v>100</v>
      </c>
      <c r="EM50">
        <v>0.87</v>
      </c>
      <c r="EN50">
        <v>4.5199999999999997E-2</v>
      </c>
      <c r="EO50">
        <v>1.02666516531148</v>
      </c>
      <c r="EP50">
        <v>-1.6043650578588901E-5</v>
      </c>
      <c r="EQ50">
        <v>-1.15305589960158E-6</v>
      </c>
      <c r="ER50">
        <v>3.6581349982770798E-10</v>
      </c>
      <c r="ES50">
        <v>6.2606474772632495E-2</v>
      </c>
      <c r="ET50">
        <v>-1.48585495900011E-2</v>
      </c>
      <c r="EU50">
        <v>2.0620247853856302E-3</v>
      </c>
      <c r="EV50">
        <v>-2.1578943166311499E-5</v>
      </c>
      <c r="EW50">
        <v>18</v>
      </c>
      <c r="EX50">
        <v>2225</v>
      </c>
      <c r="EY50">
        <v>1</v>
      </c>
      <c r="EZ50">
        <v>25</v>
      </c>
      <c r="FA50">
        <v>3.2</v>
      </c>
      <c r="FB50">
        <v>3.1</v>
      </c>
      <c r="FC50">
        <v>2</v>
      </c>
      <c r="FD50">
        <v>510.11099999999999</v>
      </c>
      <c r="FE50">
        <v>482.13400000000001</v>
      </c>
      <c r="FF50">
        <v>35.6023</v>
      </c>
      <c r="FG50">
        <v>34.524700000000003</v>
      </c>
      <c r="FH50">
        <v>30.0002</v>
      </c>
      <c r="FI50">
        <v>34.353900000000003</v>
      </c>
      <c r="FJ50">
        <v>34.382399999999997</v>
      </c>
      <c r="FK50">
        <v>18.8764</v>
      </c>
      <c r="FL50">
        <v>100</v>
      </c>
      <c r="FM50">
        <v>0</v>
      </c>
      <c r="FN50">
        <v>-999.9</v>
      </c>
      <c r="FO50">
        <v>400</v>
      </c>
      <c r="FP50">
        <v>60.831200000000003</v>
      </c>
      <c r="FQ50">
        <v>97.795699999999997</v>
      </c>
      <c r="FR50">
        <v>102.09</v>
      </c>
    </row>
    <row r="51" spans="1:174" x14ac:dyDescent="0.25">
      <c r="A51">
        <v>35</v>
      </c>
      <c r="B51">
        <v>1607540857.5999999</v>
      </c>
      <c r="C51">
        <v>7443.5</v>
      </c>
      <c r="D51" t="s">
        <v>465</v>
      </c>
      <c r="E51" t="s">
        <v>466</v>
      </c>
      <c r="F51" t="s">
        <v>453</v>
      </c>
      <c r="G51" t="s">
        <v>361</v>
      </c>
      <c r="H51">
        <v>1607540849.8499999</v>
      </c>
      <c r="I51">
        <f t="shared" si="44"/>
        <v>6.9527951835516785E-3</v>
      </c>
      <c r="J51">
        <f t="shared" si="45"/>
        <v>6.9527951835516788</v>
      </c>
      <c r="K51">
        <f t="shared" si="46"/>
        <v>12.85193522460782</v>
      </c>
      <c r="L51">
        <f t="shared" si="47"/>
        <v>381.40023333333301</v>
      </c>
      <c r="M51">
        <f t="shared" si="48"/>
        <v>208.36396653667623</v>
      </c>
      <c r="N51">
        <f t="shared" si="49"/>
        <v>21.21005139518919</v>
      </c>
      <c r="O51">
        <f t="shared" si="50"/>
        <v>38.823980391605879</v>
      </c>
      <c r="P51">
        <f t="shared" si="51"/>
        <v>0.14091100981961382</v>
      </c>
      <c r="Q51">
        <f t="shared" si="52"/>
        <v>2.958765669216286</v>
      </c>
      <c r="R51">
        <f t="shared" si="53"/>
        <v>0.13728618069217546</v>
      </c>
      <c r="S51">
        <f t="shared" si="54"/>
        <v>8.6121772878189784E-2</v>
      </c>
      <c r="T51">
        <f t="shared" si="55"/>
        <v>231.28789763884819</v>
      </c>
      <c r="U51">
        <f t="shared" si="56"/>
        <v>35.975965507706078</v>
      </c>
      <c r="V51">
        <f t="shared" si="57"/>
        <v>35.623510000000003</v>
      </c>
      <c r="W51">
        <f t="shared" si="58"/>
        <v>5.8463487800348544</v>
      </c>
      <c r="X51">
        <f t="shared" si="59"/>
        <v>14.100162668148627</v>
      </c>
      <c r="Y51">
        <f t="shared" si="60"/>
        <v>0.86091842220774817</v>
      </c>
      <c r="Z51">
        <f t="shared" si="61"/>
        <v>6.1057339725059219</v>
      </c>
      <c r="AA51">
        <f t="shared" si="62"/>
        <v>4.9854303578271058</v>
      </c>
      <c r="AB51">
        <f t="shared" si="63"/>
        <v>-306.618267594629</v>
      </c>
      <c r="AC51">
        <f t="shared" si="64"/>
        <v>125.97005471659971</v>
      </c>
      <c r="AD51">
        <f t="shared" si="65"/>
        <v>10.042030801677249</v>
      </c>
      <c r="AE51">
        <f t="shared" si="66"/>
        <v>60.681715562496137</v>
      </c>
      <c r="AF51">
        <v>0</v>
      </c>
      <c r="AG51">
        <v>0</v>
      </c>
      <c r="AH51">
        <f t="shared" si="67"/>
        <v>1</v>
      </c>
      <c r="AI51">
        <f t="shared" si="68"/>
        <v>0</v>
      </c>
      <c r="AJ51">
        <f t="shared" si="69"/>
        <v>52127.63256845015</v>
      </c>
      <c r="AK51" t="s">
        <v>294</v>
      </c>
      <c r="AL51">
        <v>10143.9</v>
      </c>
      <c r="AM51">
        <v>715.47692307692296</v>
      </c>
      <c r="AN51">
        <v>3262.08</v>
      </c>
      <c r="AO51">
        <f t="shared" si="70"/>
        <v>0.78066849277855754</v>
      </c>
      <c r="AP51">
        <v>-0.57774747981622299</v>
      </c>
      <c r="AQ51" t="s">
        <v>467</v>
      </c>
      <c r="AR51">
        <v>15444.8</v>
      </c>
      <c r="AS51">
        <v>1025.7693461538499</v>
      </c>
      <c r="AT51">
        <v>1344.32</v>
      </c>
      <c r="AU51">
        <f t="shared" si="71"/>
        <v>0.23696043638876907</v>
      </c>
      <c r="AV51">
        <v>0.5</v>
      </c>
      <c r="AW51">
        <f t="shared" si="72"/>
        <v>1180.1707805579745</v>
      </c>
      <c r="AX51">
        <f t="shared" si="73"/>
        <v>12.85193522460782</v>
      </c>
      <c r="AY51">
        <f t="shared" si="74"/>
        <v>139.82689158714592</v>
      </c>
      <c r="AZ51">
        <f t="shared" si="75"/>
        <v>1.1379440099402059E-2</v>
      </c>
      <c r="BA51">
        <f t="shared" si="76"/>
        <v>1.4265651035467746</v>
      </c>
      <c r="BB51" t="s">
        <v>468</v>
      </c>
      <c r="BC51">
        <v>1025.7693461538499</v>
      </c>
      <c r="BD51">
        <v>669.63</v>
      </c>
      <c r="BE51">
        <f t="shared" si="77"/>
        <v>0.50188199238276598</v>
      </c>
      <c r="BF51">
        <f t="shared" si="78"/>
        <v>0.47214373096703677</v>
      </c>
      <c r="BG51">
        <f t="shared" si="79"/>
        <v>0.73974811471773805</v>
      </c>
      <c r="BH51">
        <f t="shared" si="80"/>
        <v>0.50656620949826658</v>
      </c>
      <c r="BI51">
        <f t="shared" si="81"/>
        <v>0.75306592432030117</v>
      </c>
      <c r="BJ51">
        <f t="shared" si="82"/>
        <v>0.30821900435308713</v>
      </c>
      <c r="BK51">
        <f t="shared" si="83"/>
        <v>0.69178099564691287</v>
      </c>
      <c r="BL51">
        <f t="shared" si="84"/>
        <v>1399.9833333333299</v>
      </c>
      <c r="BM51">
        <f t="shared" si="85"/>
        <v>1180.1707805579745</v>
      </c>
      <c r="BN51">
        <f t="shared" si="86"/>
        <v>0.84298916455527617</v>
      </c>
      <c r="BO51">
        <f t="shared" si="87"/>
        <v>0.19597832911055235</v>
      </c>
      <c r="BP51">
        <v>6</v>
      </c>
      <c r="BQ51">
        <v>0.5</v>
      </c>
      <c r="BR51" t="s">
        <v>297</v>
      </c>
      <c r="BS51">
        <v>2</v>
      </c>
      <c r="BT51">
        <v>1607540849.8499999</v>
      </c>
      <c r="BU51">
        <v>381.40023333333301</v>
      </c>
      <c r="BV51">
        <v>399.99663333333302</v>
      </c>
      <c r="BW51">
        <v>8.45751733333333</v>
      </c>
      <c r="BX51">
        <v>0.188319866666667</v>
      </c>
      <c r="BY51">
        <v>380.526366666667</v>
      </c>
      <c r="BZ51">
        <v>8.3872049999999998</v>
      </c>
      <c r="CA51">
        <v>500.21723333333301</v>
      </c>
      <c r="CB51">
        <v>101.693266666667</v>
      </c>
      <c r="CC51">
        <v>0.10001241</v>
      </c>
      <c r="CD51">
        <v>36.413226666666702</v>
      </c>
      <c r="CE51">
        <v>35.623510000000003</v>
      </c>
      <c r="CF51">
        <v>999.9</v>
      </c>
      <c r="CG51">
        <v>0</v>
      </c>
      <c r="CH51">
        <v>0</v>
      </c>
      <c r="CI51">
        <v>9998.2046666666593</v>
      </c>
      <c r="CJ51">
        <v>0</v>
      </c>
      <c r="CK51">
        <v>321.102033333333</v>
      </c>
      <c r="CL51">
        <v>1399.9833333333299</v>
      </c>
      <c r="CM51">
        <v>0.90000473333333297</v>
      </c>
      <c r="CN51">
        <v>9.9995070000000005E-2</v>
      </c>
      <c r="CO51">
        <v>0</v>
      </c>
      <c r="CP51">
        <v>1028.0696666666699</v>
      </c>
      <c r="CQ51">
        <v>4.9994800000000001</v>
      </c>
      <c r="CR51">
        <v>14859.2133333333</v>
      </c>
      <c r="CS51">
        <v>11417.4566666667</v>
      </c>
      <c r="CT51">
        <v>45.981033333333301</v>
      </c>
      <c r="CU51">
        <v>47.6291333333333</v>
      </c>
      <c r="CV51">
        <v>46.686999999999998</v>
      </c>
      <c r="CW51">
        <v>47.318366666666599</v>
      </c>
      <c r="CX51">
        <v>48.7665333333333</v>
      </c>
      <c r="CY51">
        <v>1255.491</v>
      </c>
      <c r="CZ51">
        <v>139.49266666666699</v>
      </c>
      <c r="DA51">
        <v>0</v>
      </c>
      <c r="DB51">
        <v>119.700000047684</v>
      </c>
      <c r="DC51">
        <v>0</v>
      </c>
      <c r="DD51">
        <v>1025.7693461538499</v>
      </c>
      <c r="DE51">
        <v>-494.94800032563001</v>
      </c>
      <c r="DF51">
        <v>-6774.0854745319002</v>
      </c>
      <c r="DG51">
        <v>14827.6307692308</v>
      </c>
      <c r="DH51">
        <v>15</v>
      </c>
      <c r="DI51">
        <v>1607540548.5999999</v>
      </c>
      <c r="DJ51" t="s">
        <v>464</v>
      </c>
      <c r="DK51">
        <v>1607540546.5999999</v>
      </c>
      <c r="DL51">
        <v>1607540548.5999999</v>
      </c>
      <c r="DM51">
        <v>7</v>
      </c>
      <c r="DN51">
        <v>6.7000000000000004E-2</v>
      </c>
      <c r="DO51">
        <v>2E-3</v>
      </c>
      <c r="DP51">
        <v>0.86</v>
      </c>
      <c r="DQ51">
        <v>6.0999999999999999E-2</v>
      </c>
      <c r="DR51">
        <v>400</v>
      </c>
      <c r="DS51">
        <v>0</v>
      </c>
      <c r="DT51">
        <v>0.26</v>
      </c>
      <c r="DU51">
        <v>0.14000000000000001</v>
      </c>
      <c r="DV51">
        <v>12.8626824705762</v>
      </c>
      <c r="DW51">
        <v>-1.2073854404931199</v>
      </c>
      <c r="DX51">
        <v>9.0576583524990303E-2</v>
      </c>
      <c r="DY51">
        <v>0</v>
      </c>
      <c r="DZ51">
        <v>-18.596553333333301</v>
      </c>
      <c r="EA51">
        <v>1.7451176863180999</v>
      </c>
      <c r="EB51">
        <v>0.12938646692070299</v>
      </c>
      <c r="EC51">
        <v>0</v>
      </c>
      <c r="ED51">
        <v>8.2691979999999994</v>
      </c>
      <c r="EE51">
        <v>-0.80240302558397603</v>
      </c>
      <c r="EF51">
        <v>5.7922814468912003E-2</v>
      </c>
      <c r="EG51">
        <v>0</v>
      </c>
      <c r="EH51">
        <v>0</v>
      </c>
      <c r="EI51">
        <v>3</v>
      </c>
      <c r="EJ51" t="s">
        <v>320</v>
      </c>
      <c r="EK51">
        <v>100</v>
      </c>
      <c r="EL51">
        <v>100</v>
      </c>
      <c r="EM51">
        <v>0.873</v>
      </c>
      <c r="EN51">
        <v>6.8699999999999997E-2</v>
      </c>
      <c r="EO51">
        <v>1.02666516531148</v>
      </c>
      <c r="EP51">
        <v>-1.6043650578588901E-5</v>
      </c>
      <c r="EQ51">
        <v>-1.15305589960158E-6</v>
      </c>
      <c r="ER51">
        <v>3.6581349982770798E-10</v>
      </c>
      <c r="ES51">
        <v>6.2606474772632495E-2</v>
      </c>
      <c r="ET51">
        <v>-1.48585495900011E-2</v>
      </c>
      <c r="EU51">
        <v>2.0620247853856302E-3</v>
      </c>
      <c r="EV51">
        <v>-2.1578943166311499E-5</v>
      </c>
      <c r="EW51">
        <v>18</v>
      </c>
      <c r="EX51">
        <v>2225</v>
      </c>
      <c r="EY51">
        <v>1</v>
      </c>
      <c r="EZ51">
        <v>25</v>
      </c>
      <c r="FA51">
        <v>5.2</v>
      </c>
      <c r="FB51">
        <v>5.2</v>
      </c>
      <c r="FC51">
        <v>2</v>
      </c>
      <c r="FD51">
        <v>511.08100000000002</v>
      </c>
      <c r="FE51">
        <v>482.55900000000003</v>
      </c>
      <c r="FF51">
        <v>35.506700000000002</v>
      </c>
      <c r="FG51">
        <v>34.497100000000003</v>
      </c>
      <c r="FH51">
        <v>29.9998</v>
      </c>
      <c r="FI51">
        <v>34.322600000000001</v>
      </c>
      <c r="FJ51">
        <v>34.348199999999999</v>
      </c>
      <c r="FK51">
        <v>18.876799999999999</v>
      </c>
      <c r="FL51">
        <v>100</v>
      </c>
      <c r="FM51">
        <v>0</v>
      </c>
      <c r="FN51">
        <v>-999.9</v>
      </c>
      <c r="FO51">
        <v>400</v>
      </c>
      <c r="FP51">
        <v>60.831200000000003</v>
      </c>
      <c r="FQ51">
        <v>97.815200000000004</v>
      </c>
      <c r="FR51">
        <v>102.105</v>
      </c>
    </row>
    <row r="52" spans="1:174" x14ac:dyDescent="0.25">
      <c r="A52">
        <v>36</v>
      </c>
      <c r="B52">
        <v>1607541064.0999999</v>
      </c>
      <c r="C52">
        <v>7650</v>
      </c>
      <c r="D52" t="s">
        <v>469</v>
      </c>
      <c r="E52" t="s">
        <v>470</v>
      </c>
      <c r="F52" t="s">
        <v>471</v>
      </c>
      <c r="G52" t="s">
        <v>434</v>
      </c>
      <c r="H52">
        <v>1607541056.3499999</v>
      </c>
      <c r="I52">
        <f t="shared" si="44"/>
        <v>2.9556909346926943E-3</v>
      </c>
      <c r="J52">
        <f t="shared" si="45"/>
        <v>2.9556909346926945</v>
      </c>
      <c r="K52">
        <f t="shared" si="46"/>
        <v>-25.350096453476937</v>
      </c>
      <c r="L52">
        <f t="shared" si="47"/>
        <v>428.847266666667</v>
      </c>
      <c r="M52">
        <f t="shared" si="48"/>
        <v>1138.605679818028</v>
      </c>
      <c r="N52">
        <f t="shared" si="49"/>
        <v>115.90369425367895</v>
      </c>
      <c r="O52">
        <f t="shared" si="50"/>
        <v>43.654254812081348</v>
      </c>
      <c r="P52">
        <f t="shared" si="51"/>
        <v>5.2361297609922884E-2</v>
      </c>
      <c r="Q52">
        <f t="shared" si="52"/>
        <v>2.9587580692648108</v>
      </c>
      <c r="R52">
        <f t="shared" si="53"/>
        <v>5.185190330179288E-2</v>
      </c>
      <c r="S52">
        <f t="shared" si="54"/>
        <v>3.2452793506124691E-2</v>
      </c>
      <c r="T52">
        <f t="shared" si="55"/>
        <v>231.29067894564943</v>
      </c>
      <c r="U52">
        <f t="shared" si="56"/>
        <v>37.240674600124663</v>
      </c>
      <c r="V52">
        <f t="shared" si="57"/>
        <v>36.091143333333299</v>
      </c>
      <c r="W52">
        <f t="shared" si="58"/>
        <v>5.9987623672679531</v>
      </c>
      <c r="X52">
        <f t="shared" si="59"/>
        <v>6.1089721152928442</v>
      </c>
      <c r="Y52">
        <f t="shared" si="60"/>
        <v>0.37796583667295192</v>
      </c>
      <c r="Z52">
        <f t="shared" si="61"/>
        <v>6.1870610888331656</v>
      </c>
      <c r="AA52">
        <f t="shared" si="62"/>
        <v>5.6207965305950012</v>
      </c>
      <c r="AB52">
        <f t="shared" si="63"/>
        <v>-130.34597021994782</v>
      </c>
      <c r="AC52">
        <f t="shared" si="64"/>
        <v>89.915637781876143</v>
      </c>
      <c r="AD52">
        <f t="shared" si="65"/>
        <v>7.1925769849279453</v>
      </c>
      <c r="AE52">
        <f t="shared" si="66"/>
        <v>198.0529234925057</v>
      </c>
      <c r="AF52">
        <v>0</v>
      </c>
      <c r="AG52">
        <v>0</v>
      </c>
      <c r="AH52">
        <f t="shared" si="67"/>
        <v>1</v>
      </c>
      <c r="AI52">
        <f t="shared" si="68"/>
        <v>0</v>
      </c>
      <c r="AJ52">
        <f t="shared" si="69"/>
        <v>52086.721201252825</v>
      </c>
      <c r="AK52" t="s">
        <v>294</v>
      </c>
      <c r="AL52">
        <v>10143.9</v>
      </c>
      <c r="AM52">
        <v>715.47692307692296</v>
      </c>
      <c r="AN52">
        <v>3262.08</v>
      </c>
      <c r="AO52">
        <f t="shared" si="70"/>
        <v>0.78066849277855754</v>
      </c>
      <c r="AP52">
        <v>-0.57774747981622299</v>
      </c>
      <c r="AQ52" t="s">
        <v>472</v>
      </c>
      <c r="AR52">
        <v>15470.5</v>
      </c>
      <c r="AS52">
        <v>931.12684000000002</v>
      </c>
      <c r="AT52">
        <v>924.54</v>
      </c>
      <c r="AU52">
        <f t="shared" si="71"/>
        <v>-7.1244510783741166E-3</v>
      </c>
      <c r="AV52">
        <v>0.5</v>
      </c>
      <c r="AW52">
        <f t="shared" si="72"/>
        <v>1180.18257956156</v>
      </c>
      <c r="AX52">
        <f t="shared" si="73"/>
        <v>-25.350096453476937</v>
      </c>
      <c r="AY52">
        <f t="shared" si="74"/>
        <v>-4.2040765258178512</v>
      </c>
      <c r="AZ52">
        <f t="shared" si="75"/>
        <v>-2.0990268287864142E-2</v>
      </c>
      <c r="BA52">
        <f t="shared" si="76"/>
        <v>2.528327600752807</v>
      </c>
      <c r="BB52" t="s">
        <v>473</v>
      </c>
      <c r="BC52">
        <v>931.12684000000002</v>
      </c>
      <c r="BD52">
        <v>710.13</v>
      </c>
      <c r="BE52">
        <f t="shared" si="77"/>
        <v>0.23190992277240574</v>
      </c>
      <c r="BF52">
        <f t="shared" si="78"/>
        <v>-3.0720768620866812E-2</v>
      </c>
      <c r="BG52">
        <f t="shared" si="79"/>
        <v>0.91598189619702586</v>
      </c>
      <c r="BH52">
        <f t="shared" si="80"/>
        <v>-3.1506472098961902E-2</v>
      </c>
      <c r="BI52">
        <f t="shared" si="81"/>
        <v>0.91790511885516268</v>
      </c>
      <c r="BJ52">
        <f t="shared" si="82"/>
        <v>-2.3429395957199721E-2</v>
      </c>
      <c r="BK52">
        <f t="shared" si="83"/>
        <v>1.0234293959571996</v>
      </c>
      <c r="BL52">
        <f t="shared" si="84"/>
        <v>1399.9970000000001</v>
      </c>
      <c r="BM52">
        <f t="shared" si="85"/>
        <v>1180.18257956156</v>
      </c>
      <c r="BN52">
        <f t="shared" si="86"/>
        <v>0.84298936323546403</v>
      </c>
      <c r="BO52">
        <f t="shared" si="87"/>
        <v>0.19597872647092821</v>
      </c>
      <c r="BP52">
        <v>6</v>
      </c>
      <c r="BQ52">
        <v>0.5</v>
      </c>
      <c r="BR52" t="s">
        <v>297</v>
      </c>
      <c r="BS52">
        <v>2</v>
      </c>
      <c r="BT52">
        <v>1607541056.3499999</v>
      </c>
      <c r="BU52">
        <v>428.847266666667</v>
      </c>
      <c r="BV52">
        <v>400.00799999999998</v>
      </c>
      <c r="BW52">
        <v>3.7130313333333298</v>
      </c>
      <c r="BX52">
        <v>0.186683933333333</v>
      </c>
      <c r="BY52">
        <v>428.0102</v>
      </c>
      <c r="BZ52">
        <v>3.6743526666666702</v>
      </c>
      <c r="CA52">
        <v>501.03680000000003</v>
      </c>
      <c r="CB52">
        <v>101.692133333333</v>
      </c>
      <c r="CC52">
        <v>0.102277416666667</v>
      </c>
      <c r="CD52">
        <v>36.654833333333301</v>
      </c>
      <c r="CE52">
        <v>36.091143333333299</v>
      </c>
      <c r="CF52">
        <v>999.9</v>
      </c>
      <c r="CG52">
        <v>0</v>
      </c>
      <c r="CH52">
        <v>0</v>
      </c>
      <c r="CI52">
        <v>9998.2729999999992</v>
      </c>
      <c r="CJ52">
        <v>0</v>
      </c>
      <c r="CK52">
        <v>572.84733333333304</v>
      </c>
      <c r="CL52">
        <v>1399.9970000000001</v>
      </c>
      <c r="CM52">
        <v>0.89999776666666698</v>
      </c>
      <c r="CN52">
        <v>0.100002243333333</v>
      </c>
      <c r="CO52">
        <v>0</v>
      </c>
      <c r="CP52">
        <v>934.28803333333303</v>
      </c>
      <c r="CQ52">
        <v>4.9994800000000001</v>
      </c>
      <c r="CR52">
        <v>13904.5133333333</v>
      </c>
      <c r="CS52">
        <v>11417.56</v>
      </c>
      <c r="CT52">
        <v>46.218499999999999</v>
      </c>
      <c r="CU52">
        <v>47.851900000000001</v>
      </c>
      <c r="CV52">
        <v>46.870800000000003</v>
      </c>
      <c r="CW52">
        <v>47.603999999999999</v>
      </c>
      <c r="CX52">
        <v>48.9664</v>
      </c>
      <c r="CY52">
        <v>1255.4943333333299</v>
      </c>
      <c r="CZ52">
        <v>139.50333333333299</v>
      </c>
      <c r="DA52">
        <v>0</v>
      </c>
      <c r="DB52">
        <v>205.5</v>
      </c>
      <c r="DC52">
        <v>0</v>
      </c>
      <c r="DD52">
        <v>931.12684000000002</v>
      </c>
      <c r="DE52">
        <v>-453.879768554809</v>
      </c>
      <c r="DF52">
        <v>-6032.1846065993204</v>
      </c>
      <c r="DG52">
        <v>13862.412</v>
      </c>
      <c r="DH52">
        <v>15</v>
      </c>
      <c r="DI52">
        <v>1607540548.5999999</v>
      </c>
      <c r="DJ52" t="s">
        <v>464</v>
      </c>
      <c r="DK52">
        <v>1607540546.5999999</v>
      </c>
      <c r="DL52">
        <v>1607540548.5999999</v>
      </c>
      <c r="DM52">
        <v>7</v>
      </c>
      <c r="DN52">
        <v>6.7000000000000004E-2</v>
      </c>
      <c r="DO52">
        <v>2E-3</v>
      </c>
      <c r="DP52">
        <v>0.86</v>
      </c>
      <c r="DQ52">
        <v>6.0999999999999999E-2</v>
      </c>
      <c r="DR52">
        <v>400</v>
      </c>
      <c r="DS52">
        <v>0</v>
      </c>
      <c r="DT52">
        <v>0.26</v>
      </c>
      <c r="DU52">
        <v>0.14000000000000001</v>
      </c>
      <c r="DV52">
        <v>-27.3547341897143</v>
      </c>
      <c r="DW52">
        <v>165.16534659595899</v>
      </c>
      <c r="DX52">
        <v>13.6992118835854</v>
      </c>
      <c r="DY52">
        <v>0</v>
      </c>
      <c r="DZ52">
        <v>30.099903333333302</v>
      </c>
      <c r="EA52">
        <v>-218.92751839822</v>
      </c>
      <c r="EB52">
        <v>16.296889274336401</v>
      </c>
      <c r="EC52">
        <v>0</v>
      </c>
      <c r="ED52">
        <v>3.63038333333333</v>
      </c>
      <c r="EE52">
        <v>-19.2684696774194</v>
      </c>
      <c r="EF52">
        <v>1.4405011942499599</v>
      </c>
      <c r="EG52">
        <v>0</v>
      </c>
      <c r="EH52">
        <v>0</v>
      </c>
      <c r="EI52">
        <v>3</v>
      </c>
      <c r="EJ52" t="s">
        <v>320</v>
      </c>
      <c r="EK52">
        <v>100</v>
      </c>
      <c r="EL52">
        <v>100</v>
      </c>
      <c r="EM52">
        <v>0.85399999999999998</v>
      </c>
      <c r="EN52">
        <v>4.3099999999999999E-2</v>
      </c>
      <c r="EO52">
        <v>1.02666516531148</v>
      </c>
      <c r="EP52">
        <v>-1.6043650578588901E-5</v>
      </c>
      <c r="EQ52">
        <v>-1.15305589960158E-6</v>
      </c>
      <c r="ER52">
        <v>3.6581349982770798E-10</v>
      </c>
      <c r="ES52">
        <v>6.2606474772632495E-2</v>
      </c>
      <c r="ET52">
        <v>-1.48585495900011E-2</v>
      </c>
      <c r="EU52">
        <v>2.0620247853856302E-3</v>
      </c>
      <c r="EV52">
        <v>-2.1578943166311499E-5</v>
      </c>
      <c r="EW52">
        <v>18</v>
      </c>
      <c r="EX52">
        <v>2225</v>
      </c>
      <c r="EY52">
        <v>1</v>
      </c>
      <c r="EZ52">
        <v>25</v>
      </c>
      <c r="FA52">
        <v>8.6</v>
      </c>
      <c r="FB52">
        <v>8.6</v>
      </c>
      <c r="FC52">
        <v>2</v>
      </c>
      <c r="FD52">
        <v>504.34100000000001</v>
      </c>
      <c r="FE52">
        <v>482.39600000000002</v>
      </c>
      <c r="FF52">
        <v>35.574599999999997</v>
      </c>
      <c r="FG52">
        <v>34.539499999999997</v>
      </c>
      <c r="FH52">
        <v>30.000599999999999</v>
      </c>
      <c r="FI52">
        <v>34.3384</v>
      </c>
      <c r="FJ52">
        <v>34.368099999999998</v>
      </c>
      <c r="FK52">
        <v>18.871300000000002</v>
      </c>
      <c r="FL52">
        <v>100</v>
      </c>
      <c r="FM52">
        <v>0</v>
      </c>
      <c r="FN52">
        <v>-999.9</v>
      </c>
      <c r="FO52">
        <v>400</v>
      </c>
      <c r="FP52">
        <v>60.831200000000003</v>
      </c>
      <c r="FQ52">
        <v>97.797499999999999</v>
      </c>
      <c r="FR52">
        <v>102.083</v>
      </c>
    </row>
    <row r="53" spans="1:174" x14ac:dyDescent="0.25">
      <c r="A53">
        <v>37</v>
      </c>
      <c r="B53">
        <v>1607541247.0999999</v>
      </c>
      <c r="C53">
        <v>7833</v>
      </c>
      <c r="D53" t="s">
        <v>474</v>
      </c>
      <c r="E53" t="s">
        <v>475</v>
      </c>
      <c r="F53" t="s">
        <v>471</v>
      </c>
      <c r="G53" t="s">
        <v>434</v>
      </c>
      <c r="H53">
        <v>1607541239.0999999</v>
      </c>
      <c r="I53">
        <f t="shared" si="44"/>
        <v>3.4696315772782016E-4</v>
      </c>
      <c r="J53">
        <f t="shared" si="45"/>
        <v>0.34696315772782016</v>
      </c>
      <c r="K53">
        <f t="shared" si="46"/>
        <v>-0.10286897253021511</v>
      </c>
      <c r="L53">
        <f t="shared" si="47"/>
        <v>399.96074193548401</v>
      </c>
      <c r="M53">
        <f t="shared" si="48"/>
        <v>389.77828493064453</v>
      </c>
      <c r="N53">
        <f t="shared" si="49"/>
        <v>39.672774262348696</v>
      </c>
      <c r="O53">
        <f t="shared" si="50"/>
        <v>40.709174528363896</v>
      </c>
      <c r="P53">
        <f t="shared" si="51"/>
        <v>5.3685522616553601E-3</v>
      </c>
      <c r="Q53">
        <f t="shared" si="52"/>
        <v>2.9592397691573784</v>
      </c>
      <c r="R53">
        <f t="shared" si="53"/>
        <v>5.3631473417373723E-3</v>
      </c>
      <c r="S53">
        <f t="shared" si="54"/>
        <v>3.3524522347351364E-3</v>
      </c>
      <c r="T53">
        <f t="shared" si="55"/>
        <v>231.29196080894587</v>
      </c>
      <c r="U53">
        <f t="shared" si="56"/>
        <v>37.768416834471189</v>
      </c>
      <c r="V53">
        <f t="shared" si="57"/>
        <v>37.376503225806502</v>
      </c>
      <c r="W53">
        <f t="shared" si="58"/>
        <v>6.4356090842630245</v>
      </c>
      <c r="X53">
        <f t="shared" si="59"/>
        <v>0.99377230964676266</v>
      </c>
      <c r="Y53">
        <f t="shared" si="60"/>
        <v>6.1016266924368866E-2</v>
      </c>
      <c r="Z53">
        <f t="shared" si="61"/>
        <v>6.1398638633891061</v>
      </c>
      <c r="AA53">
        <f t="shared" si="62"/>
        <v>6.3745928173386552</v>
      </c>
      <c r="AB53">
        <f t="shared" si="63"/>
        <v>-15.301075255796869</v>
      </c>
      <c r="AC53">
        <f t="shared" si="64"/>
        <v>-137.44965238167484</v>
      </c>
      <c r="AD53">
        <f t="shared" si="65"/>
        <v>-11.054332241413642</v>
      </c>
      <c r="AE53">
        <f t="shared" si="66"/>
        <v>67.486900930060528</v>
      </c>
      <c r="AF53">
        <v>0</v>
      </c>
      <c r="AG53">
        <v>0</v>
      </c>
      <c r="AH53">
        <f t="shared" si="67"/>
        <v>1</v>
      </c>
      <c r="AI53">
        <f t="shared" si="68"/>
        <v>0</v>
      </c>
      <c r="AJ53">
        <f t="shared" si="69"/>
        <v>52123.723208927855</v>
      </c>
      <c r="AK53" t="s">
        <v>294</v>
      </c>
      <c r="AL53">
        <v>10143.9</v>
      </c>
      <c r="AM53">
        <v>715.47692307692296</v>
      </c>
      <c r="AN53">
        <v>3262.08</v>
      </c>
      <c r="AO53">
        <f t="shared" si="70"/>
        <v>0.78066849277855754</v>
      </c>
      <c r="AP53">
        <v>-0.57774747981622299</v>
      </c>
      <c r="AQ53" t="s">
        <v>476</v>
      </c>
      <c r="AR53">
        <v>15499.7</v>
      </c>
      <c r="AS53">
        <v>1047.1756</v>
      </c>
      <c r="AT53">
        <v>1084.9000000000001</v>
      </c>
      <c r="AU53">
        <f t="shared" si="71"/>
        <v>3.477223707254129E-2</v>
      </c>
      <c r="AV53">
        <v>0.5</v>
      </c>
      <c r="AW53">
        <f t="shared" si="72"/>
        <v>1180.1894241350988</v>
      </c>
      <c r="AX53">
        <f t="shared" si="73"/>
        <v>-0.10286897253021511</v>
      </c>
      <c r="AY53">
        <f t="shared" si="74"/>
        <v>20.51891322326582</v>
      </c>
      <c r="AZ53">
        <f t="shared" si="75"/>
        <v>4.0237482015569015E-4</v>
      </c>
      <c r="BA53">
        <f t="shared" si="76"/>
        <v>2.0068024702737577</v>
      </c>
      <c r="BB53" t="s">
        <v>477</v>
      </c>
      <c r="BC53">
        <v>1047.1756</v>
      </c>
      <c r="BD53">
        <v>832.69</v>
      </c>
      <c r="BE53">
        <f t="shared" si="77"/>
        <v>0.23247303898976868</v>
      </c>
      <c r="BF53">
        <f t="shared" si="78"/>
        <v>0.14957535387177373</v>
      </c>
      <c r="BG53">
        <f t="shared" si="79"/>
        <v>0.89618381569035843</v>
      </c>
      <c r="BH53">
        <f t="shared" si="80"/>
        <v>0.10211706402915159</v>
      </c>
      <c r="BI53">
        <f t="shared" si="81"/>
        <v>0.85493496011579817</v>
      </c>
      <c r="BJ53">
        <f t="shared" si="82"/>
        <v>0.11893888801026997</v>
      </c>
      <c r="BK53">
        <f t="shared" si="83"/>
        <v>0.88106111198973003</v>
      </c>
      <c r="BL53">
        <f t="shared" si="84"/>
        <v>1400.0051612903201</v>
      </c>
      <c r="BM53">
        <f t="shared" si="85"/>
        <v>1180.1894241350988</v>
      </c>
      <c r="BN53">
        <f t="shared" si="86"/>
        <v>0.84298933801599174</v>
      </c>
      <c r="BO53">
        <f t="shared" si="87"/>
        <v>0.19597867603198366</v>
      </c>
      <c r="BP53">
        <v>6</v>
      </c>
      <c r="BQ53">
        <v>0.5</v>
      </c>
      <c r="BR53" t="s">
        <v>297</v>
      </c>
      <c r="BS53">
        <v>2</v>
      </c>
      <c r="BT53">
        <v>1607541239.0999999</v>
      </c>
      <c r="BU53">
        <v>399.96074193548401</v>
      </c>
      <c r="BV53">
        <v>400.003806451613</v>
      </c>
      <c r="BW53">
        <v>0.59947448387096802</v>
      </c>
      <c r="BX53">
        <v>0.18354877419354801</v>
      </c>
      <c r="BY53">
        <v>399.10080645161298</v>
      </c>
      <c r="BZ53">
        <v>0.54434667741935505</v>
      </c>
      <c r="CA53">
        <v>500.21696774193498</v>
      </c>
      <c r="CB53">
        <v>101.682967741936</v>
      </c>
      <c r="CC53">
        <v>9.9958080645161304E-2</v>
      </c>
      <c r="CD53">
        <v>36.514958064516101</v>
      </c>
      <c r="CE53">
        <v>37.376503225806502</v>
      </c>
      <c r="CF53">
        <v>999.9</v>
      </c>
      <c r="CG53">
        <v>0</v>
      </c>
      <c r="CH53">
        <v>0</v>
      </c>
      <c r="CI53">
        <v>10001.906129032301</v>
      </c>
      <c r="CJ53">
        <v>0</v>
      </c>
      <c r="CK53">
        <v>699.12690322580602</v>
      </c>
      <c r="CL53">
        <v>1400.0051612903201</v>
      </c>
      <c r="CM53">
        <v>0.89999838709677404</v>
      </c>
      <c r="CN53">
        <v>0.10000161612903199</v>
      </c>
      <c r="CO53">
        <v>0</v>
      </c>
      <c r="CP53">
        <v>1047.59419354839</v>
      </c>
      <c r="CQ53">
        <v>4.9994800000000001</v>
      </c>
      <c r="CR53">
        <v>14831.109677419399</v>
      </c>
      <c r="CS53">
        <v>11417.6225806452</v>
      </c>
      <c r="CT53">
        <v>46.269935483871002</v>
      </c>
      <c r="CU53">
        <v>47.8241935483871</v>
      </c>
      <c r="CV53">
        <v>46.9491935483871</v>
      </c>
      <c r="CW53">
        <v>47.550096774193499</v>
      </c>
      <c r="CX53">
        <v>49.025967741935503</v>
      </c>
      <c r="CY53">
        <v>1255.50225806452</v>
      </c>
      <c r="CZ53">
        <v>139.50290322580599</v>
      </c>
      <c r="DA53">
        <v>0</v>
      </c>
      <c r="DB53">
        <v>181.90000009536701</v>
      </c>
      <c r="DC53">
        <v>0</v>
      </c>
      <c r="DD53">
        <v>1047.1756</v>
      </c>
      <c r="DE53">
        <v>-40.104615310569599</v>
      </c>
      <c r="DF53">
        <v>-638.93076815070299</v>
      </c>
      <c r="DG53">
        <v>14825.8</v>
      </c>
      <c r="DH53">
        <v>15</v>
      </c>
      <c r="DI53">
        <v>1607540548.5999999</v>
      </c>
      <c r="DJ53" t="s">
        <v>464</v>
      </c>
      <c r="DK53">
        <v>1607540546.5999999</v>
      </c>
      <c r="DL53">
        <v>1607540548.5999999</v>
      </c>
      <c r="DM53">
        <v>7</v>
      </c>
      <c r="DN53">
        <v>6.7000000000000004E-2</v>
      </c>
      <c r="DO53">
        <v>2E-3</v>
      </c>
      <c r="DP53">
        <v>0.86</v>
      </c>
      <c r="DQ53">
        <v>6.0999999999999999E-2</v>
      </c>
      <c r="DR53">
        <v>400</v>
      </c>
      <c r="DS53">
        <v>0</v>
      </c>
      <c r="DT53">
        <v>0.26</v>
      </c>
      <c r="DU53">
        <v>0.14000000000000001</v>
      </c>
      <c r="DV53">
        <v>-0.109231199359726</v>
      </c>
      <c r="DW53">
        <v>0.38983042487875802</v>
      </c>
      <c r="DX53">
        <v>3.49662420226306E-2</v>
      </c>
      <c r="DY53">
        <v>1</v>
      </c>
      <c r="DZ53">
        <v>-4.1429651999999997E-2</v>
      </c>
      <c r="EA53">
        <v>-0.34077180120133499</v>
      </c>
      <c r="EB53">
        <v>3.3467414162638202E-2</v>
      </c>
      <c r="EC53">
        <v>0</v>
      </c>
      <c r="ED53">
        <v>0.41743946666666698</v>
      </c>
      <c r="EE53">
        <v>-0.41736571301446102</v>
      </c>
      <c r="EF53">
        <v>3.0255504919196999E-2</v>
      </c>
      <c r="EG53">
        <v>0</v>
      </c>
      <c r="EH53">
        <v>1</v>
      </c>
      <c r="EI53">
        <v>3</v>
      </c>
      <c r="EJ53" t="s">
        <v>334</v>
      </c>
      <c r="EK53">
        <v>100</v>
      </c>
      <c r="EL53">
        <v>100</v>
      </c>
      <c r="EM53">
        <v>0.86</v>
      </c>
      <c r="EN53">
        <v>5.57E-2</v>
      </c>
      <c r="EO53">
        <v>1.02666516531148</v>
      </c>
      <c r="EP53">
        <v>-1.6043650578588901E-5</v>
      </c>
      <c r="EQ53">
        <v>-1.15305589960158E-6</v>
      </c>
      <c r="ER53">
        <v>3.6581349982770798E-10</v>
      </c>
      <c r="ES53">
        <v>6.2606474772632495E-2</v>
      </c>
      <c r="ET53">
        <v>-1.48585495900011E-2</v>
      </c>
      <c r="EU53">
        <v>2.0620247853856302E-3</v>
      </c>
      <c r="EV53">
        <v>-2.1578943166311499E-5</v>
      </c>
      <c r="EW53">
        <v>18</v>
      </c>
      <c r="EX53">
        <v>2225</v>
      </c>
      <c r="EY53">
        <v>1</v>
      </c>
      <c r="EZ53">
        <v>25</v>
      </c>
      <c r="FA53">
        <v>11.7</v>
      </c>
      <c r="FB53">
        <v>11.6</v>
      </c>
      <c r="FC53">
        <v>2</v>
      </c>
      <c r="FD53">
        <v>503.74799999999999</v>
      </c>
      <c r="FE53">
        <v>481.87</v>
      </c>
      <c r="FF53">
        <v>35.531799999999997</v>
      </c>
      <c r="FG53">
        <v>34.618299999999998</v>
      </c>
      <c r="FH53">
        <v>29.999700000000001</v>
      </c>
      <c r="FI53">
        <v>34.388199999999998</v>
      </c>
      <c r="FJ53">
        <v>34.4131</v>
      </c>
      <c r="FK53">
        <v>18.867899999999999</v>
      </c>
      <c r="FL53">
        <v>100</v>
      </c>
      <c r="FM53">
        <v>0</v>
      </c>
      <c r="FN53">
        <v>-999.9</v>
      </c>
      <c r="FO53">
        <v>400</v>
      </c>
      <c r="FP53">
        <v>60.831200000000003</v>
      </c>
      <c r="FQ53">
        <v>97.796099999999996</v>
      </c>
      <c r="FR53">
        <v>102.075</v>
      </c>
    </row>
    <row r="54" spans="1:174" x14ac:dyDescent="0.25">
      <c r="A54">
        <v>38</v>
      </c>
      <c r="B54">
        <v>1607541690.5999999</v>
      </c>
      <c r="C54">
        <v>8276.5</v>
      </c>
      <c r="D54" t="s">
        <v>478</v>
      </c>
      <c r="E54" t="s">
        <v>479</v>
      </c>
      <c r="F54" t="s">
        <v>330</v>
      </c>
      <c r="G54" t="s">
        <v>293</v>
      </c>
      <c r="H54">
        <v>1607541682.8499999</v>
      </c>
      <c r="I54">
        <f t="shared" si="44"/>
        <v>5.0604311246811662E-3</v>
      </c>
      <c r="J54">
        <f t="shared" si="45"/>
        <v>5.0604311246811662</v>
      </c>
      <c r="K54">
        <f t="shared" si="46"/>
        <v>10.535171693209087</v>
      </c>
      <c r="L54">
        <f t="shared" si="47"/>
        <v>385.03856666666701</v>
      </c>
      <c r="M54">
        <f t="shared" si="48"/>
        <v>183.92208331505785</v>
      </c>
      <c r="N54">
        <f t="shared" si="49"/>
        <v>18.717225456301829</v>
      </c>
      <c r="O54">
        <f t="shared" si="50"/>
        <v>39.184275926920606</v>
      </c>
      <c r="P54">
        <f t="shared" si="51"/>
        <v>9.6745882072816786E-2</v>
      </c>
      <c r="Q54">
        <f t="shared" si="52"/>
        <v>2.9595621727982184</v>
      </c>
      <c r="R54">
        <f t="shared" si="53"/>
        <v>9.5022675303457746E-2</v>
      </c>
      <c r="S54">
        <f t="shared" si="54"/>
        <v>5.9541438795033763E-2</v>
      </c>
      <c r="T54">
        <f t="shared" si="55"/>
        <v>231.28829069188095</v>
      </c>
      <c r="U54">
        <f t="shared" si="56"/>
        <v>36.137381394478858</v>
      </c>
      <c r="V54">
        <f t="shared" si="57"/>
        <v>35.723619999999997</v>
      </c>
      <c r="W54">
        <f t="shared" si="58"/>
        <v>5.8786910290374061</v>
      </c>
      <c r="X54">
        <f t="shared" si="59"/>
        <v>10.543684287332859</v>
      </c>
      <c r="Y54">
        <f t="shared" si="60"/>
        <v>0.63245882760865724</v>
      </c>
      <c r="Z54">
        <f t="shared" si="61"/>
        <v>5.9984613572742385</v>
      </c>
      <c r="AA54">
        <f t="shared" si="62"/>
        <v>5.2462322014287492</v>
      </c>
      <c r="AB54">
        <f t="shared" si="63"/>
        <v>-223.16501259843943</v>
      </c>
      <c r="AC54">
        <f t="shared" si="64"/>
        <v>58.494794313397279</v>
      </c>
      <c r="AD54">
        <f t="shared" si="65"/>
        <v>4.6567620181738691</v>
      </c>
      <c r="AE54">
        <f t="shared" si="66"/>
        <v>71.274834425012671</v>
      </c>
      <c r="AF54">
        <v>0</v>
      </c>
      <c r="AG54">
        <v>0</v>
      </c>
      <c r="AH54">
        <f t="shared" si="67"/>
        <v>1</v>
      </c>
      <c r="AI54">
        <f t="shared" si="68"/>
        <v>0</v>
      </c>
      <c r="AJ54">
        <f t="shared" si="69"/>
        <v>52204.167859629517</v>
      </c>
      <c r="AK54" t="s">
        <v>294</v>
      </c>
      <c r="AL54">
        <v>10143.9</v>
      </c>
      <c r="AM54">
        <v>715.47692307692296</v>
      </c>
      <c r="AN54">
        <v>3262.08</v>
      </c>
      <c r="AO54">
        <f t="shared" si="70"/>
        <v>0.78066849277855754</v>
      </c>
      <c r="AP54">
        <v>-0.57774747981622299</v>
      </c>
      <c r="AQ54" t="s">
        <v>480</v>
      </c>
      <c r="AR54">
        <v>15411.4</v>
      </c>
      <c r="AS54">
        <v>970.05473076923101</v>
      </c>
      <c r="AT54">
        <v>1242.31</v>
      </c>
      <c r="AU54">
        <f t="shared" si="71"/>
        <v>0.21915244120289534</v>
      </c>
      <c r="AV54">
        <v>0.5</v>
      </c>
      <c r="AW54">
        <f t="shared" si="72"/>
        <v>1180.1727515543701</v>
      </c>
      <c r="AX54">
        <f t="shared" si="73"/>
        <v>10.535171693209087</v>
      </c>
      <c r="AY54">
        <f t="shared" si="74"/>
        <v>129.31886977213915</v>
      </c>
      <c r="AZ54">
        <f t="shared" si="75"/>
        <v>9.4163495627134393E-3</v>
      </c>
      <c r="BA54">
        <f t="shared" si="76"/>
        <v>1.6258180325361626</v>
      </c>
      <c r="BB54" t="s">
        <v>481</v>
      </c>
      <c r="BC54">
        <v>970.05473076923101</v>
      </c>
      <c r="BD54">
        <v>683.31</v>
      </c>
      <c r="BE54">
        <f t="shared" si="77"/>
        <v>0.44996820439342844</v>
      </c>
      <c r="BF54">
        <f t="shared" si="78"/>
        <v>0.48703983762212688</v>
      </c>
      <c r="BG54">
        <f t="shared" si="79"/>
        <v>0.783229989491114</v>
      </c>
      <c r="BH54">
        <f t="shared" si="80"/>
        <v>0.51677709915416148</v>
      </c>
      <c r="BI54">
        <f t="shared" si="81"/>
        <v>0.79312320726494179</v>
      </c>
      <c r="BJ54">
        <f t="shared" si="82"/>
        <v>0.34307259259657796</v>
      </c>
      <c r="BK54">
        <f t="shared" si="83"/>
        <v>0.65692740740342204</v>
      </c>
      <c r="BL54">
        <f t="shared" si="84"/>
        <v>1399.9856666666701</v>
      </c>
      <c r="BM54">
        <f t="shared" si="85"/>
        <v>1180.1727515543701</v>
      </c>
      <c r="BN54">
        <f t="shared" si="86"/>
        <v>0.84298916742792873</v>
      </c>
      <c r="BO54">
        <f t="shared" si="87"/>
        <v>0.19597833485585742</v>
      </c>
      <c r="BP54">
        <v>6</v>
      </c>
      <c r="BQ54">
        <v>0.5</v>
      </c>
      <c r="BR54" t="s">
        <v>297</v>
      </c>
      <c r="BS54">
        <v>2</v>
      </c>
      <c r="BT54">
        <v>1607541682.8499999</v>
      </c>
      <c r="BU54">
        <v>385.03856666666701</v>
      </c>
      <c r="BV54">
        <v>400.01293333333302</v>
      </c>
      <c r="BW54">
        <v>6.2147643333333296</v>
      </c>
      <c r="BX54">
        <v>0.18240039999999999</v>
      </c>
      <c r="BY54">
        <v>384.167466666667</v>
      </c>
      <c r="BZ54">
        <v>6.1704003333333297</v>
      </c>
      <c r="CA54">
        <v>500.20010000000002</v>
      </c>
      <c r="CB54">
        <v>101.667166666667</v>
      </c>
      <c r="CC54">
        <v>9.9979066666666699E-2</v>
      </c>
      <c r="CD54">
        <v>36.090229999999998</v>
      </c>
      <c r="CE54">
        <v>35.723619999999997</v>
      </c>
      <c r="CF54">
        <v>999.9</v>
      </c>
      <c r="CG54">
        <v>0</v>
      </c>
      <c r="CH54">
        <v>0</v>
      </c>
      <c r="CI54">
        <v>10005.2896666667</v>
      </c>
      <c r="CJ54">
        <v>0</v>
      </c>
      <c r="CK54">
        <v>354.24983333333302</v>
      </c>
      <c r="CL54">
        <v>1399.9856666666701</v>
      </c>
      <c r="CM54">
        <v>0.90000513333333299</v>
      </c>
      <c r="CN54">
        <v>9.9994573333333406E-2</v>
      </c>
      <c r="CO54">
        <v>0</v>
      </c>
      <c r="CP54">
        <v>971.86493333333306</v>
      </c>
      <c r="CQ54">
        <v>4.9994800000000001</v>
      </c>
      <c r="CR54">
        <v>13862.9533333333</v>
      </c>
      <c r="CS54">
        <v>11417.48</v>
      </c>
      <c r="CT54">
        <v>46.057933333333303</v>
      </c>
      <c r="CU54">
        <v>47.799599999999998</v>
      </c>
      <c r="CV54">
        <v>46.733199999999997</v>
      </c>
      <c r="CW54">
        <v>47.470599999999997</v>
      </c>
      <c r="CX54">
        <v>48.778933333333299</v>
      </c>
      <c r="CY54">
        <v>1255.4926666666699</v>
      </c>
      <c r="CZ54">
        <v>139.49299999999999</v>
      </c>
      <c r="DA54">
        <v>0</v>
      </c>
      <c r="DB54">
        <v>115.90000009536701</v>
      </c>
      <c r="DC54">
        <v>0</v>
      </c>
      <c r="DD54">
        <v>970.05473076923101</v>
      </c>
      <c r="DE54">
        <v>-224.587316238418</v>
      </c>
      <c r="DF54">
        <v>-3107.1179484516101</v>
      </c>
      <c r="DG54">
        <v>13837.746153846199</v>
      </c>
      <c r="DH54">
        <v>15</v>
      </c>
      <c r="DI54">
        <v>1607540548.5999999</v>
      </c>
      <c r="DJ54" t="s">
        <v>464</v>
      </c>
      <c r="DK54">
        <v>1607540546.5999999</v>
      </c>
      <c r="DL54">
        <v>1607540548.5999999</v>
      </c>
      <c r="DM54">
        <v>7</v>
      </c>
      <c r="DN54">
        <v>6.7000000000000004E-2</v>
      </c>
      <c r="DO54">
        <v>2E-3</v>
      </c>
      <c r="DP54">
        <v>0.86</v>
      </c>
      <c r="DQ54">
        <v>6.0999999999999999E-2</v>
      </c>
      <c r="DR54">
        <v>400</v>
      </c>
      <c r="DS54">
        <v>0</v>
      </c>
      <c r="DT54">
        <v>0.26</v>
      </c>
      <c r="DU54">
        <v>0.14000000000000001</v>
      </c>
      <c r="DV54">
        <v>10.5396430631558</v>
      </c>
      <c r="DW54">
        <v>-0.559118725053115</v>
      </c>
      <c r="DX54">
        <v>4.4556504599352099E-2</v>
      </c>
      <c r="DY54">
        <v>0</v>
      </c>
      <c r="DZ54">
        <v>-14.9743733333333</v>
      </c>
      <c r="EA54">
        <v>0.81657664071191405</v>
      </c>
      <c r="EB54">
        <v>6.3014638158305894E-2</v>
      </c>
      <c r="EC54">
        <v>0</v>
      </c>
      <c r="ED54">
        <v>6.03236333333333</v>
      </c>
      <c r="EE54">
        <v>-0.27356796440488801</v>
      </c>
      <c r="EF54">
        <v>1.9929365156862201E-2</v>
      </c>
      <c r="EG54">
        <v>0</v>
      </c>
      <c r="EH54">
        <v>0</v>
      </c>
      <c r="EI54">
        <v>3</v>
      </c>
      <c r="EJ54" t="s">
        <v>320</v>
      </c>
      <c r="EK54">
        <v>100</v>
      </c>
      <c r="EL54">
        <v>100</v>
      </c>
      <c r="EM54">
        <v>0.871</v>
      </c>
      <c r="EN54">
        <v>4.3999999999999997E-2</v>
      </c>
      <c r="EO54">
        <v>1.02666516531148</v>
      </c>
      <c r="EP54">
        <v>-1.6043650578588901E-5</v>
      </c>
      <c r="EQ54">
        <v>-1.15305589960158E-6</v>
      </c>
      <c r="ER54">
        <v>3.6581349982770798E-10</v>
      </c>
      <c r="ES54">
        <v>6.2606474772632495E-2</v>
      </c>
      <c r="ET54">
        <v>-1.48585495900011E-2</v>
      </c>
      <c r="EU54">
        <v>2.0620247853856302E-3</v>
      </c>
      <c r="EV54">
        <v>-2.1578943166311499E-5</v>
      </c>
      <c r="EW54">
        <v>18</v>
      </c>
      <c r="EX54">
        <v>2225</v>
      </c>
      <c r="EY54">
        <v>1</v>
      </c>
      <c r="EZ54">
        <v>25</v>
      </c>
      <c r="FA54">
        <v>19.100000000000001</v>
      </c>
      <c r="FB54">
        <v>19</v>
      </c>
      <c r="FC54">
        <v>2</v>
      </c>
      <c r="FD54">
        <v>509.60399999999998</v>
      </c>
      <c r="FE54">
        <v>482.88200000000001</v>
      </c>
      <c r="FF54">
        <v>35.201000000000001</v>
      </c>
      <c r="FG54">
        <v>34.299300000000002</v>
      </c>
      <c r="FH54">
        <v>29.999500000000001</v>
      </c>
      <c r="FI54">
        <v>34.147799999999997</v>
      </c>
      <c r="FJ54">
        <v>34.1751</v>
      </c>
      <c r="FK54">
        <v>18.872</v>
      </c>
      <c r="FL54">
        <v>100</v>
      </c>
      <c r="FM54">
        <v>0</v>
      </c>
      <c r="FN54">
        <v>-999.9</v>
      </c>
      <c r="FO54">
        <v>400</v>
      </c>
      <c r="FP54">
        <v>60.831200000000003</v>
      </c>
      <c r="FQ54">
        <v>97.862899999999996</v>
      </c>
      <c r="FR54">
        <v>102.133</v>
      </c>
    </row>
    <row r="55" spans="1:174" x14ac:dyDescent="0.25">
      <c r="A55">
        <v>39</v>
      </c>
      <c r="B55">
        <v>1607541775</v>
      </c>
      <c r="C55">
        <v>8360.9000000953693</v>
      </c>
      <c r="D55" t="s">
        <v>482</v>
      </c>
      <c r="E55" t="s">
        <v>483</v>
      </c>
      <c r="F55" t="s">
        <v>330</v>
      </c>
      <c r="G55" t="s">
        <v>293</v>
      </c>
      <c r="H55">
        <v>1607541767.0838699</v>
      </c>
      <c r="I55">
        <f t="shared" si="44"/>
        <v>3.2523320672252559E-3</v>
      </c>
      <c r="J55">
        <f t="shared" si="45"/>
        <v>3.252332067225256</v>
      </c>
      <c r="K55">
        <f t="shared" si="46"/>
        <v>7.7280641171089215</v>
      </c>
      <c r="L55">
        <f t="shared" si="47"/>
        <v>389.22780645161299</v>
      </c>
      <c r="M55">
        <f t="shared" si="48"/>
        <v>156.86457685317262</v>
      </c>
      <c r="N55">
        <f t="shared" si="49"/>
        <v>15.963282483981553</v>
      </c>
      <c r="O55">
        <f t="shared" si="50"/>
        <v>39.609665544971186</v>
      </c>
      <c r="P55">
        <f t="shared" si="51"/>
        <v>5.9899526242865486E-2</v>
      </c>
      <c r="Q55">
        <f t="shared" si="52"/>
        <v>2.9581873121808662</v>
      </c>
      <c r="R55">
        <f t="shared" si="53"/>
        <v>5.923378241202553E-2</v>
      </c>
      <c r="S55">
        <f t="shared" si="54"/>
        <v>3.7080311790052521E-2</v>
      </c>
      <c r="T55">
        <f t="shared" si="55"/>
        <v>231.28921667245848</v>
      </c>
      <c r="U55">
        <f t="shared" si="56"/>
        <v>36.377284163044045</v>
      </c>
      <c r="V55">
        <f t="shared" si="57"/>
        <v>35.573512903225797</v>
      </c>
      <c r="W55">
        <f t="shared" si="58"/>
        <v>5.8302543266769664</v>
      </c>
      <c r="X55">
        <f t="shared" si="59"/>
        <v>6.9889748835202363</v>
      </c>
      <c r="Y55">
        <f t="shared" si="60"/>
        <v>0.414116400134658</v>
      </c>
      <c r="Z55">
        <f t="shared" si="61"/>
        <v>5.9252809895072058</v>
      </c>
      <c r="AA55">
        <f t="shared" si="62"/>
        <v>5.4161379265423086</v>
      </c>
      <c r="AB55">
        <f t="shared" si="63"/>
        <v>-143.4278441646338</v>
      </c>
      <c r="AC55">
        <f t="shared" si="64"/>
        <v>46.804819904450291</v>
      </c>
      <c r="AD55">
        <f t="shared" si="65"/>
        <v>3.7211020432672388</v>
      </c>
      <c r="AE55">
        <f t="shared" si="66"/>
        <v>138.38729445554222</v>
      </c>
      <c r="AF55">
        <v>0</v>
      </c>
      <c r="AG55">
        <v>0</v>
      </c>
      <c r="AH55">
        <f t="shared" si="67"/>
        <v>1</v>
      </c>
      <c r="AI55">
        <f t="shared" si="68"/>
        <v>0</v>
      </c>
      <c r="AJ55">
        <f t="shared" si="69"/>
        <v>52202.796190524532</v>
      </c>
      <c r="AK55" t="s">
        <v>294</v>
      </c>
      <c r="AL55">
        <v>10143.9</v>
      </c>
      <c r="AM55">
        <v>715.47692307692296</v>
      </c>
      <c r="AN55">
        <v>3262.08</v>
      </c>
      <c r="AO55">
        <f t="shared" si="70"/>
        <v>0.78066849277855754</v>
      </c>
      <c r="AP55">
        <v>-0.57774747981622299</v>
      </c>
      <c r="AQ55" t="s">
        <v>484</v>
      </c>
      <c r="AR55">
        <v>15428.1</v>
      </c>
      <c r="AS55">
        <v>1280.6048000000001</v>
      </c>
      <c r="AT55">
        <v>1549.45</v>
      </c>
      <c r="AU55">
        <f t="shared" si="71"/>
        <v>0.17351008422343406</v>
      </c>
      <c r="AV55">
        <v>0.5</v>
      </c>
      <c r="AW55">
        <f t="shared" si="72"/>
        <v>1180.1762725221568</v>
      </c>
      <c r="AX55">
        <f t="shared" si="73"/>
        <v>7.7280641171089215</v>
      </c>
      <c r="AY55">
        <f t="shared" si="74"/>
        <v>102.38624222190894</v>
      </c>
      <c r="AZ55">
        <f t="shared" si="75"/>
        <v>7.0377720602489155E-3</v>
      </c>
      <c r="BA55">
        <f t="shared" si="76"/>
        <v>1.1053147891187194</v>
      </c>
      <c r="BB55" t="s">
        <v>485</v>
      </c>
      <c r="BC55">
        <v>1280.6048000000001</v>
      </c>
      <c r="BD55">
        <v>796.66</v>
      </c>
      <c r="BE55">
        <f t="shared" si="77"/>
        <v>0.48584336377424253</v>
      </c>
      <c r="BF55">
        <f t="shared" si="78"/>
        <v>0.35713173660649045</v>
      </c>
      <c r="BG55">
        <f t="shared" si="79"/>
        <v>0.69466054465364924</v>
      </c>
      <c r="BH55">
        <f t="shared" si="80"/>
        <v>0.32236676151692767</v>
      </c>
      <c r="BI55">
        <f t="shared" si="81"/>
        <v>0.6725154836729712</v>
      </c>
      <c r="BJ55">
        <f t="shared" si="82"/>
        <v>0.22217046920714856</v>
      </c>
      <c r="BK55">
        <f t="shared" si="83"/>
        <v>0.77782953079285144</v>
      </c>
      <c r="BL55">
        <f t="shared" si="84"/>
        <v>1399.9896774193501</v>
      </c>
      <c r="BM55">
        <f t="shared" si="85"/>
        <v>1180.1762725221568</v>
      </c>
      <c r="BN55">
        <f t="shared" si="86"/>
        <v>0.84298926739061175</v>
      </c>
      <c r="BO55">
        <f t="shared" si="87"/>
        <v>0.19597853478122373</v>
      </c>
      <c r="BP55">
        <v>6</v>
      </c>
      <c r="BQ55">
        <v>0.5</v>
      </c>
      <c r="BR55" t="s">
        <v>297</v>
      </c>
      <c r="BS55">
        <v>2</v>
      </c>
      <c r="BT55">
        <v>1607541767.0838699</v>
      </c>
      <c r="BU55">
        <v>389.22780645161299</v>
      </c>
      <c r="BV55">
        <v>400.01583870967698</v>
      </c>
      <c r="BW55">
        <v>4.0693506451612897</v>
      </c>
      <c r="BX55">
        <v>0.18413474193548399</v>
      </c>
      <c r="BY55">
        <v>388.35983870967698</v>
      </c>
      <c r="BZ55">
        <v>4.0345438709677399</v>
      </c>
      <c r="CA55">
        <v>500.21887096774202</v>
      </c>
      <c r="CB55">
        <v>101.664774193548</v>
      </c>
      <c r="CC55">
        <v>9.9963290322580597E-2</v>
      </c>
      <c r="CD55">
        <v>35.8669935483871</v>
      </c>
      <c r="CE55">
        <v>35.573512903225797</v>
      </c>
      <c r="CF55">
        <v>999.9</v>
      </c>
      <c r="CG55">
        <v>0</v>
      </c>
      <c r="CH55">
        <v>0</v>
      </c>
      <c r="CI55">
        <v>9997.7267741935502</v>
      </c>
      <c r="CJ55">
        <v>0</v>
      </c>
      <c r="CK55">
        <v>139.08612903225799</v>
      </c>
      <c r="CL55">
        <v>1399.9896774193501</v>
      </c>
      <c r="CM55">
        <v>0.90000064516128997</v>
      </c>
      <c r="CN55">
        <v>9.9999522580645206E-2</v>
      </c>
      <c r="CO55">
        <v>0</v>
      </c>
      <c r="CP55">
        <v>1286.53548387097</v>
      </c>
      <c r="CQ55">
        <v>4.9994800000000001</v>
      </c>
      <c r="CR55">
        <v>18042.2</v>
      </c>
      <c r="CS55">
        <v>11417.4967741935</v>
      </c>
      <c r="CT55">
        <v>46.108741935483899</v>
      </c>
      <c r="CU55">
        <v>47.649000000000001</v>
      </c>
      <c r="CV55">
        <v>46.741806451612902</v>
      </c>
      <c r="CW55">
        <v>47.374935483870999</v>
      </c>
      <c r="CX55">
        <v>48.753935483870997</v>
      </c>
      <c r="CY55">
        <v>1255.4916129032299</v>
      </c>
      <c r="CZ55">
        <v>139.49806451612901</v>
      </c>
      <c r="DA55">
        <v>0</v>
      </c>
      <c r="DB55">
        <v>83.400000095367403</v>
      </c>
      <c r="DC55">
        <v>0</v>
      </c>
      <c r="DD55">
        <v>1280.6048000000001</v>
      </c>
      <c r="DE55">
        <v>-645.68307594817702</v>
      </c>
      <c r="DF55">
        <v>-8874.3538324815308</v>
      </c>
      <c r="DG55">
        <v>17960.364000000001</v>
      </c>
      <c r="DH55">
        <v>15</v>
      </c>
      <c r="DI55">
        <v>1607540548.5999999</v>
      </c>
      <c r="DJ55" t="s">
        <v>464</v>
      </c>
      <c r="DK55">
        <v>1607540546.5999999</v>
      </c>
      <c r="DL55">
        <v>1607540548.5999999</v>
      </c>
      <c r="DM55">
        <v>7</v>
      </c>
      <c r="DN55">
        <v>6.7000000000000004E-2</v>
      </c>
      <c r="DO55">
        <v>2E-3</v>
      </c>
      <c r="DP55">
        <v>0.86</v>
      </c>
      <c r="DQ55">
        <v>6.0999999999999999E-2</v>
      </c>
      <c r="DR55">
        <v>400</v>
      </c>
      <c r="DS55">
        <v>0</v>
      </c>
      <c r="DT55">
        <v>0.26</v>
      </c>
      <c r="DU55">
        <v>0.14000000000000001</v>
      </c>
      <c r="DV55">
        <v>7.7158256083728904</v>
      </c>
      <c r="DW55">
        <v>0.86265374424975405</v>
      </c>
      <c r="DX55">
        <v>7.9806454320827502E-2</v>
      </c>
      <c r="DY55">
        <v>0</v>
      </c>
      <c r="DZ55">
        <v>-10.7880870967742</v>
      </c>
      <c r="EA55">
        <v>-1.0957308221584301</v>
      </c>
      <c r="EB55">
        <v>9.5576561919465799E-2</v>
      </c>
      <c r="EC55">
        <v>0</v>
      </c>
      <c r="ED55">
        <v>3.8852167741935499</v>
      </c>
      <c r="EE55">
        <v>0.37873111621685002</v>
      </c>
      <c r="EF55">
        <v>2.8119134041993399E-2</v>
      </c>
      <c r="EG55">
        <v>0</v>
      </c>
      <c r="EH55">
        <v>0</v>
      </c>
      <c r="EI55">
        <v>3</v>
      </c>
      <c r="EJ55" t="s">
        <v>320</v>
      </c>
      <c r="EK55">
        <v>100</v>
      </c>
      <c r="EL55">
        <v>100</v>
      </c>
      <c r="EM55">
        <v>0.86799999999999999</v>
      </c>
      <c r="EN55">
        <v>3.4799999999999998E-2</v>
      </c>
      <c r="EO55">
        <v>1.02666516531148</v>
      </c>
      <c r="EP55">
        <v>-1.6043650578588901E-5</v>
      </c>
      <c r="EQ55">
        <v>-1.15305589960158E-6</v>
      </c>
      <c r="ER55">
        <v>3.6581349982770798E-10</v>
      </c>
      <c r="ES55">
        <v>6.2606474772632495E-2</v>
      </c>
      <c r="ET55">
        <v>-1.48585495900011E-2</v>
      </c>
      <c r="EU55">
        <v>2.0620247853856302E-3</v>
      </c>
      <c r="EV55">
        <v>-2.1578943166311499E-5</v>
      </c>
      <c r="EW55">
        <v>18</v>
      </c>
      <c r="EX55">
        <v>2225</v>
      </c>
      <c r="EY55">
        <v>1</v>
      </c>
      <c r="EZ55">
        <v>25</v>
      </c>
      <c r="FA55">
        <v>20.5</v>
      </c>
      <c r="FB55">
        <v>20.399999999999999</v>
      </c>
      <c r="FC55">
        <v>2</v>
      </c>
      <c r="FD55">
        <v>508.63200000000001</v>
      </c>
      <c r="FE55">
        <v>483.12200000000001</v>
      </c>
      <c r="FF55">
        <v>35.044699999999999</v>
      </c>
      <c r="FG55">
        <v>34.186199999999999</v>
      </c>
      <c r="FH55">
        <v>29.999500000000001</v>
      </c>
      <c r="FI55">
        <v>34.055799999999998</v>
      </c>
      <c r="FJ55">
        <v>34.089100000000002</v>
      </c>
      <c r="FK55">
        <v>18.871300000000002</v>
      </c>
      <c r="FL55">
        <v>100</v>
      </c>
      <c r="FM55">
        <v>0</v>
      </c>
      <c r="FN55">
        <v>-999.9</v>
      </c>
      <c r="FO55">
        <v>400</v>
      </c>
      <c r="FP55">
        <v>60.831200000000003</v>
      </c>
      <c r="FQ55">
        <v>97.884600000000006</v>
      </c>
      <c r="FR55">
        <v>102.148</v>
      </c>
    </row>
    <row r="56" spans="1:174" x14ac:dyDescent="0.25">
      <c r="A56">
        <v>40</v>
      </c>
      <c r="B56">
        <v>1607541962</v>
      </c>
      <c r="C56">
        <v>8547.9000000953693</v>
      </c>
      <c r="D56" t="s">
        <v>486</v>
      </c>
      <c r="E56" t="s">
        <v>487</v>
      </c>
      <c r="F56" t="s">
        <v>488</v>
      </c>
      <c r="G56" t="s">
        <v>313</v>
      </c>
      <c r="H56">
        <v>1607541960</v>
      </c>
      <c r="I56">
        <f t="shared" si="44"/>
        <v>3.3548642155664644E-4</v>
      </c>
      <c r="J56">
        <f t="shared" si="45"/>
        <v>0.33548642155664643</v>
      </c>
      <c r="K56">
        <f t="shared" si="46"/>
        <v>-2.8621177332354312E-2</v>
      </c>
      <c r="L56">
        <f t="shared" si="47"/>
        <v>399.837285714286</v>
      </c>
      <c r="M56">
        <f t="shared" si="48"/>
        <v>371.00220597822164</v>
      </c>
      <c r="N56">
        <f t="shared" si="49"/>
        <v>37.752355555414944</v>
      </c>
      <c r="O56">
        <f t="shared" si="50"/>
        <v>40.686548843550121</v>
      </c>
      <c r="P56">
        <f t="shared" si="51"/>
        <v>5.591660427174479E-3</v>
      </c>
      <c r="Q56">
        <f t="shared" si="52"/>
        <v>2.9566852840968574</v>
      </c>
      <c r="R56">
        <f t="shared" si="53"/>
        <v>5.5857921383533462E-3</v>
      </c>
      <c r="S56">
        <f t="shared" si="54"/>
        <v>3.4916468038392011E-3</v>
      </c>
      <c r="T56">
        <f t="shared" si="55"/>
        <v>231.28527388516318</v>
      </c>
      <c r="U56">
        <f t="shared" si="56"/>
        <v>37.440376571266363</v>
      </c>
      <c r="V56">
        <f t="shared" si="57"/>
        <v>36.063885714285703</v>
      </c>
      <c r="W56">
        <f t="shared" si="58"/>
        <v>5.9897846374221206</v>
      </c>
      <c r="X56">
        <f t="shared" si="59"/>
        <v>0.9921456404831922</v>
      </c>
      <c r="Y56">
        <f t="shared" si="60"/>
        <v>5.9816543619478177E-2</v>
      </c>
      <c r="Z56">
        <f t="shared" si="61"/>
        <v>6.0290083611460998</v>
      </c>
      <c r="AA56">
        <f t="shared" si="62"/>
        <v>5.9299680938026427</v>
      </c>
      <c r="AB56">
        <f t="shared" si="63"/>
        <v>-14.794951190648108</v>
      </c>
      <c r="AC56">
        <f t="shared" si="64"/>
        <v>18.941371372965865</v>
      </c>
      <c r="AD56">
        <f t="shared" si="65"/>
        <v>1.5125605400361315</v>
      </c>
      <c r="AE56">
        <f t="shared" si="66"/>
        <v>236.94425460751708</v>
      </c>
      <c r="AF56">
        <v>0</v>
      </c>
      <c r="AG56">
        <v>0</v>
      </c>
      <c r="AH56">
        <f t="shared" si="67"/>
        <v>1</v>
      </c>
      <c r="AI56">
        <f t="shared" si="68"/>
        <v>0</v>
      </c>
      <c r="AJ56">
        <f t="shared" si="69"/>
        <v>52106.735835058207</v>
      </c>
      <c r="AK56" t="s">
        <v>294</v>
      </c>
      <c r="AL56">
        <v>10143.9</v>
      </c>
      <c r="AM56">
        <v>715.47692307692296</v>
      </c>
      <c r="AN56">
        <v>3262.08</v>
      </c>
      <c r="AO56">
        <f t="shared" si="70"/>
        <v>0.78066849277855754</v>
      </c>
      <c r="AP56">
        <v>-0.57774747981622299</v>
      </c>
      <c r="AQ56" t="s">
        <v>489</v>
      </c>
      <c r="AR56">
        <v>15431.7</v>
      </c>
      <c r="AS56">
        <v>648.36523999999997</v>
      </c>
      <c r="AT56">
        <v>691.52</v>
      </c>
      <c r="AU56">
        <f t="shared" si="71"/>
        <v>6.2405657103193013E-2</v>
      </c>
      <c r="AV56">
        <v>0.5</v>
      </c>
      <c r="AW56">
        <f t="shared" si="72"/>
        <v>1180.1550015544724</v>
      </c>
      <c r="AX56">
        <f t="shared" si="73"/>
        <v>-2.8621177332354312E-2</v>
      </c>
      <c r="AY56">
        <f t="shared" si="74"/>
        <v>36.824174177813312</v>
      </c>
      <c r="AZ56">
        <f t="shared" si="75"/>
        <v>4.6530015274313323E-4</v>
      </c>
      <c r="BA56">
        <f t="shared" si="76"/>
        <v>3.7172605275335493</v>
      </c>
      <c r="BB56" t="s">
        <v>490</v>
      </c>
      <c r="BC56">
        <v>648.36523999999997</v>
      </c>
      <c r="BD56">
        <v>516.35</v>
      </c>
      <c r="BE56">
        <f t="shared" si="77"/>
        <v>0.25331154558074964</v>
      </c>
      <c r="BF56">
        <f t="shared" si="78"/>
        <v>0.24635930810070228</v>
      </c>
      <c r="BG56">
        <f t="shared" si="79"/>
        <v>0.93620275846496193</v>
      </c>
      <c r="BH56">
        <f t="shared" si="80"/>
        <v>-1.8013481890572902</v>
      </c>
      <c r="BI56">
        <f t="shared" si="81"/>
        <v>1.0094074036484197</v>
      </c>
      <c r="BJ56">
        <f t="shared" si="82"/>
        <v>0.19619748390243383</v>
      </c>
      <c r="BK56">
        <f t="shared" si="83"/>
        <v>0.80380251609756614</v>
      </c>
      <c r="BL56">
        <f t="shared" si="84"/>
        <v>1399.9642857142901</v>
      </c>
      <c r="BM56">
        <f t="shared" si="85"/>
        <v>1180.1550015544724</v>
      </c>
      <c r="BN56">
        <f t="shared" si="86"/>
        <v>0.84298936308388284</v>
      </c>
      <c r="BO56">
        <f t="shared" si="87"/>
        <v>0.19597872616776582</v>
      </c>
      <c r="BP56">
        <v>6</v>
      </c>
      <c r="BQ56">
        <v>0.5</v>
      </c>
      <c r="BR56" t="s">
        <v>297</v>
      </c>
      <c r="BS56">
        <v>2</v>
      </c>
      <c r="BT56">
        <v>1607541960</v>
      </c>
      <c r="BU56">
        <v>399.837285714286</v>
      </c>
      <c r="BV56">
        <v>399.96385714285702</v>
      </c>
      <c r="BW56">
        <v>0.58783271428571404</v>
      </c>
      <c r="BX56">
        <v>0.18564814285714301</v>
      </c>
      <c r="BY56">
        <v>398.97742857142902</v>
      </c>
      <c r="BZ56">
        <v>0.53255771428571397</v>
      </c>
      <c r="CA56">
        <v>500.202</v>
      </c>
      <c r="CB56">
        <v>101.65771428571399</v>
      </c>
      <c r="CC56">
        <v>0.100051428571429</v>
      </c>
      <c r="CD56">
        <v>36.182714285714297</v>
      </c>
      <c r="CE56">
        <v>36.063885714285703</v>
      </c>
      <c r="CF56">
        <v>999.9</v>
      </c>
      <c r="CG56">
        <v>0</v>
      </c>
      <c r="CH56">
        <v>0</v>
      </c>
      <c r="CI56">
        <v>9989.9057142857091</v>
      </c>
      <c r="CJ56">
        <v>0</v>
      </c>
      <c r="CK56">
        <v>407.173</v>
      </c>
      <c r="CL56">
        <v>1399.9642857142901</v>
      </c>
      <c r="CM56">
        <v>0.89999828571428597</v>
      </c>
      <c r="CN56">
        <v>0.100001685714286</v>
      </c>
      <c r="CO56">
        <v>0</v>
      </c>
      <c r="CP56">
        <v>648.19942857142905</v>
      </c>
      <c r="CQ56">
        <v>4.9994800000000001</v>
      </c>
      <c r="CR56">
        <v>9476.1357142857196</v>
      </c>
      <c r="CS56">
        <v>11417.271428571399</v>
      </c>
      <c r="CT56">
        <v>46.178142857142902</v>
      </c>
      <c r="CU56">
        <v>47.5</v>
      </c>
      <c r="CV56">
        <v>46.741</v>
      </c>
      <c r="CW56">
        <v>47.365714285714297</v>
      </c>
      <c r="CX56">
        <v>48.785428571428596</v>
      </c>
      <c r="CY56">
        <v>1255.4642857142901</v>
      </c>
      <c r="CZ56">
        <v>139.5</v>
      </c>
      <c r="DA56">
        <v>0</v>
      </c>
      <c r="DB56">
        <v>46.200000047683702</v>
      </c>
      <c r="DC56">
        <v>0</v>
      </c>
      <c r="DD56">
        <v>648.36523999999997</v>
      </c>
      <c r="DE56">
        <v>-2.3643846135257198</v>
      </c>
      <c r="DF56">
        <v>-16.457692160042601</v>
      </c>
      <c r="DG56">
        <v>9474.9608000000007</v>
      </c>
      <c r="DH56">
        <v>15</v>
      </c>
      <c r="DI56">
        <v>1607540548.5999999</v>
      </c>
      <c r="DJ56" t="s">
        <v>464</v>
      </c>
      <c r="DK56">
        <v>1607540546.5999999</v>
      </c>
      <c r="DL56">
        <v>1607540548.5999999</v>
      </c>
      <c r="DM56">
        <v>7</v>
      </c>
      <c r="DN56">
        <v>6.7000000000000004E-2</v>
      </c>
      <c r="DO56">
        <v>2E-3</v>
      </c>
      <c r="DP56">
        <v>0.86</v>
      </c>
      <c r="DQ56">
        <v>6.0999999999999999E-2</v>
      </c>
      <c r="DR56">
        <v>400</v>
      </c>
      <c r="DS56">
        <v>0</v>
      </c>
      <c r="DT56">
        <v>0.26</v>
      </c>
      <c r="DU56">
        <v>0.14000000000000001</v>
      </c>
      <c r="DV56">
        <v>-4.3562049650325799E-2</v>
      </c>
      <c r="DW56">
        <v>0.30337564088414798</v>
      </c>
      <c r="DX56">
        <v>4.7468814528965099E-2</v>
      </c>
      <c r="DY56">
        <v>1</v>
      </c>
      <c r="DZ56">
        <v>-0.120472273333333</v>
      </c>
      <c r="EA56">
        <v>-0.23430281646273601</v>
      </c>
      <c r="EB56">
        <v>5.3115634219069202E-2</v>
      </c>
      <c r="EC56">
        <v>0</v>
      </c>
      <c r="ED56">
        <v>0.42813823333333301</v>
      </c>
      <c r="EE56">
        <v>-0.290620858731923</v>
      </c>
      <c r="EF56">
        <v>2.1063386878156301E-2</v>
      </c>
      <c r="EG56">
        <v>0</v>
      </c>
      <c r="EH56">
        <v>1</v>
      </c>
      <c r="EI56">
        <v>3</v>
      </c>
      <c r="EJ56" t="s">
        <v>334</v>
      </c>
      <c r="EK56">
        <v>100</v>
      </c>
      <c r="EL56">
        <v>100</v>
      </c>
      <c r="EM56">
        <v>0.86</v>
      </c>
      <c r="EN56">
        <v>5.5399999999999998E-2</v>
      </c>
      <c r="EO56">
        <v>1.02666516531148</v>
      </c>
      <c r="EP56">
        <v>-1.6043650578588901E-5</v>
      </c>
      <c r="EQ56">
        <v>-1.15305589960158E-6</v>
      </c>
      <c r="ER56">
        <v>3.6581349982770798E-10</v>
      </c>
      <c r="ES56">
        <v>6.2606474772632495E-2</v>
      </c>
      <c r="ET56">
        <v>-1.48585495900011E-2</v>
      </c>
      <c r="EU56">
        <v>2.0620247853856302E-3</v>
      </c>
      <c r="EV56">
        <v>-2.1578943166311499E-5</v>
      </c>
      <c r="EW56">
        <v>18</v>
      </c>
      <c r="EX56">
        <v>2225</v>
      </c>
      <c r="EY56">
        <v>1</v>
      </c>
      <c r="EZ56">
        <v>25</v>
      </c>
      <c r="FA56">
        <v>23.6</v>
      </c>
      <c r="FB56">
        <v>23.6</v>
      </c>
      <c r="FC56">
        <v>2</v>
      </c>
      <c r="FD56">
        <v>504.01100000000002</v>
      </c>
      <c r="FE56">
        <v>483.65300000000002</v>
      </c>
      <c r="FF56">
        <v>34.9758</v>
      </c>
      <c r="FG56">
        <v>34.1021</v>
      </c>
      <c r="FH56">
        <v>30.0001</v>
      </c>
      <c r="FI56">
        <v>33.949599999999997</v>
      </c>
      <c r="FJ56">
        <v>33.990699999999997</v>
      </c>
      <c r="FK56">
        <v>18.868500000000001</v>
      </c>
      <c r="FL56">
        <v>100</v>
      </c>
      <c r="FM56">
        <v>0</v>
      </c>
      <c r="FN56">
        <v>-999.9</v>
      </c>
      <c r="FO56">
        <v>400</v>
      </c>
      <c r="FP56">
        <v>60.831200000000003</v>
      </c>
      <c r="FQ56">
        <v>97.897400000000005</v>
      </c>
      <c r="FR56">
        <v>102.154</v>
      </c>
    </row>
    <row r="57" spans="1:174" x14ac:dyDescent="0.25">
      <c r="A57">
        <v>41</v>
      </c>
      <c r="B57">
        <v>1607542082</v>
      </c>
      <c r="C57">
        <v>8667.9000000953693</v>
      </c>
      <c r="D57" t="s">
        <v>491</v>
      </c>
      <c r="E57" t="s">
        <v>492</v>
      </c>
      <c r="F57" t="s">
        <v>488</v>
      </c>
      <c r="G57" t="s">
        <v>313</v>
      </c>
      <c r="H57">
        <v>1607542074</v>
      </c>
      <c r="I57">
        <f t="shared" si="44"/>
        <v>2.1989832188943419E-4</v>
      </c>
      <c r="J57">
        <f t="shared" si="45"/>
        <v>0.2198983218894342</v>
      </c>
      <c r="K57">
        <f t="shared" si="46"/>
        <v>-3.8972037096434937E-2</v>
      </c>
      <c r="L57">
        <f t="shared" si="47"/>
        <v>399.93454838709698</v>
      </c>
      <c r="M57">
        <f t="shared" si="48"/>
        <v>379.35530029680592</v>
      </c>
      <c r="N57">
        <f t="shared" si="49"/>
        <v>38.601829598356041</v>
      </c>
      <c r="O57">
        <f t="shared" si="50"/>
        <v>40.69589979434955</v>
      </c>
      <c r="P57">
        <f t="shared" si="51"/>
        <v>3.633758972413673E-3</v>
      </c>
      <c r="Q57">
        <f t="shared" si="52"/>
        <v>2.9585896916007117</v>
      </c>
      <c r="R57">
        <f t="shared" si="53"/>
        <v>3.6312813502523767E-3</v>
      </c>
      <c r="S57">
        <f t="shared" si="54"/>
        <v>2.2697733024139369E-3</v>
      </c>
      <c r="T57">
        <f t="shared" si="55"/>
        <v>231.28984503553329</v>
      </c>
      <c r="U57">
        <f t="shared" si="56"/>
        <v>37.592732919567702</v>
      </c>
      <c r="V57">
        <f t="shared" si="57"/>
        <v>36.1669967741935</v>
      </c>
      <c r="W57">
        <f t="shared" si="58"/>
        <v>6.023807451617099</v>
      </c>
      <c r="X57">
        <f t="shared" si="59"/>
        <v>0.75037843822172412</v>
      </c>
      <c r="Y57">
        <f t="shared" si="60"/>
        <v>4.5548294864171147E-2</v>
      </c>
      <c r="Z57">
        <f t="shared" si="61"/>
        <v>6.0700431334505369</v>
      </c>
      <c r="AA57">
        <f t="shared" si="62"/>
        <v>5.9782591567529275</v>
      </c>
      <c r="AB57">
        <f t="shared" si="63"/>
        <v>-9.6975159953240482</v>
      </c>
      <c r="AC57">
        <f t="shared" si="64"/>
        <v>22.22140843918481</v>
      </c>
      <c r="AD57">
        <f t="shared" si="65"/>
        <v>1.7752968072843578</v>
      </c>
      <c r="AE57">
        <f t="shared" si="66"/>
        <v>245.58903428667841</v>
      </c>
      <c r="AF57">
        <v>0</v>
      </c>
      <c r="AG57">
        <v>0</v>
      </c>
      <c r="AH57">
        <f t="shared" si="67"/>
        <v>1</v>
      </c>
      <c r="AI57">
        <f t="shared" si="68"/>
        <v>0</v>
      </c>
      <c r="AJ57">
        <f t="shared" si="69"/>
        <v>52139.888658101758</v>
      </c>
      <c r="AK57" t="s">
        <v>294</v>
      </c>
      <c r="AL57">
        <v>10143.9</v>
      </c>
      <c r="AM57">
        <v>715.47692307692296</v>
      </c>
      <c r="AN57">
        <v>3262.08</v>
      </c>
      <c r="AO57">
        <f t="shared" si="70"/>
        <v>0.78066849277855754</v>
      </c>
      <c r="AP57">
        <v>-0.57774747981622299</v>
      </c>
      <c r="AQ57" t="s">
        <v>493</v>
      </c>
      <c r="AR57">
        <v>15432.4</v>
      </c>
      <c r="AS57">
        <v>639.64239999999995</v>
      </c>
      <c r="AT57">
        <v>676.13</v>
      </c>
      <c r="AU57">
        <f t="shared" si="71"/>
        <v>5.396536169079913E-2</v>
      </c>
      <c r="AV57">
        <v>0.5</v>
      </c>
      <c r="AW57">
        <f t="shared" si="72"/>
        <v>1180.1766064101748</v>
      </c>
      <c r="AX57">
        <f t="shared" si="73"/>
        <v>-3.8972037096434937E-2</v>
      </c>
      <c r="AY57">
        <f t="shared" si="74"/>
        <v>31.844328711972487</v>
      </c>
      <c r="AZ57">
        <f t="shared" si="75"/>
        <v>4.5652103235516481E-4</v>
      </c>
      <c r="BA57">
        <f t="shared" si="76"/>
        <v>3.8246343158859979</v>
      </c>
      <c r="BB57" t="s">
        <v>494</v>
      </c>
      <c r="BC57">
        <v>639.64239999999995</v>
      </c>
      <c r="BD57">
        <v>512.74</v>
      </c>
      <c r="BE57">
        <f t="shared" si="77"/>
        <v>0.24165471137207339</v>
      </c>
      <c r="BF57">
        <f t="shared" si="78"/>
        <v>0.22331599241079653</v>
      </c>
      <c r="BG57">
        <f t="shared" si="79"/>
        <v>0.94057119163144598</v>
      </c>
      <c r="BH57">
        <f t="shared" si="80"/>
        <v>-0.92733045297257521</v>
      </c>
      <c r="BI57">
        <f t="shared" si="81"/>
        <v>1.015450748266771</v>
      </c>
      <c r="BJ57">
        <f t="shared" si="82"/>
        <v>0.1790110254553354</v>
      </c>
      <c r="BK57">
        <f t="shared" si="83"/>
        <v>0.82098897454466457</v>
      </c>
      <c r="BL57">
        <f t="shared" si="84"/>
        <v>1399.9896774193501</v>
      </c>
      <c r="BM57">
        <f t="shared" si="85"/>
        <v>1180.1766064101748</v>
      </c>
      <c r="BN57">
        <f t="shared" si="86"/>
        <v>0.84298950588381172</v>
      </c>
      <c r="BO57">
        <f t="shared" si="87"/>
        <v>0.19597901176762322</v>
      </c>
      <c r="BP57">
        <v>6</v>
      </c>
      <c r="BQ57">
        <v>0.5</v>
      </c>
      <c r="BR57" t="s">
        <v>297</v>
      </c>
      <c r="BS57">
        <v>2</v>
      </c>
      <c r="BT57">
        <v>1607542074</v>
      </c>
      <c r="BU57">
        <v>399.93454838709698</v>
      </c>
      <c r="BV57">
        <v>399.993290322581</v>
      </c>
      <c r="BW57">
        <v>0.447620935483871</v>
      </c>
      <c r="BX57">
        <v>0.183975709677419</v>
      </c>
      <c r="BY57">
        <v>399.07464516128999</v>
      </c>
      <c r="BZ57">
        <v>0.390503548387097</v>
      </c>
      <c r="CA57">
        <v>500.21741935483902</v>
      </c>
      <c r="CB57">
        <v>101.656483870968</v>
      </c>
      <c r="CC57">
        <v>9.9915916129032306E-2</v>
      </c>
      <c r="CD57">
        <v>36.306312903225802</v>
      </c>
      <c r="CE57">
        <v>36.1669967741935</v>
      </c>
      <c r="CF57">
        <v>999.9</v>
      </c>
      <c r="CG57">
        <v>0</v>
      </c>
      <c r="CH57">
        <v>0</v>
      </c>
      <c r="CI57">
        <v>10000.8241935484</v>
      </c>
      <c r="CJ57">
        <v>0</v>
      </c>
      <c r="CK57">
        <v>519.45774193548402</v>
      </c>
      <c r="CL57">
        <v>1399.9896774193501</v>
      </c>
      <c r="CM57">
        <v>0.899994838709678</v>
      </c>
      <c r="CN57">
        <v>0.100005148387097</v>
      </c>
      <c r="CO57">
        <v>0</v>
      </c>
      <c r="CP57">
        <v>639.69754838709696</v>
      </c>
      <c r="CQ57">
        <v>4.9994800000000001</v>
      </c>
      <c r="CR57">
        <v>9428.4454838709698</v>
      </c>
      <c r="CS57">
        <v>11417.4806451613</v>
      </c>
      <c r="CT57">
        <v>46.003870967741904</v>
      </c>
      <c r="CU57">
        <v>47.436999999999998</v>
      </c>
      <c r="CV57">
        <v>46.612806451612897</v>
      </c>
      <c r="CW57">
        <v>47.3445161290323</v>
      </c>
      <c r="CX57">
        <v>48.749870967741899</v>
      </c>
      <c r="CY57">
        <v>1255.4819354838701</v>
      </c>
      <c r="CZ57">
        <v>139.50935483871001</v>
      </c>
      <c r="DA57">
        <v>0</v>
      </c>
      <c r="DB57">
        <v>119</v>
      </c>
      <c r="DC57">
        <v>0</v>
      </c>
      <c r="DD57">
        <v>639.64239999999995</v>
      </c>
      <c r="DE57">
        <v>-6.2313845995154598</v>
      </c>
      <c r="DF57">
        <v>-27.9853845774735</v>
      </c>
      <c r="DG57">
        <v>9427.5259999999998</v>
      </c>
      <c r="DH57">
        <v>15</v>
      </c>
      <c r="DI57">
        <v>1607540548.5999999</v>
      </c>
      <c r="DJ57" t="s">
        <v>464</v>
      </c>
      <c r="DK57">
        <v>1607540546.5999999</v>
      </c>
      <c r="DL57">
        <v>1607540548.5999999</v>
      </c>
      <c r="DM57">
        <v>7</v>
      </c>
      <c r="DN57">
        <v>6.7000000000000004E-2</v>
      </c>
      <c r="DO57">
        <v>2E-3</v>
      </c>
      <c r="DP57">
        <v>0.86</v>
      </c>
      <c r="DQ57">
        <v>6.0999999999999999E-2</v>
      </c>
      <c r="DR57">
        <v>400</v>
      </c>
      <c r="DS57">
        <v>0</v>
      </c>
      <c r="DT57">
        <v>0.26</v>
      </c>
      <c r="DU57">
        <v>0.14000000000000001</v>
      </c>
      <c r="DV57">
        <v>-3.9039095921016898E-2</v>
      </c>
      <c r="DW57">
        <v>0.13299723848852399</v>
      </c>
      <c r="DX57">
        <v>1.91159811113942E-2</v>
      </c>
      <c r="DY57">
        <v>1</v>
      </c>
      <c r="DZ57">
        <v>-6.001691E-2</v>
      </c>
      <c r="EA57">
        <v>-0.117553721913237</v>
      </c>
      <c r="EB57">
        <v>2.1172183137241701E-2</v>
      </c>
      <c r="EC57">
        <v>1</v>
      </c>
      <c r="ED57">
        <v>0.263539366666667</v>
      </c>
      <c r="EE57">
        <v>-2.4564814238042E-2</v>
      </c>
      <c r="EF57">
        <v>1.79110955338366E-3</v>
      </c>
      <c r="EG57">
        <v>1</v>
      </c>
      <c r="EH57">
        <v>3</v>
      </c>
      <c r="EI57">
        <v>3</v>
      </c>
      <c r="EJ57" t="s">
        <v>299</v>
      </c>
      <c r="EK57">
        <v>100</v>
      </c>
      <c r="EL57">
        <v>100</v>
      </c>
      <c r="EM57">
        <v>0.86</v>
      </c>
      <c r="EN57">
        <v>5.7200000000000001E-2</v>
      </c>
      <c r="EO57">
        <v>1.02666516531148</v>
      </c>
      <c r="EP57">
        <v>-1.6043650578588901E-5</v>
      </c>
      <c r="EQ57">
        <v>-1.15305589960158E-6</v>
      </c>
      <c r="ER57">
        <v>3.6581349982770798E-10</v>
      </c>
      <c r="ES57">
        <v>6.2606474772632495E-2</v>
      </c>
      <c r="ET57">
        <v>-1.48585495900011E-2</v>
      </c>
      <c r="EU57">
        <v>2.0620247853856302E-3</v>
      </c>
      <c r="EV57">
        <v>-2.1578943166311499E-5</v>
      </c>
      <c r="EW57">
        <v>18</v>
      </c>
      <c r="EX57">
        <v>2225</v>
      </c>
      <c r="EY57">
        <v>1</v>
      </c>
      <c r="EZ57">
        <v>25</v>
      </c>
      <c r="FA57">
        <v>25.6</v>
      </c>
      <c r="FB57">
        <v>25.6</v>
      </c>
      <c r="FC57">
        <v>2</v>
      </c>
      <c r="FD57">
        <v>503.60300000000001</v>
      </c>
      <c r="FE57">
        <v>483.33</v>
      </c>
      <c r="FF57">
        <v>35.089199999999998</v>
      </c>
      <c r="FG57">
        <v>34.0959</v>
      </c>
      <c r="FH57">
        <v>29.9999</v>
      </c>
      <c r="FI57">
        <v>33.918999999999997</v>
      </c>
      <c r="FJ57">
        <v>33.956899999999997</v>
      </c>
      <c r="FK57">
        <v>18.8672</v>
      </c>
      <c r="FL57">
        <v>100</v>
      </c>
      <c r="FM57">
        <v>0</v>
      </c>
      <c r="FN57">
        <v>-999.9</v>
      </c>
      <c r="FO57">
        <v>400</v>
      </c>
      <c r="FP57">
        <v>60.831200000000003</v>
      </c>
      <c r="FQ57">
        <v>97.918400000000005</v>
      </c>
      <c r="FR57">
        <v>102.172</v>
      </c>
    </row>
    <row r="58" spans="1:174" x14ac:dyDescent="0.25">
      <c r="A58">
        <v>42</v>
      </c>
      <c r="B58">
        <v>1607542180.5</v>
      </c>
      <c r="C58">
        <v>8766.4000000953693</v>
      </c>
      <c r="D58" t="s">
        <v>495</v>
      </c>
      <c r="E58" t="s">
        <v>496</v>
      </c>
      <c r="F58" t="s">
        <v>488</v>
      </c>
      <c r="G58" t="s">
        <v>313</v>
      </c>
      <c r="H58">
        <v>1607542172.75</v>
      </c>
      <c r="I58">
        <f t="shared" si="44"/>
        <v>3.6626387975226596E-4</v>
      </c>
      <c r="J58">
        <f t="shared" si="45"/>
        <v>0.36626387975226599</v>
      </c>
      <c r="K58">
        <f t="shared" si="46"/>
        <v>-9.4484522481788374E-2</v>
      </c>
      <c r="L58">
        <f t="shared" si="47"/>
        <v>399.93020000000001</v>
      </c>
      <c r="M58">
        <f t="shared" si="48"/>
        <v>385.98629788979525</v>
      </c>
      <c r="N58">
        <f t="shared" si="49"/>
        <v>39.275271721784698</v>
      </c>
      <c r="O58">
        <f t="shared" si="50"/>
        <v>40.694105880495229</v>
      </c>
      <c r="P58">
        <f t="shared" si="51"/>
        <v>5.6784161385987717E-3</v>
      </c>
      <c r="Q58">
        <f t="shared" si="52"/>
        <v>2.957164609254435</v>
      </c>
      <c r="R58">
        <f t="shared" si="53"/>
        <v>5.672365428040266E-3</v>
      </c>
      <c r="S58">
        <f t="shared" si="54"/>
        <v>3.5457714753492813E-3</v>
      </c>
      <c r="T58">
        <f t="shared" si="55"/>
        <v>231.28639855918871</v>
      </c>
      <c r="U58">
        <f t="shared" si="56"/>
        <v>37.694953698365516</v>
      </c>
      <c r="V58">
        <f t="shared" si="57"/>
        <v>37.343726666666697</v>
      </c>
      <c r="W58">
        <f t="shared" si="58"/>
        <v>6.4241355859712224</v>
      </c>
      <c r="X58">
        <f t="shared" si="59"/>
        <v>1.0366335957027386</v>
      </c>
      <c r="Y58">
        <f t="shared" si="60"/>
        <v>6.3406468836479685E-2</v>
      </c>
      <c r="Z58">
        <f t="shared" si="61"/>
        <v>6.1165747569174771</v>
      </c>
      <c r="AA58">
        <f t="shared" si="62"/>
        <v>6.3607291171347429</v>
      </c>
      <c r="AB58">
        <f t="shared" si="63"/>
        <v>-16.152237097074931</v>
      </c>
      <c r="AC58">
        <f t="shared" si="64"/>
        <v>-143.1863961436832</v>
      </c>
      <c r="AD58">
        <f t="shared" si="65"/>
        <v>-11.518095002084344</v>
      </c>
      <c r="AE58">
        <f t="shared" si="66"/>
        <v>60.429670316346233</v>
      </c>
      <c r="AF58">
        <v>0</v>
      </c>
      <c r="AG58">
        <v>0</v>
      </c>
      <c r="AH58">
        <f t="shared" si="67"/>
        <v>1</v>
      </c>
      <c r="AI58">
        <f t="shared" si="68"/>
        <v>0</v>
      </c>
      <c r="AJ58">
        <f t="shared" si="69"/>
        <v>52075.955178611541</v>
      </c>
      <c r="AK58" t="s">
        <v>294</v>
      </c>
      <c r="AL58">
        <v>10143.9</v>
      </c>
      <c r="AM58">
        <v>715.47692307692296</v>
      </c>
      <c r="AN58">
        <v>3262.08</v>
      </c>
      <c r="AO58">
        <f t="shared" si="70"/>
        <v>0.78066849277855754</v>
      </c>
      <c r="AP58">
        <v>-0.57774747981622299</v>
      </c>
      <c r="AQ58" t="s">
        <v>497</v>
      </c>
      <c r="AR58">
        <v>15424.3</v>
      </c>
      <c r="AS58">
        <v>737.19136000000003</v>
      </c>
      <c r="AT58">
        <v>789.41</v>
      </c>
      <c r="AU58">
        <f t="shared" si="71"/>
        <v>6.6148946681698906E-2</v>
      </c>
      <c r="AV58">
        <v>0.5</v>
      </c>
      <c r="AW58">
        <f t="shared" si="72"/>
        <v>1180.1609215544581</v>
      </c>
      <c r="AX58">
        <f t="shared" si="73"/>
        <v>-9.4484522481788374E-2</v>
      </c>
      <c r="AY58">
        <f t="shared" si="74"/>
        <v>39.033200937865246</v>
      </c>
      <c r="AZ58">
        <f t="shared" si="75"/>
        <v>4.0948903535790781E-4</v>
      </c>
      <c r="BA58">
        <f t="shared" si="76"/>
        <v>3.1323013389746777</v>
      </c>
      <c r="BB58" t="s">
        <v>498</v>
      </c>
      <c r="BC58">
        <v>737.19136000000003</v>
      </c>
      <c r="BD58">
        <v>555.66999999999996</v>
      </c>
      <c r="BE58">
        <f t="shared" si="77"/>
        <v>0.29609455162716458</v>
      </c>
      <c r="BF58">
        <f t="shared" si="78"/>
        <v>0.22340480876187188</v>
      </c>
      <c r="BG58">
        <f t="shared" si="79"/>
        <v>0.91363466732682785</v>
      </c>
      <c r="BH58">
        <f t="shared" si="80"/>
        <v>0.70629604736091722</v>
      </c>
      <c r="BI58">
        <f t="shared" si="81"/>
        <v>0.97096796214806813</v>
      </c>
      <c r="BJ58">
        <f t="shared" si="82"/>
        <v>0.16839501494525022</v>
      </c>
      <c r="BK58">
        <f t="shared" si="83"/>
        <v>0.83160498505474978</v>
      </c>
      <c r="BL58">
        <f t="shared" si="84"/>
        <v>1399.97133333333</v>
      </c>
      <c r="BM58">
        <f t="shared" si="85"/>
        <v>1180.1609215544581</v>
      </c>
      <c r="BN58">
        <f t="shared" si="86"/>
        <v>0.84298934803507475</v>
      </c>
      <c r="BO58">
        <f t="shared" si="87"/>
        <v>0.19597869607014951</v>
      </c>
      <c r="BP58">
        <v>6</v>
      </c>
      <c r="BQ58">
        <v>0.5</v>
      </c>
      <c r="BR58" t="s">
        <v>297</v>
      </c>
      <c r="BS58">
        <v>2</v>
      </c>
      <c r="BT58">
        <v>1607542172.75</v>
      </c>
      <c r="BU58">
        <v>399.93020000000001</v>
      </c>
      <c r="BV58">
        <v>399.99256666666702</v>
      </c>
      <c r="BW58">
        <v>0.6231409</v>
      </c>
      <c r="BX58">
        <v>0.18409446666666701</v>
      </c>
      <c r="BY58">
        <v>399.07026666666701</v>
      </c>
      <c r="BZ58">
        <v>0.56831576666666705</v>
      </c>
      <c r="CA58">
        <v>500.22359999999998</v>
      </c>
      <c r="CB58">
        <v>101.65300000000001</v>
      </c>
      <c r="CC58">
        <v>0.100020603333333</v>
      </c>
      <c r="CD58">
        <v>36.445593333333299</v>
      </c>
      <c r="CE58">
        <v>37.343726666666697</v>
      </c>
      <c r="CF58">
        <v>999.9</v>
      </c>
      <c r="CG58">
        <v>0</v>
      </c>
      <c r="CH58">
        <v>0</v>
      </c>
      <c r="CI58">
        <v>9993.0859999999993</v>
      </c>
      <c r="CJ58">
        <v>0</v>
      </c>
      <c r="CK58">
        <v>624.875</v>
      </c>
      <c r="CL58">
        <v>1399.97133333333</v>
      </c>
      <c r="CM58">
        <v>0.89999613333333295</v>
      </c>
      <c r="CN58">
        <v>0.100003843333333</v>
      </c>
      <c r="CO58">
        <v>0</v>
      </c>
      <c r="CP58">
        <v>737.27506666666704</v>
      </c>
      <c r="CQ58">
        <v>4.9994800000000001</v>
      </c>
      <c r="CR58">
        <v>10736.016666666699</v>
      </c>
      <c r="CS58">
        <v>11417.346666666699</v>
      </c>
      <c r="CT58">
        <v>46.095599999999997</v>
      </c>
      <c r="CU58">
        <v>47.5082666666667</v>
      </c>
      <c r="CV58">
        <v>46.695466666666697</v>
      </c>
      <c r="CW58">
        <v>47.397733333333299</v>
      </c>
      <c r="CX58">
        <v>48.795466666666599</v>
      </c>
      <c r="CY58">
        <v>1255.47133333333</v>
      </c>
      <c r="CZ58">
        <v>139.5</v>
      </c>
      <c r="DA58">
        <v>0</v>
      </c>
      <c r="DB58">
        <v>97.400000095367403</v>
      </c>
      <c r="DC58">
        <v>0</v>
      </c>
      <c r="DD58">
        <v>737.19136000000003</v>
      </c>
      <c r="DE58">
        <v>-16.7101538350976</v>
      </c>
      <c r="DF58">
        <v>-327.66153828892698</v>
      </c>
      <c r="DG58">
        <v>10734.188</v>
      </c>
      <c r="DH58">
        <v>15</v>
      </c>
      <c r="DI58">
        <v>1607540548.5999999</v>
      </c>
      <c r="DJ58" t="s">
        <v>464</v>
      </c>
      <c r="DK58">
        <v>1607540546.5999999</v>
      </c>
      <c r="DL58">
        <v>1607540548.5999999</v>
      </c>
      <c r="DM58">
        <v>7</v>
      </c>
      <c r="DN58">
        <v>6.7000000000000004E-2</v>
      </c>
      <c r="DO58">
        <v>2E-3</v>
      </c>
      <c r="DP58">
        <v>0.86</v>
      </c>
      <c r="DQ58">
        <v>6.0999999999999999E-2</v>
      </c>
      <c r="DR58">
        <v>400</v>
      </c>
      <c r="DS58">
        <v>0</v>
      </c>
      <c r="DT58">
        <v>0.26</v>
      </c>
      <c r="DU58">
        <v>0.14000000000000001</v>
      </c>
      <c r="DV58">
        <v>-9.8814477244933904E-2</v>
      </c>
      <c r="DW58">
        <v>0.33991545884633101</v>
      </c>
      <c r="DX58">
        <v>4.2031257942059502E-2</v>
      </c>
      <c r="DY58">
        <v>1</v>
      </c>
      <c r="DZ58">
        <v>-6.0762546666666702E-2</v>
      </c>
      <c r="EA58">
        <v>-0.32679071412680699</v>
      </c>
      <c r="EB58">
        <v>4.6913972482316497E-2</v>
      </c>
      <c r="EC58">
        <v>0</v>
      </c>
      <c r="ED58">
        <v>0.44163033333333301</v>
      </c>
      <c r="EE58">
        <v>-0.31062465850945498</v>
      </c>
      <c r="EF58">
        <v>2.2536106407767601E-2</v>
      </c>
      <c r="EG58">
        <v>0</v>
      </c>
      <c r="EH58">
        <v>1</v>
      </c>
      <c r="EI58">
        <v>3</v>
      </c>
      <c r="EJ58" t="s">
        <v>334</v>
      </c>
      <c r="EK58">
        <v>100</v>
      </c>
      <c r="EL58">
        <v>100</v>
      </c>
      <c r="EM58">
        <v>0.86</v>
      </c>
      <c r="EN58">
        <v>5.5300000000000002E-2</v>
      </c>
      <c r="EO58">
        <v>1.02666516531148</v>
      </c>
      <c r="EP58">
        <v>-1.6043650578588901E-5</v>
      </c>
      <c r="EQ58">
        <v>-1.15305589960158E-6</v>
      </c>
      <c r="ER58">
        <v>3.6581349982770798E-10</v>
      </c>
      <c r="ES58">
        <v>6.2606474772632495E-2</v>
      </c>
      <c r="ET58">
        <v>-1.48585495900011E-2</v>
      </c>
      <c r="EU58">
        <v>2.0620247853856302E-3</v>
      </c>
      <c r="EV58">
        <v>-2.1578943166311499E-5</v>
      </c>
      <c r="EW58">
        <v>18</v>
      </c>
      <c r="EX58">
        <v>2225</v>
      </c>
      <c r="EY58">
        <v>1</v>
      </c>
      <c r="EZ58">
        <v>25</v>
      </c>
      <c r="FA58">
        <v>27.2</v>
      </c>
      <c r="FB58">
        <v>27.2</v>
      </c>
      <c r="FC58">
        <v>2</v>
      </c>
      <c r="FD58">
        <v>504.11500000000001</v>
      </c>
      <c r="FE58">
        <v>483.24799999999999</v>
      </c>
      <c r="FF58">
        <v>35.188299999999998</v>
      </c>
      <c r="FG58">
        <v>34.110500000000002</v>
      </c>
      <c r="FH58">
        <v>30.000299999999999</v>
      </c>
      <c r="FI58">
        <v>33.925800000000002</v>
      </c>
      <c r="FJ58">
        <v>33.963200000000001</v>
      </c>
      <c r="FK58">
        <v>18.867000000000001</v>
      </c>
      <c r="FL58">
        <v>100</v>
      </c>
      <c r="FM58">
        <v>0</v>
      </c>
      <c r="FN58">
        <v>-999.9</v>
      </c>
      <c r="FO58">
        <v>400</v>
      </c>
      <c r="FP58">
        <v>60.831200000000003</v>
      </c>
      <c r="FQ58">
        <v>97.910899999999998</v>
      </c>
      <c r="FR58">
        <v>102.16</v>
      </c>
    </row>
    <row r="59" spans="1:174" x14ac:dyDescent="0.25">
      <c r="A59">
        <v>43</v>
      </c>
      <c r="B59">
        <v>1607542448.5</v>
      </c>
      <c r="C59">
        <v>9034.4000000953693</v>
      </c>
      <c r="D59" t="s">
        <v>499</v>
      </c>
      <c r="E59" t="s">
        <v>500</v>
      </c>
      <c r="F59" t="s">
        <v>501</v>
      </c>
      <c r="G59" t="s">
        <v>391</v>
      </c>
      <c r="H59">
        <v>1607542440.5</v>
      </c>
      <c r="I59">
        <f t="shared" si="44"/>
        <v>9.8201012894605258E-4</v>
      </c>
      <c r="J59">
        <f t="shared" si="45"/>
        <v>0.98201012894605266</v>
      </c>
      <c r="K59">
        <f t="shared" si="46"/>
        <v>2.0138865310225431</v>
      </c>
      <c r="L59">
        <f t="shared" si="47"/>
        <v>397.11280645161298</v>
      </c>
      <c r="M59">
        <f t="shared" si="48"/>
        <v>163.50526496068753</v>
      </c>
      <c r="N59">
        <f t="shared" si="49"/>
        <v>16.633263955382226</v>
      </c>
      <c r="O59">
        <f t="shared" si="50"/>
        <v>40.397978201866692</v>
      </c>
      <c r="P59">
        <f t="shared" si="51"/>
        <v>1.5718259741873443E-2</v>
      </c>
      <c r="Q59">
        <f t="shared" si="52"/>
        <v>2.9570162578654093</v>
      </c>
      <c r="R59">
        <f t="shared" si="53"/>
        <v>1.5671989687539922E-2</v>
      </c>
      <c r="S59">
        <f t="shared" si="54"/>
        <v>9.7991393116476366E-3</v>
      </c>
      <c r="T59">
        <f t="shared" si="55"/>
        <v>231.28908045063827</v>
      </c>
      <c r="U59">
        <f t="shared" si="56"/>
        <v>37.979196791575511</v>
      </c>
      <c r="V59">
        <f t="shared" si="57"/>
        <v>37.016819354838702</v>
      </c>
      <c r="W59">
        <f t="shared" si="58"/>
        <v>6.3106691892325415</v>
      </c>
      <c r="X59">
        <f t="shared" si="59"/>
        <v>2.2077046440192349</v>
      </c>
      <c r="Y59">
        <f t="shared" si="60"/>
        <v>0.13834301753769049</v>
      </c>
      <c r="Z59">
        <f t="shared" si="61"/>
        <v>6.2663734441320118</v>
      </c>
      <c r="AA59">
        <f t="shared" si="62"/>
        <v>6.1723261716948512</v>
      </c>
      <c r="AB59">
        <f t="shared" si="63"/>
        <v>-43.306646686520921</v>
      </c>
      <c r="AC59">
        <f t="shared" si="64"/>
        <v>-20.566035711218042</v>
      </c>
      <c r="AD59">
        <f t="shared" si="65"/>
        <v>-1.6553611476870755</v>
      </c>
      <c r="AE59">
        <f t="shared" si="66"/>
        <v>165.76103690521222</v>
      </c>
      <c r="AF59">
        <v>0</v>
      </c>
      <c r="AG59">
        <v>0</v>
      </c>
      <c r="AH59">
        <f t="shared" si="67"/>
        <v>1</v>
      </c>
      <c r="AI59">
        <f t="shared" si="68"/>
        <v>0</v>
      </c>
      <c r="AJ59">
        <f t="shared" si="69"/>
        <v>51996.948564309561</v>
      </c>
      <c r="AK59" t="s">
        <v>294</v>
      </c>
      <c r="AL59">
        <v>10143.9</v>
      </c>
      <c r="AM59">
        <v>715.47692307692296</v>
      </c>
      <c r="AN59">
        <v>3262.08</v>
      </c>
      <c r="AO59">
        <f t="shared" si="70"/>
        <v>0.78066849277855754</v>
      </c>
      <c r="AP59">
        <v>-0.57774747981622299</v>
      </c>
      <c r="AQ59" t="s">
        <v>502</v>
      </c>
      <c r="AR59">
        <v>15438.8</v>
      </c>
      <c r="AS59">
        <v>1267.4457692307701</v>
      </c>
      <c r="AT59">
        <v>1392.19</v>
      </c>
      <c r="AU59">
        <f t="shared" si="71"/>
        <v>8.9602878033335887E-2</v>
      </c>
      <c r="AV59">
        <v>0.5</v>
      </c>
      <c r="AW59">
        <f t="shared" si="72"/>
        <v>1180.1754692963598</v>
      </c>
      <c r="AX59">
        <f t="shared" si="73"/>
        <v>2.0138865310225431</v>
      </c>
      <c r="AY59">
        <f t="shared" si="74"/>
        <v>52.873559316648333</v>
      </c>
      <c r="AZ59">
        <f t="shared" si="75"/>
        <v>2.1959734617971187E-3</v>
      </c>
      <c r="BA59">
        <f t="shared" si="76"/>
        <v>1.3431284522945861</v>
      </c>
      <c r="BB59" t="s">
        <v>503</v>
      </c>
      <c r="BC59">
        <v>1267.4457692307701</v>
      </c>
      <c r="BD59">
        <v>757.44</v>
      </c>
      <c r="BE59">
        <f t="shared" si="77"/>
        <v>0.45593633052959726</v>
      </c>
      <c r="BF59">
        <f t="shared" si="78"/>
        <v>0.19652497954979117</v>
      </c>
      <c r="BG59">
        <f t="shared" si="79"/>
        <v>0.74657036540181421</v>
      </c>
      <c r="BH59">
        <f t="shared" si="80"/>
        <v>0.18433843681050927</v>
      </c>
      <c r="BI59">
        <f t="shared" si="81"/>
        <v>0.7342683345294968</v>
      </c>
      <c r="BJ59">
        <f t="shared" si="82"/>
        <v>0.11744556187247085</v>
      </c>
      <c r="BK59">
        <f t="shared" si="83"/>
        <v>0.88255443812752921</v>
      </c>
      <c r="BL59">
        <f t="shared" si="84"/>
        <v>1399.98870967742</v>
      </c>
      <c r="BM59">
        <f t="shared" si="85"/>
        <v>1180.1754692963598</v>
      </c>
      <c r="BN59">
        <f t="shared" si="86"/>
        <v>0.84298927636944387</v>
      </c>
      <c r="BO59">
        <f t="shared" si="87"/>
        <v>0.19597855273888776</v>
      </c>
      <c r="BP59">
        <v>6</v>
      </c>
      <c r="BQ59">
        <v>0.5</v>
      </c>
      <c r="BR59" t="s">
        <v>297</v>
      </c>
      <c r="BS59">
        <v>2</v>
      </c>
      <c r="BT59">
        <v>1607542440.5</v>
      </c>
      <c r="BU59">
        <v>397.11280645161298</v>
      </c>
      <c r="BV59">
        <v>399.996193548387</v>
      </c>
      <c r="BW59">
        <v>1.35991419354839</v>
      </c>
      <c r="BX59">
        <v>0.18361016129032301</v>
      </c>
      <c r="BY59">
        <v>396.25074193548397</v>
      </c>
      <c r="BZ59">
        <v>1.3133116129032301</v>
      </c>
      <c r="CA59">
        <v>500.21490322580598</v>
      </c>
      <c r="CB59">
        <v>101.62925806451599</v>
      </c>
      <c r="CC59">
        <v>9.9967348387096797E-2</v>
      </c>
      <c r="CD59">
        <v>36.8878129032258</v>
      </c>
      <c r="CE59">
        <v>37.016819354838702</v>
      </c>
      <c r="CF59">
        <v>999.9</v>
      </c>
      <c r="CG59">
        <v>0</v>
      </c>
      <c r="CH59">
        <v>0</v>
      </c>
      <c r="CI59">
        <v>9994.5793548387101</v>
      </c>
      <c r="CJ59">
        <v>0</v>
      </c>
      <c r="CK59">
        <v>512.81980645161298</v>
      </c>
      <c r="CL59">
        <v>1399.98870967742</v>
      </c>
      <c r="CM59">
        <v>0.89999938709677396</v>
      </c>
      <c r="CN59">
        <v>0.100000525806452</v>
      </c>
      <c r="CO59">
        <v>0</v>
      </c>
      <c r="CP59">
        <v>1268.43258064516</v>
      </c>
      <c r="CQ59">
        <v>4.9994800000000001</v>
      </c>
      <c r="CR59">
        <v>18141.6161290323</v>
      </c>
      <c r="CS59">
        <v>11417.4806451613</v>
      </c>
      <c r="CT59">
        <v>46.336387096774203</v>
      </c>
      <c r="CU59">
        <v>47.941064516129003</v>
      </c>
      <c r="CV59">
        <v>47.036000000000001</v>
      </c>
      <c r="CW59">
        <v>47.695193548387103</v>
      </c>
      <c r="CX59">
        <v>49.136870967741899</v>
      </c>
      <c r="CY59">
        <v>1255.4903225806499</v>
      </c>
      <c r="CZ59">
        <v>139.498387096774</v>
      </c>
      <c r="DA59">
        <v>0</v>
      </c>
      <c r="DB59">
        <v>102.700000047684</v>
      </c>
      <c r="DC59">
        <v>0</v>
      </c>
      <c r="DD59">
        <v>1267.4457692307701</v>
      </c>
      <c r="DE59">
        <v>-110.779829141561</v>
      </c>
      <c r="DF59">
        <v>-1622.19487305034</v>
      </c>
      <c r="DG59">
        <v>18126.992307692301</v>
      </c>
      <c r="DH59">
        <v>15</v>
      </c>
      <c r="DI59">
        <v>1607540548.5999999</v>
      </c>
      <c r="DJ59" t="s">
        <v>464</v>
      </c>
      <c r="DK59">
        <v>1607540546.5999999</v>
      </c>
      <c r="DL59">
        <v>1607540548.5999999</v>
      </c>
      <c r="DM59">
        <v>7</v>
      </c>
      <c r="DN59">
        <v>6.7000000000000004E-2</v>
      </c>
      <c r="DO59">
        <v>2E-3</v>
      </c>
      <c r="DP59">
        <v>0.86</v>
      </c>
      <c r="DQ59">
        <v>6.0999999999999999E-2</v>
      </c>
      <c r="DR59">
        <v>400</v>
      </c>
      <c r="DS59">
        <v>0</v>
      </c>
      <c r="DT59">
        <v>0.26</v>
      </c>
      <c r="DU59">
        <v>0.14000000000000001</v>
      </c>
      <c r="DV59">
        <v>2.02820992226953</v>
      </c>
      <c r="DW59">
        <v>-1.22011975794559</v>
      </c>
      <c r="DX59">
        <v>9.6072204738976E-2</v>
      </c>
      <c r="DY59">
        <v>0</v>
      </c>
      <c r="DZ59">
        <v>-2.8887516666666699</v>
      </c>
      <c r="EA59">
        <v>1.7376638042269099</v>
      </c>
      <c r="EB59">
        <v>0.12970928995471201</v>
      </c>
      <c r="EC59">
        <v>0</v>
      </c>
      <c r="ED59">
        <v>1.1783300000000001</v>
      </c>
      <c r="EE59">
        <v>-0.48743866518353401</v>
      </c>
      <c r="EF59">
        <v>3.5161807215595003E-2</v>
      </c>
      <c r="EG59">
        <v>0</v>
      </c>
      <c r="EH59">
        <v>0</v>
      </c>
      <c r="EI59">
        <v>3</v>
      </c>
      <c r="EJ59" t="s">
        <v>320</v>
      </c>
      <c r="EK59">
        <v>100</v>
      </c>
      <c r="EL59">
        <v>100</v>
      </c>
      <c r="EM59">
        <v>0.86199999999999999</v>
      </c>
      <c r="EN59">
        <v>4.7199999999999999E-2</v>
      </c>
      <c r="EO59">
        <v>1.02666516531148</v>
      </c>
      <c r="EP59">
        <v>-1.6043650578588901E-5</v>
      </c>
      <c r="EQ59">
        <v>-1.15305589960158E-6</v>
      </c>
      <c r="ER59">
        <v>3.6581349982770798E-10</v>
      </c>
      <c r="ES59">
        <v>6.2606474772632495E-2</v>
      </c>
      <c r="ET59">
        <v>-1.48585495900011E-2</v>
      </c>
      <c r="EU59">
        <v>2.0620247853856302E-3</v>
      </c>
      <c r="EV59">
        <v>-2.1578943166311499E-5</v>
      </c>
      <c r="EW59">
        <v>18</v>
      </c>
      <c r="EX59">
        <v>2225</v>
      </c>
      <c r="EY59">
        <v>1</v>
      </c>
      <c r="EZ59">
        <v>25</v>
      </c>
      <c r="FA59">
        <v>31.7</v>
      </c>
      <c r="FB59">
        <v>31.7</v>
      </c>
      <c r="FC59">
        <v>2</v>
      </c>
      <c r="FD59">
        <v>505.00299999999999</v>
      </c>
      <c r="FE59">
        <v>481.70600000000002</v>
      </c>
      <c r="FF59">
        <v>35.5381</v>
      </c>
      <c r="FG59">
        <v>34.324800000000003</v>
      </c>
      <c r="FH59">
        <v>30.000299999999999</v>
      </c>
      <c r="FI59">
        <v>34.087699999999998</v>
      </c>
      <c r="FJ59">
        <v>34.113300000000002</v>
      </c>
      <c r="FK59">
        <v>18.863499999999998</v>
      </c>
      <c r="FL59">
        <v>100</v>
      </c>
      <c r="FM59">
        <v>0</v>
      </c>
      <c r="FN59">
        <v>-999.9</v>
      </c>
      <c r="FO59">
        <v>400</v>
      </c>
      <c r="FP59">
        <v>60.831200000000003</v>
      </c>
      <c r="FQ59">
        <v>97.869699999999995</v>
      </c>
      <c r="FR59">
        <v>102.11199999999999</v>
      </c>
    </row>
    <row r="60" spans="1:174" x14ac:dyDescent="0.25">
      <c r="A60">
        <v>44</v>
      </c>
      <c r="B60">
        <v>1607542607.5</v>
      </c>
      <c r="C60">
        <v>9193.4000000953693</v>
      </c>
      <c r="D60" t="s">
        <v>504</v>
      </c>
      <c r="E60" t="s">
        <v>505</v>
      </c>
      <c r="F60" t="s">
        <v>501</v>
      </c>
      <c r="G60" t="s">
        <v>391</v>
      </c>
      <c r="H60">
        <v>1607542599.5</v>
      </c>
      <c r="I60">
        <f t="shared" si="44"/>
        <v>1.2160619092484593E-3</v>
      </c>
      <c r="J60">
        <f t="shared" si="45"/>
        <v>1.2160619092484592</v>
      </c>
      <c r="K60">
        <f t="shared" si="46"/>
        <v>2.4084165959801318</v>
      </c>
      <c r="L60">
        <f t="shared" si="47"/>
        <v>396.53300000000002</v>
      </c>
      <c r="M60">
        <f t="shared" si="48"/>
        <v>168.66772879929042</v>
      </c>
      <c r="N60">
        <f t="shared" si="49"/>
        <v>17.157409916099752</v>
      </c>
      <c r="O60">
        <f t="shared" si="50"/>
        <v>40.336579348600353</v>
      </c>
      <c r="P60">
        <f t="shared" si="51"/>
        <v>1.9384459028995549E-2</v>
      </c>
      <c r="Q60">
        <f t="shared" si="52"/>
        <v>2.9580043140621548</v>
      </c>
      <c r="R60">
        <f t="shared" si="53"/>
        <v>1.9314162784548033E-2</v>
      </c>
      <c r="S60">
        <f t="shared" si="54"/>
        <v>1.207764623439337E-2</v>
      </c>
      <c r="T60">
        <f t="shared" si="55"/>
        <v>231.29003367619018</v>
      </c>
      <c r="U60">
        <f t="shared" si="56"/>
        <v>38.129575560966046</v>
      </c>
      <c r="V60">
        <f t="shared" si="57"/>
        <v>37.176367741935501</v>
      </c>
      <c r="W60">
        <f t="shared" si="58"/>
        <v>6.3658276315579307</v>
      </c>
      <c r="X60">
        <f t="shared" si="59"/>
        <v>2.6309055191696142</v>
      </c>
      <c r="Y60">
        <f t="shared" si="60"/>
        <v>0.16677008987514885</v>
      </c>
      <c r="Z60">
        <f t="shared" si="61"/>
        <v>6.3388855532822799</v>
      </c>
      <c r="AA60">
        <f t="shared" si="62"/>
        <v>6.199057541682782</v>
      </c>
      <c r="AB60">
        <f t="shared" si="63"/>
        <v>-53.628330197857061</v>
      </c>
      <c r="AC60">
        <f t="shared" si="64"/>
        <v>-12.403829490046887</v>
      </c>
      <c r="AD60">
        <f t="shared" si="65"/>
        <v>-0.99984101800554315</v>
      </c>
      <c r="AE60">
        <f t="shared" si="66"/>
        <v>164.25803297028068</v>
      </c>
      <c r="AF60">
        <v>0</v>
      </c>
      <c r="AG60">
        <v>0</v>
      </c>
      <c r="AH60">
        <f t="shared" si="67"/>
        <v>1</v>
      </c>
      <c r="AI60">
        <f t="shared" si="68"/>
        <v>0</v>
      </c>
      <c r="AJ60">
        <f t="shared" si="69"/>
        <v>51989.420843186723</v>
      </c>
      <c r="AK60" t="s">
        <v>294</v>
      </c>
      <c r="AL60">
        <v>10143.9</v>
      </c>
      <c r="AM60">
        <v>715.47692307692296</v>
      </c>
      <c r="AN60">
        <v>3262.08</v>
      </c>
      <c r="AO60">
        <f t="shared" si="70"/>
        <v>0.78066849277855754</v>
      </c>
      <c r="AP60">
        <v>-0.57774747981622299</v>
      </c>
      <c r="AQ60" t="s">
        <v>506</v>
      </c>
      <c r="AR60">
        <v>15515.6</v>
      </c>
      <c r="AS60">
        <v>1206.4123076923099</v>
      </c>
      <c r="AT60">
        <v>1347.71</v>
      </c>
      <c r="AU60">
        <f t="shared" si="71"/>
        <v>0.10484280172120863</v>
      </c>
      <c r="AV60">
        <v>0.5</v>
      </c>
      <c r="AW60">
        <f t="shared" si="72"/>
        <v>1180.1781683321155</v>
      </c>
      <c r="AX60">
        <f t="shared" si="73"/>
        <v>2.4084165959801318</v>
      </c>
      <c r="AY60">
        <f t="shared" si="74"/>
        <v>61.866592849071587</v>
      </c>
      <c r="AZ60">
        <f t="shared" si="75"/>
        <v>2.5302654767936821E-3</v>
      </c>
      <c r="BA60">
        <f t="shared" si="76"/>
        <v>1.4204613752216722</v>
      </c>
      <c r="BB60" t="s">
        <v>507</v>
      </c>
      <c r="BC60">
        <v>1206.4123076923099</v>
      </c>
      <c r="BD60">
        <v>720.71</v>
      </c>
      <c r="BE60">
        <f t="shared" si="77"/>
        <v>0.46523361850843281</v>
      </c>
      <c r="BF60">
        <f t="shared" si="78"/>
        <v>0.22535517114464132</v>
      </c>
      <c r="BG60">
        <f t="shared" si="79"/>
        <v>0.75328267824047657</v>
      </c>
      <c r="BH60">
        <f t="shared" si="80"/>
        <v>0.22348987654260552</v>
      </c>
      <c r="BI60">
        <f t="shared" si="81"/>
        <v>0.7517347392484226</v>
      </c>
      <c r="BJ60">
        <f t="shared" si="82"/>
        <v>0.13462704612681875</v>
      </c>
      <c r="BK60">
        <f t="shared" si="83"/>
        <v>0.86537295387318125</v>
      </c>
      <c r="BL60">
        <f t="shared" si="84"/>
        <v>1399.9916129032299</v>
      </c>
      <c r="BM60">
        <f t="shared" si="85"/>
        <v>1180.1781683321155</v>
      </c>
      <c r="BN60">
        <f t="shared" si="86"/>
        <v>0.8429894561187572</v>
      </c>
      <c r="BO60">
        <f t="shared" si="87"/>
        <v>0.1959789122375144</v>
      </c>
      <c r="BP60">
        <v>6</v>
      </c>
      <c r="BQ60">
        <v>0.5</v>
      </c>
      <c r="BR60" t="s">
        <v>297</v>
      </c>
      <c r="BS60">
        <v>2</v>
      </c>
      <c r="BT60">
        <v>1607542599.5</v>
      </c>
      <c r="BU60">
        <v>396.53300000000002</v>
      </c>
      <c r="BV60">
        <v>400.000258064516</v>
      </c>
      <c r="BW60">
        <v>1.63945096774194</v>
      </c>
      <c r="BX60">
        <v>0.18319583870967701</v>
      </c>
      <c r="BY60">
        <v>395.67045161290298</v>
      </c>
      <c r="BZ60">
        <v>1.5953890322580599</v>
      </c>
      <c r="CA60">
        <v>500.21519354838699</v>
      </c>
      <c r="CB60">
        <v>101.623161290323</v>
      </c>
      <c r="CC60">
        <v>9.9972341935483794E-2</v>
      </c>
      <c r="CD60">
        <v>37.098587096774203</v>
      </c>
      <c r="CE60">
        <v>37.176367741935501</v>
      </c>
      <c r="CF60">
        <v>999.9</v>
      </c>
      <c r="CG60">
        <v>0</v>
      </c>
      <c r="CH60">
        <v>0</v>
      </c>
      <c r="CI60">
        <v>10000.7825806452</v>
      </c>
      <c r="CJ60">
        <v>0</v>
      </c>
      <c r="CK60">
        <v>464.68422580645199</v>
      </c>
      <c r="CL60">
        <v>1399.9916129032299</v>
      </c>
      <c r="CM60">
        <v>0.89999409677419395</v>
      </c>
      <c r="CN60">
        <v>0.100005970967742</v>
      </c>
      <c r="CO60">
        <v>0</v>
      </c>
      <c r="CP60">
        <v>1206.6290322580601</v>
      </c>
      <c r="CQ60">
        <v>4.9994800000000001</v>
      </c>
      <c r="CR60">
        <v>17322.961290322601</v>
      </c>
      <c r="CS60">
        <v>11417.487096774201</v>
      </c>
      <c r="CT60">
        <v>46.499870967741899</v>
      </c>
      <c r="CU60">
        <v>48.155000000000001</v>
      </c>
      <c r="CV60">
        <v>47.1871935483871</v>
      </c>
      <c r="CW60">
        <v>47.9150322580645</v>
      </c>
      <c r="CX60">
        <v>49.280064516129002</v>
      </c>
      <c r="CY60">
        <v>1255.4848387096799</v>
      </c>
      <c r="CZ60">
        <v>139.507096774194</v>
      </c>
      <c r="DA60">
        <v>0</v>
      </c>
      <c r="DB60">
        <v>158.09999990463299</v>
      </c>
      <c r="DC60">
        <v>0</v>
      </c>
      <c r="DD60">
        <v>1206.4123076923099</v>
      </c>
      <c r="DE60">
        <v>-26.118974352377801</v>
      </c>
      <c r="DF60">
        <v>-299.75042724967</v>
      </c>
      <c r="DG60">
        <v>17321.1730769231</v>
      </c>
      <c r="DH60">
        <v>15</v>
      </c>
      <c r="DI60">
        <v>1607540548.5999999</v>
      </c>
      <c r="DJ60" t="s">
        <v>464</v>
      </c>
      <c r="DK60">
        <v>1607540546.5999999</v>
      </c>
      <c r="DL60">
        <v>1607540548.5999999</v>
      </c>
      <c r="DM60">
        <v>7</v>
      </c>
      <c r="DN60">
        <v>6.7000000000000004E-2</v>
      </c>
      <c r="DO60">
        <v>2E-3</v>
      </c>
      <c r="DP60">
        <v>0.86</v>
      </c>
      <c r="DQ60">
        <v>6.0999999999999999E-2</v>
      </c>
      <c r="DR60">
        <v>400</v>
      </c>
      <c r="DS60">
        <v>0</v>
      </c>
      <c r="DT60">
        <v>0.26</v>
      </c>
      <c r="DU60">
        <v>0.14000000000000001</v>
      </c>
      <c r="DV60">
        <v>2.4116172481692799</v>
      </c>
      <c r="DW60">
        <v>-0.44402005461555899</v>
      </c>
      <c r="DX60">
        <v>3.6876494798857698E-2</v>
      </c>
      <c r="DY60">
        <v>1</v>
      </c>
      <c r="DZ60">
        <v>-3.4688680000000001</v>
      </c>
      <c r="EA60">
        <v>0.57289948832035198</v>
      </c>
      <c r="EB60">
        <v>4.6831892936331297E-2</v>
      </c>
      <c r="EC60">
        <v>0</v>
      </c>
      <c r="ED60">
        <v>1.456726</v>
      </c>
      <c r="EE60">
        <v>-0.103055305895441</v>
      </c>
      <c r="EF60">
        <v>7.4676598744184896E-3</v>
      </c>
      <c r="EG60">
        <v>1</v>
      </c>
      <c r="EH60">
        <v>2</v>
      </c>
      <c r="EI60">
        <v>3</v>
      </c>
      <c r="EJ60" t="s">
        <v>305</v>
      </c>
      <c r="EK60">
        <v>100</v>
      </c>
      <c r="EL60">
        <v>100</v>
      </c>
      <c r="EM60">
        <v>0.86299999999999999</v>
      </c>
      <c r="EN60">
        <v>4.4200000000000003E-2</v>
      </c>
      <c r="EO60">
        <v>1.02666516531148</v>
      </c>
      <c r="EP60">
        <v>-1.6043650578588901E-5</v>
      </c>
      <c r="EQ60">
        <v>-1.15305589960158E-6</v>
      </c>
      <c r="ER60">
        <v>3.6581349982770798E-10</v>
      </c>
      <c r="ES60">
        <v>6.2606474772632495E-2</v>
      </c>
      <c r="ET60">
        <v>-1.48585495900011E-2</v>
      </c>
      <c r="EU60">
        <v>2.0620247853856302E-3</v>
      </c>
      <c r="EV60">
        <v>-2.1578943166311499E-5</v>
      </c>
      <c r="EW60">
        <v>18</v>
      </c>
      <c r="EX60">
        <v>2225</v>
      </c>
      <c r="EY60">
        <v>1</v>
      </c>
      <c r="EZ60">
        <v>25</v>
      </c>
      <c r="FA60">
        <v>34.299999999999997</v>
      </c>
      <c r="FB60">
        <v>34.299999999999997</v>
      </c>
      <c r="FC60">
        <v>2</v>
      </c>
      <c r="FD60">
        <v>505.33</v>
      </c>
      <c r="FE60">
        <v>481.923</v>
      </c>
      <c r="FF60">
        <v>35.746299999999998</v>
      </c>
      <c r="FG60">
        <v>34.404200000000003</v>
      </c>
      <c r="FH60">
        <v>30.000499999999999</v>
      </c>
      <c r="FI60">
        <v>34.160899999999998</v>
      </c>
      <c r="FJ60">
        <v>34.186300000000003</v>
      </c>
      <c r="FK60">
        <v>18.8687</v>
      </c>
      <c r="FL60">
        <v>100</v>
      </c>
      <c r="FM60">
        <v>0</v>
      </c>
      <c r="FN60">
        <v>-999.9</v>
      </c>
      <c r="FO60">
        <v>400</v>
      </c>
      <c r="FP60">
        <v>60.831200000000003</v>
      </c>
      <c r="FQ60">
        <v>97.859800000000007</v>
      </c>
      <c r="FR60">
        <v>102.102</v>
      </c>
    </row>
    <row r="61" spans="1:174" x14ac:dyDescent="0.25">
      <c r="A61">
        <v>45</v>
      </c>
      <c r="B61">
        <v>1607542834.5</v>
      </c>
      <c r="C61">
        <v>9420.4000000953693</v>
      </c>
      <c r="D61" t="s">
        <v>508</v>
      </c>
      <c r="E61" t="s">
        <v>509</v>
      </c>
      <c r="F61" t="s">
        <v>510</v>
      </c>
      <c r="G61" t="s">
        <v>425</v>
      </c>
      <c r="H61">
        <v>1607542826.75</v>
      </c>
      <c r="I61">
        <f t="shared" si="44"/>
        <v>2.1500630649067573E-3</v>
      </c>
      <c r="J61">
        <f t="shared" si="45"/>
        <v>2.1500630649067571</v>
      </c>
      <c r="K61">
        <f t="shared" si="46"/>
        <v>3.8080981842168211</v>
      </c>
      <c r="L61">
        <f t="shared" si="47"/>
        <v>394.40230000000003</v>
      </c>
      <c r="M61">
        <f t="shared" si="48"/>
        <v>198.15906805250594</v>
      </c>
      <c r="N61">
        <f t="shared" si="49"/>
        <v>20.155107186491094</v>
      </c>
      <c r="O61">
        <f t="shared" si="50"/>
        <v>40.115351314592999</v>
      </c>
      <c r="P61">
        <f t="shared" si="51"/>
        <v>3.6454125131854136E-2</v>
      </c>
      <c r="Q61">
        <f t="shared" si="52"/>
        <v>2.9574585700930411</v>
      </c>
      <c r="R61">
        <f t="shared" si="53"/>
        <v>3.6206324019494439E-2</v>
      </c>
      <c r="S61">
        <f t="shared" si="54"/>
        <v>2.2651075890231426E-2</v>
      </c>
      <c r="T61">
        <f t="shared" si="55"/>
        <v>231.29705251548154</v>
      </c>
      <c r="U61">
        <f t="shared" si="56"/>
        <v>38.015220096046384</v>
      </c>
      <c r="V61">
        <f t="shared" si="57"/>
        <v>36.485460000000003</v>
      </c>
      <c r="W61">
        <f t="shared" si="58"/>
        <v>6.1299505380296759</v>
      </c>
      <c r="X61">
        <f t="shared" si="59"/>
        <v>4.3914801554978702</v>
      </c>
      <c r="Y61">
        <f t="shared" si="60"/>
        <v>0.28026783425056551</v>
      </c>
      <c r="Z61">
        <f t="shared" si="61"/>
        <v>6.38208131032283</v>
      </c>
      <c r="AA61">
        <f t="shared" si="62"/>
        <v>5.8496827037791101</v>
      </c>
      <c r="AB61">
        <f t="shared" si="63"/>
        <v>-94.817781162388002</v>
      </c>
      <c r="AC61">
        <f t="shared" si="64"/>
        <v>117.61967404399385</v>
      </c>
      <c r="AD61">
        <f t="shared" si="65"/>
        <v>9.4568333442334804</v>
      </c>
      <c r="AE61">
        <f t="shared" si="66"/>
        <v>263.55577874132086</v>
      </c>
      <c r="AF61">
        <v>0</v>
      </c>
      <c r="AG61">
        <v>0</v>
      </c>
      <c r="AH61">
        <f t="shared" si="67"/>
        <v>1</v>
      </c>
      <c r="AI61">
        <f t="shared" si="68"/>
        <v>0</v>
      </c>
      <c r="AJ61">
        <f t="shared" si="69"/>
        <v>51952.879358089718</v>
      </c>
      <c r="AK61" t="s">
        <v>294</v>
      </c>
      <c r="AL61">
        <v>10143.9</v>
      </c>
      <c r="AM61">
        <v>715.47692307692296</v>
      </c>
      <c r="AN61">
        <v>3262.08</v>
      </c>
      <c r="AO61">
        <f t="shared" si="70"/>
        <v>0.78066849277855754</v>
      </c>
      <c r="AP61">
        <v>-0.57774747981622299</v>
      </c>
      <c r="AQ61" t="s">
        <v>511</v>
      </c>
      <c r="AR61">
        <v>15530.9</v>
      </c>
      <c r="AS61">
        <v>843.73934615384599</v>
      </c>
      <c r="AT61">
        <v>966.69</v>
      </c>
      <c r="AU61">
        <f t="shared" si="71"/>
        <v>0.12718726152763971</v>
      </c>
      <c r="AV61">
        <v>0.5</v>
      </c>
      <c r="AW61">
        <f t="shared" si="72"/>
        <v>1180.2131535824865</v>
      </c>
      <c r="AX61">
        <f t="shared" si="73"/>
        <v>3.8080981842168211</v>
      </c>
      <c r="AY61">
        <f t="shared" si="74"/>
        <v>75.05403951152806</v>
      </c>
      <c r="AZ61">
        <f t="shared" si="75"/>
        <v>3.7161470796355706E-3</v>
      </c>
      <c r="BA61">
        <f t="shared" si="76"/>
        <v>2.3744840641777611</v>
      </c>
      <c r="BB61" t="s">
        <v>512</v>
      </c>
      <c r="BC61">
        <v>843.73934615384599</v>
      </c>
      <c r="BD61">
        <v>573.34</v>
      </c>
      <c r="BE61">
        <f t="shared" si="77"/>
        <v>0.40690397128345179</v>
      </c>
      <c r="BF61">
        <f t="shared" si="78"/>
        <v>0.31257316345787228</v>
      </c>
      <c r="BG61">
        <f t="shared" si="79"/>
        <v>0.85370470926902564</v>
      </c>
      <c r="BH61">
        <f t="shared" si="80"/>
        <v>0.48942776129366178</v>
      </c>
      <c r="BI61">
        <f t="shared" si="81"/>
        <v>0.90135365844817705</v>
      </c>
      <c r="BJ61">
        <f t="shared" si="82"/>
        <v>0.21240054568257569</v>
      </c>
      <c r="BK61">
        <f t="shared" si="83"/>
        <v>0.78759945431742429</v>
      </c>
      <c r="BL61">
        <f t="shared" si="84"/>
        <v>1400.0329999999999</v>
      </c>
      <c r="BM61">
        <f t="shared" si="85"/>
        <v>1180.2131535824865</v>
      </c>
      <c r="BN61">
        <f t="shared" si="86"/>
        <v>0.84298952494868806</v>
      </c>
      <c r="BO61">
        <f t="shared" si="87"/>
        <v>0.19597904989737594</v>
      </c>
      <c r="BP61">
        <v>6</v>
      </c>
      <c r="BQ61">
        <v>0.5</v>
      </c>
      <c r="BR61" t="s">
        <v>297</v>
      </c>
      <c r="BS61">
        <v>2</v>
      </c>
      <c r="BT61">
        <v>1607542826.75</v>
      </c>
      <c r="BU61">
        <v>394.40230000000003</v>
      </c>
      <c r="BV61">
        <v>399.98719999999997</v>
      </c>
      <c r="BW61">
        <v>2.75551066666667</v>
      </c>
      <c r="BX61">
        <v>0.18365219999999999</v>
      </c>
      <c r="BY61">
        <v>393.538166666667</v>
      </c>
      <c r="BZ61">
        <v>2.7184889999999999</v>
      </c>
      <c r="CA61">
        <v>500.21536666666702</v>
      </c>
      <c r="CB61">
        <v>101.61176666666699</v>
      </c>
      <c r="CC61">
        <v>9.9991389999999999E-2</v>
      </c>
      <c r="CD61">
        <v>37.2231533333333</v>
      </c>
      <c r="CE61">
        <v>36.485460000000003</v>
      </c>
      <c r="CF61">
        <v>999.9</v>
      </c>
      <c r="CG61">
        <v>0</v>
      </c>
      <c r="CH61">
        <v>0</v>
      </c>
      <c r="CI61">
        <v>9998.8083333333398</v>
      </c>
      <c r="CJ61">
        <v>0</v>
      </c>
      <c r="CK61">
        <v>477.18579999999997</v>
      </c>
      <c r="CL61">
        <v>1400.0329999999999</v>
      </c>
      <c r="CM61">
        <v>0.89999376666666697</v>
      </c>
      <c r="CN61">
        <v>0.10000633</v>
      </c>
      <c r="CO61">
        <v>0</v>
      </c>
      <c r="CP61">
        <v>844.13803333333306</v>
      </c>
      <c r="CQ61">
        <v>4.9994800000000001</v>
      </c>
      <c r="CR61">
        <v>12414.27</v>
      </c>
      <c r="CS61">
        <v>11417.823333333299</v>
      </c>
      <c r="CT61">
        <v>46.883200000000002</v>
      </c>
      <c r="CU61">
        <v>48.375</v>
      </c>
      <c r="CV61">
        <v>47.5</v>
      </c>
      <c r="CW61">
        <v>48.233133333333299</v>
      </c>
      <c r="CX61">
        <v>49.645666666666699</v>
      </c>
      <c r="CY61">
        <v>1255.521</v>
      </c>
      <c r="CZ61">
        <v>139.51466666666701</v>
      </c>
      <c r="DA61">
        <v>0</v>
      </c>
      <c r="DB61">
        <v>69.200000047683702</v>
      </c>
      <c r="DC61">
        <v>0</v>
      </c>
      <c r="DD61">
        <v>843.73934615384599</v>
      </c>
      <c r="DE61">
        <v>-54.433333368803702</v>
      </c>
      <c r="DF61">
        <v>-720.44444493353205</v>
      </c>
      <c r="DG61">
        <v>12409.4153846154</v>
      </c>
      <c r="DH61">
        <v>15</v>
      </c>
      <c r="DI61">
        <v>1607540548.5999999</v>
      </c>
      <c r="DJ61" t="s">
        <v>464</v>
      </c>
      <c r="DK61">
        <v>1607540546.5999999</v>
      </c>
      <c r="DL61">
        <v>1607540548.5999999</v>
      </c>
      <c r="DM61">
        <v>7</v>
      </c>
      <c r="DN61">
        <v>6.7000000000000004E-2</v>
      </c>
      <c r="DO61">
        <v>2E-3</v>
      </c>
      <c r="DP61">
        <v>0.86</v>
      </c>
      <c r="DQ61">
        <v>6.0999999999999999E-2</v>
      </c>
      <c r="DR61">
        <v>400</v>
      </c>
      <c r="DS61">
        <v>0</v>
      </c>
      <c r="DT61">
        <v>0.26</v>
      </c>
      <c r="DU61">
        <v>0.14000000000000001</v>
      </c>
      <c r="DV61">
        <v>3.81751239385639</v>
      </c>
      <c r="DW61">
        <v>-0.72208445913221397</v>
      </c>
      <c r="DX61">
        <v>6.2335975275818301E-2</v>
      </c>
      <c r="DY61">
        <v>0</v>
      </c>
      <c r="DZ61">
        <v>-5.5907369999999998</v>
      </c>
      <c r="EA61">
        <v>1.0349005561735201</v>
      </c>
      <c r="EB61">
        <v>8.5482299928113806E-2</v>
      </c>
      <c r="EC61">
        <v>0</v>
      </c>
      <c r="ED61">
        <v>2.57504766666667</v>
      </c>
      <c r="EE61">
        <v>-0.38233441601780699</v>
      </c>
      <c r="EF61">
        <v>2.7667167627994701E-2</v>
      </c>
      <c r="EG61">
        <v>0</v>
      </c>
      <c r="EH61">
        <v>0</v>
      </c>
      <c r="EI61">
        <v>3</v>
      </c>
      <c r="EJ61" t="s">
        <v>320</v>
      </c>
      <c r="EK61">
        <v>100</v>
      </c>
      <c r="EL61">
        <v>100</v>
      </c>
      <c r="EM61">
        <v>0.86399999999999999</v>
      </c>
      <c r="EN61">
        <v>3.7199999999999997E-2</v>
      </c>
      <c r="EO61">
        <v>1.02666516531148</v>
      </c>
      <c r="EP61">
        <v>-1.6043650578588901E-5</v>
      </c>
      <c r="EQ61">
        <v>-1.15305589960158E-6</v>
      </c>
      <c r="ER61">
        <v>3.6581349982770798E-10</v>
      </c>
      <c r="ES61">
        <v>6.2606474772632495E-2</v>
      </c>
      <c r="ET61">
        <v>-1.48585495900011E-2</v>
      </c>
      <c r="EU61">
        <v>2.0620247853856302E-3</v>
      </c>
      <c r="EV61">
        <v>-2.1578943166311499E-5</v>
      </c>
      <c r="EW61">
        <v>18</v>
      </c>
      <c r="EX61">
        <v>2225</v>
      </c>
      <c r="EY61">
        <v>1</v>
      </c>
      <c r="EZ61">
        <v>25</v>
      </c>
      <c r="FA61">
        <v>38.1</v>
      </c>
      <c r="FB61">
        <v>38.1</v>
      </c>
      <c r="FC61">
        <v>2</v>
      </c>
      <c r="FD61">
        <v>505.351</v>
      </c>
      <c r="FE61">
        <v>480.95</v>
      </c>
      <c r="FF61">
        <v>35.979799999999997</v>
      </c>
      <c r="FG61">
        <v>34.678800000000003</v>
      </c>
      <c r="FH61">
        <v>30.000299999999999</v>
      </c>
      <c r="FI61">
        <v>34.394399999999997</v>
      </c>
      <c r="FJ61">
        <v>34.410200000000003</v>
      </c>
      <c r="FK61">
        <v>18.863700000000001</v>
      </c>
      <c r="FL61">
        <v>100</v>
      </c>
      <c r="FM61">
        <v>0</v>
      </c>
      <c r="FN61">
        <v>-999.9</v>
      </c>
      <c r="FO61">
        <v>400</v>
      </c>
      <c r="FP61">
        <v>60.831200000000003</v>
      </c>
      <c r="FQ61">
        <v>97.800200000000004</v>
      </c>
      <c r="FR61">
        <v>102.03400000000001</v>
      </c>
    </row>
    <row r="62" spans="1:174" x14ac:dyDescent="0.25">
      <c r="A62">
        <v>46</v>
      </c>
      <c r="B62">
        <v>1607542948</v>
      </c>
      <c r="C62">
        <v>9533.9000000953693</v>
      </c>
      <c r="D62" t="s">
        <v>513</v>
      </c>
      <c r="E62" t="s">
        <v>514</v>
      </c>
      <c r="F62" t="s">
        <v>510</v>
      </c>
      <c r="G62" t="s">
        <v>425</v>
      </c>
      <c r="H62">
        <v>1607542940.25</v>
      </c>
      <c r="I62">
        <f t="shared" si="44"/>
        <v>2.8299695177162296E-3</v>
      </c>
      <c r="J62">
        <f t="shared" si="45"/>
        <v>2.8299695177162296</v>
      </c>
      <c r="K62">
        <f t="shared" si="46"/>
        <v>4.6761323660250298</v>
      </c>
      <c r="L62">
        <f t="shared" si="47"/>
        <v>393.04173333333301</v>
      </c>
      <c r="M62">
        <f t="shared" si="48"/>
        <v>207.02515269329149</v>
      </c>
      <c r="N62">
        <f t="shared" si="49"/>
        <v>21.056445599419281</v>
      </c>
      <c r="O62">
        <f t="shared" si="50"/>
        <v>39.97611772563598</v>
      </c>
      <c r="P62">
        <f t="shared" si="51"/>
        <v>4.7890345271893252E-2</v>
      </c>
      <c r="Q62">
        <f t="shared" si="52"/>
        <v>2.9576939481650242</v>
      </c>
      <c r="R62">
        <f t="shared" si="53"/>
        <v>4.7463693698382284E-2</v>
      </c>
      <c r="S62">
        <f t="shared" si="54"/>
        <v>2.9702824581750255E-2</v>
      </c>
      <c r="T62">
        <f t="shared" si="55"/>
        <v>231.29395864254076</v>
      </c>
      <c r="U62">
        <f t="shared" si="56"/>
        <v>37.859561611268333</v>
      </c>
      <c r="V62">
        <f t="shared" si="57"/>
        <v>36.782816666666697</v>
      </c>
      <c r="W62">
        <f t="shared" si="58"/>
        <v>6.2305213743935903</v>
      </c>
      <c r="X62">
        <f t="shared" si="59"/>
        <v>5.6783182981690796</v>
      </c>
      <c r="Y62">
        <f t="shared" si="60"/>
        <v>0.36275895332399011</v>
      </c>
      <c r="Z62">
        <f t="shared" si="61"/>
        <v>6.388492759219897</v>
      </c>
      <c r="AA62">
        <f t="shared" si="62"/>
        <v>5.8677624210696004</v>
      </c>
      <c r="AB62">
        <f t="shared" si="63"/>
        <v>-124.80165573128572</v>
      </c>
      <c r="AC62">
        <f t="shared" si="64"/>
        <v>73.152197295507364</v>
      </c>
      <c r="AD62">
        <f t="shared" si="65"/>
        <v>5.8900900813980739</v>
      </c>
      <c r="AE62">
        <f t="shared" si="66"/>
        <v>185.53459028816047</v>
      </c>
      <c r="AF62">
        <v>0</v>
      </c>
      <c r="AG62">
        <v>0</v>
      </c>
      <c r="AH62">
        <f t="shared" si="67"/>
        <v>1</v>
      </c>
      <c r="AI62">
        <f t="shared" si="68"/>
        <v>0</v>
      </c>
      <c r="AJ62">
        <f t="shared" si="69"/>
        <v>51956.401522961118</v>
      </c>
      <c r="AK62" t="s">
        <v>294</v>
      </c>
      <c r="AL62">
        <v>10143.9</v>
      </c>
      <c r="AM62">
        <v>715.47692307692296</v>
      </c>
      <c r="AN62">
        <v>3262.08</v>
      </c>
      <c r="AO62">
        <f t="shared" si="70"/>
        <v>0.78066849277855754</v>
      </c>
      <c r="AP62">
        <v>-0.57774747981622299</v>
      </c>
      <c r="AQ62" t="s">
        <v>515</v>
      </c>
      <c r="AR62">
        <v>15509.2</v>
      </c>
      <c r="AS62">
        <v>723.33919230769197</v>
      </c>
      <c r="AT62">
        <v>831.2</v>
      </c>
      <c r="AU62">
        <f t="shared" si="71"/>
        <v>0.12976516806100591</v>
      </c>
      <c r="AV62">
        <v>0.5</v>
      </c>
      <c r="AW62">
        <f t="shared" si="72"/>
        <v>1180.2001815544315</v>
      </c>
      <c r="AX62">
        <f t="shared" si="73"/>
        <v>4.6761323660250298</v>
      </c>
      <c r="AY62">
        <f t="shared" si="74"/>
        <v>76.574437452520243</v>
      </c>
      <c r="AZ62">
        <f t="shared" si="75"/>
        <v>4.4516853394492894E-3</v>
      </c>
      <c r="BA62">
        <f t="shared" si="76"/>
        <v>2.9245428296438885</v>
      </c>
      <c r="BB62" t="s">
        <v>516</v>
      </c>
      <c r="BC62">
        <v>723.33919230769197</v>
      </c>
      <c r="BD62">
        <v>507.17</v>
      </c>
      <c r="BE62">
        <f t="shared" si="77"/>
        <v>0.38983397497593841</v>
      </c>
      <c r="BF62">
        <f t="shared" si="78"/>
        <v>0.33287290588003599</v>
      </c>
      <c r="BG62">
        <f t="shared" si="79"/>
        <v>0.88238091262509488</v>
      </c>
      <c r="BH62">
        <f t="shared" si="80"/>
        <v>0.93205962509970952</v>
      </c>
      <c r="BI62">
        <f t="shared" si="81"/>
        <v>0.95455786652747676</v>
      </c>
      <c r="BJ62">
        <f t="shared" si="82"/>
        <v>0.23339417173923066</v>
      </c>
      <c r="BK62">
        <f t="shared" si="83"/>
        <v>0.76660582826076928</v>
      </c>
      <c r="BL62">
        <f t="shared" si="84"/>
        <v>1400.018</v>
      </c>
      <c r="BM62">
        <f t="shared" si="85"/>
        <v>1180.2001815544315</v>
      </c>
      <c r="BN62">
        <f t="shared" si="86"/>
        <v>0.84298929124799216</v>
      </c>
      <c r="BO62">
        <f t="shared" si="87"/>
        <v>0.19597858249598427</v>
      </c>
      <c r="BP62">
        <v>6</v>
      </c>
      <c r="BQ62">
        <v>0.5</v>
      </c>
      <c r="BR62" t="s">
        <v>297</v>
      </c>
      <c r="BS62">
        <v>2</v>
      </c>
      <c r="BT62">
        <v>1607542940.25</v>
      </c>
      <c r="BU62">
        <v>393.04173333333301</v>
      </c>
      <c r="BV62">
        <v>399.98476666666699</v>
      </c>
      <c r="BW62">
        <v>3.5666146666666698</v>
      </c>
      <c r="BX62">
        <v>0.18426419999999999</v>
      </c>
      <c r="BY62">
        <v>392.17663333333297</v>
      </c>
      <c r="BZ62">
        <v>3.5317096666666701</v>
      </c>
      <c r="CA62">
        <v>500.22186666666698</v>
      </c>
      <c r="CB62">
        <v>101.6096</v>
      </c>
      <c r="CC62">
        <v>0.100000623333333</v>
      </c>
      <c r="CD62">
        <v>37.241579999999999</v>
      </c>
      <c r="CE62">
        <v>36.782816666666697</v>
      </c>
      <c r="CF62">
        <v>999.9</v>
      </c>
      <c r="CG62">
        <v>0</v>
      </c>
      <c r="CH62">
        <v>0</v>
      </c>
      <c r="CI62">
        <v>10000.356666666699</v>
      </c>
      <c r="CJ62">
        <v>0</v>
      </c>
      <c r="CK62">
        <v>366.26479999999998</v>
      </c>
      <c r="CL62">
        <v>1400.018</v>
      </c>
      <c r="CM62">
        <v>0.89999906666666696</v>
      </c>
      <c r="CN62">
        <v>0.10000075999999999</v>
      </c>
      <c r="CO62">
        <v>0</v>
      </c>
      <c r="CP62">
        <v>723.35649999999998</v>
      </c>
      <c r="CQ62">
        <v>4.9994800000000001</v>
      </c>
      <c r="CR62">
        <v>10779.27</v>
      </c>
      <c r="CS62">
        <v>11417.7133333333</v>
      </c>
      <c r="CT62">
        <v>46.970599999999997</v>
      </c>
      <c r="CU62">
        <v>48.441200000000002</v>
      </c>
      <c r="CV62">
        <v>47.612400000000001</v>
      </c>
      <c r="CW62">
        <v>48.295466666666698</v>
      </c>
      <c r="CX62">
        <v>49.707999999999998</v>
      </c>
      <c r="CY62">
        <v>1255.5160000000001</v>
      </c>
      <c r="CZ62">
        <v>139.50200000000001</v>
      </c>
      <c r="DA62">
        <v>0</v>
      </c>
      <c r="DB62">
        <v>112.40000009536701</v>
      </c>
      <c r="DC62">
        <v>0</v>
      </c>
      <c r="DD62">
        <v>723.33919230769197</v>
      </c>
      <c r="DE62">
        <v>-64.898837608355194</v>
      </c>
      <c r="DF62">
        <v>-1091.7230768849799</v>
      </c>
      <c r="DG62">
        <v>10779.1423076923</v>
      </c>
      <c r="DH62">
        <v>15</v>
      </c>
      <c r="DI62">
        <v>1607540548.5999999</v>
      </c>
      <c r="DJ62" t="s">
        <v>464</v>
      </c>
      <c r="DK62">
        <v>1607540546.5999999</v>
      </c>
      <c r="DL62">
        <v>1607540548.5999999</v>
      </c>
      <c r="DM62">
        <v>7</v>
      </c>
      <c r="DN62">
        <v>6.7000000000000004E-2</v>
      </c>
      <c r="DO62">
        <v>2E-3</v>
      </c>
      <c r="DP62">
        <v>0.86</v>
      </c>
      <c r="DQ62">
        <v>6.0999999999999999E-2</v>
      </c>
      <c r="DR62">
        <v>400</v>
      </c>
      <c r="DS62">
        <v>0</v>
      </c>
      <c r="DT62">
        <v>0.26</v>
      </c>
      <c r="DU62">
        <v>0.14000000000000001</v>
      </c>
      <c r="DV62">
        <v>4.6816788906858999</v>
      </c>
      <c r="DW62">
        <v>-0.62137759973023898</v>
      </c>
      <c r="DX62">
        <v>5.7662950231202999E-2</v>
      </c>
      <c r="DY62">
        <v>0</v>
      </c>
      <c r="DZ62">
        <v>-6.9430983333333298</v>
      </c>
      <c r="EA62">
        <v>0.88038860956619103</v>
      </c>
      <c r="EB62">
        <v>7.5474721997206104E-2</v>
      </c>
      <c r="EC62">
        <v>0</v>
      </c>
      <c r="ED62">
        <v>3.3823500000000002</v>
      </c>
      <c r="EE62">
        <v>-0.63378740823137003</v>
      </c>
      <c r="EF62">
        <v>4.64617855159844E-2</v>
      </c>
      <c r="EG62">
        <v>0</v>
      </c>
      <c r="EH62">
        <v>0</v>
      </c>
      <c r="EI62">
        <v>3</v>
      </c>
      <c r="EJ62" t="s">
        <v>320</v>
      </c>
      <c r="EK62">
        <v>100</v>
      </c>
      <c r="EL62">
        <v>100</v>
      </c>
      <c r="EM62">
        <v>0.86499999999999999</v>
      </c>
      <c r="EN62">
        <v>3.5000000000000003E-2</v>
      </c>
      <c r="EO62">
        <v>1.02666516531148</v>
      </c>
      <c r="EP62">
        <v>-1.6043650578588901E-5</v>
      </c>
      <c r="EQ62">
        <v>-1.15305589960158E-6</v>
      </c>
      <c r="ER62">
        <v>3.6581349982770798E-10</v>
      </c>
      <c r="ES62">
        <v>6.2606474772632495E-2</v>
      </c>
      <c r="ET62">
        <v>-1.48585495900011E-2</v>
      </c>
      <c r="EU62">
        <v>2.0620247853856302E-3</v>
      </c>
      <c r="EV62">
        <v>-2.1578943166311499E-5</v>
      </c>
      <c r="EW62">
        <v>18</v>
      </c>
      <c r="EX62">
        <v>2225</v>
      </c>
      <c r="EY62">
        <v>1</v>
      </c>
      <c r="EZ62">
        <v>25</v>
      </c>
      <c r="FA62">
        <v>40</v>
      </c>
      <c r="FB62">
        <v>40</v>
      </c>
      <c r="FC62">
        <v>2</v>
      </c>
      <c r="FD62">
        <v>506.96800000000002</v>
      </c>
      <c r="FE62">
        <v>480.45100000000002</v>
      </c>
      <c r="FF62">
        <v>36.0152</v>
      </c>
      <c r="FG62">
        <v>34.770400000000002</v>
      </c>
      <c r="FH62">
        <v>30.000499999999999</v>
      </c>
      <c r="FI62">
        <v>34.491599999999998</v>
      </c>
      <c r="FJ62">
        <v>34.506700000000002</v>
      </c>
      <c r="FK62">
        <v>18.862500000000001</v>
      </c>
      <c r="FL62">
        <v>100</v>
      </c>
      <c r="FM62">
        <v>0</v>
      </c>
      <c r="FN62">
        <v>-999.9</v>
      </c>
      <c r="FO62">
        <v>400</v>
      </c>
      <c r="FP62">
        <v>60.831200000000003</v>
      </c>
      <c r="FQ62">
        <v>97.782700000000006</v>
      </c>
      <c r="FR62">
        <v>102.01300000000001</v>
      </c>
    </row>
    <row r="63" spans="1:174" x14ac:dyDescent="0.25">
      <c r="A63">
        <v>47</v>
      </c>
      <c r="B63">
        <v>1607543197</v>
      </c>
      <c r="C63">
        <v>9782.9000000953693</v>
      </c>
      <c r="D63" t="s">
        <v>517</v>
      </c>
      <c r="E63" t="s">
        <v>518</v>
      </c>
      <c r="F63" t="s">
        <v>519</v>
      </c>
      <c r="G63" t="s">
        <v>520</v>
      </c>
      <c r="H63">
        <v>1607543189</v>
      </c>
      <c r="I63">
        <f t="shared" si="44"/>
        <v>4.4339887135241215E-3</v>
      </c>
      <c r="J63">
        <f t="shared" si="45"/>
        <v>4.4339887135241218</v>
      </c>
      <c r="K63">
        <f t="shared" si="46"/>
        <v>8.330204261241466</v>
      </c>
      <c r="L63">
        <f t="shared" si="47"/>
        <v>387.93712903225799</v>
      </c>
      <c r="M63">
        <f t="shared" si="48"/>
        <v>186.29002025332724</v>
      </c>
      <c r="N63">
        <f t="shared" si="49"/>
        <v>18.944883290183324</v>
      </c>
      <c r="O63">
        <f t="shared" si="50"/>
        <v>39.451515564015573</v>
      </c>
      <c r="P63">
        <f t="shared" si="51"/>
        <v>7.7143376359800217E-2</v>
      </c>
      <c r="Q63">
        <f t="shared" si="52"/>
        <v>2.9566565208132456</v>
      </c>
      <c r="R63">
        <f t="shared" si="53"/>
        <v>7.6042387615725238E-2</v>
      </c>
      <c r="S63">
        <f t="shared" si="54"/>
        <v>4.7624102665589918E-2</v>
      </c>
      <c r="T63">
        <f t="shared" si="55"/>
        <v>231.28920552256554</v>
      </c>
      <c r="U63">
        <f t="shared" si="56"/>
        <v>37.340080466300961</v>
      </c>
      <c r="V63">
        <f t="shared" si="57"/>
        <v>36.950203225806497</v>
      </c>
      <c r="W63">
        <f t="shared" si="58"/>
        <v>6.2877620043498021</v>
      </c>
      <c r="X63">
        <f t="shared" si="59"/>
        <v>8.7789475782425956</v>
      </c>
      <c r="Y63">
        <f t="shared" si="60"/>
        <v>0.55751870503417744</v>
      </c>
      <c r="Z63">
        <f t="shared" si="61"/>
        <v>6.3506325794211405</v>
      </c>
      <c r="AA63">
        <f t="shared" si="62"/>
        <v>5.7302432993156245</v>
      </c>
      <c r="AB63">
        <f t="shared" si="63"/>
        <v>-195.53890226641377</v>
      </c>
      <c r="AC63">
        <f t="shared" si="64"/>
        <v>29.063628167436306</v>
      </c>
      <c r="AD63">
        <f t="shared" si="65"/>
        <v>2.3416346628516611</v>
      </c>
      <c r="AE63">
        <f t="shared" si="66"/>
        <v>67.155566086439748</v>
      </c>
      <c r="AF63">
        <v>0</v>
      </c>
      <c r="AG63">
        <v>0</v>
      </c>
      <c r="AH63">
        <f t="shared" si="67"/>
        <v>1</v>
      </c>
      <c r="AI63">
        <f t="shared" si="68"/>
        <v>0</v>
      </c>
      <c r="AJ63">
        <f t="shared" si="69"/>
        <v>51945.047041771322</v>
      </c>
      <c r="AK63" t="s">
        <v>294</v>
      </c>
      <c r="AL63">
        <v>10143.9</v>
      </c>
      <c r="AM63">
        <v>715.47692307692296</v>
      </c>
      <c r="AN63">
        <v>3262.08</v>
      </c>
      <c r="AO63">
        <f t="shared" si="70"/>
        <v>0.78066849277855754</v>
      </c>
      <c r="AP63">
        <v>-0.57774747981622299</v>
      </c>
      <c r="AQ63" t="s">
        <v>521</v>
      </c>
      <c r="AR63">
        <v>15383.3</v>
      </c>
      <c r="AS63">
        <v>1012.19596</v>
      </c>
      <c r="AT63">
        <v>1252.78</v>
      </c>
      <c r="AU63">
        <f t="shared" si="71"/>
        <v>0.19204013474033743</v>
      </c>
      <c r="AV63">
        <v>0.5</v>
      </c>
      <c r="AW63">
        <f t="shared" si="72"/>
        <v>1180.1743176835303</v>
      </c>
      <c r="AX63">
        <f t="shared" si="73"/>
        <v>8.330204261241466</v>
      </c>
      <c r="AY63">
        <f t="shared" si="74"/>
        <v>113.32041749251547</v>
      </c>
      <c r="AZ63">
        <f t="shared" si="75"/>
        <v>7.54799660319875E-3</v>
      </c>
      <c r="BA63">
        <f t="shared" si="76"/>
        <v>1.6038729864780727</v>
      </c>
      <c r="BB63" t="s">
        <v>522</v>
      </c>
      <c r="BC63">
        <v>1012.19596</v>
      </c>
      <c r="BD63">
        <v>749.81</v>
      </c>
      <c r="BE63">
        <f t="shared" si="77"/>
        <v>0.40148310158208145</v>
      </c>
      <c r="BF63">
        <f t="shared" si="78"/>
        <v>0.47832681869694005</v>
      </c>
      <c r="BG63">
        <f t="shared" si="79"/>
        <v>0.79979460806362368</v>
      </c>
      <c r="BH63">
        <f t="shared" si="80"/>
        <v>0.44776225994783048</v>
      </c>
      <c r="BI63">
        <f t="shared" si="81"/>
        <v>0.78901184806064428</v>
      </c>
      <c r="BJ63">
        <f t="shared" si="82"/>
        <v>0.35433280323224425</v>
      </c>
      <c r="BK63">
        <f t="shared" si="83"/>
        <v>0.64566719676775575</v>
      </c>
      <c r="BL63">
        <f t="shared" si="84"/>
        <v>1399.9870967741899</v>
      </c>
      <c r="BM63">
        <f t="shared" si="85"/>
        <v>1180.1743176835303</v>
      </c>
      <c r="BN63">
        <f t="shared" si="86"/>
        <v>0.8429894249760258</v>
      </c>
      <c r="BO63">
        <f t="shared" si="87"/>
        <v>0.19597884995205167</v>
      </c>
      <c r="BP63">
        <v>6</v>
      </c>
      <c r="BQ63">
        <v>0.5</v>
      </c>
      <c r="BR63" t="s">
        <v>297</v>
      </c>
      <c r="BS63">
        <v>2</v>
      </c>
      <c r="BT63">
        <v>1607543189</v>
      </c>
      <c r="BU63">
        <v>387.93712903225799</v>
      </c>
      <c r="BV63">
        <v>399.99225806451602</v>
      </c>
      <c r="BW63">
        <v>5.4822280645161303</v>
      </c>
      <c r="BX63">
        <v>0.19291341935483899</v>
      </c>
      <c r="BY63">
        <v>387.06825806451599</v>
      </c>
      <c r="BZ63">
        <v>5.4428803225806401</v>
      </c>
      <c r="CA63">
        <v>500.21761290322598</v>
      </c>
      <c r="CB63">
        <v>101.595612903226</v>
      </c>
      <c r="CC63">
        <v>0.100029538709677</v>
      </c>
      <c r="CD63">
        <v>37.132535483871003</v>
      </c>
      <c r="CE63">
        <v>36.950203225806497</v>
      </c>
      <c r="CF63">
        <v>999.9</v>
      </c>
      <c r="CG63">
        <v>0</v>
      </c>
      <c r="CH63">
        <v>0</v>
      </c>
      <c r="CI63">
        <v>9995.8490322580692</v>
      </c>
      <c r="CJ63">
        <v>0</v>
      </c>
      <c r="CK63">
        <v>273.10467741935503</v>
      </c>
      <c r="CL63">
        <v>1399.9870967741899</v>
      </c>
      <c r="CM63">
        <v>0.89999499999999999</v>
      </c>
      <c r="CN63">
        <v>0.100004809677419</v>
      </c>
      <c r="CO63">
        <v>0</v>
      </c>
      <c r="CP63">
        <v>1015.13790322581</v>
      </c>
      <c r="CQ63">
        <v>4.9994800000000001</v>
      </c>
      <c r="CR63">
        <v>15018.416129032301</v>
      </c>
      <c r="CS63">
        <v>11417.4516129032</v>
      </c>
      <c r="CT63">
        <v>47.237806451612897</v>
      </c>
      <c r="CU63">
        <v>48.625</v>
      </c>
      <c r="CV63">
        <v>47.820129032258002</v>
      </c>
      <c r="CW63">
        <v>48.620935483871001</v>
      </c>
      <c r="CX63">
        <v>49.933064516129001</v>
      </c>
      <c r="CY63">
        <v>1255.4819354838701</v>
      </c>
      <c r="CZ63">
        <v>139.505161290323</v>
      </c>
      <c r="DA63">
        <v>0</v>
      </c>
      <c r="DB63">
        <v>73.300000190734906</v>
      </c>
      <c r="DC63">
        <v>0</v>
      </c>
      <c r="DD63">
        <v>1012.19596</v>
      </c>
      <c r="DE63">
        <v>-259.15130729742702</v>
      </c>
      <c r="DF63">
        <v>-3564.2615329575601</v>
      </c>
      <c r="DG63">
        <v>14977.616</v>
      </c>
      <c r="DH63">
        <v>15</v>
      </c>
      <c r="DI63">
        <v>1607540548.5999999</v>
      </c>
      <c r="DJ63" t="s">
        <v>464</v>
      </c>
      <c r="DK63">
        <v>1607540546.5999999</v>
      </c>
      <c r="DL63">
        <v>1607540548.5999999</v>
      </c>
      <c r="DM63">
        <v>7</v>
      </c>
      <c r="DN63">
        <v>6.7000000000000004E-2</v>
      </c>
      <c r="DO63">
        <v>2E-3</v>
      </c>
      <c r="DP63">
        <v>0.86</v>
      </c>
      <c r="DQ63">
        <v>6.0999999999999999E-2</v>
      </c>
      <c r="DR63">
        <v>400</v>
      </c>
      <c r="DS63">
        <v>0</v>
      </c>
      <c r="DT63">
        <v>0.26</v>
      </c>
      <c r="DU63">
        <v>0.14000000000000001</v>
      </c>
      <c r="DV63">
        <v>8.3344771480885207</v>
      </c>
      <c r="DW63">
        <v>-1.1533110051470701</v>
      </c>
      <c r="DX63">
        <v>8.8315914159859996E-2</v>
      </c>
      <c r="DY63">
        <v>0</v>
      </c>
      <c r="DZ63">
        <v>-12.046303333333301</v>
      </c>
      <c r="EA63">
        <v>1.6272667408231001</v>
      </c>
      <c r="EB63">
        <v>0.122032996858318</v>
      </c>
      <c r="EC63">
        <v>0</v>
      </c>
      <c r="ED63">
        <v>5.2861216666666699</v>
      </c>
      <c r="EE63">
        <v>-0.80502700778643799</v>
      </c>
      <c r="EF63">
        <v>5.8105732252124301E-2</v>
      </c>
      <c r="EG63">
        <v>0</v>
      </c>
      <c r="EH63">
        <v>0</v>
      </c>
      <c r="EI63">
        <v>3</v>
      </c>
      <c r="EJ63" t="s">
        <v>320</v>
      </c>
      <c r="EK63">
        <v>100</v>
      </c>
      <c r="EL63">
        <v>100</v>
      </c>
      <c r="EM63">
        <v>0.86899999999999999</v>
      </c>
      <c r="EN63">
        <v>3.8699999999999998E-2</v>
      </c>
      <c r="EO63">
        <v>1.02666516531148</v>
      </c>
      <c r="EP63">
        <v>-1.6043650578588901E-5</v>
      </c>
      <c r="EQ63">
        <v>-1.15305589960158E-6</v>
      </c>
      <c r="ER63">
        <v>3.6581349982770798E-10</v>
      </c>
      <c r="ES63">
        <v>6.2606474772632495E-2</v>
      </c>
      <c r="ET63">
        <v>-1.48585495900011E-2</v>
      </c>
      <c r="EU63">
        <v>2.0620247853856302E-3</v>
      </c>
      <c r="EV63">
        <v>-2.1578943166311499E-5</v>
      </c>
      <c r="EW63">
        <v>18</v>
      </c>
      <c r="EX63">
        <v>2225</v>
      </c>
      <c r="EY63">
        <v>1</v>
      </c>
      <c r="EZ63">
        <v>25</v>
      </c>
      <c r="FA63">
        <v>44.2</v>
      </c>
      <c r="FB63">
        <v>44.1</v>
      </c>
      <c r="FC63">
        <v>2</v>
      </c>
      <c r="FD63">
        <v>501.23</v>
      </c>
      <c r="FE63">
        <v>480.49799999999999</v>
      </c>
      <c r="FF63">
        <v>35.9634</v>
      </c>
      <c r="FG63">
        <v>35.020800000000001</v>
      </c>
      <c r="FH63">
        <v>30.000499999999999</v>
      </c>
      <c r="FI63">
        <v>34.740299999999998</v>
      </c>
      <c r="FJ63">
        <v>34.7532</v>
      </c>
      <c r="FK63">
        <v>18.851099999999999</v>
      </c>
      <c r="FL63">
        <v>100</v>
      </c>
      <c r="FM63">
        <v>0</v>
      </c>
      <c r="FN63">
        <v>-999.9</v>
      </c>
      <c r="FO63">
        <v>400</v>
      </c>
      <c r="FP63">
        <v>60.831200000000003</v>
      </c>
      <c r="FQ63">
        <v>97.742400000000004</v>
      </c>
      <c r="FR63">
        <v>101.964</v>
      </c>
    </row>
    <row r="64" spans="1:174" x14ac:dyDescent="0.25">
      <c r="A64">
        <v>48</v>
      </c>
      <c r="B64">
        <v>1607543324.5</v>
      </c>
      <c r="C64">
        <v>9910.4000000953693</v>
      </c>
      <c r="D64" t="s">
        <v>523</v>
      </c>
      <c r="E64" t="s">
        <v>524</v>
      </c>
      <c r="F64" t="s">
        <v>519</v>
      </c>
      <c r="G64" t="s">
        <v>520</v>
      </c>
      <c r="H64">
        <v>1607543316.75</v>
      </c>
      <c r="I64">
        <f t="shared" si="44"/>
        <v>3.393404025614014E-3</v>
      </c>
      <c r="J64">
        <f t="shared" si="45"/>
        <v>3.3934040256140139</v>
      </c>
      <c r="K64">
        <f t="shared" si="46"/>
        <v>6.67997986087392</v>
      </c>
      <c r="L64">
        <f t="shared" si="47"/>
        <v>390.39940000000001</v>
      </c>
      <c r="M64">
        <f t="shared" si="48"/>
        <v>171.34938030938375</v>
      </c>
      <c r="N64">
        <f t="shared" si="49"/>
        <v>17.424174038850371</v>
      </c>
      <c r="O64">
        <f t="shared" si="50"/>
        <v>39.698930209029982</v>
      </c>
      <c r="P64">
        <f t="shared" si="51"/>
        <v>5.6258233997027708E-2</v>
      </c>
      <c r="Q64">
        <f t="shared" si="52"/>
        <v>2.9581910983114779</v>
      </c>
      <c r="R64">
        <f t="shared" si="53"/>
        <v>5.5670543499423512E-2</v>
      </c>
      <c r="S64">
        <f t="shared" si="54"/>
        <v>3.4846379643780158E-2</v>
      </c>
      <c r="T64">
        <f t="shared" si="55"/>
        <v>231.28715230126656</v>
      </c>
      <c r="U64">
        <f t="shared" si="56"/>
        <v>37.865752202320792</v>
      </c>
      <c r="V64">
        <f t="shared" si="57"/>
        <v>37.337296666666703</v>
      </c>
      <c r="W64">
        <f t="shared" si="58"/>
        <v>6.4218868364377331</v>
      </c>
      <c r="X64">
        <f t="shared" si="59"/>
        <v>6.7129355337775252</v>
      </c>
      <c r="Y64">
        <f t="shared" si="60"/>
        <v>0.43238584056726637</v>
      </c>
      <c r="Z64">
        <f t="shared" si="61"/>
        <v>6.4410843570838345</v>
      </c>
      <c r="AA64">
        <f t="shared" si="62"/>
        <v>5.9895009958704666</v>
      </c>
      <c r="AB64">
        <f t="shared" si="63"/>
        <v>-149.64911752957801</v>
      </c>
      <c r="AC64">
        <f t="shared" si="64"/>
        <v>8.7443979773248746</v>
      </c>
      <c r="AD64">
        <f t="shared" si="65"/>
        <v>0.70636945212697999</v>
      </c>
      <c r="AE64">
        <f t="shared" si="66"/>
        <v>91.08880220114041</v>
      </c>
      <c r="AF64">
        <v>0</v>
      </c>
      <c r="AG64">
        <v>0</v>
      </c>
      <c r="AH64">
        <f t="shared" si="67"/>
        <v>1</v>
      </c>
      <c r="AI64">
        <f t="shared" si="68"/>
        <v>0</v>
      </c>
      <c r="AJ64">
        <f t="shared" si="69"/>
        <v>51944.7964563731</v>
      </c>
      <c r="AK64" t="s">
        <v>294</v>
      </c>
      <c r="AL64">
        <v>10143.9</v>
      </c>
      <c r="AM64">
        <v>715.47692307692296</v>
      </c>
      <c r="AN64">
        <v>3262.08</v>
      </c>
      <c r="AO64">
        <f t="shared" si="70"/>
        <v>0.78066849277855754</v>
      </c>
      <c r="AP64">
        <v>-0.57774747981622299</v>
      </c>
      <c r="AQ64" t="s">
        <v>525</v>
      </c>
      <c r="AR64">
        <v>15383.5</v>
      </c>
      <c r="AS64">
        <v>1172.5419999999999</v>
      </c>
      <c r="AT64">
        <v>1399.58</v>
      </c>
      <c r="AU64">
        <f t="shared" si="71"/>
        <v>0.1622186655996799</v>
      </c>
      <c r="AV64">
        <v>0.5</v>
      </c>
      <c r="AW64">
        <f t="shared" si="72"/>
        <v>1180.1656015544249</v>
      </c>
      <c r="AX64">
        <f t="shared" si="73"/>
        <v>6.67997986087392</v>
      </c>
      <c r="AY64">
        <f t="shared" si="74"/>
        <v>95.722444535401166</v>
      </c>
      <c r="AZ64">
        <f t="shared" si="75"/>
        <v>6.1497533321855959E-3</v>
      </c>
      <c r="BA64">
        <f t="shared" si="76"/>
        <v>1.3307563697680733</v>
      </c>
      <c r="BB64" t="s">
        <v>526</v>
      </c>
      <c r="BC64">
        <v>1172.5419999999999</v>
      </c>
      <c r="BD64">
        <v>817.59</v>
      </c>
      <c r="BE64">
        <f t="shared" si="77"/>
        <v>0.41583189242487029</v>
      </c>
      <c r="BF64">
        <f t="shared" si="78"/>
        <v>0.39010635921579417</v>
      </c>
      <c r="BG64">
        <f t="shared" si="79"/>
        <v>0.76191761880801323</v>
      </c>
      <c r="BH64">
        <f t="shared" si="80"/>
        <v>0.33187688764850998</v>
      </c>
      <c r="BI64">
        <f t="shared" si="81"/>
        <v>0.73136642960879406</v>
      </c>
      <c r="BJ64">
        <f t="shared" si="82"/>
        <v>0.27201333362151736</v>
      </c>
      <c r="BK64">
        <f t="shared" si="83"/>
        <v>0.72798666637848264</v>
      </c>
      <c r="BL64">
        <f t="shared" si="84"/>
        <v>1399.9770000000001</v>
      </c>
      <c r="BM64">
        <f t="shared" si="85"/>
        <v>1180.1656015544249</v>
      </c>
      <c r="BN64">
        <f t="shared" si="86"/>
        <v>0.84298927879131214</v>
      </c>
      <c r="BO64">
        <f t="shared" si="87"/>
        <v>0.1959785575826245</v>
      </c>
      <c r="BP64">
        <v>6</v>
      </c>
      <c r="BQ64">
        <v>0.5</v>
      </c>
      <c r="BR64" t="s">
        <v>297</v>
      </c>
      <c r="BS64">
        <v>2</v>
      </c>
      <c r="BT64">
        <v>1607543316.75</v>
      </c>
      <c r="BU64">
        <v>390.39940000000001</v>
      </c>
      <c r="BV64">
        <v>400.001033333333</v>
      </c>
      <c r="BW64">
        <v>4.2520836666666701</v>
      </c>
      <c r="BX64">
        <v>0.199036766666667</v>
      </c>
      <c r="BY64">
        <v>389.532266666667</v>
      </c>
      <c r="BZ64">
        <v>4.2170820000000004</v>
      </c>
      <c r="CA64">
        <v>500.21256666666699</v>
      </c>
      <c r="CB64">
        <v>101.588033333333</v>
      </c>
      <c r="CC64">
        <v>9.9956476666666697E-2</v>
      </c>
      <c r="CD64">
        <v>37.392126666666698</v>
      </c>
      <c r="CE64">
        <v>37.337296666666703</v>
      </c>
      <c r="CF64">
        <v>999.9</v>
      </c>
      <c r="CG64">
        <v>0</v>
      </c>
      <c r="CH64">
        <v>0</v>
      </c>
      <c r="CI64">
        <v>10005.300666666701</v>
      </c>
      <c r="CJ64">
        <v>0</v>
      </c>
      <c r="CK64">
        <v>291.79283333333302</v>
      </c>
      <c r="CL64">
        <v>1399.9770000000001</v>
      </c>
      <c r="CM64">
        <v>0.90000029999999998</v>
      </c>
      <c r="CN64">
        <v>9.9999619999999997E-2</v>
      </c>
      <c r="CO64">
        <v>0</v>
      </c>
      <c r="CP64">
        <v>1177.24966666667</v>
      </c>
      <c r="CQ64">
        <v>4.9994800000000001</v>
      </c>
      <c r="CR64">
        <v>17073.403333333299</v>
      </c>
      <c r="CS64">
        <v>11417.4</v>
      </c>
      <c r="CT64">
        <v>47.318366666666599</v>
      </c>
      <c r="CU64">
        <v>48.712200000000003</v>
      </c>
      <c r="CV64">
        <v>47.936999999999998</v>
      </c>
      <c r="CW64">
        <v>48.628999999999998</v>
      </c>
      <c r="CX64">
        <v>50.074733333333299</v>
      </c>
      <c r="CY64">
        <v>1255.47966666667</v>
      </c>
      <c r="CZ64">
        <v>139.49733333333299</v>
      </c>
      <c r="DA64">
        <v>0</v>
      </c>
      <c r="DB64">
        <v>126.700000047684</v>
      </c>
      <c r="DC64">
        <v>0</v>
      </c>
      <c r="DD64">
        <v>1172.5419999999999</v>
      </c>
      <c r="DE64">
        <v>-465.39615385807599</v>
      </c>
      <c r="DF64">
        <v>-6492.8846153295599</v>
      </c>
      <c r="DG64">
        <v>17007.635999999999</v>
      </c>
      <c r="DH64">
        <v>15</v>
      </c>
      <c r="DI64">
        <v>1607540548.5999999</v>
      </c>
      <c r="DJ64" t="s">
        <v>464</v>
      </c>
      <c r="DK64">
        <v>1607540546.5999999</v>
      </c>
      <c r="DL64">
        <v>1607540548.5999999</v>
      </c>
      <c r="DM64">
        <v>7</v>
      </c>
      <c r="DN64">
        <v>6.7000000000000004E-2</v>
      </c>
      <c r="DO64">
        <v>2E-3</v>
      </c>
      <c r="DP64">
        <v>0.86</v>
      </c>
      <c r="DQ64">
        <v>6.0999999999999999E-2</v>
      </c>
      <c r="DR64">
        <v>400</v>
      </c>
      <c r="DS64">
        <v>0</v>
      </c>
      <c r="DT64">
        <v>0.26</v>
      </c>
      <c r="DU64">
        <v>0.14000000000000001</v>
      </c>
      <c r="DV64">
        <v>6.6861341059420702</v>
      </c>
      <c r="DW64">
        <v>-0.40096867934592501</v>
      </c>
      <c r="DX64">
        <v>3.6626094291437802E-2</v>
      </c>
      <c r="DY64">
        <v>1</v>
      </c>
      <c r="DZ64">
        <v>-9.6048600000000004</v>
      </c>
      <c r="EA64">
        <v>0.54431092324806596</v>
      </c>
      <c r="EB64">
        <v>4.7448514693999501E-2</v>
      </c>
      <c r="EC64">
        <v>0</v>
      </c>
      <c r="ED64">
        <v>4.0552566666666703</v>
      </c>
      <c r="EE64">
        <v>-0.25881557285873602</v>
      </c>
      <c r="EF64">
        <v>1.8749583165737001E-2</v>
      </c>
      <c r="EG64">
        <v>0</v>
      </c>
      <c r="EH64">
        <v>1</v>
      </c>
      <c r="EI64">
        <v>3</v>
      </c>
      <c r="EJ64" t="s">
        <v>334</v>
      </c>
      <c r="EK64">
        <v>100</v>
      </c>
      <c r="EL64">
        <v>100</v>
      </c>
      <c r="EM64">
        <v>0.86699999999999999</v>
      </c>
      <c r="EN64">
        <v>3.49E-2</v>
      </c>
      <c r="EO64">
        <v>1.02666516531148</v>
      </c>
      <c r="EP64">
        <v>-1.6043650578588901E-5</v>
      </c>
      <c r="EQ64">
        <v>-1.15305589960158E-6</v>
      </c>
      <c r="ER64">
        <v>3.6581349982770798E-10</v>
      </c>
      <c r="ES64">
        <v>6.2606474772632495E-2</v>
      </c>
      <c r="ET64">
        <v>-1.48585495900011E-2</v>
      </c>
      <c r="EU64">
        <v>2.0620247853856302E-3</v>
      </c>
      <c r="EV64">
        <v>-2.1578943166311499E-5</v>
      </c>
      <c r="EW64">
        <v>18</v>
      </c>
      <c r="EX64">
        <v>2225</v>
      </c>
      <c r="EY64">
        <v>1</v>
      </c>
      <c r="EZ64">
        <v>25</v>
      </c>
      <c r="FA64">
        <v>46.3</v>
      </c>
      <c r="FB64">
        <v>46.3</v>
      </c>
      <c r="FC64">
        <v>2</v>
      </c>
      <c r="FD64">
        <v>504.57400000000001</v>
      </c>
      <c r="FE64">
        <v>479.255</v>
      </c>
      <c r="FF64">
        <v>36.122900000000001</v>
      </c>
      <c r="FG64">
        <v>35.136000000000003</v>
      </c>
      <c r="FH64">
        <v>30.000299999999999</v>
      </c>
      <c r="FI64">
        <v>34.850900000000003</v>
      </c>
      <c r="FJ64">
        <v>34.865200000000002</v>
      </c>
      <c r="FK64">
        <v>18.8475</v>
      </c>
      <c r="FL64">
        <v>100</v>
      </c>
      <c r="FM64">
        <v>0</v>
      </c>
      <c r="FN64">
        <v>-999.9</v>
      </c>
      <c r="FO64">
        <v>400</v>
      </c>
      <c r="FP64">
        <v>60.831200000000003</v>
      </c>
      <c r="FQ64">
        <v>97.717799999999997</v>
      </c>
      <c r="FR64">
        <v>101.937</v>
      </c>
    </row>
    <row r="65" spans="1:174" x14ac:dyDescent="0.25">
      <c r="A65">
        <v>49</v>
      </c>
      <c r="B65">
        <v>1607543485.0999999</v>
      </c>
      <c r="C65">
        <v>10071</v>
      </c>
      <c r="D65" t="s">
        <v>527</v>
      </c>
      <c r="E65" t="s">
        <v>528</v>
      </c>
      <c r="F65" t="s">
        <v>380</v>
      </c>
      <c r="G65" t="s">
        <v>313</v>
      </c>
      <c r="H65">
        <v>1607543477.0999999</v>
      </c>
      <c r="I65">
        <f t="shared" si="44"/>
        <v>2.0943419210267631E-3</v>
      </c>
      <c r="J65">
        <f t="shared" si="45"/>
        <v>2.0943419210267633</v>
      </c>
      <c r="K65">
        <f t="shared" si="46"/>
        <v>-15.346028286718974</v>
      </c>
      <c r="L65">
        <f t="shared" si="47"/>
        <v>417.38658064516102</v>
      </c>
      <c r="M65">
        <f t="shared" si="48"/>
        <v>990.9154390554969</v>
      </c>
      <c r="N65">
        <f t="shared" si="49"/>
        <v>100.76514216374666</v>
      </c>
      <c r="O65">
        <f t="shared" si="50"/>
        <v>42.443599603249567</v>
      </c>
      <c r="P65">
        <f t="shared" si="51"/>
        <v>3.893977266944898E-2</v>
      </c>
      <c r="Q65">
        <f t="shared" si="52"/>
        <v>2.9559224129868866</v>
      </c>
      <c r="R65">
        <f t="shared" si="53"/>
        <v>3.865702215438712E-2</v>
      </c>
      <c r="S65">
        <f t="shared" si="54"/>
        <v>2.4185871564516417E-2</v>
      </c>
      <c r="T65">
        <f t="shared" si="55"/>
        <v>231.49993453885773</v>
      </c>
      <c r="U65">
        <f t="shared" si="56"/>
        <v>37.318167236972187</v>
      </c>
      <c r="V65">
        <f t="shared" si="57"/>
        <v>34.925541935483899</v>
      </c>
      <c r="W65">
        <f t="shared" si="58"/>
        <v>5.6251234480153203</v>
      </c>
      <c r="X65">
        <f t="shared" si="59"/>
        <v>4.4918153911114738</v>
      </c>
      <c r="Y65">
        <f t="shared" si="60"/>
        <v>0.27571431823391968</v>
      </c>
      <c r="Z65">
        <f t="shared" si="61"/>
        <v>6.1381489270353962</v>
      </c>
      <c r="AA65">
        <f t="shared" si="62"/>
        <v>5.3494091297814004</v>
      </c>
      <c r="AB65">
        <f t="shared" si="63"/>
        <v>-92.360478717280259</v>
      </c>
      <c r="AC65">
        <f t="shared" si="64"/>
        <v>252.4761258045518</v>
      </c>
      <c r="AD65">
        <f t="shared" si="65"/>
        <v>20.087502517002719</v>
      </c>
      <c r="AE65">
        <f t="shared" si="66"/>
        <v>411.70308414313195</v>
      </c>
      <c r="AF65">
        <v>0</v>
      </c>
      <c r="AG65">
        <v>0</v>
      </c>
      <c r="AH65">
        <f t="shared" si="67"/>
        <v>1</v>
      </c>
      <c r="AI65">
        <f t="shared" si="68"/>
        <v>0</v>
      </c>
      <c r="AJ65">
        <f t="shared" si="69"/>
        <v>52028.627161810393</v>
      </c>
      <c r="AK65" t="s">
        <v>294</v>
      </c>
      <c r="AL65">
        <v>10143.9</v>
      </c>
      <c r="AM65">
        <v>715.47692307692296</v>
      </c>
      <c r="AN65">
        <v>3262.08</v>
      </c>
      <c r="AO65">
        <f t="shared" si="70"/>
        <v>0.78066849277855754</v>
      </c>
      <c r="AP65">
        <v>-0.57774747981622299</v>
      </c>
      <c r="AQ65" t="s">
        <v>529</v>
      </c>
      <c r="AR65">
        <v>15489.3</v>
      </c>
      <c r="AS65">
        <v>676.99584000000004</v>
      </c>
      <c r="AT65">
        <v>757.06</v>
      </c>
      <c r="AU65">
        <f t="shared" si="71"/>
        <v>0.1057566903547934</v>
      </c>
      <c r="AV65">
        <v>0.5</v>
      </c>
      <c r="AW65">
        <f t="shared" si="72"/>
        <v>1181.2512470486699</v>
      </c>
      <c r="AX65">
        <f t="shared" si="73"/>
        <v>-15.346028286718974</v>
      </c>
      <c r="AY65">
        <f t="shared" si="74"/>
        <v>62.462611182669875</v>
      </c>
      <c r="AZ65">
        <f t="shared" si="75"/>
        <v>-1.250223510349807E-2</v>
      </c>
      <c r="BA65">
        <f t="shared" si="76"/>
        <v>3.3088790848809873</v>
      </c>
      <c r="BB65" t="s">
        <v>530</v>
      </c>
      <c r="BC65">
        <v>676.99584000000004</v>
      </c>
      <c r="BD65">
        <v>525.59</v>
      </c>
      <c r="BE65">
        <f t="shared" si="77"/>
        <v>0.30574855361530118</v>
      </c>
      <c r="BF65">
        <f t="shared" si="78"/>
        <v>0.34589432755864663</v>
      </c>
      <c r="BG65">
        <f t="shared" si="79"/>
        <v>0.91541354070360215</v>
      </c>
      <c r="BH65">
        <f t="shared" si="80"/>
        <v>1.9254024936179606</v>
      </c>
      <c r="BI65">
        <f t="shared" si="81"/>
        <v>0.98367115892543433</v>
      </c>
      <c r="BJ65">
        <f t="shared" si="82"/>
        <v>0.26853724776440147</v>
      </c>
      <c r="BK65">
        <f t="shared" si="83"/>
        <v>0.73146275223559853</v>
      </c>
      <c r="BL65">
        <f t="shared" si="84"/>
        <v>1401.2648387096799</v>
      </c>
      <c r="BM65">
        <f t="shared" si="85"/>
        <v>1181.2512470486699</v>
      </c>
      <c r="BN65">
        <f t="shared" si="86"/>
        <v>0.84298928683345531</v>
      </c>
      <c r="BO65">
        <f t="shared" si="87"/>
        <v>0.19597857366691057</v>
      </c>
      <c r="BP65">
        <v>6</v>
      </c>
      <c r="BQ65">
        <v>0.5</v>
      </c>
      <c r="BR65" t="s">
        <v>297</v>
      </c>
      <c r="BS65">
        <v>2</v>
      </c>
      <c r="BT65">
        <v>1607543477.0999999</v>
      </c>
      <c r="BU65">
        <v>417.38658064516102</v>
      </c>
      <c r="BV65">
        <v>399.99903225806497</v>
      </c>
      <c r="BW65">
        <v>2.7113500645161301</v>
      </c>
      <c r="BX65">
        <v>0.20188058064516101</v>
      </c>
      <c r="BY65">
        <v>416.54025806451602</v>
      </c>
      <c r="BZ65">
        <v>2.6690133225806401</v>
      </c>
      <c r="CA65">
        <v>499.38764516128998</v>
      </c>
      <c r="CB65">
        <v>101.58929032258099</v>
      </c>
      <c r="CC65">
        <v>9.9651228064516095E-2</v>
      </c>
      <c r="CD65">
        <v>36.509858064516102</v>
      </c>
      <c r="CE65">
        <v>34.925541935483899</v>
      </c>
      <c r="CF65">
        <v>999.9</v>
      </c>
      <c r="CG65">
        <v>0</v>
      </c>
      <c r="CH65">
        <v>0</v>
      </c>
      <c r="CI65">
        <v>9992.3083870967803</v>
      </c>
      <c r="CJ65">
        <v>0</v>
      </c>
      <c r="CK65">
        <v>395.88483870967701</v>
      </c>
      <c r="CL65">
        <v>1401.2648387096799</v>
      </c>
      <c r="CM65">
        <v>0.90000054838709698</v>
      </c>
      <c r="CN65">
        <v>9.99994548387097E-2</v>
      </c>
      <c r="CO65">
        <v>0</v>
      </c>
      <c r="CP65">
        <v>631.84404838709702</v>
      </c>
      <c r="CQ65">
        <v>4.9994800000000001</v>
      </c>
      <c r="CR65">
        <v>29399.6993548387</v>
      </c>
      <c r="CS65">
        <v>11427.916129032301</v>
      </c>
      <c r="CT65">
        <v>47.342483870967698</v>
      </c>
      <c r="CU65">
        <v>48.707322580645098</v>
      </c>
      <c r="CV65">
        <v>47.957322580645098</v>
      </c>
      <c r="CW65">
        <v>48.655000000000001</v>
      </c>
      <c r="CX65">
        <v>50.058</v>
      </c>
      <c r="CY65">
        <v>1256.6396774193499</v>
      </c>
      <c r="CZ65">
        <v>139.62612903225801</v>
      </c>
      <c r="DA65">
        <v>0</v>
      </c>
      <c r="DB65">
        <v>159.90000009536701</v>
      </c>
      <c r="DC65">
        <v>0</v>
      </c>
      <c r="DD65">
        <v>676.99584000000004</v>
      </c>
      <c r="DE65">
        <v>560.870694550709</v>
      </c>
      <c r="DF65">
        <v>-256593.58113280099</v>
      </c>
      <c r="DG65">
        <v>22074.906800000001</v>
      </c>
      <c r="DH65">
        <v>15</v>
      </c>
      <c r="DI65">
        <v>1607540548.5999999</v>
      </c>
      <c r="DJ65" t="s">
        <v>464</v>
      </c>
      <c r="DK65">
        <v>1607540546.5999999</v>
      </c>
      <c r="DL65">
        <v>1607540548.5999999</v>
      </c>
      <c r="DM65">
        <v>7</v>
      </c>
      <c r="DN65">
        <v>6.7000000000000004E-2</v>
      </c>
      <c r="DO65">
        <v>2E-3</v>
      </c>
      <c r="DP65">
        <v>0.86</v>
      </c>
      <c r="DQ65">
        <v>6.0999999999999999E-2</v>
      </c>
      <c r="DR65">
        <v>400</v>
      </c>
      <c r="DS65">
        <v>0</v>
      </c>
      <c r="DT65">
        <v>0.26</v>
      </c>
      <c r="DU65">
        <v>0.14000000000000001</v>
      </c>
      <c r="DV65">
        <v>-15.5280708563754</v>
      </c>
      <c r="DW65">
        <v>-99.072987345866807</v>
      </c>
      <c r="DX65">
        <v>11.730545526440499</v>
      </c>
      <c r="DY65">
        <v>0</v>
      </c>
      <c r="DZ65">
        <v>17.387529161290299</v>
      </c>
      <c r="EA65">
        <v>97.759347062903203</v>
      </c>
      <c r="EB65">
        <v>13.0915732420415</v>
      </c>
      <c r="EC65">
        <v>0</v>
      </c>
      <c r="ED65">
        <v>2.5094693225806499</v>
      </c>
      <c r="EE65">
        <v>15.723217838709701</v>
      </c>
      <c r="EF65">
        <v>1.63112782810759</v>
      </c>
      <c r="EG65">
        <v>0</v>
      </c>
      <c r="EH65">
        <v>0</v>
      </c>
      <c r="EI65">
        <v>3</v>
      </c>
      <c r="EJ65" t="s">
        <v>320</v>
      </c>
      <c r="EK65">
        <v>100</v>
      </c>
      <c r="EL65">
        <v>100</v>
      </c>
      <c r="EM65">
        <v>0.85099999999999998</v>
      </c>
      <c r="EN65">
        <v>3.6900000000000002E-2</v>
      </c>
      <c r="EO65">
        <v>1.02666516531148</v>
      </c>
      <c r="EP65">
        <v>-1.6043650578588901E-5</v>
      </c>
      <c r="EQ65">
        <v>-1.15305589960158E-6</v>
      </c>
      <c r="ER65">
        <v>3.6581349982770798E-10</v>
      </c>
      <c r="ES65">
        <v>6.2606474772632495E-2</v>
      </c>
      <c r="ET65">
        <v>-1.48585495900011E-2</v>
      </c>
      <c r="EU65">
        <v>2.0620247853856302E-3</v>
      </c>
      <c r="EV65">
        <v>-2.1578943166311499E-5</v>
      </c>
      <c r="EW65">
        <v>18</v>
      </c>
      <c r="EX65">
        <v>2225</v>
      </c>
      <c r="EY65">
        <v>1</v>
      </c>
      <c r="EZ65">
        <v>25</v>
      </c>
      <c r="FA65">
        <v>49</v>
      </c>
      <c r="FB65">
        <v>48.9</v>
      </c>
      <c r="FC65">
        <v>2</v>
      </c>
      <c r="FD65">
        <v>503.95499999999998</v>
      </c>
      <c r="FE65">
        <v>478.91899999999998</v>
      </c>
      <c r="FF65">
        <v>36.204000000000001</v>
      </c>
      <c r="FG65">
        <v>35.1892</v>
      </c>
      <c r="FH65">
        <v>30.0001</v>
      </c>
      <c r="FI65">
        <v>34.945399999999999</v>
      </c>
      <c r="FJ65">
        <v>34.945099999999996</v>
      </c>
      <c r="FK65">
        <v>18.851800000000001</v>
      </c>
      <c r="FL65">
        <v>100</v>
      </c>
      <c r="FM65">
        <v>0</v>
      </c>
      <c r="FN65">
        <v>-999.9</v>
      </c>
      <c r="FO65">
        <v>400</v>
      </c>
      <c r="FP65">
        <v>60.831200000000003</v>
      </c>
      <c r="FQ65">
        <v>97.712199999999996</v>
      </c>
      <c r="FR65">
        <v>101.92700000000001</v>
      </c>
    </row>
    <row r="66" spans="1:174" x14ac:dyDescent="0.25">
      <c r="A66">
        <v>50</v>
      </c>
      <c r="B66">
        <v>1607543741.0999999</v>
      </c>
      <c r="C66">
        <v>10327</v>
      </c>
      <c r="D66" t="s">
        <v>531</v>
      </c>
      <c r="E66" t="s">
        <v>532</v>
      </c>
      <c r="F66" t="s">
        <v>380</v>
      </c>
      <c r="G66" t="s">
        <v>313</v>
      </c>
      <c r="H66">
        <v>1607543734.9749999</v>
      </c>
      <c r="I66">
        <f t="shared" si="44"/>
        <v>1.3457851420062398E-3</v>
      </c>
      <c r="J66">
        <f t="shared" si="45"/>
        <v>1.3457851420062399</v>
      </c>
      <c r="K66">
        <f t="shared" si="46"/>
        <v>2.0222761460740837</v>
      </c>
      <c r="L66">
        <f t="shared" si="47"/>
        <v>396.95749999999998</v>
      </c>
      <c r="M66">
        <f t="shared" si="48"/>
        <v>213.94281565228661</v>
      </c>
      <c r="N66">
        <f t="shared" si="49"/>
        <v>21.755863710534527</v>
      </c>
      <c r="O66">
        <f t="shared" si="50"/>
        <v>40.36664303283046</v>
      </c>
      <c r="P66">
        <f t="shared" si="51"/>
        <v>2.134649414014796E-2</v>
      </c>
      <c r="Q66">
        <f t="shared" si="52"/>
        <v>2.9566924192822075</v>
      </c>
      <c r="R66">
        <f t="shared" si="53"/>
        <v>2.1261243502584425E-2</v>
      </c>
      <c r="S66">
        <f t="shared" si="54"/>
        <v>1.3295908133124458E-2</v>
      </c>
      <c r="T66">
        <f t="shared" si="55"/>
        <v>173.50425939335921</v>
      </c>
      <c r="U66">
        <f t="shared" si="56"/>
        <v>37.847459328563396</v>
      </c>
      <c r="V66">
        <f t="shared" si="57"/>
        <v>37.310237499999999</v>
      </c>
      <c r="W66">
        <f t="shared" si="58"/>
        <v>6.412430980828054</v>
      </c>
      <c r="X66">
        <f t="shared" si="59"/>
        <v>2.8966346142721018</v>
      </c>
      <c r="Y66">
        <f t="shared" si="60"/>
        <v>0.18447929322851014</v>
      </c>
      <c r="Z66">
        <f t="shared" si="61"/>
        <v>6.3687457271813397</v>
      </c>
      <c r="AA66">
        <f t="shared" si="62"/>
        <v>6.2279516875995435</v>
      </c>
      <c r="AB66">
        <f t="shared" si="63"/>
        <v>-59.349124762475178</v>
      </c>
      <c r="AC66">
        <f t="shared" si="64"/>
        <v>-19.99887326933252</v>
      </c>
      <c r="AD66">
        <f t="shared" si="65"/>
        <v>-1.6144905381601657</v>
      </c>
      <c r="AE66">
        <f t="shared" si="66"/>
        <v>92.541770823391332</v>
      </c>
      <c r="AF66">
        <v>0</v>
      </c>
      <c r="AG66">
        <v>0</v>
      </c>
      <c r="AH66">
        <f t="shared" si="67"/>
        <v>1</v>
      </c>
      <c r="AI66">
        <f t="shared" si="68"/>
        <v>0</v>
      </c>
      <c r="AJ66">
        <f t="shared" si="69"/>
        <v>51937.197662243118</v>
      </c>
      <c r="AK66" t="s">
        <v>294</v>
      </c>
      <c r="AL66">
        <v>10143.9</v>
      </c>
      <c r="AM66">
        <v>715.47692307692296</v>
      </c>
      <c r="AN66">
        <v>3262.08</v>
      </c>
      <c r="AO66">
        <f t="shared" si="70"/>
        <v>0.78066849277855754</v>
      </c>
      <c r="AP66">
        <v>-0.57774747981622299</v>
      </c>
      <c r="AQ66" t="s">
        <v>533</v>
      </c>
      <c r="AR66">
        <v>15519.9</v>
      </c>
      <c r="AS66">
        <v>1243.1464285714301</v>
      </c>
      <c r="AT66">
        <v>1769.17</v>
      </c>
      <c r="AU66">
        <f t="shared" si="71"/>
        <v>0.2973278833738815</v>
      </c>
      <c r="AV66">
        <v>0.5</v>
      </c>
      <c r="AW66">
        <f t="shared" si="72"/>
        <v>885.31554372792073</v>
      </c>
      <c r="AX66">
        <f t="shared" si="73"/>
        <v>2.0222761460740837</v>
      </c>
      <c r="AY66">
        <f t="shared" si="74"/>
        <v>131.61449836730984</v>
      </c>
      <c r="AZ66">
        <f t="shared" si="75"/>
        <v>2.9368326856004669E-3</v>
      </c>
      <c r="BA66">
        <f t="shared" si="76"/>
        <v>0.84384767998552979</v>
      </c>
      <c r="BB66" t="s">
        <v>534</v>
      </c>
      <c r="BC66">
        <v>1243.1464285714301</v>
      </c>
      <c r="BD66">
        <v>738.92</v>
      </c>
      <c r="BE66">
        <f t="shared" si="77"/>
        <v>0.58233521934014254</v>
      </c>
      <c r="BF66">
        <f t="shared" si="78"/>
        <v>0.51057856969528759</v>
      </c>
      <c r="BG66">
        <f t="shared" si="79"/>
        <v>0.59168265191268088</v>
      </c>
      <c r="BH66">
        <f t="shared" si="80"/>
        <v>0.4992189689284362</v>
      </c>
      <c r="BI66">
        <f t="shared" si="81"/>
        <v>0.58623584237705484</v>
      </c>
      <c r="BJ66">
        <f t="shared" si="82"/>
        <v>0.30348534014033401</v>
      </c>
      <c r="BK66">
        <f t="shared" si="83"/>
        <v>0.69651465985966599</v>
      </c>
      <c r="BL66">
        <f t="shared" si="84"/>
        <v>1050.2087486999999</v>
      </c>
      <c r="BM66">
        <f t="shared" si="85"/>
        <v>885.31554372792073</v>
      </c>
      <c r="BN66">
        <f t="shared" si="86"/>
        <v>0.84299006728310721</v>
      </c>
      <c r="BO66">
        <f t="shared" si="87"/>
        <v>0.19598013456621444</v>
      </c>
      <c r="BP66">
        <v>6</v>
      </c>
      <c r="BQ66">
        <v>0.5</v>
      </c>
      <c r="BR66" t="s">
        <v>297</v>
      </c>
      <c r="BS66">
        <v>2</v>
      </c>
      <c r="BT66">
        <v>1607543734.9749999</v>
      </c>
      <c r="BU66">
        <v>396.95749999999998</v>
      </c>
      <c r="BV66">
        <v>400.02393749999999</v>
      </c>
      <c r="BW66">
        <v>1.8141324999999999</v>
      </c>
      <c r="BX66">
        <v>0.20283324999999999</v>
      </c>
      <c r="BY66">
        <v>396.09525000000002</v>
      </c>
      <c r="BZ66">
        <v>1.7714937500000001</v>
      </c>
      <c r="CA66">
        <v>500.22131250000001</v>
      </c>
      <c r="CB66">
        <v>101.5900625</v>
      </c>
      <c r="CC66">
        <v>0.1000253125</v>
      </c>
      <c r="CD66">
        <v>37.184775000000002</v>
      </c>
      <c r="CE66">
        <v>37.310237499999999</v>
      </c>
      <c r="CF66">
        <v>999.9</v>
      </c>
      <c r="CG66">
        <v>0</v>
      </c>
      <c r="CH66">
        <v>0</v>
      </c>
      <c r="CI66">
        <v>9996.5987499999992</v>
      </c>
      <c r="CJ66">
        <v>0</v>
      </c>
      <c r="CK66">
        <v>341.10818749999999</v>
      </c>
      <c r="CL66">
        <v>1050.2087486999999</v>
      </c>
      <c r="CM66">
        <v>0.67500162500000005</v>
      </c>
      <c r="CN66">
        <v>7.4998175E-2</v>
      </c>
      <c r="CO66">
        <v>0</v>
      </c>
      <c r="CP66">
        <v>1368.360625</v>
      </c>
      <c r="CQ66">
        <v>3.4527658749999999</v>
      </c>
      <c r="CR66">
        <v>16890.30875</v>
      </c>
      <c r="CS66">
        <v>8569.5037499999999</v>
      </c>
      <c r="CT66">
        <v>47.484124999999999</v>
      </c>
      <c r="CU66">
        <v>48.867125000000001</v>
      </c>
      <c r="CV66">
        <v>48.07</v>
      </c>
      <c r="CW66">
        <v>48.738062499999998</v>
      </c>
      <c r="CX66">
        <v>50.101374999999997</v>
      </c>
      <c r="CY66">
        <v>942.08249999999998</v>
      </c>
      <c r="CZ66">
        <v>104.673125</v>
      </c>
      <c r="DA66">
        <v>0</v>
      </c>
      <c r="DB66">
        <v>12.9000000953674</v>
      </c>
      <c r="DC66">
        <v>1.25</v>
      </c>
      <c r="DD66">
        <v>1243.1464285714301</v>
      </c>
      <c r="DE66">
        <v>1056.1932503145799</v>
      </c>
      <c r="DF66">
        <v>-266826.593824243</v>
      </c>
      <c r="DG66">
        <v>34926.809285714298</v>
      </c>
      <c r="DH66">
        <v>15</v>
      </c>
      <c r="DI66">
        <v>1607540548.5999999</v>
      </c>
      <c r="DJ66" t="s">
        <v>464</v>
      </c>
      <c r="DK66">
        <v>1607540546.5999999</v>
      </c>
      <c r="DL66">
        <v>1607540548.5999999</v>
      </c>
      <c r="DM66">
        <v>7</v>
      </c>
      <c r="DN66">
        <v>6.7000000000000004E-2</v>
      </c>
      <c r="DO66">
        <v>2E-3</v>
      </c>
      <c r="DP66">
        <v>0.86</v>
      </c>
      <c r="DQ66">
        <v>6.0999999999999999E-2</v>
      </c>
      <c r="DR66">
        <v>400</v>
      </c>
      <c r="DS66">
        <v>0</v>
      </c>
      <c r="DT66">
        <v>0.26</v>
      </c>
      <c r="DU66">
        <v>0.14000000000000001</v>
      </c>
      <c r="DV66">
        <v>2.0949523560922101</v>
      </c>
      <c r="DW66">
        <v>-1.39812847625404</v>
      </c>
      <c r="DX66">
        <v>0.15201914434227901</v>
      </c>
      <c r="DY66">
        <v>0</v>
      </c>
      <c r="DZ66">
        <v>-3.1496400000000002</v>
      </c>
      <c r="EA66">
        <v>1.9686362903226</v>
      </c>
      <c r="EB66">
        <v>0.20244779797080001</v>
      </c>
      <c r="EC66">
        <v>0</v>
      </c>
      <c r="ED66">
        <v>1.61555838709677</v>
      </c>
      <c r="EE66">
        <v>-0.33703209677419799</v>
      </c>
      <c r="EF66">
        <v>2.7354590591540599E-2</v>
      </c>
      <c r="EG66">
        <v>0</v>
      </c>
      <c r="EH66">
        <v>0</v>
      </c>
      <c r="EI66">
        <v>3</v>
      </c>
      <c r="EJ66" t="s">
        <v>320</v>
      </c>
      <c r="EK66">
        <v>100</v>
      </c>
      <c r="EL66">
        <v>100</v>
      </c>
      <c r="EM66">
        <v>0.86199999999999999</v>
      </c>
      <c r="EN66">
        <v>4.3099999999999999E-2</v>
      </c>
      <c r="EO66">
        <v>1.02666516531148</v>
      </c>
      <c r="EP66">
        <v>-1.6043650578588901E-5</v>
      </c>
      <c r="EQ66">
        <v>-1.15305589960158E-6</v>
      </c>
      <c r="ER66">
        <v>3.6581349982770798E-10</v>
      </c>
      <c r="ES66">
        <v>6.2606474772632495E-2</v>
      </c>
      <c r="ET66">
        <v>-1.48585495900011E-2</v>
      </c>
      <c r="EU66">
        <v>2.0620247853856302E-3</v>
      </c>
      <c r="EV66">
        <v>-2.1578943166311499E-5</v>
      </c>
      <c r="EW66">
        <v>18</v>
      </c>
      <c r="EX66">
        <v>2225</v>
      </c>
      <c r="EY66">
        <v>1</v>
      </c>
      <c r="EZ66">
        <v>25</v>
      </c>
      <c r="FA66">
        <v>53.2</v>
      </c>
      <c r="FB66">
        <v>53.2</v>
      </c>
      <c r="FC66">
        <v>2</v>
      </c>
      <c r="FD66">
        <v>507.6</v>
      </c>
      <c r="FE66">
        <v>476.90100000000001</v>
      </c>
      <c r="FF66">
        <v>36.107599999999998</v>
      </c>
      <c r="FG66">
        <v>35.345599999999997</v>
      </c>
      <c r="FH66">
        <v>30.0002</v>
      </c>
      <c r="FI66">
        <v>35.093299999999999</v>
      </c>
      <c r="FJ66">
        <v>35.112099999999998</v>
      </c>
      <c r="FK66">
        <v>18.848299999999998</v>
      </c>
      <c r="FL66">
        <v>100</v>
      </c>
      <c r="FM66">
        <v>0</v>
      </c>
      <c r="FN66">
        <v>-999.9</v>
      </c>
      <c r="FO66">
        <v>400</v>
      </c>
      <c r="FP66">
        <v>60.831200000000003</v>
      </c>
      <c r="FQ66">
        <v>97.678100000000001</v>
      </c>
      <c r="FR66">
        <v>101.887</v>
      </c>
    </row>
    <row r="67" spans="1:174" x14ac:dyDescent="0.25">
      <c r="A67">
        <v>51</v>
      </c>
      <c r="B67">
        <v>1607544175.5999999</v>
      </c>
      <c r="C67">
        <v>10761.5</v>
      </c>
      <c r="D67" t="s">
        <v>535</v>
      </c>
      <c r="E67" t="s">
        <v>536</v>
      </c>
      <c r="F67" t="s">
        <v>471</v>
      </c>
      <c r="G67" t="s">
        <v>331</v>
      </c>
      <c r="H67">
        <v>1607544167.8499999</v>
      </c>
      <c r="I67">
        <f t="shared" si="44"/>
        <v>1.6168775374970604E-3</v>
      </c>
      <c r="J67">
        <f t="shared" si="45"/>
        <v>1.6168775374970603</v>
      </c>
      <c r="K67">
        <f t="shared" si="46"/>
        <v>3.5834793060572503</v>
      </c>
      <c r="L67">
        <f t="shared" si="47"/>
        <v>394.92806666666701</v>
      </c>
      <c r="M67">
        <f t="shared" si="48"/>
        <v>143.24704897277186</v>
      </c>
      <c r="N67">
        <f t="shared" si="49"/>
        <v>14.565116885121052</v>
      </c>
      <c r="O67">
        <f t="shared" si="50"/>
        <v>40.155615724469456</v>
      </c>
      <c r="P67">
        <f t="shared" si="51"/>
        <v>2.5652365628882543E-2</v>
      </c>
      <c r="Q67">
        <f t="shared" si="52"/>
        <v>2.9579801609098437</v>
      </c>
      <c r="R67">
        <f t="shared" si="53"/>
        <v>2.5529414158391127E-2</v>
      </c>
      <c r="S67">
        <f t="shared" si="54"/>
        <v>1.5966881295765564E-2</v>
      </c>
      <c r="T67">
        <f t="shared" si="55"/>
        <v>231.28744202775252</v>
      </c>
      <c r="U67">
        <f t="shared" si="56"/>
        <v>38.243100124186576</v>
      </c>
      <c r="V67">
        <f t="shared" si="57"/>
        <v>37.404776666666699</v>
      </c>
      <c r="W67">
        <f t="shared" si="58"/>
        <v>6.4455205421526864</v>
      </c>
      <c r="X67">
        <f t="shared" si="59"/>
        <v>3.3802749669601373</v>
      </c>
      <c r="Y67">
        <f t="shared" si="60"/>
        <v>0.21681213697505222</v>
      </c>
      <c r="Z67">
        <f t="shared" si="61"/>
        <v>6.414038475989134</v>
      </c>
      <c r="AA67">
        <f t="shared" si="62"/>
        <v>6.2287084051776338</v>
      </c>
      <c r="AB67">
        <f t="shared" si="63"/>
        <v>-71.304299403620362</v>
      </c>
      <c r="AC67">
        <f t="shared" si="64"/>
        <v>-14.342256572812202</v>
      </c>
      <c r="AD67">
        <f t="shared" si="65"/>
        <v>-1.1585902581973926</v>
      </c>
      <c r="AE67">
        <f t="shared" si="66"/>
        <v>144.48229579312257</v>
      </c>
      <c r="AF67">
        <v>0</v>
      </c>
      <c r="AG67">
        <v>0</v>
      </c>
      <c r="AH67">
        <f t="shared" si="67"/>
        <v>1</v>
      </c>
      <c r="AI67">
        <f t="shared" si="68"/>
        <v>0</v>
      </c>
      <c r="AJ67">
        <f t="shared" si="69"/>
        <v>51951.569238456279</v>
      </c>
      <c r="AK67" t="s">
        <v>294</v>
      </c>
      <c r="AL67">
        <v>10143.9</v>
      </c>
      <c r="AM67">
        <v>715.47692307692296</v>
      </c>
      <c r="AN67">
        <v>3262.08</v>
      </c>
      <c r="AO67">
        <f t="shared" si="70"/>
        <v>0.78066849277855754</v>
      </c>
      <c r="AP67">
        <v>-0.57774747981622299</v>
      </c>
      <c r="AQ67" t="s">
        <v>537</v>
      </c>
      <c r="AR67">
        <v>15435.6</v>
      </c>
      <c r="AS67">
        <v>790.80473076923101</v>
      </c>
      <c r="AT67">
        <v>934.9</v>
      </c>
      <c r="AU67">
        <f t="shared" si="71"/>
        <v>0.15412907180529356</v>
      </c>
      <c r="AV67">
        <v>0.5</v>
      </c>
      <c r="AW67">
        <f t="shared" si="72"/>
        <v>1180.1647485650558</v>
      </c>
      <c r="AX67">
        <f t="shared" si="73"/>
        <v>3.5834793060572503</v>
      </c>
      <c r="AY67">
        <f t="shared" si="74"/>
        <v>90.948848636829851</v>
      </c>
      <c r="AZ67">
        <f t="shared" si="75"/>
        <v>3.5259710908439224E-3</v>
      </c>
      <c r="BA67">
        <f t="shared" si="76"/>
        <v>2.4892287945234783</v>
      </c>
      <c r="BB67" t="s">
        <v>538</v>
      </c>
      <c r="BC67">
        <v>790.80473076923101</v>
      </c>
      <c r="BD67">
        <v>623.79999999999995</v>
      </c>
      <c r="BE67">
        <f t="shared" si="77"/>
        <v>0.33276286233821806</v>
      </c>
      <c r="BF67">
        <f t="shared" si="78"/>
        <v>0.46317990752416893</v>
      </c>
      <c r="BG67">
        <f t="shared" si="79"/>
        <v>0.88208226571857429</v>
      </c>
      <c r="BH67">
        <f t="shared" si="80"/>
        <v>0.65670061349693098</v>
      </c>
      <c r="BI67">
        <f t="shared" si="81"/>
        <v>0.91383695444670776</v>
      </c>
      <c r="BJ67">
        <f t="shared" si="82"/>
        <v>0.36536405900420849</v>
      </c>
      <c r="BK67">
        <f t="shared" si="83"/>
        <v>0.63463594099579157</v>
      </c>
      <c r="BL67">
        <f t="shared" si="84"/>
        <v>1399.9756666666699</v>
      </c>
      <c r="BM67">
        <f t="shared" si="85"/>
        <v>1180.1647485650558</v>
      </c>
      <c r="BN67">
        <f t="shared" si="86"/>
        <v>0.8429894723634862</v>
      </c>
      <c r="BO67">
        <f t="shared" si="87"/>
        <v>0.19597894472697255</v>
      </c>
      <c r="BP67">
        <v>6</v>
      </c>
      <c r="BQ67">
        <v>0.5</v>
      </c>
      <c r="BR67" t="s">
        <v>297</v>
      </c>
      <c r="BS67">
        <v>2</v>
      </c>
      <c r="BT67">
        <v>1607544167.8499999</v>
      </c>
      <c r="BU67">
        <v>394.92806666666701</v>
      </c>
      <c r="BV67">
        <v>399.99246666666699</v>
      </c>
      <c r="BW67">
        <v>2.13233433333333</v>
      </c>
      <c r="BX67">
        <v>0.196996433333333</v>
      </c>
      <c r="BY67">
        <v>394.01830000000001</v>
      </c>
      <c r="BZ67">
        <v>2.090163</v>
      </c>
      <c r="CA67">
        <v>500.200966666667</v>
      </c>
      <c r="CB67">
        <v>101.57833333333301</v>
      </c>
      <c r="CC67">
        <v>9.99699166666667E-2</v>
      </c>
      <c r="CD67">
        <v>37.314839999999997</v>
      </c>
      <c r="CE67">
        <v>37.404776666666699</v>
      </c>
      <c r="CF67">
        <v>999.9</v>
      </c>
      <c r="CG67">
        <v>0</v>
      </c>
      <c r="CH67">
        <v>0</v>
      </c>
      <c r="CI67">
        <v>10005.058999999999</v>
      </c>
      <c r="CJ67">
        <v>0</v>
      </c>
      <c r="CK67">
        <v>236.51286666666701</v>
      </c>
      <c r="CL67">
        <v>1399.9756666666699</v>
      </c>
      <c r="CM67">
        <v>0.89999353333333398</v>
      </c>
      <c r="CN67">
        <v>0.100006486666667</v>
      </c>
      <c r="CO67">
        <v>0</v>
      </c>
      <c r="CP67">
        <v>791.08019999999999</v>
      </c>
      <c r="CQ67">
        <v>4.9994800000000001</v>
      </c>
      <c r="CR67">
        <v>11498.1</v>
      </c>
      <c r="CS67">
        <v>11417.3633333333</v>
      </c>
      <c r="CT67">
        <v>47.149733333333302</v>
      </c>
      <c r="CU67">
        <v>48.566200000000002</v>
      </c>
      <c r="CV67">
        <v>47.774799999999999</v>
      </c>
      <c r="CW67">
        <v>48.495733333333298</v>
      </c>
      <c r="CX67">
        <v>49.866533333333301</v>
      </c>
      <c r="CY67">
        <v>1255.47033333333</v>
      </c>
      <c r="CZ67">
        <v>139.506333333333</v>
      </c>
      <c r="DA67">
        <v>0</v>
      </c>
      <c r="DB67">
        <v>194</v>
      </c>
      <c r="DC67">
        <v>0</v>
      </c>
      <c r="DD67">
        <v>790.80473076923101</v>
      </c>
      <c r="DE67">
        <v>-217.37781201613501</v>
      </c>
      <c r="DF67">
        <v>-3025.6239321575499</v>
      </c>
      <c r="DG67">
        <v>11494.503846153801</v>
      </c>
      <c r="DH67">
        <v>15</v>
      </c>
      <c r="DI67">
        <v>1607543971.0999999</v>
      </c>
      <c r="DJ67" t="s">
        <v>539</v>
      </c>
      <c r="DK67">
        <v>1607543970.0999999</v>
      </c>
      <c r="DL67">
        <v>1607543971.0999999</v>
      </c>
      <c r="DM67">
        <v>8</v>
      </c>
      <c r="DN67">
        <v>4.5999999999999999E-2</v>
      </c>
      <c r="DO67">
        <v>2E-3</v>
      </c>
      <c r="DP67">
        <v>0.90600000000000003</v>
      </c>
      <c r="DQ67">
        <v>6.2E-2</v>
      </c>
      <c r="DR67">
        <v>400</v>
      </c>
      <c r="DS67">
        <v>0</v>
      </c>
      <c r="DT67">
        <v>0.24</v>
      </c>
      <c r="DU67">
        <v>0.15</v>
      </c>
      <c r="DV67">
        <v>3.5967289596268901</v>
      </c>
      <c r="DW67">
        <v>-0.568311732755309</v>
      </c>
      <c r="DX67">
        <v>4.5644045859704198E-2</v>
      </c>
      <c r="DY67">
        <v>0</v>
      </c>
      <c r="DZ67">
        <v>-5.0788590322580696</v>
      </c>
      <c r="EA67">
        <v>0.97031903225806004</v>
      </c>
      <c r="EB67">
        <v>7.6511573333072902E-2</v>
      </c>
      <c r="EC67">
        <v>0</v>
      </c>
      <c r="ED67">
        <v>1.94328967741935</v>
      </c>
      <c r="EE67">
        <v>-0.63112112903225903</v>
      </c>
      <c r="EF67">
        <v>4.7056005032018601E-2</v>
      </c>
      <c r="EG67">
        <v>0</v>
      </c>
      <c r="EH67">
        <v>0</v>
      </c>
      <c r="EI67">
        <v>3</v>
      </c>
      <c r="EJ67" t="s">
        <v>320</v>
      </c>
      <c r="EK67">
        <v>100</v>
      </c>
      <c r="EL67">
        <v>100</v>
      </c>
      <c r="EM67">
        <v>0.91</v>
      </c>
      <c r="EN67">
        <v>4.2700000000000002E-2</v>
      </c>
      <c r="EO67">
        <v>1.0726648225805799</v>
      </c>
      <c r="EP67">
        <v>-1.6043650578588901E-5</v>
      </c>
      <c r="EQ67">
        <v>-1.15305589960158E-6</v>
      </c>
      <c r="ER67">
        <v>3.6581349982770798E-10</v>
      </c>
      <c r="ES67">
        <v>6.4411881121995307E-2</v>
      </c>
      <c r="ET67">
        <v>-1.48585495900011E-2</v>
      </c>
      <c r="EU67">
        <v>2.0620247853856302E-3</v>
      </c>
      <c r="EV67">
        <v>-2.1578943166311499E-5</v>
      </c>
      <c r="EW67">
        <v>18</v>
      </c>
      <c r="EX67">
        <v>2225</v>
      </c>
      <c r="EY67">
        <v>1</v>
      </c>
      <c r="EZ67">
        <v>25</v>
      </c>
      <c r="FA67">
        <v>3.4</v>
      </c>
      <c r="FB67">
        <v>3.4</v>
      </c>
      <c r="FC67">
        <v>2</v>
      </c>
      <c r="FD67">
        <v>504.202</v>
      </c>
      <c r="FE67">
        <v>476.84899999999999</v>
      </c>
      <c r="FF67">
        <v>36.168599999999998</v>
      </c>
      <c r="FG67">
        <v>35.371200000000002</v>
      </c>
      <c r="FH67">
        <v>30.000299999999999</v>
      </c>
      <c r="FI67">
        <v>35.169199999999996</v>
      </c>
      <c r="FJ67">
        <v>35.195399999999999</v>
      </c>
      <c r="FK67">
        <v>18.857299999999999</v>
      </c>
      <c r="FL67">
        <v>100</v>
      </c>
      <c r="FM67">
        <v>0</v>
      </c>
      <c r="FN67">
        <v>-999.9</v>
      </c>
      <c r="FO67">
        <v>400</v>
      </c>
      <c r="FP67">
        <v>60.831200000000003</v>
      </c>
      <c r="FQ67">
        <v>97.680899999999994</v>
      </c>
      <c r="FR67">
        <v>101.878</v>
      </c>
    </row>
    <row r="68" spans="1:174" x14ac:dyDescent="0.25">
      <c r="A68">
        <v>52</v>
      </c>
      <c r="B68">
        <v>1607544267.5999999</v>
      </c>
      <c r="C68">
        <v>10853.5</v>
      </c>
      <c r="D68" t="s">
        <v>540</v>
      </c>
      <c r="E68" t="s">
        <v>541</v>
      </c>
      <c r="F68" t="s">
        <v>471</v>
      </c>
      <c r="G68" t="s">
        <v>331</v>
      </c>
      <c r="H68">
        <v>1607544259.4809501</v>
      </c>
      <c r="I68">
        <f t="shared" si="44"/>
        <v>1.7149136565398401E-3</v>
      </c>
      <c r="J68">
        <f t="shared" si="45"/>
        <v>1.71491365653984</v>
      </c>
      <c r="K68">
        <f t="shared" si="46"/>
        <v>3.874018531611342</v>
      </c>
      <c r="L68">
        <f t="shared" si="47"/>
        <v>394.52338095238099</v>
      </c>
      <c r="M68">
        <f t="shared" si="48"/>
        <v>131.90645200988672</v>
      </c>
      <c r="N68">
        <f t="shared" si="49"/>
        <v>13.411773584163678</v>
      </c>
      <c r="O68">
        <f t="shared" si="50"/>
        <v>40.11371830845313</v>
      </c>
      <c r="P68">
        <f t="shared" si="51"/>
        <v>2.6464805027593095E-2</v>
      </c>
      <c r="Q68">
        <f t="shared" si="52"/>
        <v>2.9573274466090806</v>
      </c>
      <c r="R68">
        <f t="shared" si="53"/>
        <v>2.6333934920866522E-2</v>
      </c>
      <c r="S68">
        <f t="shared" si="54"/>
        <v>1.6470413403687982E-2</v>
      </c>
      <c r="T68">
        <f t="shared" si="55"/>
        <v>126.06611813315011</v>
      </c>
      <c r="U68">
        <f t="shared" si="56"/>
        <v>37.767591130918028</v>
      </c>
      <c r="V68">
        <f t="shared" si="57"/>
        <v>37.914990476190503</v>
      </c>
      <c r="W68">
        <f t="shared" si="58"/>
        <v>6.6266705822209335</v>
      </c>
      <c r="X68">
        <f t="shared" si="59"/>
        <v>3.5320616712824973</v>
      </c>
      <c r="Y68">
        <f t="shared" si="60"/>
        <v>0.22853015919018718</v>
      </c>
      <c r="Z68">
        <f t="shared" si="61"/>
        <v>6.4701633340169717</v>
      </c>
      <c r="AA68">
        <f t="shared" si="62"/>
        <v>6.3981404230307461</v>
      </c>
      <c r="AB68">
        <f t="shared" si="63"/>
        <v>-75.627692253406948</v>
      </c>
      <c r="AC68">
        <f t="shared" si="64"/>
        <v>-70.164499090964796</v>
      </c>
      <c r="AD68">
        <f t="shared" si="65"/>
        <v>-5.6876390042445628</v>
      </c>
      <c r="AE68">
        <f t="shared" si="66"/>
        <v>-25.413712215466191</v>
      </c>
      <c r="AF68">
        <v>0</v>
      </c>
      <c r="AG68">
        <v>0</v>
      </c>
      <c r="AH68">
        <f t="shared" si="67"/>
        <v>1</v>
      </c>
      <c r="AI68">
        <f t="shared" si="68"/>
        <v>0</v>
      </c>
      <c r="AJ68">
        <f t="shared" si="69"/>
        <v>51906.309843905961</v>
      </c>
      <c r="AK68" t="s">
        <v>294</v>
      </c>
      <c r="AL68">
        <v>10143.9</v>
      </c>
      <c r="AM68">
        <v>715.47692307692296</v>
      </c>
      <c r="AN68">
        <v>3262.08</v>
      </c>
      <c r="AO68">
        <f t="shared" si="70"/>
        <v>0.78066849277855754</v>
      </c>
      <c r="AP68">
        <v>-0.57774747981622299</v>
      </c>
      <c r="AQ68" t="s">
        <v>542</v>
      </c>
      <c r="AR68">
        <v>15432.2</v>
      </c>
      <c r="AS68">
        <v>878.81946428571405</v>
      </c>
      <c r="AT68">
        <v>1485.28</v>
      </c>
      <c r="AU68">
        <f t="shared" si="71"/>
        <v>0.4083139446530526</v>
      </c>
      <c r="AV68">
        <v>0.5</v>
      </c>
      <c r="AW68">
        <f t="shared" si="72"/>
        <v>643.25787452651161</v>
      </c>
      <c r="AX68">
        <f t="shared" si="73"/>
        <v>3.874018531611342</v>
      </c>
      <c r="AY68">
        <f t="shared" si="74"/>
        <v>131.32558008852916</v>
      </c>
      <c r="AZ68">
        <f t="shared" si="75"/>
        <v>6.9206552888364014E-3</v>
      </c>
      <c r="BA68">
        <f t="shared" si="76"/>
        <v>1.1962727566519444</v>
      </c>
      <c r="BB68" t="s">
        <v>543</v>
      </c>
      <c r="BC68">
        <v>878.81946428571405</v>
      </c>
      <c r="BD68">
        <v>772.75</v>
      </c>
      <c r="BE68">
        <f t="shared" si="77"/>
        <v>0.47972772810513842</v>
      </c>
      <c r="BF68">
        <f t="shared" si="78"/>
        <v>0.85113684436344572</v>
      </c>
      <c r="BG68">
        <f t="shared" si="79"/>
        <v>0.71376635480229622</v>
      </c>
      <c r="BH68">
        <f t="shared" si="80"/>
        <v>0.78781256388104415</v>
      </c>
      <c r="BI68">
        <f t="shared" si="81"/>
        <v>0.6977137568477344</v>
      </c>
      <c r="BJ68">
        <f t="shared" si="82"/>
        <v>0.74840854488405129</v>
      </c>
      <c r="BK68">
        <f t="shared" si="83"/>
        <v>0.25159145511594871</v>
      </c>
      <c r="BL68">
        <f t="shared" si="84"/>
        <v>763.06671920181429</v>
      </c>
      <c r="BM68">
        <f t="shared" si="85"/>
        <v>643.25787452651161</v>
      </c>
      <c r="BN68">
        <f t="shared" si="86"/>
        <v>0.84299034191842948</v>
      </c>
      <c r="BO68">
        <f t="shared" si="87"/>
        <v>0.19598068383685888</v>
      </c>
      <c r="BP68">
        <v>6</v>
      </c>
      <c r="BQ68">
        <v>0.5</v>
      </c>
      <c r="BR68" t="s">
        <v>297</v>
      </c>
      <c r="BS68">
        <v>2</v>
      </c>
      <c r="BT68">
        <v>1607544259.4809501</v>
      </c>
      <c r="BU68">
        <v>394.52338095238099</v>
      </c>
      <c r="BV68">
        <v>399.98200000000003</v>
      </c>
      <c r="BW68">
        <v>2.2476223809523801</v>
      </c>
      <c r="BX68">
        <v>0.19513776190476201</v>
      </c>
      <c r="BY68">
        <v>393.61338095238102</v>
      </c>
      <c r="BZ68">
        <v>2.2061866666666701</v>
      </c>
      <c r="CA68">
        <v>500.19157142857102</v>
      </c>
      <c r="CB68">
        <v>101.576380952381</v>
      </c>
      <c r="CC68">
        <v>0.100022133333333</v>
      </c>
      <c r="CD68">
        <v>37.474909523809501</v>
      </c>
      <c r="CE68">
        <v>37.914990476190503</v>
      </c>
      <c r="CF68">
        <v>999.9</v>
      </c>
      <c r="CG68">
        <v>0</v>
      </c>
      <c r="CH68">
        <v>0</v>
      </c>
      <c r="CI68">
        <v>10001.5476190476</v>
      </c>
      <c r="CJ68">
        <v>0</v>
      </c>
      <c r="CK68">
        <v>221.67400000000001</v>
      </c>
      <c r="CL68">
        <v>801.22005516190495</v>
      </c>
      <c r="CM68">
        <v>0.51428152380952397</v>
      </c>
      <c r="CN68">
        <v>5.7147028571428601E-2</v>
      </c>
      <c r="CO68">
        <v>4.7619047619047603E-2</v>
      </c>
      <c r="CP68">
        <v>848.22419047618996</v>
      </c>
      <c r="CQ68">
        <v>2.64258228571429</v>
      </c>
      <c r="CR68">
        <v>9467.2285714285699</v>
      </c>
      <c r="CS68">
        <v>6536.3209523809501</v>
      </c>
      <c r="CT68">
        <v>47.404476190476203</v>
      </c>
      <c r="CU68">
        <v>48.625</v>
      </c>
      <c r="CV68">
        <v>47.869</v>
      </c>
      <c r="CW68">
        <v>48.603999999999999</v>
      </c>
      <c r="CX68">
        <v>49.999809523809503</v>
      </c>
      <c r="CY68">
        <v>717.46809523809497</v>
      </c>
      <c r="CZ68">
        <v>79.726190476190496</v>
      </c>
      <c r="DA68">
        <v>1.3828571428571399</v>
      </c>
      <c r="DB68">
        <v>9.0999999046325701</v>
      </c>
      <c r="DC68">
        <v>1.9047619047619</v>
      </c>
      <c r="DD68">
        <v>878.81946428571405</v>
      </c>
      <c r="DE68">
        <v>289.86598665101599</v>
      </c>
      <c r="DF68">
        <v>-71786.102919894794</v>
      </c>
      <c r="DG68">
        <v>23955.435714285701</v>
      </c>
      <c r="DH68">
        <v>15</v>
      </c>
      <c r="DI68">
        <v>1607543971.0999999</v>
      </c>
      <c r="DJ68" t="s">
        <v>539</v>
      </c>
      <c r="DK68">
        <v>1607543970.0999999</v>
      </c>
      <c r="DL68">
        <v>1607543971.0999999</v>
      </c>
      <c r="DM68">
        <v>8</v>
      </c>
      <c r="DN68">
        <v>4.5999999999999999E-2</v>
      </c>
      <c r="DO68">
        <v>2E-3</v>
      </c>
      <c r="DP68">
        <v>0.90600000000000003</v>
      </c>
      <c r="DQ68">
        <v>6.2E-2</v>
      </c>
      <c r="DR68">
        <v>400</v>
      </c>
      <c r="DS68">
        <v>0</v>
      </c>
      <c r="DT68">
        <v>0.24</v>
      </c>
      <c r="DU68">
        <v>0.15</v>
      </c>
      <c r="DV68">
        <v>3.8847936210546701</v>
      </c>
      <c r="DW68">
        <v>2.0930761659811E-2</v>
      </c>
      <c r="DX68">
        <v>3.8347732003947199E-2</v>
      </c>
      <c r="DY68">
        <v>1</v>
      </c>
      <c r="DZ68">
        <v>-5.4664832258064502</v>
      </c>
      <c r="EA68">
        <v>-1.03674193548139E-2</v>
      </c>
      <c r="EB68">
        <v>4.3782188040276997E-2</v>
      </c>
      <c r="EC68">
        <v>1</v>
      </c>
      <c r="ED68">
        <v>2.04227580645161</v>
      </c>
      <c r="EE68">
        <v>4.5517741935496899E-3</v>
      </c>
      <c r="EF68">
        <v>1.87046333356365E-2</v>
      </c>
      <c r="EG68">
        <v>1</v>
      </c>
      <c r="EH68">
        <v>3</v>
      </c>
      <c r="EI68">
        <v>3</v>
      </c>
      <c r="EJ68" t="s">
        <v>299</v>
      </c>
      <c r="EK68">
        <v>100</v>
      </c>
      <c r="EL68">
        <v>100</v>
      </c>
      <c r="EM68">
        <v>0.91</v>
      </c>
      <c r="EN68">
        <v>4.1399999999999999E-2</v>
      </c>
      <c r="EO68">
        <v>1.0726648225805799</v>
      </c>
      <c r="EP68">
        <v>-1.6043650578588901E-5</v>
      </c>
      <c r="EQ68">
        <v>-1.15305589960158E-6</v>
      </c>
      <c r="ER68">
        <v>3.6581349982770798E-10</v>
      </c>
      <c r="ES68">
        <v>6.4411881121995307E-2</v>
      </c>
      <c r="ET68">
        <v>-1.48585495900011E-2</v>
      </c>
      <c r="EU68">
        <v>2.0620247853856302E-3</v>
      </c>
      <c r="EV68">
        <v>-2.1578943166311499E-5</v>
      </c>
      <c r="EW68">
        <v>18</v>
      </c>
      <c r="EX68">
        <v>2225</v>
      </c>
      <c r="EY68">
        <v>1</v>
      </c>
      <c r="EZ68">
        <v>25</v>
      </c>
      <c r="FA68">
        <v>5</v>
      </c>
      <c r="FB68">
        <v>4.9000000000000004</v>
      </c>
      <c r="FC68">
        <v>2</v>
      </c>
      <c r="FD68">
        <v>489.41399999999999</v>
      </c>
      <c r="FE68">
        <v>476.67700000000002</v>
      </c>
      <c r="FF68">
        <v>36.206000000000003</v>
      </c>
      <c r="FG68">
        <v>35.411099999999998</v>
      </c>
      <c r="FH68">
        <v>30</v>
      </c>
      <c r="FI68">
        <v>35.203200000000002</v>
      </c>
      <c r="FJ68">
        <v>35.226700000000001</v>
      </c>
      <c r="FK68">
        <v>18.852799999999998</v>
      </c>
      <c r="FL68">
        <v>100</v>
      </c>
      <c r="FM68">
        <v>0</v>
      </c>
      <c r="FN68">
        <v>-999.9</v>
      </c>
      <c r="FO68">
        <v>400</v>
      </c>
      <c r="FP68">
        <v>60.831200000000003</v>
      </c>
      <c r="FQ68">
        <v>97.6721</v>
      </c>
      <c r="FR68">
        <v>101.867</v>
      </c>
    </row>
    <row r="69" spans="1:174" x14ac:dyDescent="0.25">
      <c r="A69">
        <v>53</v>
      </c>
      <c r="B69">
        <v>1607544519.5999999</v>
      </c>
      <c r="C69">
        <v>11105.5</v>
      </c>
      <c r="D69" t="s">
        <v>544</v>
      </c>
      <c r="E69" t="s">
        <v>545</v>
      </c>
      <c r="F69" t="s">
        <v>488</v>
      </c>
      <c r="G69" t="s">
        <v>293</v>
      </c>
      <c r="H69">
        <v>1607544516.5999999</v>
      </c>
      <c r="I69">
        <f t="shared" si="44"/>
        <v>5.7078021178153344E-3</v>
      </c>
      <c r="J69">
        <f t="shared" si="45"/>
        <v>5.7078021178153344</v>
      </c>
      <c r="K69">
        <f t="shared" si="46"/>
        <v>7.458832635812926</v>
      </c>
      <c r="L69">
        <f t="shared" si="47"/>
        <v>388.39800000000002</v>
      </c>
      <c r="M69">
        <f t="shared" si="48"/>
        <v>244.17614393630933</v>
      </c>
      <c r="N69">
        <f t="shared" si="49"/>
        <v>24.825564227641149</v>
      </c>
      <c r="O69">
        <f t="shared" si="50"/>
        <v>39.488704094706435</v>
      </c>
      <c r="P69">
        <f t="shared" si="51"/>
        <v>0.1045021304823224</v>
      </c>
      <c r="Q69">
        <f t="shared" si="52"/>
        <v>2.9568164775678953</v>
      </c>
      <c r="R69">
        <f t="shared" si="53"/>
        <v>0.10249280862532546</v>
      </c>
      <c r="S69">
        <f t="shared" si="54"/>
        <v>6.4235317086331067E-2</v>
      </c>
      <c r="T69">
        <f t="shared" si="55"/>
        <v>231.29702263520051</v>
      </c>
      <c r="U69">
        <f t="shared" si="56"/>
        <v>37.281872345502713</v>
      </c>
      <c r="V69">
        <f t="shared" si="57"/>
        <v>36.635863636363602</v>
      </c>
      <c r="W69">
        <f t="shared" si="58"/>
        <v>6.1806418561909151</v>
      </c>
      <c r="X69">
        <f t="shared" si="59"/>
        <v>11.025878307969787</v>
      </c>
      <c r="Y69">
        <f t="shared" si="60"/>
        <v>0.71050493419663685</v>
      </c>
      <c r="Z69">
        <f t="shared" si="61"/>
        <v>6.4439758389412454</v>
      </c>
      <c r="AA69">
        <f t="shared" si="62"/>
        <v>5.4701369219942784</v>
      </c>
      <c r="AB69">
        <f t="shared" si="63"/>
        <v>-251.71407339565624</v>
      </c>
      <c r="AC69">
        <f t="shared" si="64"/>
        <v>121.86878102072799</v>
      </c>
      <c r="AD69">
        <f t="shared" si="65"/>
        <v>9.8161501482884219</v>
      </c>
      <c r="AE69">
        <f t="shared" si="66"/>
        <v>111.26788040856067</v>
      </c>
      <c r="AF69">
        <v>0</v>
      </c>
      <c r="AG69">
        <v>0</v>
      </c>
      <c r="AH69">
        <f t="shared" si="67"/>
        <v>1</v>
      </c>
      <c r="AI69">
        <f t="shared" si="68"/>
        <v>0</v>
      </c>
      <c r="AJ69">
        <f t="shared" si="69"/>
        <v>51904.223696930407</v>
      </c>
      <c r="AK69" t="s">
        <v>294</v>
      </c>
      <c r="AL69">
        <v>10143.9</v>
      </c>
      <c r="AM69">
        <v>715.47692307692296</v>
      </c>
      <c r="AN69">
        <v>3262.08</v>
      </c>
      <c r="AO69">
        <f t="shared" si="70"/>
        <v>0.78066849277855754</v>
      </c>
      <c r="AP69">
        <v>-0.57774747981622299</v>
      </c>
      <c r="AQ69" t="s">
        <v>546</v>
      </c>
      <c r="AR69">
        <v>15417.9</v>
      </c>
      <c r="AS69">
        <v>900.41751999999997</v>
      </c>
      <c r="AT69">
        <v>1069.96</v>
      </c>
      <c r="AU69">
        <f t="shared" si="71"/>
        <v>0.15845683950801903</v>
      </c>
      <c r="AV69">
        <v>0.5</v>
      </c>
      <c r="AW69">
        <f t="shared" si="72"/>
        <v>1180.21567793752</v>
      </c>
      <c r="AX69">
        <f t="shared" si="73"/>
        <v>7.458832635812926</v>
      </c>
      <c r="AY69">
        <f t="shared" si="74"/>
        <v>93.506623131896745</v>
      </c>
      <c r="AZ69">
        <f t="shared" si="75"/>
        <v>6.8094165040015692E-3</v>
      </c>
      <c r="BA69">
        <f t="shared" si="76"/>
        <v>2.0487868705372163</v>
      </c>
      <c r="BB69" t="s">
        <v>547</v>
      </c>
      <c r="BC69">
        <v>900.41751999999997</v>
      </c>
      <c r="BD69">
        <v>690.29</v>
      </c>
      <c r="BE69">
        <f t="shared" si="77"/>
        <v>0.3548450409361098</v>
      </c>
      <c r="BF69">
        <f t="shared" si="78"/>
        <v>0.44655221639845138</v>
      </c>
      <c r="BG69">
        <f t="shared" si="79"/>
        <v>0.85237130558871443</v>
      </c>
      <c r="BH69">
        <f t="shared" si="80"/>
        <v>0.47828088571006966</v>
      </c>
      <c r="BI69">
        <f t="shared" si="81"/>
        <v>0.8608015987511568</v>
      </c>
      <c r="BJ69">
        <f t="shared" si="82"/>
        <v>0.34234177213442823</v>
      </c>
      <c r="BK69">
        <f t="shared" si="83"/>
        <v>0.65765822786557182</v>
      </c>
      <c r="BL69">
        <f t="shared" si="84"/>
        <v>1400.03636363636</v>
      </c>
      <c r="BM69">
        <f t="shared" si="85"/>
        <v>1180.21567793752</v>
      </c>
      <c r="BN69">
        <f t="shared" si="86"/>
        <v>0.84298930270075811</v>
      </c>
      <c r="BO69">
        <f t="shared" si="87"/>
        <v>0.19597860540151649</v>
      </c>
      <c r="BP69">
        <v>6</v>
      </c>
      <c r="BQ69">
        <v>0.5</v>
      </c>
      <c r="BR69" t="s">
        <v>297</v>
      </c>
      <c r="BS69">
        <v>2</v>
      </c>
      <c r="BT69">
        <v>1607544516.5999999</v>
      </c>
      <c r="BU69">
        <v>388.39800000000002</v>
      </c>
      <c r="BV69">
        <v>400.00554545454497</v>
      </c>
      <c r="BW69">
        <v>6.98829454545454</v>
      </c>
      <c r="BX69">
        <v>0.188749454545455</v>
      </c>
      <c r="BY69">
        <v>387.48354545454498</v>
      </c>
      <c r="BZ69">
        <v>6.9349518181818199</v>
      </c>
      <c r="CA69">
        <v>500.14354545454597</v>
      </c>
      <c r="CB69">
        <v>101.570727272727</v>
      </c>
      <c r="CC69">
        <v>9.99921818181818E-2</v>
      </c>
      <c r="CD69">
        <v>37.400372727272703</v>
      </c>
      <c r="CE69">
        <v>36.635863636363602</v>
      </c>
      <c r="CF69">
        <v>999.9</v>
      </c>
      <c r="CG69">
        <v>0</v>
      </c>
      <c r="CH69">
        <v>0</v>
      </c>
      <c r="CI69">
        <v>9999.2054545454503</v>
      </c>
      <c r="CJ69">
        <v>0</v>
      </c>
      <c r="CK69">
        <v>329.76863636363601</v>
      </c>
      <c r="CL69">
        <v>1400.03636363636</v>
      </c>
      <c r="CM69">
        <v>0.9</v>
      </c>
      <c r="CN69">
        <v>9.9999772727272701E-2</v>
      </c>
      <c r="CO69">
        <v>0</v>
      </c>
      <c r="CP69">
        <v>885.49745454545405</v>
      </c>
      <c r="CQ69">
        <v>4.9994800000000001</v>
      </c>
      <c r="CR69">
        <v>12693.190909090899</v>
      </c>
      <c r="CS69">
        <v>11417.872727272699</v>
      </c>
      <c r="CT69">
        <v>47.436999999999998</v>
      </c>
      <c r="CU69">
        <v>48.811999999999998</v>
      </c>
      <c r="CV69">
        <v>48.045090909090902</v>
      </c>
      <c r="CW69">
        <v>48.641909090909103</v>
      </c>
      <c r="CX69">
        <v>50.1756363636364</v>
      </c>
      <c r="CY69">
        <v>1255.53363636364</v>
      </c>
      <c r="CZ69">
        <v>139.504545454545</v>
      </c>
      <c r="DA69">
        <v>0</v>
      </c>
      <c r="DB69">
        <v>74.5</v>
      </c>
      <c r="DC69">
        <v>0</v>
      </c>
      <c r="DD69">
        <v>900.41751999999997</v>
      </c>
      <c r="DE69">
        <v>-207.78415416461399</v>
      </c>
      <c r="DF69">
        <v>-2866.99231214462</v>
      </c>
      <c r="DG69">
        <v>12899.388000000001</v>
      </c>
      <c r="DH69">
        <v>15</v>
      </c>
      <c r="DI69">
        <v>1607543971.0999999</v>
      </c>
      <c r="DJ69" t="s">
        <v>539</v>
      </c>
      <c r="DK69">
        <v>1607543970.0999999</v>
      </c>
      <c r="DL69">
        <v>1607543971.0999999</v>
      </c>
      <c r="DM69">
        <v>8</v>
      </c>
      <c r="DN69">
        <v>4.5999999999999999E-2</v>
      </c>
      <c r="DO69">
        <v>2E-3</v>
      </c>
      <c r="DP69">
        <v>0.90600000000000003</v>
      </c>
      <c r="DQ69">
        <v>6.2E-2</v>
      </c>
      <c r="DR69">
        <v>400</v>
      </c>
      <c r="DS69">
        <v>0</v>
      </c>
      <c r="DT69">
        <v>0.24</v>
      </c>
      <c r="DU69">
        <v>0.15</v>
      </c>
      <c r="DV69">
        <v>7.5181350766613404</v>
      </c>
      <c r="DW69">
        <v>-0.46854111546006899</v>
      </c>
      <c r="DX69">
        <v>4.4032233225485599E-2</v>
      </c>
      <c r="DY69">
        <v>1</v>
      </c>
      <c r="DZ69">
        <v>-11.6832903225806</v>
      </c>
      <c r="EA69">
        <v>0.635288709677434</v>
      </c>
      <c r="EB69">
        <v>5.8592470918054501E-2</v>
      </c>
      <c r="EC69">
        <v>0</v>
      </c>
      <c r="ED69">
        <v>6.8214545161290303</v>
      </c>
      <c r="EE69">
        <v>-0.20617596774196001</v>
      </c>
      <c r="EF69">
        <v>1.59961301446499E-2</v>
      </c>
      <c r="EG69">
        <v>0</v>
      </c>
      <c r="EH69">
        <v>1</v>
      </c>
      <c r="EI69">
        <v>3</v>
      </c>
      <c r="EJ69" t="s">
        <v>334</v>
      </c>
      <c r="EK69">
        <v>100</v>
      </c>
      <c r="EL69">
        <v>100</v>
      </c>
      <c r="EM69">
        <v>0.91500000000000004</v>
      </c>
      <c r="EN69">
        <v>5.3199999999999997E-2</v>
      </c>
      <c r="EO69">
        <v>1.0726648225805799</v>
      </c>
      <c r="EP69">
        <v>-1.6043650578588901E-5</v>
      </c>
      <c r="EQ69">
        <v>-1.15305589960158E-6</v>
      </c>
      <c r="ER69">
        <v>3.6581349982770798E-10</v>
      </c>
      <c r="ES69">
        <v>6.4411881121995307E-2</v>
      </c>
      <c r="ET69">
        <v>-1.48585495900011E-2</v>
      </c>
      <c r="EU69">
        <v>2.0620247853856302E-3</v>
      </c>
      <c r="EV69">
        <v>-2.1578943166311499E-5</v>
      </c>
      <c r="EW69">
        <v>18</v>
      </c>
      <c r="EX69">
        <v>2225</v>
      </c>
      <c r="EY69">
        <v>1</v>
      </c>
      <c r="EZ69">
        <v>25</v>
      </c>
      <c r="FA69">
        <v>9.1999999999999993</v>
      </c>
      <c r="FB69">
        <v>9.1</v>
      </c>
      <c r="FC69">
        <v>2</v>
      </c>
      <c r="FD69">
        <v>507.43</v>
      </c>
      <c r="FE69">
        <v>475.86900000000003</v>
      </c>
      <c r="FF69">
        <v>36.314799999999998</v>
      </c>
      <c r="FG69">
        <v>35.523699999999998</v>
      </c>
      <c r="FH69">
        <v>30.000299999999999</v>
      </c>
      <c r="FI69">
        <v>35.309800000000003</v>
      </c>
      <c r="FJ69">
        <v>35.325899999999997</v>
      </c>
      <c r="FK69">
        <v>18.851500000000001</v>
      </c>
      <c r="FL69">
        <v>100</v>
      </c>
      <c r="FM69">
        <v>0</v>
      </c>
      <c r="FN69">
        <v>-999.9</v>
      </c>
      <c r="FO69">
        <v>400</v>
      </c>
      <c r="FP69">
        <v>60.831200000000003</v>
      </c>
      <c r="FQ69">
        <v>97.653300000000002</v>
      </c>
      <c r="FR69">
        <v>101.845</v>
      </c>
    </row>
    <row r="70" spans="1:174" x14ac:dyDescent="0.25">
      <c r="A70">
        <v>54</v>
      </c>
      <c r="B70">
        <v>1607544617.5999999</v>
      </c>
      <c r="C70">
        <v>11203.5</v>
      </c>
      <c r="D70" t="s">
        <v>548</v>
      </c>
      <c r="E70" t="s">
        <v>549</v>
      </c>
      <c r="F70" t="s">
        <v>488</v>
      </c>
      <c r="G70" t="s">
        <v>293</v>
      </c>
      <c r="H70">
        <v>1607544609.5999999</v>
      </c>
      <c r="I70">
        <f t="shared" si="44"/>
        <v>5.2067174265607837E-3</v>
      </c>
      <c r="J70">
        <f t="shared" si="45"/>
        <v>5.2067174265607834</v>
      </c>
      <c r="K70">
        <f t="shared" si="46"/>
        <v>8.0836180320834909</v>
      </c>
      <c r="L70">
        <f t="shared" si="47"/>
        <v>387.90448387096802</v>
      </c>
      <c r="M70">
        <f t="shared" si="48"/>
        <v>219.55724970821925</v>
      </c>
      <c r="N70">
        <f t="shared" si="49"/>
        <v>22.322560827723141</v>
      </c>
      <c r="O70">
        <f t="shared" si="50"/>
        <v>39.438558499269078</v>
      </c>
      <c r="P70">
        <f t="shared" si="51"/>
        <v>9.3234626727743783E-2</v>
      </c>
      <c r="Q70">
        <f t="shared" si="52"/>
        <v>2.9566050578468479</v>
      </c>
      <c r="R70">
        <f t="shared" si="53"/>
        <v>9.1631544697458003E-2</v>
      </c>
      <c r="S70">
        <f t="shared" si="54"/>
        <v>5.7411450073706814E-2</v>
      </c>
      <c r="T70">
        <f t="shared" si="55"/>
        <v>231.28786950737816</v>
      </c>
      <c r="U70">
        <f t="shared" si="56"/>
        <v>37.33139042200186</v>
      </c>
      <c r="V70">
        <f t="shared" si="57"/>
        <v>36.786116129032301</v>
      </c>
      <c r="W70">
        <f t="shared" si="58"/>
        <v>6.2316452941154479</v>
      </c>
      <c r="X70">
        <f t="shared" si="59"/>
        <v>10.130077377909522</v>
      </c>
      <c r="Y70">
        <f t="shared" si="60"/>
        <v>0.64998938255067495</v>
      </c>
      <c r="Z70">
        <f t="shared" si="61"/>
        <v>6.4164305789815099</v>
      </c>
      <c r="AA70">
        <f t="shared" si="62"/>
        <v>5.5816559115647726</v>
      </c>
      <c r="AB70">
        <f t="shared" si="63"/>
        <v>-229.61623851133055</v>
      </c>
      <c r="AC70">
        <f t="shared" si="64"/>
        <v>85.368133410106282</v>
      </c>
      <c r="AD70">
        <f t="shared" si="65"/>
        <v>6.879004666214195</v>
      </c>
      <c r="AE70">
        <f t="shared" si="66"/>
        <v>93.918769072368093</v>
      </c>
      <c r="AF70">
        <v>0</v>
      </c>
      <c r="AG70">
        <v>0</v>
      </c>
      <c r="AH70">
        <f t="shared" si="67"/>
        <v>1</v>
      </c>
      <c r="AI70">
        <f t="shared" si="68"/>
        <v>0</v>
      </c>
      <c r="AJ70">
        <f t="shared" si="69"/>
        <v>51911.4137349882</v>
      </c>
      <c r="AK70" t="s">
        <v>294</v>
      </c>
      <c r="AL70">
        <v>10143.9</v>
      </c>
      <c r="AM70">
        <v>715.47692307692296</v>
      </c>
      <c r="AN70">
        <v>3262.08</v>
      </c>
      <c r="AO70">
        <f t="shared" si="70"/>
        <v>0.78066849277855754</v>
      </c>
      <c r="AP70">
        <v>-0.57774747981622299</v>
      </c>
      <c r="AQ70" t="s">
        <v>550</v>
      </c>
      <c r="AR70">
        <v>15402.5</v>
      </c>
      <c r="AS70">
        <v>1142.4876923076899</v>
      </c>
      <c r="AT70">
        <v>1343.88</v>
      </c>
      <c r="AU70">
        <f t="shared" si="71"/>
        <v>0.1498588472871909</v>
      </c>
      <c r="AV70">
        <v>0.5</v>
      </c>
      <c r="AW70">
        <f t="shared" si="72"/>
        <v>1180.1684918770427</v>
      </c>
      <c r="AX70">
        <f t="shared" si="73"/>
        <v>8.0836180320834909</v>
      </c>
      <c r="AY70">
        <f t="shared" si="74"/>
        <v>88.429344898678067</v>
      </c>
      <c r="AZ70">
        <f t="shared" si="75"/>
        <v>7.3390923173384543E-3</v>
      </c>
      <c r="BA70">
        <f t="shared" si="76"/>
        <v>1.4273595856772923</v>
      </c>
      <c r="BB70" t="s">
        <v>551</v>
      </c>
      <c r="BC70">
        <v>1142.4876923076899</v>
      </c>
      <c r="BD70">
        <v>814.56</v>
      </c>
      <c r="BE70">
        <f t="shared" si="77"/>
        <v>0.39387445307616764</v>
      </c>
      <c r="BF70">
        <f t="shared" si="78"/>
        <v>0.38047364107214937</v>
      </c>
      <c r="BG70">
        <f t="shared" si="79"/>
        <v>0.78373210433418306</v>
      </c>
      <c r="BH70">
        <f t="shared" si="80"/>
        <v>0.32048268872012958</v>
      </c>
      <c r="BI70">
        <f t="shared" si="81"/>
        <v>0.75323870350367172</v>
      </c>
      <c r="BJ70">
        <f t="shared" si="82"/>
        <v>0.27126647504248474</v>
      </c>
      <c r="BK70">
        <f t="shared" si="83"/>
        <v>0.72873352495751531</v>
      </c>
      <c r="BL70">
        <f t="shared" si="84"/>
        <v>1399.98032258065</v>
      </c>
      <c r="BM70">
        <f t="shared" si="85"/>
        <v>1180.1684918770427</v>
      </c>
      <c r="BN70">
        <f t="shared" si="86"/>
        <v>0.84298934266560432</v>
      </c>
      <c r="BO70">
        <f t="shared" si="87"/>
        <v>0.19597868533120877</v>
      </c>
      <c r="BP70">
        <v>6</v>
      </c>
      <c r="BQ70">
        <v>0.5</v>
      </c>
      <c r="BR70" t="s">
        <v>297</v>
      </c>
      <c r="BS70">
        <v>2</v>
      </c>
      <c r="BT70">
        <v>1607544609.5999999</v>
      </c>
      <c r="BU70">
        <v>387.90448387096802</v>
      </c>
      <c r="BV70">
        <v>400.02293548387098</v>
      </c>
      <c r="BW70">
        <v>6.3930783870967698</v>
      </c>
      <c r="BX70">
        <v>0.18779903225806499</v>
      </c>
      <c r="BY70">
        <v>386.989483870968</v>
      </c>
      <c r="BZ70">
        <v>6.3454367741935496</v>
      </c>
      <c r="CA70">
        <v>500.22861290322601</v>
      </c>
      <c r="CB70">
        <v>101.570806451613</v>
      </c>
      <c r="CC70">
        <v>9.9991745161290294E-2</v>
      </c>
      <c r="CD70">
        <v>37.321687096774198</v>
      </c>
      <c r="CE70">
        <v>36.786116129032301</v>
      </c>
      <c r="CF70">
        <v>999.9</v>
      </c>
      <c r="CG70">
        <v>0</v>
      </c>
      <c r="CH70">
        <v>0</v>
      </c>
      <c r="CI70">
        <v>9997.9983870967699</v>
      </c>
      <c r="CJ70">
        <v>0</v>
      </c>
      <c r="CK70">
        <v>346.97967741935503</v>
      </c>
      <c r="CL70">
        <v>1399.98032258065</v>
      </c>
      <c r="CM70">
        <v>0.89999829032258105</v>
      </c>
      <c r="CN70">
        <v>0.10000175161290301</v>
      </c>
      <c r="CO70">
        <v>0</v>
      </c>
      <c r="CP70">
        <v>1145.93129032258</v>
      </c>
      <c r="CQ70">
        <v>4.9994800000000001</v>
      </c>
      <c r="CR70">
        <v>16287.8096774194</v>
      </c>
      <c r="CS70">
        <v>11417.419354838699</v>
      </c>
      <c r="CT70">
        <v>47.483741935483899</v>
      </c>
      <c r="CU70">
        <v>48.828258064516099</v>
      </c>
      <c r="CV70">
        <v>48.098516129032198</v>
      </c>
      <c r="CW70">
        <v>48.679000000000002</v>
      </c>
      <c r="CX70">
        <v>50.195193548387103</v>
      </c>
      <c r="CY70">
        <v>1255.4796774193501</v>
      </c>
      <c r="CZ70">
        <v>139.50064516129001</v>
      </c>
      <c r="DA70">
        <v>0</v>
      </c>
      <c r="DB70">
        <v>97</v>
      </c>
      <c r="DC70">
        <v>0</v>
      </c>
      <c r="DD70">
        <v>1142.4876923076899</v>
      </c>
      <c r="DE70">
        <v>-577.73470095629102</v>
      </c>
      <c r="DF70">
        <v>-7919.6205140366301</v>
      </c>
      <c r="DG70">
        <v>16240.003846153801</v>
      </c>
      <c r="DH70">
        <v>15</v>
      </c>
      <c r="DI70">
        <v>1607543971.0999999</v>
      </c>
      <c r="DJ70" t="s">
        <v>539</v>
      </c>
      <c r="DK70">
        <v>1607543970.0999999</v>
      </c>
      <c r="DL70">
        <v>1607543971.0999999</v>
      </c>
      <c r="DM70">
        <v>8</v>
      </c>
      <c r="DN70">
        <v>4.5999999999999999E-2</v>
      </c>
      <c r="DO70">
        <v>2E-3</v>
      </c>
      <c r="DP70">
        <v>0.90600000000000003</v>
      </c>
      <c r="DQ70">
        <v>6.2E-2</v>
      </c>
      <c r="DR70">
        <v>400</v>
      </c>
      <c r="DS70">
        <v>0</v>
      </c>
      <c r="DT70">
        <v>0.24</v>
      </c>
      <c r="DU70">
        <v>0.15</v>
      </c>
      <c r="DV70">
        <v>8.08438273386008</v>
      </c>
      <c r="DW70">
        <v>3.9766077113002299E-2</v>
      </c>
      <c r="DX70">
        <v>2.77238938373606E-2</v>
      </c>
      <c r="DY70">
        <v>1</v>
      </c>
      <c r="DZ70">
        <v>-12.118222580645201</v>
      </c>
      <c r="EA70">
        <v>-0.13832419354835901</v>
      </c>
      <c r="EB70">
        <v>3.4374922495419201E-2</v>
      </c>
      <c r="EC70">
        <v>1</v>
      </c>
      <c r="ED70">
        <v>6.20328709677419</v>
      </c>
      <c r="EE70">
        <v>0.26827741935483901</v>
      </c>
      <c r="EF70">
        <v>2.0470094503705401E-2</v>
      </c>
      <c r="EG70">
        <v>0</v>
      </c>
      <c r="EH70">
        <v>2</v>
      </c>
      <c r="EI70">
        <v>3</v>
      </c>
      <c r="EJ70" t="s">
        <v>305</v>
      </c>
      <c r="EK70">
        <v>100</v>
      </c>
      <c r="EL70">
        <v>100</v>
      </c>
      <c r="EM70">
        <v>0.91500000000000004</v>
      </c>
      <c r="EN70">
        <v>4.7899999999999998E-2</v>
      </c>
      <c r="EO70">
        <v>1.0726648225805799</v>
      </c>
      <c r="EP70">
        <v>-1.6043650578588901E-5</v>
      </c>
      <c r="EQ70">
        <v>-1.15305589960158E-6</v>
      </c>
      <c r="ER70">
        <v>3.6581349982770798E-10</v>
      </c>
      <c r="ES70">
        <v>6.4411881121995307E-2</v>
      </c>
      <c r="ET70">
        <v>-1.48585495900011E-2</v>
      </c>
      <c r="EU70">
        <v>2.0620247853856302E-3</v>
      </c>
      <c r="EV70">
        <v>-2.1578943166311499E-5</v>
      </c>
      <c r="EW70">
        <v>18</v>
      </c>
      <c r="EX70">
        <v>2225</v>
      </c>
      <c r="EY70">
        <v>1</v>
      </c>
      <c r="EZ70">
        <v>25</v>
      </c>
      <c r="FA70">
        <v>10.8</v>
      </c>
      <c r="FB70">
        <v>10.8</v>
      </c>
      <c r="FC70">
        <v>2</v>
      </c>
      <c r="FD70">
        <v>503.98</v>
      </c>
      <c r="FE70">
        <v>475.71100000000001</v>
      </c>
      <c r="FF70">
        <v>36.306399999999996</v>
      </c>
      <c r="FG70">
        <v>35.552199999999999</v>
      </c>
      <c r="FH70">
        <v>30.0001</v>
      </c>
      <c r="FI70">
        <v>35.335799999999999</v>
      </c>
      <c r="FJ70">
        <v>35.3566</v>
      </c>
      <c r="FK70">
        <v>18.845800000000001</v>
      </c>
      <c r="FL70">
        <v>100</v>
      </c>
      <c r="FM70">
        <v>0</v>
      </c>
      <c r="FN70">
        <v>-999.9</v>
      </c>
      <c r="FO70">
        <v>400</v>
      </c>
      <c r="FP70">
        <v>60.831200000000003</v>
      </c>
      <c r="FQ70">
        <v>97.645099999999999</v>
      </c>
      <c r="FR70">
        <v>101.83499999999999</v>
      </c>
    </row>
    <row r="71" spans="1:174" x14ac:dyDescent="0.25">
      <c r="A71">
        <v>55</v>
      </c>
      <c r="B71">
        <v>1607544905.5999999</v>
      </c>
      <c r="C71">
        <v>11491.5</v>
      </c>
      <c r="D71" t="s">
        <v>552</v>
      </c>
      <c r="E71" t="s">
        <v>553</v>
      </c>
      <c r="F71" t="s">
        <v>510</v>
      </c>
      <c r="G71" t="s">
        <v>361</v>
      </c>
      <c r="H71">
        <v>1607544901.8499999</v>
      </c>
      <c r="I71">
        <f t="shared" si="44"/>
        <v>4.9479090273151565E-3</v>
      </c>
      <c r="J71">
        <f t="shared" si="45"/>
        <v>4.9479090273151565</v>
      </c>
      <c r="K71">
        <f t="shared" si="46"/>
        <v>8.8170281856089794</v>
      </c>
      <c r="L71">
        <f t="shared" si="47"/>
        <v>387.14364285714299</v>
      </c>
      <c r="M71">
        <f t="shared" si="48"/>
        <v>199.17804534236026</v>
      </c>
      <c r="N71">
        <f t="shared" si="49"/>
        <v>20.25072551245913</v>
      </c>
      <c r="O71">
        <f t="shared" si="50"/>
        <v>39.361464924096978</v>
      </c>
      <c r="P71">
        <f t="shared" si="51"/>
        <v>8.8644271882915598E-2</v>
      </c>
      <c r="Q71">
        <f t="shared" si="52"/>
        <v>2.9573715479952338</v>
      </c>
      <c r="R71">
        <f t="shared" si="53"/>
        <v>8.7194203217415944E-2</v>
      </c>
      <c r="S71">
        <f t="shared" si="54"/>
        <v>5.4624684029097231E-2</v>
      </c>
      <c r="T71">
        <f t="shared" si="55"/>
        <v>231.28927948589305</v>
      </c>
      <c r="U71">
        <f t="shared" si="56"/>
        <v>37.48426882509542</v>
      </c>
      <c r="V71">
        <f t="shared" si="57"/>
        <v>36.676400000000001</v>
      </c>
      <c r="W71">
        <f t="shared" si="58"/>
        <v>6.1943661522312787</v>
      </c>
      <c r="X71">
        <f t="shared" si="59"/>
        <v>9.5896946920857129</v>
      </c>
      <c r="Y71">
        <f t="shared" si="60"/>
        <v>0.61822523677192354</v>
      </c>
      <c r="Z71">
        <f t="shared" si="61"/>
        <v>6.4467666241985695</v>
      </c>
      <c r="AA71">
        <f t="shared" si="62"/>
        <v>5.5761409154593551</v>
      </c>
      <c r="AB71">
        <f t="shared" si="63"/>
        <v>-218.2027881045984</v>
      </c>
      <c r="AC71">
        <f t="shared" si="64"/>
        <v>116.6970920881743</v>
      </c>
      <c r="AD71">
        <f t="shared" si="65"/>
        <v>9.4000264766435979</v>
      </c>
      <c r="AE71">
        <f t="shared" si="66"/>
        <v>139.18360994611254</v>
      </c>
      <c r="AF71">
        <v>0</v>
      </c>
      <c r="AG71">
        <v>0</v>
      </c>
      <c r="AH71">
        <f t="shared" si="67"/>
        <v>1</v>
      </c>
      <c r="AI71">
        <f t="shared" si="68"/>
        <v>0</v>
      </c>
      <c r="AJ71">
        <f t="shared" si="69"/>
        <v>51918.588578104485</v>
      </c>
      <c r="AK71" t="s">
        <v>294</v>
      </c>
      <c r="AL71">
        <v>10143.9</v>
      </c>
      <c r="AM71">
        <v>715.47692307692296</v>
      </c>
      <c r="AN71">
        <v>3262.08</v>
      </c>
      <c r="AO71">
        <f t="shared" si="70"/>
        <v>0.78066849277855754</v>
      </c>
      <c r="AP71">
        <v>-0.57774747981622299</v>
      </c>
      <c r="AQ71" t="s">
        <v>554</v>
      </c>
      <c r="AR71">
        <v>15476.8</v>
      </c>
      <c r="AS71">
        <v>832.58023076923098</v>
      </c>
      <c r="AT71">
        <v>1035.1600000000001</v>
      </c>
      <c r="AU71">
        <f t="shared" si="71"/>
        <v>0.19569899264922241</v>
      </c>
      <c r="AV71">
        <v>0.5</v>
      </c>
      <c r="AW71">
        <f t="shared" si="72"/>
        <v>1180.1841015540947</v>
      </c>
      <c r="AX71">
        <f t="shared" si="73"/>
        <v>8.8170281856089794</v>
      </c>
      <c r="AY71">
        <f t="shared" si="74"/>
        <v>115.48041990738197</v>
      </c>
      <c r="AZ71">
        <f t="shared" si="75"/>
        <v>7.9604323198846152E-3</v>
      </c>
      <c r="BA71">
        <f t="shared" si="76"/>
        <v>2.1512809613972719</v>
      </c>
      <c r="BB71" t="s">
        <v>555</v>
      </c>
      <c r="BC71">
        <v>832.58023076923098</v>
      </c>
      <c r="BD71">
        <v>714.37</v>
      </c>
      <c r="BE71">
        <f t="shared" si="77"/>
        <v>0.30989412264770666</v>
      </c>
      <c r="BF71">
        <f t="shared" si="78"/>
        <v>0.63150275641625064</v>
      </c>
      <c r="BG71">
        <f t="shared" si="79"/>
        <v>0.87408692512099107</v>
      </c>
      <c r="BH71">
        <f t="shared" si="80"/>
        <v>0.63368937505413936</v>
      </c>
      <c r="BI71">
        <f t="shared" si="81"/>
        <v>0.87446686143592789</v>
      </c>
      <c r="BJ71">
        <f t="shared" si="82"/>
        <v>0.54184162370066802</v>
      </c>
      <c r="BK71">
        <f t="shared" si="83"/>
        <v>0.45815837629933198</v>
      </c>
      <c r="BL71">
        <f t="shared" si="84"/>
        <v>1400</v>
      </c>
      <c r="BM71">
        <f t="shared" si="85"/>
        <v>1180.1841015540947</v>
      </c>
      <c r="BN71">
        <f t="shared" si="86"/>
        <v>0.84298864396721052</v>
      </c>
      <c r="BO71">
        <f t="shared" si="87"/>
        <v>0.19597728793442123</v>
      </c>
      <c r="BP71">
        <v>6</v>
      </c>
      <c r="BQ71">
        <v>0.5</v>
      </c>
      <c r="BR71" t="s">
        <v>297</v>
      </c>
      <c r="BS71">
        <v>2</v>
      </c>
      <c r="BT71">
        <v>1607544901.8499999</v>
      </c>
      <c r="BU71">
        <v>387.14364285714299</v>
      </c>
      <c r="BV71">
        <v>400.01578571428598</v>
      </c>
      <c r="BW71">
        <v>6.0806164285714299</v>
      </c>
      <c r="BX71">
        <v>0.182415071428571</v>
      </c>
      <c r="BY71">
        <v>386.22807142857101</v>
      </c>
      <c r="BZ71">
        <v>6.0355107142857101</v>
      </c>
      <c r="CA71">
        <v>500.27007142857099</v>
      </c>
      <c r="CB71">
        <v>101.571571428571</v>
      </c>
      <c r="CC71">
        <v>9.9902842857142904E-2</v>
      </c>
      <c r="CD71">
        <v>37.408328571428598</v>
      </c>
      <c r="CE71">
        <v>36.676400000000001</v>
      </c>
      <c r="CF71">
        <v>999.9</v>
      </c>
      <c r="CG71">
        <v>0</v>
      </c>
      <c r="CH71">
        <v>0</v>
      </c>
      <c r="CI71">
        <v>10002.271428571399</v>
      </c>
      <c r="CJ71">
        <v>0</v>
      </c>
      <c r="CK71">
        <v>282.06614285714301</v>
      </c>
      <c r="CL71">
        <v>1400</v>
      </c>
      <c r="CM71">
        <v>0.90002099999999996</v>
      </c>
      <c r="CN71">
        <v>9.9979200000000004E-2</v>
      </c>
      <c r="CO71">
        <v>0</v>
      </c>
      <c r="CP71">
        <v>817.10242857142896</v>
      </c>
      <c r="CQ71">
        <v>4.9994800000000001</v>
      </c>
      <c r="CR71">
        <v>11677.6</v>
      </c>
      <c r="CS71">
        <v>11417.642857142901</v>
      </c>
      <c r="CT71">
        <v>47.629357142857103</v>
      </c>
      <c r="CU71">
        <v>48.811999999999998</v>
      </c>
      <c r="CV71">
        <v>48.160357142857102</v>
      </c>
      <c r="CW71">
        <v>48.704999999999998</v>
      </c>
      <c r="CX71">
        <v>50.294428571428597</v>
      </c>
      <c r="CY71">
        <v>1255.53</v>
      </c>
      <c r="CZ71">
        <v>139.47</v>
      </c>
      <c r="DA71">
        <v>0</v>
      </c>
      <c r="DB71">
        <v>53.5</v>
      </c>
      <c r="DC71">
        <v>0</v>
      </c>
      <c r="DD71">
        <v>832.58023076923098</v>
      </c>
      <c r="DE71">
        <v>-237.67760684916101</v>
      </c>
      <c r="DF71">
        <v>-3260.9059831528698</v>
      </c>
      <c r="DG71">
        <v>11890.5884615385</v>
      </c>
      <c r="DH71">
        <v>15</v>
      </c>
      <c r="DI71">
        <v>1607543971.0999999</v>
      </c>
      <c r="DJ71" t="s">
        <v>539</v>
      </c>
      <c r="DK71">
        <v>1607543970.0999999</v>
      </c>
      <c r="DL71">
        <v>1607543971.0999999</v>
      </c>
      <c r="DM71">
        <v>8</v>
      </c>
      <c r="DN71">
        <v>4.5999999999999999E-2</v>
      </c>
      <c r="DO71">
        <v>2E-3</v>
      </c>
      <c r="DP71">
        <v>0.90600000000000003</v>
      </c>
      <c r="DQ71">
        <v>6.2E-2</v>
      </c>
      <c r="DR71">
        <v>400</v>
      </c>
      <c r="DS71">
        <v>0</v>
      </c>
      <c r="DT71">
        <v>0.24</v>
      </c>
      <c r="DU71">
        <v>0.15</v>
      </c>
      <c r="DV71">
        <v>8.7828526037227608</v>
      </c>
      <c r="DW71">
        <v>0.65204255849902504</v>
      </c>
      <c r="DX71">
        <v>6.52305846434931E-2</v>
      </c>
      <c r="DY71">
        <v>0</v>
      </c>
      <c r="DZ71">
        <v>-12.8365225806452</v>
      </c>
      <c r="EA71">
        <v>-0.61230483870963404</v>
      </c>
      <c r="EB71">
        <v>6.7287187629939793E-2</v>
      </c>
      <c r="EC71">
        <v>0</v>
      </c>
      <c r="ED71">
        <v>5.8915300000000004</v>
      </c>
      <c r="EE71">
        <v>8.3504032258052502E-2</v>
      </c>
      <c r="EF71">
        <v>6.47470263360014E-3</v>
      </c>
      <c r="EG71">
        <v>1</v>
      </c>
      <c r="EH71">
        <v>1</v>
      </c>
      <c r="EI71">
        <v>3</v>
      </c>
      <c r="EJ71" t="s">
        <v>334</v>
      </c>
      <c r="EK71">
        <v>100</v>
      </c>
      <c r="EL71">
        <v>100</v>
      </c>
      <c r="EM71">
        <v>0.91500000000000004</v>
      </c>
      <c r="EN71">
        <v>4.5100000000000001E-2</v>
      </c>
      <c r="EO71">
        <v>1.0726648225805799</v>
      </c>
      <c r="EP71">
        <v>-1.6043650578588901E-5</v>
      </c>
      <c r="EQ71">
        <v>-1.15305589960158E-6</v>
      </c>
      <c r="ER71">
        <v>3.6581349982770798E-10</v>
      </c>
      <c r="ES71">
        <v>6.4411881121995307E-2</v>
      </c>
      <c r="ET71">
        <v>-1.48585495900011E-2</v>
      </c>
      <c r="EU71">
        <v>2.0620247853856302E-3</v>
      </c>
      <c r="EV71">
        <v>-2.1578943166311499E-5</v>
      </c>
      <c r="EW71">
        <v>18</v>
      </c>
      <c r="EX71">
        <v>2225</v>
      </c>
      <c r="EY71">
        <v>1</v>
      </c>
      <c r="EZ71">
        <v>25</v>
      </c>
      <c r="FA71">
        <v>15.6</v>
      </c>
      <c r="FB71">
        <v>15.6</v>
      </c>
      <c r="FC71">
        <v>2</v>
      </c>
      <c r="FD71">
        <v>510.40100000000001</v>
      </c>
      <c r="FE71">
        <v>475.92200000000003</v>
      </c>
      <c r="FF71">
        <v>36.353400000000001</v>
      </c>
      <c r="FG71">
        <v>35.595700000000001</v>
      </c>
      <c r="FH71">
        <v>29.9999</v>
      </c>
      <c r="FI71">
        <v>35.387799999999999</v>
      </c>
      <c r="FJ71">
        <v>35.408799999999999</v>
      </c>
      <c r="FK71">
        <v>18.847000000000001</v>
      </c>
      <c r="FL71">
        <v>100</v>
      </c>
      <c r="FM71">
        <v>0</v>
      </c>
      <c r="FN71">
        <v>-999.9</v>
      </c>
      <c r="FO71">
        <v>400</v>
      </c>
      <c r="FP71">
        <v>60.831200000000003</v>
      </c>
      <c r="FQ71">
        <v>97.646299999999997</v>
      </c>
      <c r="FR71">
        <v>101.82899999999999</v>
      </c>
    </row>
    <row r="72" spans="1:174" x14ac:dyDescent="0.25">
      <c r="A72">
        <v>56</v>
      </c>
      <c r="B72">
        <v>1607545052.5999999</v>
      </c>
      <c r="C72">
        <v>11638.5</v>
      </c>
      <c r="D72" t="s">
        <v>556</v>
      </c>
      <c r="E72" t="s">
        <v>557</v>
      </c>
      <c r="F72" t="s">
        <v>510</v>
      </c>
      <c r="G72" t="s">
        <v>361</v>
      </c>
      <c r="H72">
        <v>1607545044.8499999</v>
      </c>
      <c r="I72">
        <f t="shared" si="44"/>
        <v>3.6717978892819385E-3</v>
      </c>
      <c r="J72">
        <f t="shared" si="45"/>
        <v>3.6717978892819385</v>
      </c>
      <c r="K72">
        <f t="shared" si="46"/>
        <v>6.7985275457899226</v>
      </c>
      <c r="L72">
        <f t="shared" si="47"/>
        <v>390.12286666666699</v>
      </c>
      <c r="M72">
        <f t="shared" si="48"/>
        <v>192.54242512846207</v>
      </c>
      <c r="N72">
        <f t="shared" si="49"/>
        <v>19.576582212662377</v>
      </c>
      <c r="O72">
        <f t="shared" si="50"/>
        <v>39.665400325377789</v>
      </c>
      <c r="P72">
        <f t="shared" si="51"/>
        <v>6.4375855678989541E-2</v>
      </c>
      <c r="Q72">
        <f t="shared" si="52"/>
        <v>2.958051097894522</v>
      </c>
      <c r="R72">
        <f t="shared" si="53"/>
        <v>6.36075443721279E-2</v>
      </c>
      <c r="S72">
        <f t="shared" si="54"/>
        <v>3.9822980851847573E-2</v>
      </c>
      <c r="T72">
        <f t="shared" si="55"/>
        <v>231.29028095570766</v>
      </c>
      <c r="U72">
        <f t="shared" si="56"/>
        <v>37.727144545227794</v>
      </c>
      <c r="V72">
        <f t="shared" si="57"/>
        <v>36.523236666666698</v>
      </c>
      <c r="W72">
        <f t="shared" si="58"/>
        <v>6.1426485288531127</v>
      </c>
      <c r="X72">
        <f t="shared" si="59"/>
        <v>7.2320680117578657</v>
      </c>
      <c r="Y72">
        <f t="shared" si="60"/>
        <v>0.46411651231552226</v>
      </c>
      <c r="Z72">
        <f t="shared" si="61"/>
        <v>6.4174799180671922</v>
      </c>
      <c r="AA72">
        <f t="shared" si="62"/>
        <v>5.6785320165375905</v>
      </c>
      <c r="AB72">
        <f t="shared" si="63"/>
        <v>-161.9262869173335</v>
      </c>
      <c r="AC72">
        <f t="shared" si="64"/>
        <v>127.81133016689382</v>
      </c>
      <c r="AD72">
        <f t="shared" si="65"/>
        <v>10.281135627887886</v>
      </c>
      <c r="AE72">
        <f t="shared" si="66"/>
        <v>207.45645983315586</v>
      </c>
      <c r="AF72">
        <v>0</v>
      </c>
      <c r="AG72">
        <v>0</v>
      </c>
      <c r="AH72">
        <f t="shared" si="67"/>
        <v>1</v>
      </c>
      <c r="AI72">
        <f t="shared" si="68"/>
        <v>0</v>
      </c>
      <c r="AJ72">
        <f t="shared" si="69"/>
        <v>51951.837424770172</v>
      </c>
      <c r="AK72" t="s">
        <v>294</v>
      </c>
      <c r="AL72">
        <v>10143.9</v>
      </c>
      <c r="AM72">
        <v>715.47692307692296</v>
      </c>
      <c r="AN72">
        <v>3262.08</v>
      </c>
      <c r="AO72">
        <f t="shared" si="70"/>
        <v>0.78066849277855754</v>
      </c>
      <c r="AP72">
        <v>-0.57774747981622299</v>
      </c>
      <c r="AQ72" t="s">
        <v>558</v>
      </c>
      <c r="AR72">
        <v>15421.6</v>
      </c>
      <c r="AS72">
        <v>1376.93730769231</v>
      </c>
      <c r="AT72">
        <v>1666.42</v>
      </c>
      <c r="AU72">
        <f t="shared" si="71"/>
        <v>0.17371532525275146</v>
      </c>
      <c r="AV72">
        <v>0.5</v>
      </c>
      <c r="AW72">
        <f t="shared" si="72"/>
        <v>1180.1828715543713</v>
      </c>
      <c r="AX72">
        <f t="shared" si="73"/>
        <v>6.7985275457899226</v>
      </c>
      <c r="AY72">
        <f t="shared" si="74"/>
        <v>102.50792569489691</v>
      </c>
      <c r="AZ72">
        <f t="shared" si="75"/>
        <v>6.2501119134962119E-3</v>
      </c>
      <c r="BA72">
        <f t="shared" si="76"/>
        <v>0.95753771558190603</v>
      </c>
      <c r="BB72" t="s">
        <v>559</v>
      </c>
      <c r="BC72">
        <v>1376.93730769231</v>
      </c>
      <c r="BD72">
        <v>905.98</v>
      </c>
      <c r="BE72">
        <f t="shared" si="77"/>
        <v>0.45633153706748597</v>
      </c>
      <c r="BF72">
        <f t="shared" si="78"/>
        <v>0.38067788689139187</v>
      </c>
      <c r="BG72">
        <f t="shared" si="79"/>
        <v>0.67724629684648352</v>
      </c>
      <c r="BH72">
        <f t="shared" si="80"/>
        <v>0.30441642547559833</v>
      </c>
      <c r="BI72">
        <f t="shared" si="81"/>
        <v>0.62658370849372791</v>
      </c>
      <c r="BJ72">
        <f t="shared" si="82"/>
        <v>0.25047367809641152</v>
      </c>
      <c r="BK72">
        <f t="shared" si="83"/>
        <v>0.74952632190358848</v>
      </c>
      <c r="BL72">
        <f t="shared" si="84"/>
        <v>1399.9976666666701</v>
      </c>
      <c r="BM72">
        <f t="shared" si="85"/>
        <v>1180.1828715543713</v>
      </c>
      <c r="BN72">
        <f t="shared" si="86"/>
        <v>0.84298917037792809</v>
      </c>
      <c r="BO72">
        <f t="shared" si="87"/>
        <v>0.19597834075585638</v>
      </c>
      <c r="BP72">
        <v>6</v>
      </c>
      <c r="BQ72">
        <v>0.5</v>
      </c>
      <c r="BR72" t="s">
        <v>297</v>
      </c>
      <c r="BS72">
        <v>2</v>
      </c>
      <c r="BT72">
        <v>1607545044.8499999</v>
      </c>
      <c r="BU72">
        <v>390.12286666666699</v>
      </c>
      <c r="BV72">
        <v>399.99593333333303</v>
      </c>
      <c r="BW72">
        <v>4.5647456666666697</v>
      </c>
      <c r="BX72">
        <v>0.18052589999999999</v>
      </c>
      <c r="BY72">
        <v>389.20960000000002</v>
      </c>
      <c r="BZ72">
        <v>4.5273403333333304</v>
      </c>
      <c r="CA72">
        <v>500.2081</v>
      </c>
      <c r="CB72">
        <v>101.574166666667</v>
      </c>
      <c r="CC72">
        <v>9.9956320000000001E-2</v>
      </c>
      <c r="CD72">
        <v>37.324689999999997</v>
      </c>
      <c r="CE72">
        <v>36.523236666666698</v>
      </c>
      <c r="CF72">
        <v>999.9</v>
      </c>
      <c r="CG72">
        <v>0</v>
      </c>
      <c r="CH72">
        <v>0</v>
      </c>
      <c r="CI72">
        <v>10005.871999999999</v>
      </c>
      <c r="CJ72">
        <v>0</v>
      </c>
      <c r="CK72">
        <v>277.28649999999999</v>
      </c>
      <c r="CL72">
        <v>1399.9976666666701</v>
      </c>
      <c r="CM72">
        <v>0.90000340000000001</v>
      </c>
      <c r="CN72">
        <v>9.9996539999999995E-2</v>
      </c>
      <c r="CO72">
        <v>0</v>
      </c>
      <c r="CP72">
        <v>1381.00133333333</v>
      </c>
      <c r="CQ72">
        <v>4.9994800000000001</v>
      </c>
      <c r="CR72">
        <v>19577.793333333299</v>
      </c>
      <c r="CS72">
        <v>11417.58</v>
      </c>
      <c r="CT72">
        <v>47.512266666666697</v>
      </c>
      <c r="CU72">
        <v>48.7059</v>
      </c>
      <c r="CV72">
        <v>48.122700000000002</v>
      </c>
      <c r="CW72">
        <v>48.6374</v>
      </c>
      <c r="CX72">
        <v>50.218366666666597</v>
      </c>
      <c r="CY72">
        <v>1255.5033333333299</v>
      </c>
      <c r="CZ72">
        <v>139.494333333333</v>
      </c>
      <c r="DA72">
        <v>0</v>
      </c>
      <c r="DB72">
        <v>109.80000019073501</v>
      </c>
      <c r="DC72">
        <v>0</v>
      </c>
      <c r="DD72">
        <v>1376.93730769231</v>
      </c>
      <c r="DE72">
        <v>-649.04717938993497</v>
      </c>
      <c r="DF72">
        <v>-9016.6735029291594</v>
      </c>
      <c r="DG72">
        <v>19520.603846153801</v>
      </c>
      <c r="DH72">
        <v>15</v>
      </c>
      <c r="DI72">
        <v>1607543971.0999999</v>
      </c>
      <c r="DJ72" t="s">
        <v>539</v>
      </c>
      <c r="DK72">
        <v>1607543970.0999999</v>
      </c>
      <c r="DL72">
        <v>1607543971.0999999</v>
      </c>
      <c r="DM72">
        <v>8</v>
      </c>
      <c r="DN72">
        <v>4.5999999999999999E-2</v>
      </c>
      <c r="DO72">
        <v>2E-3</v>
      </c>
      <c r="DP72">
        <v>0.90600000000000003</v>
      </c>
      <c r="DQ72">
        <v>6.2E-2</v>
      </c>
      <c r="DR72">
        <v>400</v>
      </c>
      <c r="DS72">
        <v>0</v>
      </c>
      <c r="DT72">
        <v>0.24</v>
      </c>
      <c r="DU72">
        <v>0.15</v>
      </c>
      <c r="DV72">
        <v>6.7255635001135596</v>
      </c>
      <c r="DW72">
        <v>4.4111535154515202</v>
      </c>
      <c r="DX72">
        <v>0.32550029306492501</v>
      </c>
      <c r="DY72">
        <v>0</v>
      </c>
      <c r="DZ72">
        <v>-9.8028312903225796</v>
      </c>
      <c r="EA72">
        <v>-5.19174290322578</v>
      </c>
      <c r="EB72">
        <v>0.39542063666627297</v>
      </c>
      <c r="EC72">
        <v>0</v>
      </c>
      <c r="ED72">
        <v>4.3836596774193604</v>
      </c>
      <c r="EE72">
        <v>9.3310645161278793E-2</v>
      </c>
      <c r="EF72">
        <v>1.1157400114511299E-2</v>
      </c>
      <c r="EG72">
        <v>1</v>
      </c>
      <c r="EH72">
        <v>1</v>
      </c>
      <c r="EI72">
        <v>3</v>
      </c>
      <c r="EJ72" t="s">
        <v>334</v>
      </c>
      <c r="EK72">
        <v>100</v>
      </c>
      <c r="EL72">
        <v>100</v>
      </c>
      <c r="EM72">
        <v>0.91400000000000003</v>
      </c>
      <c r="EN72">
        <v>3.7499999999999999E-2</v>
      </c>
      <c r="EO72">
        <v>1.0726648225805799</v>
      </c>
      <c r="EP72">
        <v>-1.6043650578588901E-5</v>
      </c>
      <c r="EQ72">
        <v>-1.15305589960158E-6</v>
      </c>
      <c r="ER72">
        <v>3.6581349982770798E-10</v>
      </c>
      <c r="ES72">
        <v>6.4411881121995307E-2</v>
      </c>
      <c r="ET72">
        <v>-1.48585495900011E-2</v>
      </c>
      <c r="EU72">
        <v>2.0620247853856302E-3</v>
      </c>
      <c r="EV72">
        <v>-2.1578943166311499E-5</v>
      </c>
      <c r="EW72">
        <v>18</v>
      </c>
      <c r="EX72">
        <v>2225</v>
      </c>
      <c r="EY72">
        <v>1</v>
      </c>
      <c r="EZ72">
        <v>25</v>
      </c>
      <c r="FA72">
        <v>18</v>
      </c>
      <c r="FB72">
        <v>18</v>
      </c>
      <c r="FC72">
        <v>2</v>
      </c>
      <c r="FD72">
        <v>509.76299999999998</v>
      </c>
      <c r="FE72">
        <v>475.23399999999998</v>
      </c>
      <c r="FF72">
        <v>36.325299999999999</v>
      </c>
      <c r="FG72">
        <v>35.556399999999996</v>
      </c>
      <c r="FH72">
        <v>29.9998</v>
      </c>
      <c r="FI72">
        <v>35.365000000000002</v>
      </c>
      <c r="FJ72">
        <v>35.389299999999999</v>
      </c>
      <c r="FK72">
        <v>18.847200000000001</v>
      </c>
      <c r="FL72">
        <v>100</v>
      </c>
      <c r="FM72">
        <v>0</v>
      </c>
      <c r="FN72">
        <v>-999.9</v>
      </c>
      <c r="FO72">
        <v>400</v>
      </c>
      <c r="FP72">
        <v>60.831200000000003</v>
      </c>
      <c r="FQ72">
        <v>97.659300000000002</v>
      </c>
      <c r="FR72">
        <v>101.843</v>
      </c>
    </row>
    <row r="73" spans="1:174" x14ac:dyDescent="0.25">
      <c r="A73">
        <v>57</v>
      </c>
      <c r="B73">
        <v>1607545344</v>
      </c>
      <c r="C73">
        <v>11929.9000000954</v>
      </c>
      <c r="D73" t="s">
        <v>560</v>
      </c>
      <c r="E73" t="s">
        <v>561</v>
      </c>
      <c r="F73" t="s">
        <v>562</v>
      </c>
      <c r="G73" t="s">
        <v>391</v>
      </c>
      <c r="H73">
        <v>1607545341.25</v>
      </c>
      <c r="I73">
        <f t="shared" si="44"/>
        <v>4.3179696717019948E-4</v>
      </c>
      <c r="J73">
        <f t="shared" si="45"/>
        <v>0.4317969671701995</v>
      </c>
      <c r="K73">
        <f t="shared" si="46"/>
        <v>-0.24879370766145475</v>
      </c>
      <c r="L73">
        <f t="shared" si="47"/>
        <v>400.11430000000001</v>
      </c>
      <c r="M73">
        <f t="shared" si="48"/>
        <v>417.36417348544251</v>
      </c>
      <c r="N73">
        <f t="shared" si="49"/>
        <v>42.434565961740944</v>
      </c>
      <c r="O73">
        <f t="shared" si="50"/>
        <v>40.680723776062237</v>
      </c>
      <c r="P73">
        <f t="shared" si="51"/>
        <v>6.713495899261874E-3</v>
      </c>
      <c r="Q73">
        <f t="shared" si="52"/>
        <v>2.9599222125941096</v>
      </c>
      <c r="R73">
        <f t="shared" si="53"/>
        <v>6.7050478960180631E-3</v>
      </c>
      <c r="S73">
        <f t="shared" si="54"/>
        <v>4.1914130520146718E-3</v>
      </c>
      <c r="T73">
        <f t="shared" si="55"/>
        <v>231.29088971163512</v>
      </c>
      <c r="U73">
        <f t="shared" si="56"/>
        <v>38.40409506232529</v>
      </c>
      <c r="V73">
        <f t="shared" si="57"/>
        <v>37.30294</v>
      </c>
      <c r="W73">
        <f t="shared" si="58"/>
        <v>6.409882931550996</v>
      </c>
      <c r="X73">
        <f t="shared" si="59"/>
        <v>1.1148899010094349</v>
      </c>
      <c r="Y73">
        <f t="shared" si="60"/>
        <v>7.095971453075077E-2</v>
      </c>
      <c r="Z73">
        <f t="shared" si="61"/>
        <v>6.3647284334088035</v>
      </c>
      <c r="AA73">
        <f t="shared" si="62"/>
        <v>6.3389232170202456</v>
      </c>
      <c r="AB73">
        <f t="shared" si="63"/>
        <v>-19.042246252205796</v>
      </c>
      <c r="AC73">
        <f t="shared" si="64"/>
        <v>-20.703302837453688</v>
      </c>
      <c r="AD73">
        <f t="shared" si="65"/>
        <v>-1.669382412335334</v>
      </c>
      <c r="AE73">
        <f t="shared" si="66"/>
        <v>189.87595820964032</v>
      </c>
      <c r="AF73">
        <v>0</v>
      </c>
      <c r="AG73">
        <v>0</v>
      </c>
      <c r="AH73">
        <f t="shared" si="67"/>
        <v>1</v>
      </c>
      <c r="AI73">
        <f t="shared" si="68"/>
        <v>0</v>
      </c>
      <c r="AJ73">
        <f t="shared" si="69"/>
        <v>52030.096110344704</v>
      </c>
      <c r="AK73" t="s">
        <v>294</v>
      </c>
      <c r="AL73">
        <v>10143.9</v>
      </c>
      <c r="AM73">
        <v>715.47692307692296</v>
      </c>
      <c r="AN73">
        <v>3262.08</v>
      </c>
      <c r="AO73">
        <f t="shared" si="70"/>
        <v>0.78066849277855754</v>
      </c>
      <c r="AP73">
        <v>-0.57774747981622299</v>
      </c>
      <c r="AQ73" t="s">
        <v>563</v>
      </c>
      <c r="AR73">
        <v>15572.6</v>
      </c>
      <c r="AS73">
        <v>800.36116000000004</v>
      </c>
      <c r="AT73">
        <v>855.93</v>
      </c>
      <c r="AU73">
        <f t="shared" si="71"/>
        <v>6.4922178215508164E-2</v>
      </c>
      <c r="AV73">
        <v>0.5</v>
      </c>
      <c r="AW73">
        <f t="shared" si="72"/>
        <v>1180.1826915545105</v>
      </c>
      <c r="AX73">
        <f t="shared" si="73"/>
        <v>-0.24879370766145475</v>
      </c>
      <c r="AY73">
        <f t="shared" si="74"/>
        <v>38.310015513980012</v>
      </c>
      <c r="AZ73">
        <f t="shared" si="75"/>
        <v>2.7873122907901454E-4</v>
      </c>
      <c r="BA73">
        <f t="shared" si="76"/>
        <v>2.8111527811853776</v>
      </c>
      <c r="BB73" t="s">
        <v>564</v>
      </c>
      <c r="BC73">
        <v>800.36116000000004</v>
      </c>
      <c r="BD73">
        <v>532.70000000000005</v>
      </c>
      <c r="BE73">
        <f t="shared" si="77"/>
        <v>0.37763602163728338</v>
      </c>
      <c r="BF73">
        <f t="shared" si="78"/>
        <v>0.17191733440584081</v>
      </c>
      <c r="BG73">
        <f t="shared" si="79"/>
        <v>0.881573837281727</v>
      </c>
      <c r="BH73">
        <f t="shared" si="80"/>
        <v>0.39563989068344668</v>
      </c>
      <c r="BI73">
        <f t="shared" si="81"/>
        <v>0.94484689106212083</v>
      </c>
      <c r="BJ73">
        <f t="shared" si="82"/>
        <v>0.11442379842369087</v>
      </c>
      <c r="BK73">
        <f t="shared" si="83"/>
        <v>0.88557620157630912</v>
      </c>
      <c r="BL73">
        <f t="shared" si="84"/>
        <v>1399.9970000000001</v>
      </c>
      <c r="BM73">
        <f t="shared" si="85"/>
        <v>1180.1826915545105</v>
      </c>
      <c r="BN73">
        <f t="shared" si="86"/>
        <v>0.8429894432306001</v>
      </c>
      <c r="BO73">
        <f t="shared" si="87"/>
        <v>0.19597888646120024</v>
      </c>
      <c r="BP73">
        <v>6</v>
      </c>
      <c r="BQ73">
        <v>0.5</v>
      </c>
      <c r="BR73" t="s">
        <v>297</v>
      </c>
      <c r="BS73">
        <v>2</v>
      </c>
      <c r="BT73">
        <v>1607545341.25</v>
      </c>
      <c r="BU73">
        <v>400.11430000000001</v>
      </c>
      <c r="BV73">
        <v>400.0231</v>
      </c>
      <c r="BW73">
        <v>0.69792259999999995</v>
      </c>
      <c r="BX73">
        <v>0.18030199999999999</v>
      </c>
      <c r="BY73">
        <v>399.20839999999998</v>
      </c>
      <c r="BZ73">
        <v>0.64220829999999995</v>
      </c>
      <c r="CA73">
        <v>500.16820000000001</v>
      </c>
      <c r="CB73">
        <v>101.5729</v>
      </c>
      <c r="CC73">
        <v>9.9856449999999999E-2</v>
      </c>
      <c r="CD73">
        <v>37.173200000000001</v>
      </c>
      <c r="CE73">
        <v>37.30294</v>
      </c>
      <c r="CF73">
        <v>999.9</v>
      </c>
      <c r="CG73">
        <v>0</v>
      </c>
      <c r="CH73">
        <v>0</v>
      </c>
      <c r="CI73">
        <v>10016.620000000001</v>
      </c>
      <c r="CJ73">
        <v>0</v>
      </c>
      <c r="CK73">
        <v>238.20179999999999</v>
      </c>
      <c r="CL73">
        <v>1399.9970000000001</v>
      </c>
      <c r="CM73">
        <v>0.89999490000000004</v>
      </c>
      <c r="CN73">
        <v>0.10000512</v>
      </c>
      <c r="CO73">
        <v>0</v>
      </c>
      <c r="CP73">
        <v>802.02570000000003</v>
      </c>
      <c r="CQ73">
        <v>4.9994800000000001</v>
      </c>
      <c r="CR73">
        <v>11655.95</v>
      </c>
      <c r="CS73">
        <v>11417.55</v>
      </c>
      <c r="CT73">
        <v>47.1434</v>
      </c>
      <c r="CU73">
        <v>48.3874</v>
      </c>
      <c r="CV73">
        <v>47.75</v>
      </c>
      <c r="CW73">
        <v>48.287199999999999</v>
      </c>
      <c r="CX73">
        <v>49.824599999999997</v>
      </c>
      <c r="CY73">
        <v>1255.49</v>
      </c>
      <c r="CZ73">
        <v>139.50700000000001</v>
      </c>
      <c r="DA73">
        <v>0</v>
      </c>
      <c r="DB73">
        <v>57</v>
      </c>
      <c r="DC73">
        <v>0</v>
      </c>
      <c r="DD73">
        <v>800.36116000000004</v>
      </c>
      <c r="DE73">
        <v>23.928076936709299</v>
      </c>
      <c r="DF73">
        <v>300.32307719875701</v>
      </c>
      <c r="DG73">
        <v>11635.255999999999</v>
      </c>
      <c r="DH73">
        <v>15</v>
      </c>
      <c r="DI73">
        <v>1607543971.0999999</v>
      </c>
      <c r="DJ73" t="s">
        <v>539</v>
      </c>
      <c r="DK73">
        <v>1607543970.0999999</v>
      </c>
      <c r="DL73">
        <v>1607543971.0999999</v>
      </c>
      <c r="DM73">
        <v>8</v>
      </c>
      <c r="DN73">
        <v>4.5999999999999999E-2</v>
      </c>
      <c r="DO73">
        <v>2E-3</v>
      </c>
      <c r="DP73">
        <v>0.90600000000000003</v>
      </c>
      <c r="DQ73">
        <v>6.2E-2</v>
      </c>
      <c r="DR73">
        <v>400</v>
      </c>
      <c r="DS73">
        <v>0</v>
      </c>
      <c r="DT73">
        <v>0.24</v>
      </c>
      <c r="DU73">
        <v>0.15</v>
      </c>
      <c r="DV73">
        <v>-0.229207007691998</v>
      </c>
      <c r="DW73">
        <v>0.27971998362254502</v>
      </c>
      <c r="DX73">
        <v>5.6613168355261402E-2</v>
      </c>
      <c r="DY73">
        <v>1</v>
      </c>
      <c r="DZ73">
        <v>5.73303566666667E-2</v>
      </c>
      <c r="EA73">
        <v>-0.14358453837597299</v>
      </c>
      <c r="EB73">
        <v>6.5541649260419096E-2</v>
      </c>
      <c r="EC73">
        <v>1</v>
      </c>
      <c r="ED73">
        <v>0.543964633333333</v>
      </c>
      <c r="EE73">
        <v>-0.30421729922135698</v>
      </c>
      <c r="EF73">
        <v>2.2023827592682899E-2</v>
      </c>
      <c r="EG73">
        <v>0</v>
      </c>
      <c r="EH73">
        <v>2</v>
      </c>
      <c r="EI73">
        <v>3</v>
      </c>
      <c r="EJ73" t="s">
        <v>305</v>
      </c>
      <c r="EK73">
        <v>100</v>
      </c>
      <c r="EL73">
        <v>100</v>
      </c>
      <c r="EM73">
        <v>0.90600000000000003</v>
      </c>
      <c r="EN73">
        <v>5.5800000000000002E-2</v>
      </c>
      <c r="EO73">
        <v>1.0726648225805799</v>
      </c>
      <c r="EP73">
        <v>-1.6043650578588901E-5</v>
      </c>
      <c r="EQ73">
        <v>-1.15305589960158E-6</v>
      </c>
      <c r="ER73">
        <v>3.6581349982770798E-10</v>
      </c>
      <c r="ES73">
        <v>6.4411881121995307E-2</v>
      </c>
      <c r="ET73">
        <v>-1.48585495900011E-2</v>
      </c>
      <c r="EU73">
        <v>2.0620247853856302E-3</v>
      </c>
      <c r="EV73">
        <v>-2.1578943166311499E-5</v>
      </c>
      <c r="EW73">
        <v>18</v>
      </c>
      <c r="EX73">
        <v>2225</v>
      </c>
      <c r="EY73">
        <v>1</v>
      </c>
      <c r="EZ73">
        <v>25</v>
      </c>
      <c r="FA73">
        <v>22.9</v>
      </c>
      <c r="FB73">
        <v>22.9</v>
      </c>
      <c r="FC73">
        <v>2</v>
      </c>
      <c r="FD73">
        <v>501.14100000000002</v>
      </c>
      <c r="FE73">
        <v>474.87799999999999</v>
      </c>
      <c r="FF73">
        <v>36.166800000000002</v>
      </c>
      <c r="FG73">
        <v>35.339500000000001</v>
      </c>
      <c r="FH73">
        <v>29.9998</v>
      </c>
      <c r="FI73">
        <v>35.182099999999998</v>
      </c>
      <c r="FJ73">
        <v>35.217199999999998</v>
      </c>
      <c r="FK73">
        <v>18.844000000000001</v>
      </c>
      <c r="FL73">
        <v>100</v>
      </c>
      <c r="FM73">
        <v>0</v>
      </c>
      <c r="FN73">
        <v>-999.9</v>
      </c>
      <c r="FO73">
        <v>400</v>
      </c>
      <c r="FP73">
        <v>60.831200000000003</v>
      </c>
      <c r="FQ73">
        <v>97.713499999999996</v>
      </c>
      <c r="FR73">
        <v>101.88800000000001</v>
      </c>
    </row>
    <row r="74" spans="1:174" x14ac:dyDescent="0.25">
      <c r="A74">
        <v>58</v>
      </c>
      <c r="B74">
        <v>1607545506</v>
      </c>
      <c r="C74">
        <v>12091.9000000954</v>
      </c>
      <c r="D74" t="s">
        <v>565</v>
      </c>
      <c r="E74" t="s">
        <v>566</v>
      </c>
      <c r="F74" t="s">
        <v>562</v>
      </c>
      <c r="G74" t="s">
        <v>391</v>
      </c>
      <c r="H74">
        <v>1607545498</v>
      </c>
      <c r="I74">
        <f t="shared" si="44"/>
        <v>3.8819687696444604E-4</v>
      </c>
      <c r="J74">
        <f t="shared" si="45"/>
        <v>0.38819687696444605</v>
      </c>
      <c r="K74">
        <f t="shared" si="46"/>
        <v>-0.10138612044649706</v>
      </c>
      <c r="L74">
        <f t="shared" si="47"/>
        <v>399.95341935483901</v>
      </c>
      <c r="M74">
        <f t="shared" si="48"/>
        <v>386.3074535553568</v>
      </c>
      <c r="N74">
        <f t="shared" si="49"/>
        <v>39.274585011957214</v>
      </c>
      <c r="O74">
        <f t="shared" si="50"/>
        <v>40.661924652778374</v>
      </c>
      <c r="P74">
        <f t="shared" si="51"/>
        <v>6.0120812736790853E-3</v>
      </c>
      <c r="Q74">
        <f t="shared" si="52"/>
        <v>2.9580595922022948</v>
      </c>
      <c r="R74">
        <f t="shared" si="53"/>
        <v>6.0053010970212142E-3</v>
      </c>
      <c r="S74">
        <f t="shared" si="54"/>
        <v>3.7539217068084268E-3</v>
      </c>
      <c r="T74">
        <f t="shared" si="55"/>
        <v>231.2896387074272</v>
      </c>
      <c r="U74">
        <f t="shared" si="56"/>
        <v>38.252544356449036</v>
      </c>
      <c r="V74">
        <f t="shared" si="57"/>
        <v>37.354125806451599</v>
      </c>
      <c r="W74">
        <f t="shared" si="58"/>
        <v>6.4277739005265868</v>
      </c>
      <c r="X74">
        <f t="shared" si="59"/>
        <v>1.0411371848266642</v>
      </c>
      <c r="Y74">
        <f t="shared" si="60"/>
        <v>6.5676968025904073E-2</v>
      </c>
      <c r="Z74">
        <f t="shared" si="61"/>
        <v>6.308195402399198</v>
      </c>
      <c r="AA74">
        <f t="shared" si="62"/>
        <v>6.3620969325006831</v>
      </c>
      <c r="AB74">
        <f t="shared" si="63"/>
        <v>-17.119482274132071</v>
      </c>
      <c r="AC74">
        <f t="shared" si="64"/>
        <v>-54.937562753566056</v>
      </c>
      <c r="AD74">
        <f t="shared" si="65"/>
        <v>-4.4301974797490038</v>
      </c>
      <c r="AE74">
        <f t="shared" si="66"/>
        <v>154.80239619998005</v>
      </c>
      <c r="AF74">
        <v>0</v>
      </c>
      <c r="AG74">
        <v>0</v>
      </c>
      <c r="AH74">
        <f t="shared" si="67"/>
        <v>1</v>
      </c>
      <c r="AI74">
        <f t="shared" si="68"/>
        <v>0</v>
      </c>
      <c r="AJ74">
        <f t="shared" si="69"/>
        <v>52004.718338563915</v>
      </c>
      <c r="AK74" t="s">
        <v>294</v>
      </c>
      <c r="AL74">
        <v>10143.9</v>
      </c>
      <c r="AM74">
        <v>715.47692307692296</v>
      </c>
      <c r="AN74">
        <v>3262.08</v>
      </c>
      <c r="AO74">
        <f t="shared" si="70"/>
        <v>0.78066849277855754</v>
      </c>
      <c r="AP74">
        <v>-0.57774747981622299</v>
      </c>
      <c r="AQ74" t="s">
        <v>567</v>
      </c>
      <c r="AR74">
        <v>15466.6</v>
      </c>
      <c r="AS74">
        <v>1057.4288461538499</v>
      </c>
      <c r="AT74">
        <v>1136.42</v>
      </c>
      <c r="AU74">
        <f t="shared" si="71"/>
        <v>6.9508767749731692E-2</v>
      </c>
      <c r="AV74">
        <v>0.5</v>
      </c>
      <c r="AW74">
        <f t="shared" si="72"/>
        <v>1180.1799073748164</v>
      </c>
      <c r="AX74">
        <f t="shared" si="73"/>
        <v>-0.10138612044649706</v>
      </c>
      <c r="AY74">
        <f t="shared" si="74"/>
        <v>41.016425542307985</v>
      </c>
      <c r="AZ74">
        <f t="shared" si="75"/>
        <v>4.0363452757752896E-4</v>
      </c>
      <c r="BA74">
        <f t="shared" si="76"/>
        <v>1.8704880237940196</v>
      </c>
      <c r="BB74" t="s">
        <v>568</v>
      </c>
      <c r="BC74">
        <v>1057.4288461538499</v>
      </c>
      <c r="BD74">
        <v>713.14</v>
      </c>
      <c r="BE74">
        <f t="shared" si="77"/>
        <v>0.3724679255908907</v>
      </c>
      <c r="BF74">
        <f t="shared" si="78"/>
        <v>0.18661678757831729</v>
      </c>
      <c r="BG74">
        <f t="shared" si="79"/>
        <v>0.83393881378141499</v>
      </c>
      <c r="BH74">
        <f t="shared" si="80"/>
        <v>0.18765281620389959</v>
      </c>
      <c r="BI74">
        <f t="shared" si="81"/>
        <v>0.83470408846294186</v>
      </c>
      <c r="BJ74">
        <f t="shared" si="82"/>
        <v>0.12585612391572512</v>
      </c>
      <c r="BK74">
        <f t="shared" si="83"/>
        <v>0.87414387608427491</v>
      </c>
      <c r="BL74">
        <f t="shared" si="84"/>
        <v>1399.9941935483901</v>
      </c>
      <c r="BM74">
        <f t="shared" si="85"/>
        <v>1180.1799073748164</v>
      </c>
      <c r="BN74">
        <f t="shared" si="86"/>
        <v>0.84298914439320782</v>
      </c>
      <c r="BO74">
        <f t="shared" si="87"/>
        <v>0.19597828878641579</v>
      </c>
      <c r="BP74">
        <v>6</v>
      </c>
      <c r="BQ74">
        <v>0.5</v>
      </c>
      <c r="BR74" t="s">
        <v>297</v>
      </c>
      <c r="BS74">
        <v>2</v>
      </c>
      <c r="BT74">
        <v>1607545498</v>
      </c>
      <c r="BU74">
        <v>399.95341935483901</v>
      </c>
      <c r="BV74">
        <v>400.01803225806401</v>
      </c>
      <c r="BW74">
        <v>0.64600306451612899</v>
      </c>
      <c r="BX74">
        <v>0.18073096774193501</v>
      </c>
      <c r="BY74">
        <v>399.04754838709698</v>
      </c>
      <c r="BZ74">
        <v>0.58963870967741905</v>
      </c>
      <c r="CA74">
        <v>500.28287096774199</v>
      </c>
      <c r="CB74">
        <v>101.566709677419</v>
      </c>
      <c r="CC74">
        <v>9.9941199999999994E-2</v>
      </c>
      <c r="CD74">
        <v>37.009635483871001</v>
      </c>
      <c r="CE74">
        <v>37.354125806451599</v>
      </c>
      <c r="CF74">
        <v>999.9</v>
      </c>
      <c r="CG74">
        <v>0</v>
      </c>
      <c r="CH74">
        <v>0</v>
      </c>
      <c r="CI74">
        <v>10006.654838709699</v>
      </c>
      <c r="CJ74">
        <v>0</v>
      </c>
      <c r="CK74">
        <v>316.23964516129001</v>
      </c>
      <c r="CL74">
        <v>1399.9941935483901</v>
      </c>
      <c r="CM74">
        <v>0.90000445161290299</v>
      </c>
      <c r="CN74">
        <v>9.9995654838709702E-2</v>
      </c>
      <c r="CO74">
        <v>0</v>
      </c>
      <c r="CP74">
        <v>1059.4177419354801</v>
      </c>
      <c r="CQ74">
        <v>4.9994800000000001</v>
      </c>
      <c r="CR74">
        <v>15341.935483871001</v>
      </c>
      <c r="CS74">
        <v>11417.5451612903</v>
      </c>
      <c r="CT74">
        <v>47.092483870967698</v>
      </c>
      <c r="CU74">
        <v>48.316064516129003</v>
      </c>
      <c r="CV74">
        <v>47.679064516129003</v>
      </c>
      <c r="CW74">
        <v>48.156999999999996</v>
      </c>
      <c r="CX74">
        <v>49.745870967741901</v>
      </c>
      <c r="CY74">
        <v>1255.5025806451599</v>
      </c>
      <c r="CZ74">
        <v>139.492903225806</v>
      </c>
      <c r="DA74">
        <v>0</v>
      </c>
      <c r="DB74">
        <v>36.900000095367403</v>
      </c>
      <c r="DC74">
        <v>0</v>
      </c>
      <c r="DD74">
        <v>1057.4288461538499</v>
      </c>
      <c r="DE74">
        <v>-142.69025623698701</v>
      </c>
      <c r="DF74">
        <v>-2049.9623906253</v>
      </c>
      <c r="DG74">
        <v>15313.4230769231</v>
      </c>
      <c r="DH74">
        <v>15</v>
      </c>
      <c r="DI74">
        <v>1607543971.0999999</v>
      </c>
      <c r="DJ74" t="s">
        <v>539</v>
      </c>
      <c r="DK74">
        <v>1607543970.0999999</v>
      </c>
      <c r="DL74">
        <v>1607543971.0999999</v>
      </c>
      <c r="DM74">
        <v>8</v>
      </c>
      <c r="DN74">
        <v>4.5999999999999999E-2</v>
      </c>
      <c r="DO74">
        <v>2E-3</v>
      </c>
      <c r="DP74">
        <v>0.90600000000000003</v>
      </c>
      <c r="DQ74">
        <v>6.2E-2</v>
      </c>
      <c r="DR74">
        <v>400</v>
      </c>
      <c r="DS74">
        <v>0</v>
      </c>
      <c r="DT74">
        <v>0.24</v>
      </c>
      <c r="DU74">
        <v>0.15</v>
      </c>
      <c r="DV74">
        <v>-0.119020513892226</v>
      </c>
      <c r="DW74">
        <v>1.1941119019234201</v>
      </c>
      <c r="DX74">
        <v>9.8501602986878795E-2</v>
      </c>
      <c r="DY74">
        <v>0</v>
      </c>
      <c r="DZ74">
        <v>-6.1433986000000003E-2</v>
      </c>
      <c r="EA74">
        <v>-1.14405898197998</v>
      </c>
      <c r="EB74">
        <v>9.7139120718604893E-2</v>
      </c>
      <c r="EC74">
        <v>0</v>
      </c>
      <c r="ED74">
        <v>0.466503433333333</v>
      </c>
      <c r="EE74">
        <v>-0.32841944382647298</v>
      </c>
      <c r="EF74">
        <v>2.37745353234412E-2</v>
      </c>
      <c r="EG74">
        <v>0</v>
      </c>
      <c r="EH74">
        <v>0</v>
      </c>
      <c r="EI74">
        <v>3</v>
      </c>
      <c r="EJ74" t="s">
        <v>320</v>
      </c>
      <c r="EK74">
        <v>100</v>
      </c>
      <c r="EL74">
        <v>100</v>
      </c>
      <c r="EM74">
        <v>0.90600000000000003</v>
      </c>
      <c r="EN74">
        <v>5.6899999999999999E-2</v>
      </c>
      <c r="EO74">
        <v>1.0726648225805799</v>
      </c>
      <c r="EP74">
        <v>-1.6043650578588901E-5</v>
      </c>
      <c r="EQ74">
        <v>-1.15305589960158E-6</v>
      </c>
      <c r="ER74">
        <v>3.6581349982770798E-10</v>
      </c>
      <c r="ES74">
        <v>6.4411881121995307E-2</v>
      </c>
      <c r="ET74">
        <v>-1.48585495900011E-2</v>
      </c>
      <c r="EU74">
        <v>2.0620247853856302E-3</v>
      </c>
      <c r="EV74">
        <v>-2.1578943166311499E-5</v>
      </c>
      <c r="EW74">
        <v>18</v>
      </c>
      <c r="EX74">
        <v>2225</v>
      </c>
      <c r="EY74">
        <v>1</v>
      </c>
      <c r="EZ74">
        <v>25</v>
      </c>
      <c r="FA74">
        <v>25.6</v>
      </c>
      <c r="FB74">
        <v>25.6</v>
      </c>
      <c r="FC74">
        <v>2</v>
      </c>
      <c r="FD74">
        <v>494.74099999999999</v>
      </c>
      <c r="FE74">
        <v>475.28500000000003</v>
      </c>
      <c r="FF74">
        <v>36.039400000000001</v>
      </c>
      <c r="FG74">
        <v>35.228000000000002</v>
      </c>
      <c r="FH74">
        <v>29.9998</v>
      </c>
      <c r="FI74">
        <v>35.075899999999997</v>
      </c>
      <c r="FJ74">
        <v>35.111899999999999</v>
      </c>
      <c r="FK74">
        <v>18.8353</v>
      </c>
      <c r="FL74">
        <v>100</v>
      </c>
      <c r="FM74">
        <v>0</v>
      </c>
      <c r="FN74">
        <v>-999.9</v>
      </c>
      <c r="FO74">
        <v>400</v>
      </c>
      <c r="FP74">
        <v>60.831200000000003</v>
      </c>
      <c r="FQ74">
        <v>97.733500000000006</v>
      </c>
      <c r="FR74">
        <v>101.90900000000001</v>
      </c>
    </row>
    <row r="75" spans="1:174" x14ac:dyDescent="0.25">
      <c r="A75">
        <v>59</v>
      </c>
      <c r="B75">
        <v>1607545836</v>
      </c>
      <c r="C75">
        <v>12421.9000000954</v>
      </c>
      <c r="D75" t="s">
        <v>569</v>
      </c>
      <c r="E75" t="s">
        <v>570</v>
      </c>
      <c r="F75" t="s">
        <v>571</v>
      </c>
      <c r="G75" t="s">
        <v>520</v>
      </c>
      <c r="H75">
        <v>1607545828.25</v>
      </c>
      <c r="I75">
        <f t="shared" si="44"/>
        <v>3.2699867959108215E-3</v>
      </c>
      <c r="J75">
        <f t="shared" si="45"/>
        <v>3.2699867959108215</v>
      </c>
      <c r="K75">
        <f t="shared" si="46"/>
        <v>5.8885656074039883</v>
      </c>
      <c r="L75">
        <f t="shared" si="47"/>
        <v>391.42113333333299</v>
      </c>
      <c r="M75">
        <f t="shared" si="48"/>
        <v>197.79973901173773</v>
      </c>
      <c r="N75">
        <f t="shared" si="49"/>
        <v>20.106963029434926</v>
      </c>
      <c r="O75">
        <f t="shared" si="50"/>
        <v>39.789184233482786</v>
      </c>
      <c r="P75">
        <f t="shared" si="51"/>
        <v>5.7141429697222898E-2</v>
      </c>
      <c r="Q75">
        <f t="shared" si="52"/>
        <v>2.9570190763245541</v>
      </c>
      <c r="R75">
        <f t="shared" si="53"/>
        <v>5.6535011834199123E-2</v>
      </c>
      <c r="S75">
        <f t="shared" si="54"/>
        <v>3.5388330239193445E-2</v>
      </c>
      <c r="T75">
        <f t="shared" si="55"/>
        <v>231.29035373787181</v>
      </c>
      <c r="U75">
        <f t="shared" si="56"/>
        <v>37.535310957111498</v>
      </c>
      <c r="V75">
        <f t="shared" si="57"/>
        <v>36.415930000000003</v>
      </c>
      <c r="W75">
        <f t="shared" si="58"/>
        <v>6.1066387789554639</v>
      </c>
      <c r="X75">
        <f t="shared" si="59"/>
        <v>6.5816995865894707</v>
      </c>
      <c r="Y75">
        <f t="shared" si="60"/>
        <v>0.4156430205545662</v>
      </c>
      <c r="Z75">
        <f t="shared" si="61"/>
        <v>6.3151320580091328</v>
      </c>
      <c r="AA75">
        <f t="shared" si="62"/>
        <v>5.6909957584008977</v>
      </c>
      <c r="AB75">
        <f t="shared" si="63"/>
        <v>-144.20641769966724</v>
      </c>
      <c r="AC75">
        <f t="shared" si="64"/>
        <v>97.858175225930225</v>
      </c>
      <c r="AD75">
        <f t="shared" si="65"/>
        <v>7.8591281224623071</v>
      </c>
      <c r="AE75">
        <f t="shared" si="66"/>
        <v>192.8012393865971</v>
      </c>
      <c r="AF75">
        <v>0</v>
      </c>
      <c r="AG75">
        <v>0</v>
      </c>
      <c r="AH75">
        <f t="shared" si="67"/>
        <v>1</v>
      </c>
      <c r="AI75">
        <f t="shared" si="68"/>
        <v>0</v>
      </c>
      <c r="AJ75">
        <f t="shared" si="69"/>
        <v>51971.629046668022</v>
      </c>
      <c r="AK75" t="s">
        <v>294</v>
      </c>
      <c r="AL75">
        <v>10143.9</v>
      </c>
      <c r="AM75">
        <v>715.47692307692296</v>
      </c>
      <c r="AN75">
        <v>3262.08</v>
      </c>
      <c r="AO75">
        <f t="shared" si="70"/>
        <v>0.78066849277855754</v>
      </c>
      <c r="AP75">
        <v>-0.57774747981622299</v>
      </c>
      <c r="AQ75" t="s">
        <v>572</v>
      </c>
      <c r="AR75">
        <v>15346.4</v>
      </c>
      <c r="AS75">
        <v>1116.2683999999999</v>
      </c>
      <c r="AT75">
        <v>1336.37</v>
      </c>
      <c r="AU75">
        <f t="shared" si="71"/>
        <v>0.16470109326010007</v>
      </c>
      <c r="AV75">
        <v>0.5</v>
      </c>
      <c r="AW75">
        <f t="shared" si="72"/>
        <v>1180.1816515544374</v>
      </c>
      <c r="AX75">
        <f t="shared" si="73"/>
        <v>5.8885656074039883</v>
      </c>
      <c r="AY75">
        <f t="shared" si="74"/>
        <v>97.188604128263165</v>
      </c>
      <c r="AZ75">
        <f t="shared" si="75"/>
        <v>5.4790828841503507E-3</v>
      </c>
      <c r="BA75">
        <f t="shared" si="76"/>
        <v>1.441000621085478</v>
      </c>
      <c r="BB75" t="s">
        <v>573</v>
      </c>
      <c r="BC75">
        <v>1116.2683999999999</v>
      </c>
      <c r="BD75">
        <v>809.51</v>
      </c>
      <c r="BE75">
        <f t="shared" si="77"/>
        <v>0.39424710222468329</v>
      </c>
      <c r="BF75">
        <f t="shared" si="78"/>
        <v>0.41776107504839999</v>
      </c>
      <c r="BG75">
        <f t="shared" si="79"/>
        <v>0.78518044337164694</v>
      </c>
      <c r="BH75">
        <f t="shared" si="80"/>
        <v>0.35449195389767341</v>
      </c>
      <c r="BI75">
        <f t="shared" si="81"/>
        <v>0.75618773001983941</v>
      </c>
      <c r="BJ75">
        <f t="shared" si="82"/>
        <v>0.30295739614453859</v>
      </c>
      <c r="BK75">
        <f t="shared" si="83"/>
        <v>0.69704260385546135</v>
      </c>
      <c r="BL75">
        <f t="shared" si="84"/>
        <v>1399.9960000000001</v>
      </c>
      <c r="BM75">
        <f t="shared" si="85"/>
        <v>1180.1816515544374</v>
      </c>
      <c r="BN75">
        <f t="shared" si="86"/>
        <v>0.84298930250831949</v>
      </c>
      <c r="BO75">
        <f t="shared" si="87"/>
        <v>0.19597860501663905</v>
      </c>
      <c r="BP75">
        <v>6</v>
      </c>
      <c r="BQ75">
        <v>0.5</v>
      </c>
      <c r="BR75" t="s">
        <v>297</v>
      </c>
      <c r="BS75">
        <v>2</v>
      </c>
      <c r="BT75">
        <v>1607545828.25</v>
      </c>
      <c r="BU75">
        <v>391.42113333333299</v>
      </c>
      <c r="BV75">
        <v>400.01933333333301</v>
      </c>
      <c r="BW75">
        <v>4.0888363333333304</v>
      </c>
      <c r="BX75">
        <v>0.18271799999999999</v>
      </c>
      <c r="BY75">
        <v>390.50866666666701</v>
      </c>
      <c r="BZ75">
        <v>4.0522056666666701</v>
      </c>
      <c r="CA75">
        <v>500.233133333333</v>
      </c>
      <c r="CB75">
        <v>101.55313333333299</v>
      </c>
      <c r="CC75">
        <v>9.9998920000000005E-2</v>
      </c>
      <c r="CD75">
        <v>37.029773333333303</v>
      </c>
      <c r="CE75">
        <v>36.415930000000003</v>
      </c>
      <c r="CF75">
        <v>999.9</v>
      </c>
      <c r="CG75">
        <v>0</v>
      </c>
      <c r="CH75">
        <v>0</v>
      </c>
      <c r="CI75">
        <v>10002.0873333333</v>
      </c>
      <c r="CJ75">
        <v>0</v>
      </c>
      <c r="CK75">
        <v>293.42129999999997</v>
      </c>
      <c r="CL75">
        <v>1399.9960000000001</v>
      </c>
      <c r="CM75">
        <v>0.89999906666666696</v>
      </c>
      <c r="CN75">
        <v>0.10000050000000001</v>
      </c>
      <c r="CO75">
        <v>0</v>
      </c>
      <c r="CP75">
        <v>1120.126</v>
      </c>
      <c r="CQ75">
        <v>4.9994800000000001</v>
      </c>
      <c r="CR75">
        <v>15903.333333333299</v>
      </c>
      <c r="CS75">
        <v>11417.55</v>
      </c>
      <c r="CT75">
        <v>46.945399999999999</v>
      </c>
      <c r="CU75">
        <v>48.186999999999998</v>
      </c>
      <c r="CV75">
        <v>47.545466666666698</v>
      </c>
      <c r="CW75">
        <v>48.091466666666697</v>
      </c>
      <c r="CX75">
        <v>49.6374</v>
      </c>
      <c r="CY75">
        <v>1255.4956666666701</v>
      </c>
      <c r="CZ75">
        <v>139.500333333333</v>
      </c>
      <c r="DA75">
        <v>0</v>
      </c>
      <c r="DB75">
        <v>84.200000047683702</v>
      </c>
      <c r="DC75">
        <v>0</v>
      </c>
      <c r="DD75">
        <v>1116.2683999999999</v>
      </c>
      <c r="DE75">
        <v>-325.64153796140101</v>
      </c>
      <c r="DF75">
        <v>-4600.2846082164697</v>
      </c>
      <c r="DG75">
        <v>15849.88</v>
      </c>
      <c r="DH75">
        <v>15</v>
      </c>
      <c r="DI75">
        <v>1607543971.0999999</v>
      </c>
      <c r="DJ75" t="s">
        <v>539</v>
      </c>
      <c r="DK75">
        <v>1607543970.0999999</v>
      </c>
      <c r="DL75">
        <v>1607543971.0999999</v>
      </c>
      <c r="DM75">
        <v>8</v>
      </c>
      <c r="DN75">
        <v>4.5999999999999999E-2</v>
      </c>
      <c r="DO75">
        <v>2E-3</v>
      </c>
      <c r="DP75">
        <v>0.90600000000000003</v>
      </c>
      <c r="DQ75">
        <v>6.2E-2</v>
      </c>
      <c r="DR75">
        <v>400</v>
      </c>
      <c r="DS75">
        <v>0</v>
      </c>
      <c r="DT75">
        <v>0.24</v>
      </c>
      <c r="DU75">
        <v>0.15</v>
      </c>
      <c r="DV75">
        <v>5.90946146273164</v>
      </c>
      <c r="DW75">
        <v>-0.99438051873316102</v>
      </c>
      <c r="DX75">
        <v>8.8578354964992903E-2</v>
      </c>
      <c r="DY75">
        <v>0</v>
      </c>
      <c r="DZ75">
        <v>-8.6107876666666705</v>
      </c>
      <c r="EA75">
        <v>1.5005267185762099</v>
      </c>
      <c r="EB75">
        <v>0.123154289103366</v>
      </c>
      <c r="EC75">
        <v>0</v>
      </c>
      <c r="ED75">
        <v>3.912423</v>
      </c>
      <c r="EE75">
        <v>-0.76678558398219399</v>
      </c>
      <c r="EF75">
        <v>5.5319733317626602E-2</v>
      </c>
      <c r="EG75">
        <v>0</v>
      </c>
      <c r="EH75">
        <v>0</v>
      </c>
      <c r="EI75">
        <v>3</v>
      </c>
      <c r="EJ75" t="s">
        <v>320</v>
      </c>
      <c r="EK75">
        <v>100</v>
      </c>
      <c r="EL75">
        <v>100</v>
      </c>
      <c r="EM75">
        <v>0.91200000000000003</v>
      </c>
      <c r="EN75">
        <v>3.6600000000000001E-2</v>
      </c>
      <c r="EO75">
        <v>1.0726648225805799</v>
      </c>
      <c r="EP75">
        <v>-1.6043650578588901E-5</v>
      </c>
      <c r="EQ75">
        <v>-1.15305589960158E-6</v>
      </c>
      <c r="ER75">
        <v>3.6581349982770798E-10</v>
      </c>
      <c r="ES75">
        <v>6.4411881121995307E-2</v>
      </c>
      <c r="ET75">
        <v>-1.48585495900011E-2</v>
      </c>
      <c r="EU75">
        <v>2.0620247853856302E-3</v>
      </c>
      <c r="EV75">
        <v>-2.1578943166311499E-5</v>
      </c>
      <c r="EW75">
        <v>18</v>
      </c>
      <c r="EX75">
        <v>2225</v>
      </c>
      <c r="EY75">
        <v>1</v>
      </c>
      <c r="EZ75">
        <v>25</v>
      </c>
      <c r="FA75">
        <v>31.1</v>
      </c>
      <c r="FB75">
        <v>31.1</v>
      </c>
      <c r="FC75">
        <v>2</v>
      </c>
      <c r="FD75">
        <v>503.18</v>
      </c>
      <c r="FE75">
        <v>474.47899999999998</v>
      </c>
      <c r="FF75">
        <v>35.923699999999997</v>
      </c>
      <c r="FG75">
        <v>35.107300000000002</v>
      </c>
      <c r="FH75">
        <v>30.0002</v>
      </c>
      <c r="FI75">
        <v>34.9465</v>
      </c>
      <c r="FJ75">
        <v>34.974400000000003</v>
      </c>
      <c r="FK75">
        <v>18.839300000000001</v>
      </c>
      <c r="FL75">
        <v>100</v>
      </c>
      <c r="FM75">
        <v>0</v>
      </c>
      <c r="FN75">
        <v>-999.9</v>
      </c>
      <c r="FO75">
        <v>400</v>
      </c>
      <c r="FP75">
        <v>60.831200000000003</v>
      </c>
      <c r="FQ75">
        <v>97.743700000000004</v>
      </c>
      <c r="FR75">
        <v>101.913</v>
      </c>
    </row>
    <row r="76" spans="1:174" x14ac:dyDescent="0.25">
      <c r="A76">
        <v>60</v>
      </c>
      <c r="B76">
        <v>1607545920</v>
      </c>
      <c r="C76">
        <v>12505.9000000954</v>
      </c>
      <c r="D76" t="s">
        <v>574</v>
      </c>
      <c r="E76" t="s">
        <v>575</v>
      </c>
      <c r="F76" t="s">
        <v>571</v>
      </c>
      <c r="G76" t="s">
        <v>520</v>
      </c>
      <c r="H76">
        <v>1607545912</v>
      </c>
      <c r="I76">
        <f t="shared" si="44"/>
        <v>3.7579066136020295E-3</v>
      </c>
      <c r="J76">
        <f t="shared" si="45"/>
        <v>3.7579066136020294</v>
      </c>
      <c r="K76">
        <f t="shared" si="46"/>
        <v>7.0335123999241382</v>
      </c>
      <c r="L76">
        <f t="shared" si="47"/>
        <v>389.80083870967701</v>
      </c>
      <c r="M76">
        <f t="shared" si="48"/>
        <v>192.28764526702372</v>
      </c>
      <c r="N76">
        <f t="shared" si="49"/>
        <v>19.546333800499479</v>
      </c>
      <c r="O76">
        <f t="shared" si="50"/>
        <v>39.623852580614304</v>
      </c>
      <c r="P76">
        <f t="shared" si="51"/>
        <v>6.654071612215523E-2</v>
      </c>
      <c r="Q76">
        <f t="shared" si="52"/>
        <v>2.9564816921996036</v>
      </c>
      <c r="R76">
        <f t="shared" si="53"/>
        <v>6.5719787146865716E-2</v>
      </c>
      <c r="S76">
        <f t="shared" si="54"/>
        <v>4.1147780257538298E-2</v>
      </c>
      <c r="T76">
        <f t="shared" si="55"/>
        <v>231.28015981598006</v>
      </c>
      <c r="U76">
        <f t="shared" si="56"/>
        <v>37.404584157772391</v>
      </c>
      <c r="V76">
        <f t="shared" si="57"/>
        <v>36.393593548387102</v>
      </c>
      <c r="W76">
        <f t="shared" si="58"/>
        <v>6.0991662546912675</v>
      </c>
      <c r="X76">
        <f t="shared" si="59"/>
        <v>7.5177028005750044</v>
      </c>
      <c r="Y76">
        <f t="shared" si="60"/>
        <v>0.47460205282234247</v>
      </c>
      <c r="Z76">
        <f t="shared" si="61"/>
        <v>6.3131260361348911</v>
      </c>
      <c r="AA76">
        <f t="shared" si="62"/>
        <v>5.6245642018689246</v>
      </c>
      <c r="AB76">
        <f t="shared" si="63"/>
        <v>-165.72368165984949</v>
      </c>
      <c r="AC76">
        <f t="shared" si="64"/>
        <v>100.47267166989946</v>
      </c>
      <c r="AD76">
        <f t="shared" si="65"/>
        <v>8.0694685892093165</v>
      </c>
      <c r="AE76">
        <f t="shared" si="66"/>
        <v>174.09861841523934</v>
      </c>
      <c r="AF76">
        <v>0</v>
      </c>
      <c r="AG76">
        <v>0</v>
      </c>
      <c r="AH76">
        <f t="shared" si="67"/>
        <v>1</v>
      </c>
      <c r="AI76">
        <f t="shared" si="68"/>
        <v>0</v>
      </c>
      <c r="AJ76">
        <f t="shared" si="69"/>
        <v>51957.377011859295</v>
      </c>
      <c r="AK76" t="s">
        <v>294</v>
      </c>
      <c r="AL76">
        <v>10143.9</v>
      </c>
      <c r="AM76">
        <v>715.47692307692296</v>
      </c>
      <c r="AN76">
        <v>3262.08</v>
      </c>
      <c r="AO76">
        <f t="shared" si="70"/>
        <v>0.78066849277855754</v>
      </c>
      <c r="AP76">
        <v>-0.57774747981622299</v>
      </c>
      <c r="AQ76" t="s">
        <v>576</v>
      </c>
      <c r="AR76">
        <v>15351</v>
      </c>
      <c r="AS76">
        <v>1694.4584</v>
      </c>
      <c r="AT76">
        <v>1929.34</v>
      </c>
      <c r="AU76">
        <f t="shared" si="71"/>
        <v>0.12174194284055684</v>
      </c>
      <c r="AV76">
        <v>0.5</v>
      </c>
      <c r="AW76">
        <f t="shared" si="72"/>
        <v>1180.1293147905824</v>
      </c>
      <c r="AX76">
        <f t="shared" si="73"/>
        <v>7.0335123999241382</v>
      </c>
      <c r="AY76">
        <f t="shared" si="74"/>
        <v>71.8356177928503</v>
      </c>
      <c r="AZ76">
        <f t="shared" si="75"/>
        <v>6.4495134425933678E-3</v>
      </c>
      <c r="BA76">
        <f t="shared" si="76"/>
        <v>0.69077508370738183</v>
      </c>
      <c r="BB76" t="s">
        <v>577</v>
      </c>
      <c r="BC76">
        <v>1694.4584</v>
      </c>
      <c r="BD76">
        <v>859.83</v>
      </c>
      <c r="BE76">
        <f t="shared" si="77"/>
        <v>0.5543398260545056</v>
      </c>
      <c r="BF76">
        <f t="shared" si="78"/>
        <v>0.21961608587109985</v>
      </c>
      <c r="BG76">
        <f t="shared" si="79"/>
        <v>0.55478821937766676</v>
      </c>
      <c r="BH76">
        <f t="shared" si="80"/>
        <v>0.19349925412953678</v>
      </c>
      <c r="BI76">
        <f t="shared" si="81"/>
        <v>0.52334029283050965</v>
      </c>
      <c r="BJ76">
        <f t="shared" si="82"/>
        <v>0.11144121278784289</v>
      </c>
      <c r="BK76">
        <f t="shared" si="83"/>
        <v>0.88855878721215709</v>
      </c>
      <c r="BL76">
        <f t="shared" si="84"/>
        <v>1399.9338709677399</v>
      </c>
      <c r="BM76">
        <f t="shared" si="85"/>
        <v>1180.1293147905824</v>
      </c>
      <c r="BN76">
        <f t="shared" si="86"/>
        <v>0.84298932918509073</v>
      </c>
      <c r="BO76">
        <f t="shared" si="87"/>
        <v>0.19597865837018161</v>
      </c>
      <c r="BP76">
        <v>6</v>
      </c>
      <c r="BQ76">
        <v>0.5</v>
      </c>
      <c r="BR76" t="s">
        <v>297</v>
      </c>
      <c r="BS76">
        <v>2</v>
      </c>
      <c r="BT76">
        <v>1607545912</v>
      </c>
      <c r="BU76">
        <v>389.80083870967701</v>
      </c>
      <c r="BV76">
        <v>399.99435483871002</v>
      </c>
      <c r="BW76">
        <v>4.6689119354838704</v>
      </c>
      <c r="BX76">
        <v>0.18245938709677401</v>
      </c>
      <c r="BY76">
        <v>388.88735483871</v>
      </c>
      <c r="BZ76">
        <v>4.6312306451612901</v>
      </c>
      <c r="CA76">
        <v>500.22077419354798</v>
      </c>
      <c r="CB76">
        <v>101.551548387097</v>
      </c>
      <c r="CC76">
        <v>9.9984000000000003E-2</v>
      </c>
      <c r="CD76">
        <v>37.023951612903197</v>
      </c>
      <c r="CE76">
        <v>36.393593548387102</v>
      </c>
      <c r="CF76">
        <v>999.9</v>
      </c>
      <c r="CG76">
        <v>0</v>
      </c>
      <c r="CH76">
        <v>0</v>
      </c>
      <c r="CI76">
        <v>9999.1945161290296</v>
      </c>
      <c r="CJ76">
        <v>0</v>
      </c>
      <c r="CK76">
        <v>185.824806451613</v>
      </c>
      <c r="CL76">
        <v>1399.9338709677399</v>
      </c>
      <c r="CM76">
        <v>0.89999919354838698</v>
      </c>
      <c r="CN76">
        <v>0.10000094516129</v>
      </c>
      <c r="CO76">
        <v>0</v>
      </c>
      <c r="CP76">
        <v>1713.3048387096801</v>
      </c>
      <c r="CQ76">
        <v>4.9994800000000001</v>
      </c>
      <c r="CR76">
        <v>24059.603225806499</v>
      </c>
      <c r="CS76">
        <v>11417.038709677399</v>
      </c>
      <c r="CT76">
        <v>47.017935483871</v>
      </c>
      <c r="CU76">
        <v>48.207322580645098</v>
      </c>
      <c r="CV76">
        <v>47.572161290322597</v>
      </c>
      <c r="CW76">
        <v>48.096548387096803</v>
      </c>
      <c r="CX76">
        <v>49.669064516128998</v>
      </c>
      <c r="CY76">
        <v>1255.43935483871</v>
      </c>
      <c r="CZ76">
        <v>139.495483870968</v>
      </c>
      <c r="DA76">
        <v>0</v>
      </c>
      <c r="DB76">
        <v>83.100000143051105</v>
      </c>
      <c r="DC76">
        <v>0</v>
      </c>
      <c r="DD76">
        <v>1694.4584</v>
      </c>
      <c r="DE76">
        <v>-1465.85769231564</v>
      </c>
      <c r="DF76">
        <v>-20285.1769231008</v>
      </c>
      <c r="DG76">
        <v>23799.22</v>
      </c>
      <c r="DH76">
        <v>15</v>
      </c>
      <c r="DI76">
        <v>1607543971.0999999</v>
      </c>
      <c r="DJ76" t="s">
        <v>539</v>
      </c>
      <c r="DK76">
        <v>1607543970.0999999</v>
      </c>
      <c r="DL76">
        <v>1607543971.0999999</v>
      </c>
      <c r="DM76">
        <v>8</v>
      </c>
      <c r="DN76">
        <v>4.5999999999999999E-2</v>
      </c>
      <c r="DO76">
        <v>2E-3</v>
      </c>
      <c r="DP76">
        <v>0.90600000000000003</v>
      </c>
      <c r="DQ76">
        <v>6.2E-2</v>
      </c>
      <c r="DR76">
        <v>400</v>
      </c>
      <c r="DS76">
        <v>0</v>
      </c>
      <c r="DT76">
        <v>0.24</v>
      </c>
      <c r="DU76">
        <v>0.15</v>
      </c>
      <c r="DV76">
        <v>7.0116836847757504</v>
      </c>
      <c r="DW76">
        <v>1.2702840990714099</v>
      </c>
      <c r="DX76">
        <v>9.7008481830632001E-2</v>
      </c>
      <c r="DY76">
        <v>0</v>
      </c>
      <c r="DZ76">
        <v>-10.1870366666667</v>
      </c>
      <c r="EA76">
        <v>-1.5042233592881</v>
      </c>
      <c r="EB76">
        <v>0.111479117576143</v>
      </c>
      <c r="EC76">
        <v>0</v>
      </c>
      <c r="ED76">
        <v>4.4867903333333299</v>
      </c>
      <c r="EE76">
        <v>-0.11521895439376501</v>
      </c>
      <c r="EF76">
        <v>8.6818148960277706E-3</v>
      </c>
      <c r="EG76">
        <v>1</v>
      </c>
      <c r="EH76">
        <v>1</v>
      </c>
      <c r="EI76">
        <v>3</v>
      </c>
      <c r="EJ76" t="s">
        <v>334</v>
      </c>
      <c r="EK76">
        <v>100</v>
      </c>
      <c r="EL76">
        <v>100</v>
      </c>
      <c r="EM76">
        <v>0.91400000000000003</v>
      </c>
      <c r="EN76">
        <v>3.7699999999999997E-2</v>
      </c>
      <c r="EO76">
        <v>1.0726648225805799</v>
      </c>
      <c r="EP76">
        <v>-1.6043650578588901E-5</v>
      </c>
      <c r="EQ76">
        <v>-1.15305589960158E-6</v>
      </c>
      <c r="ER76">
        <v>3.6581349982770798E-10</v>
      </c>
      <c r="ES76">
        <v>6.4411881121995307E-2</v>
      </c>
      <c r="ET76">
        <v>-1.48585495900011E-2</v>
      </c>
      <c r="EU76">
        <v>2.0620247853856302E-3</v>
      </c>
      <c r="EV76">
        <v>-2.1578943166311499E-5</v>
      </c>
      <c r="EW76">
        <v>18</v>
      </c>
      <c r="EX76">
        <v>2225</v>
      </c>
      <c r="EY76">
        <v>1</v>
      </c>
      <c r="EZ76">
        <v>25</v>
      </c>
      <c r="FA76">
        <v>32.5</v>
      </c>
      <c r="FB76">
        <v>32.5</v>
      </c>
      <c r="FC76">
        <v>2</v>
      </c>
      <c r="FD76">
        <v>510.55500000000001</v>
      </c>
      <c r="FE76">
        <v>474.17399999999998</v>
      </c>
      <c r="FF76">
        <v>35.919600000000003</v>
      </c>
      <c r="FG76">
        <v>35.137900000000002</v>
      </c>
      <c r="FH76">
        <v>30.000399999999999</v>
      </c>
      <c r="FI76">
        <v>34.962400000000002</v>
      </c>
      <c r="FJ76">
        <v>34.990400000000001</v>
      </c>
      <c r="FK76">
        <v>18.842400000000001</v>
      </c>
      <c r="FL76">
        <v>100</v>
      </c>
      <c r="FM76">
        <v>0</v>
      </c>
      <c r="FN76">
        <v>-999.9</v>
      </c>
      <c r="FO76">
        <v>400</v>
      </c>
      <c r="FP76">
        <v>60.831200000000003</v>
      </c>
      <c r="FQ76">
        <v>97.7316</v>
      </c>
      <c r="FR76">
        <v>101.90900000000001</v>
      </c>
    </row>
    <row r="77" spans="1:174" x14ac:dyDescent="0.25">
      <c r="A77">
        <v>61</v>
      </c>
      <c r="B77">
        <v>1607546151</v>
      </c>
      <c r="C77">
        <v>12736.9000000954</v>
      </c>
      <c r="D77" t="s">
        <v>578</v>
      </c>
      <c r="E77" t="s">
        <v>579</v>
      </c>
      <c r="F77" t="s">
        <v>453</v>
      </c>
      <c r="G77" t="s">
        <v>434</v>
      </c>
      <c r="H77">
        <v>1607546149</v>
      </c>
      <c r="I77">
        <f t="shared" si="44"/>
        <v>7.0465080867050407E-4</v>
      </c>
      <c r="J77">
        <f t="shared" si="45"/>
        <v>0.70465080867050411</v>
      </c>
      <c r="K77">
        <f t="shared" si="46"/>
        <v>0.66085757711870441</v>
      </c>
      <c r="L77">
        <f t="shared" si="47"/>
        <v>398.86757142857101</v>
      </c>
      <c r="M77">
        <f t="shared" si="48"/>
        <v>270.82076211478318</v>
      </c>
      <c r="N77">
        <f t="shared" si="49"/>
        <v>27.529244152918807</v>
      </c>
      <c r="O77">
        <f t="shared" si="50"/>
        <v>40.545350632626125</v>
      </c>
      <c r="P77">
        <f t="shared" si="51"/>
        <v>1.1226210391906867E-2</v>
      </c>
      <c r="Q77">
        <f t="shared" si="52"/>
        <v>2.9568084628465234</v>
      </c>
      <c r="R77">
        <f t="shared" si="53"/>
        <v>1.1202584807903142E-2</v>
      </c>
      <c r="S77">
        <f t="shared" si="54"/>
        <v>7.0037339846187111E-3</v>
      </c>
      <c r="T77">
        <f t="shared" si="55"/>
        <v>231.29130985981746</v>
      </c>
      <c r="U77">
        <f t="shared" si="56"/>
        <v>38.162334930062073</v>
      </c>
      <c r="V77">
        <f t="shared" si="57"/>
        <v>36.976614285714298</v>
      </c>
      <c r="W77">
        <f t="shared" si="58"/>
        <v>6.2968352826540821</v>
      </c>
      <c r="X77">
        <f t="shared" si="59"/>
        <v>1.6529835924613334</v>
      </c>
      <c r="Y77">
        <f t="shared" si="60"/>
        <v>0.10421828566560402</v>
      </c>
      <c r="Z77">
        <f t="shared" si="61"/>
        <v>6.3048590524979398</v>
      </c>
      <c r="AA77">
        <f t="shared" si="62"/>
        <v>6.1926169969884777</v>
      </c>
      <c r="AB77">
        <f t="shared" si="63"/>
        <v>-31.075100662369231</v>
      </c>
      <c r="AC77">
        <f t="shared" si="64"/>
        <v>3.7187482666814811</v>
      </c>
      <c r="AD77">
        <f t="shared" si="65"/>
        <v>0.29944744624826058</v>
      </c>
      <c r="AE77">
        <f t="shared" si="66"/>
        <v>204.23440491037795</v>
      </c>
      <c r="AF77">
        <v>0</v>
      </c>
      <c r="AG77">
        <v>0</v>
      </c>
      <c r="AH77">
        <f t="shared" si="67"/>
        <v>1</v>
      </c>
      <c r="AI77">
        <f t="shared" si="68"/>
        <v>0</v>
      </c>
      <c r="AJ77">
        <f t="shared" si="69"/>
        <v>51970.63556635951</v>
      </c>
      <c r="AK77" t="s">
        <v>294</v>
      </c>
      <c r="AL77">
        <v>10143.9</v>
      </c>
      <c r="AM77">
        <v>715.47692307692296</v>
      </c>
      <c r="AN77">
        <v>3262.08</v>
      </c>
      <c r="AO77">
        <f t="shared" si="70"/>
        <v>0.78066849277855754</v>
      </c>
      <c r="AP77">
        <v>-0.57774747981622299</v>
      </c>
      <c r="AQ77" t="s">
        <v>580</v>
      </c>
      <c r="AR77">
        <v>15426.3</v>
      </c>
      <c r="AS77">
        <v>603.82780000000002</v>
      </c>
      <c r="AT77">
        <v>652.69000000000005</v>
      </c>
      <c r="AU77">
        <f t="shared" si="71"/>
        <v>7.4862798572063349E-2</v>
      </c>
      <c r="AV77">
        <v>0.5</v>
      </c>
      <c r="AW77">
        <f t="shared" si="72"/>
        <v>1180.1841015545408</v>
      </c>
      <c r="AX77">
        <f t="shared" si="73"/>
        <v>0.66085757711870441</v>
      </c>
      <c r="AY77">
        <f t="shared" si="74"/>
        <v>44.17594233631457</v>
      </c>
      <c r="AZ77">
        <f t="shared" si="75"/>
        <v>1.049501561072916E-3</v>
      </c>
      <c r="BA77">
        <f t="shared" si="76"/>
        <v>3.9979009943464732</v>
      </c>
      <c r="BB77" t="s">
        <v>581</v>
      </c>
      <c r="BC77">
        <v>603.82780000000002</v>
      </c>
      <c r="BD77">
        <v>470.17</v>
      </c>
      <c r="BE77">
        <f t="shared" si="77"/>
        <v>0.27964270940262614</v>
      </c>
      <c r="BF77">
        <f t="shared" si="78"/>
        <v>0.26770874424720587</v>
      </c>
      <c r="BG77">
        <f t="shared" si="79"/>
        <v>0.93462539981589665</v>
      </c>
      <c r="BH77">
        <f t="shared" si="80"/>
        <v>-0.77822255981770105</v>
      </c>
      <c r="BI77">
        <f t="shared" si="81"/>
        <v>1.0246551665808812</v>
      </c>
      <c r="BJ77">
        <f t="shared" si="82"/>
        <v>0.20845118472966762</v>
      </c>
      <c r="BK77">
        <f t="shared" si="83"/>
        <v>0.79154881527033238</v>
      </c>
      <c r="BL77">
        <f t="shared" si="84"/>
        <v>1399.9985714285699</v>
      </c>
      <c r="BM77">
        <f t="shared" si="85"/>
        <v>1180.1841015545408</v>
      </c>
      <c r="BN77">
        <f t="shared" si="86"/>
        <v>0.84298950416090168</v>
      </c>
      <c r="BO77">
        <f t="shared" si="87"/>
        <v>0.19597900832180343</v>
      </c>
      <c r="BP77">
        <v>6</v>
      </c>
      <c r="BQ77">
        <v>0.5</v>
      </c>
      <c r="BR77" t="s">
        <v>297</v>
      </c>
      <c r="BS77">
        <v>2</v>
      </c>
      <c r="BT77">
        <v>1607546149</v>
      </c>
      <c r="BU77">
        <v>398.86757142857101</v>
      </c>
      <c r="BV77">
        <v>399.997428571429</v>
      </c>
      <c r="BW77">
        <v>1.0252542857142899</v>
      </c>
      <c r="BX77">
        <v>0.18087414285714301</v>
      </c>
      <c r="BY77">
        <v>397.960714285714</v>
      </c>
      <c r="BZ77">
        <v>0.97337185714285701</v>
      </c>
      <c r="CA77">
        <v>500.19771428571403</v>
      </c>
      <c r="CB77">
        <v>101.551285714286</v>
      </c>
      <c r="CC77">
        <v>9.9872557142857102E-2</v>
      </c>
      <c r="CD77">
        <v>36.999942857142898</v>
      </c>
      <c r="CE77">
        <v>36.976614285714298</v>
      </c>
      <c r="CF77">
        <v>999.9</v>
      </c>
      <c r="CG77">
        <v>0</v>
      </c>
      <c r="CH77">
        <v>0</v>
      </c>
      <c r="CI77">
        <v>10001.0742857143</v>
      </c>
      <c r="CJ77">
        <v>0</v>
      </c>
      <c r="CK77">
        <v>284.41714285714301</v>
      </c>
      <c r="CL77">
        <v>1399.9985714285699</v>
      </c>
      <c r="CM77">
        <v>0.89999099999999999</v>
      </c>
      <c r="CN77">
        <v>0.100009</v>
      </c>
      <c r="CO77">
        <v>0</v>
      </c>
      <c r="CP77">
        <v>601.05799999999999</v>
      </c>
      <c r="CQ77">
        <v>4.9994800000000001</v>
      </c>
      <c r="CR77">
        <v>8734.45285714286</v>
      </c>
      <c r="CS77">
        <v>11417.5571428571</v>
      </c>
      <c r="CT77">
        <v>47.125</v>
      </c>
      <c r="CU77">
        <v>48.311999999999998</v>
      </c>
      <c r="CV77">
        <v>47.722999999999999</v>
      </c>
      <c r="CW77">
        <v>48.186999999999998</v>
      </c>
      <c r="CX77">
        <v>49.758857142857103</v>
      </c>
      <c r="CY77">
        <v>1255.4885714285699</v>
      </c>
      <c r="CZ77">
        <v>139.51</v>
      </c>
      <c r="DA77">
        <v>0</v>
      </c>
      <c r="DB77">
        <v>44.5</v>
      </c>
      <c r="DC77">
        <v>0</v>
      </c>
      <c r="DD77">
        <v>603.82780000000002</v>
      </c>
      <c r="DE77">
        <v>-33.365461534383101</v>
      </c>
      <c r="DF77">
        <v>-467.20307691802401</v>
      </c>
      <c r="DG77">
        <v>8774.0627999999997</v>
      </c>
      <c r="DH77">
        <v>15</v>
      </c>
      <c r="DI77">
        <v>1607543971.0999999</v>
      </c>
      <c r="DJ77" t="s">
        <v>539</v>
      </c>
      <c r="DK77">
        <v>1607543970.0999999</v>
      </c>
      <c r="DL77">
        <v>1607543971.0999999</v>
      </c>
      <c r="DM77">
        <v>8</v>
      </c>
      <c r="DN77">
        <v>4.5999999999999999E-2</v>
      </c>
      <c r="DO77">
        <v>2E-3</v>
      </c>
      <c r="DP77">
        <v>0.90600000000000003</v>
      </c>
      <c r="DQ77">
        <v>6.2E-2</v>
      </c>
      <c r="DR77">
        <v>400</v>
      </c>
      <c r="DS77">
        <v>0</v>
      </c>
      <c r="DT77">
        <v>0.24</v>
      </c>
      <c r="DU77">
        <v>0.15</v>
      </c>
      <c r="DV77">
        <v>0.64247573341286202</v>
      </c>
      <c r="DW77">
        <v>0.19842790575585101</v>
      </c>
      <c r="DX77">
        <v>3.0821078757072299E-2</v>
      </c>
      <c r="DY77">
        <v>1</v>
      </c>
      <c r="DZ77">
        <v>-1.130479</v>
      </c>
      <c r="EA77">
        <v>2.0763070077859401E-2</v>
      </c>
      <c r="EB77">
        <v>2.4741471709123001E-2</v>
      </c>
      <c r="EC77">
        <v>1</v>
      </c>
      <c r="ED77">
        <v>0.87922869999999997</v>
      </c>
      <c r="EE77">
        <v>-0.36030911679644101</v>
      </c>
      <c r="EF77">
        <v>2.60858592487066E-2</v>
      </c>
      <c r="EG77">
        <v>0</v>
      </c>
      <c r="EH77">
        <v>2</v>
      </c>
      <c r="EI77">
        <v>3</v>
      </c>
      <c r="EJ77" t="s">
        <v>305</v>
      </c>
      <c r="EK77">
        <v>100</v>
      </c>
      <c r="EL77">
        <v>100</v>
      </c>
      <c r="EM77">
        <v>0.90700000000000003</v>
      </c>
      <c r="EN77">
        <v>5.1999999999999998E-2</v>
      </c>
      <c r="EO77">
        <v>1.0726648225805799</v>
      </c>
      <c r="EP77">
        <v>-1.6043650578588901E-5</v>
      </c>
      <c r="EQ77">
        <v>-1.15305589960158E-6</v>
      </c>
      <c r="ER77">
        <v>3.6581349982770798E-10</v>
      </c>
      <c r="ES77">
        <v>6.4411881121995307E-2</v>
      </c>
      <c r="ET77">
        <v>-1.48585495900011E-2</v>
      </c>
      <c r="EU77">
        <v>2.0620247853856302E-3</v>
      </c>
      <c r="EV77">
        <v>-2.1578943166311499E-5</v>
      </c>
      <c r="EW77">
        <v>18</v>
      </c>
      <c r="EX77">
        <v>2225</v>
      </c>
      <c r="EY77">
        <v>1</v>
      </c>
      <c r="EZ77">
        <v>25</v>
      </c>
      <c r="FA77">
        <v>36.299999999999997</v>
      </c>
      <c r="FB77">
        <v>36.299999999999997</v>
      </c>
      <c r="FC77">
        <v>2</v>
      </c>
      <c r="FD77">
        <v>507.42099999999999</v>
      </c>
      <c r="FE77">
        <v>473.51100000000002</v>
      </c>
      <c r="FF77">
        <v>35.848199999999999</v>
      </c>
      <c r="FG77">
        <v>35.240900000000003</v>
      </c>
      <c r="FH77">
        <v>30.0001</v>
      </c>
      <c r="FI77">
        <v>35.039200000000001</v>
      </c>
      <c r="FJ77">
        <v>35.063899999999997</v>
      </c>
      <c r="FK77">
        <v>18.856300000000001</v>
      </c>
      <c r="FL77">
        <v>100</v>
      </c>
      <c r="FM77">
        <v>0</v>
      </c>
      <c r="FN77">
        <v>-999.9</v>
      </c>
      <c r="FO77">
        <v>400</v>
      </c>
      <c r="FP77">
        <v>60.831200000000003</v>
      </c>
      <c r="FQ77">
        <v>97.717600000000004</v>
      </c>
      <c r="FR77">
        <v>101.88500000000001</v>
      </c>
    </row>
    <row r="78" spans="1:174" x14ac:dyDescent="0.25">
      <c r="A78">
        <v>62</v>
      </c>
      <c r="B78">
        <v>1607546373.5</v>
      </c>
      <c r="C78">
        <v>12959.4000000954</v>
      </c>
      <c r="D78" t="s">
        <v>582</v>
      </c>
      <c r="E78" t="s">
        <v>583</v>
      </c>
      <c r="F78" t="s">
        <v>453</v>
      </c>
      <c r="G78" t="s">
        <v>434</v>
      </c>
      <c r="H78">
        <v>1607546365.75</v>
      </c>
      <c r="I78">
        <f t="shared" si="44"/>
        <v>9.4569317832561442E-4</v>
      </c>
      <c r="J78">
        <f t="shared" si="45"/>
        <v>0.94569317832561439</v>
      </c>
      <c r="K78">
        <f t="shared" si="46"/>
        <v>-1.0658545181569117</v>
      </c>
      <c r="L78">
        <f t="shared" si="47"/>
        <v>400.82580000000002</v>
      </c>
      <c r="M78">
        <f t="shared" si="48"/>
        <v>470.56324686784552</v>
      </c>
      <c r="N78">
        <f t="shared" si="49"/>
        <v>47.830128912931038</v>
      </c>
      <c r="O78">
        <f t="shared" si="50"/>
        <v>40.741706483109411</v>
      </c>
      <c r="P78">
        <f t="shared" si="51"/>
        <v>1.5037028056974598E-2</v>
      </c>
      <c r="Q78">
        <f t="shared" si="52"/>
        <v>2.9570229626247428</v>
      </c>
      <c r="R78">
        <f t="shared" si="53"/>
        <v>1.4994676054274608E-2</v>
      </c>
      <c r="S78">
        <f t="shared" si="54"/>
        <v>9.3754676845372777E-3</v>
      </c>
      <c r="T78">
        <f t="shared" si="55"/>
        <v>231.29246997800746</v>
      </c>
      <c r="U78">
        <f t="shared" si="56"/>
        <v>38.058350865463687</v>
      </c>
      <c r="V78">
        <f t="shared" si="57"/>
        <v>37.1018233333333</v>
      </c>
      <c r="W78">
        <f t="shared" si="58"/>
        <v>6.3400045614158742</v>
      </c>
      <c r="X78">
        <f t="shared" si="59"/>
        <v>2.1234671232186582</v>
      </c>
      <c r="Y78">
        <f t="shared" si="60"/>
        <v>0.13357327185201945</v>
      </c>
      <c r="Z78">
        <f t="shared" si="61"/>
        <v>6.2903385878447198</v>
      </c>
      <c r="AA78">
        <f t="shared" si="62"/>
        <v>6.2064312895638549</v>
      </c>
      <c r="AB78">
        <f t="shared" si="63"/>
        <v>-41.705069164159596</v>
      </c>
      <c r="AC78">
        <f t="shared" si="64"/>
        <v>-22.974938048272101</v>
      </c>
      <c r="AD78">
        <f t="shared" si="65"/>
        <v>-1.850636214783216</v>
      </c>
      <c r="AE78">
        <f t="shared" si="66"/>
        <v>164.76182655079256</v>
      </c>
      <c r="AF78">
        <v>0</v>
      </c>
      <c r="AG78">
        <v>0</v>
      </c>
      <c r="AH78">
        <f t="shared" si="67"/>
        <v>1</v>
      </c>
      <c r="AI78">
        <f t="shared" si="68"/>
        <v>0</v>
      </c>
      <c r="AJ78">
        <f t="shared" si="69"/>
        <v>51983.640316484751</v>
      </c>
      <c r="AK78" t="s">
        <v>294</v>
      </c>
      <c r="AL78">
        <v>10143.9</v>
      </c>
      <c r="AM78">
        <v>715.47692307692296</v>
      </c>
      <c r="AN78">
        <v>3262.08</v>
      </c>
      <c r="AO78">
        <f t="shared" si="70"/>
        <v>0.78066849277855754</v>
      </c>
      <c r="AP78">
        <v>-0.57774747981622299</v>
      </c>
      <c r="AQ78" t="s">
        <v>584</v>
      </c>
      <c r="AR78">
        <v>15504.5</v>
      </c>
      <c r="AS78">
        <v>888.08430769230802</v>
      </c>
      <c r="AT78">
        <v>918.95</v>
      </c>
      <c r="AU78">
        <f t="shared" si="71"/>
        <v>3.3587999681910952E-2</v>
      </c>
      <c r="AV78">
        <v>0.5</v>
      </c>
      <c r="AW78">
        <f t="shared" si="72"/>
        <v>1180.1908315545099</v>
      </c>
      <c r="AX78">
        <f t="shared" si="73"/>
        <v>-1.0658545181569117</v>
      </c>
      <c r="AY78">
        <f t="shared" si="74"/>
        <v>19.82012463742355</v>
      </c>
      <c r="AZ78">
        <f t="shared" si="75"/>
        <v>-4.1358314714050911E-4</v>
      </c>
      <c r="BA78">
        <f t="shared" si="76"/>
        <v>2.5497905217911745</v>
      </c>
      <c r="BB78" t="s">
        <v>585</v>
      </c>
      <c r="BC78">
        <v>888.08430769230802</v>
      </c>
      <c r="BD78">
        <v>646.23</v>
      </c>
      <c r="BE78">
        <f t="shared" si="77"/>
        <v>0.29677349148484689</v>
      </c>
      <c r="BF78">
        <f t="shared" si="78"/>
        <v>0.1131772231874891</v>
      </c>
      <c r="BG78">
        <f t="shared" si="79"/>
        <v>0.89574325744977734</v>
      </c>
      <c r="BH78">
        <f t="shared" si="80"/>
        <v>0.15169423284123626</v>
      </c>
      <c r="BI78">
        <f t="shared" si="81"/>
        <v>0.92010019984389468</v>
      </c>
      <c r="BJ78">
        <f t="shared" si="82"/>
        <v>8.2355375843203363E-2</v>
      </c>
      <c r="BK78">
        <f t="shared" si="83"/>
        <v>0.9176446241567966</v>
      </c>
      <c r="BL78">
        <f t="shared" si="84"/>
        <v>1400.0066666666701</v>
      </c>
      <c r="BM78">
        <f t="shared" si="85"/>
        <v>1180.1908315545099</v>
      </c>
      <c r="BN78">
        <f t="shared" si="86"/>
        <v>0.84298943687494854</v>
      </c>
      <c r="BO78">
        <f t="shared" si="87"/>
        <v>0.19597887374989717</v>
      </c>
      <c r="BP78">
        <v>6</v>
      </c>
      <c r="BQ78">
        <v>0.5</v>
      </c>
      <c r="BR78" t="s">
        <v>297</v>
      </c>
      <c r="BS78">
        <v>2</v>
      </c>
      <c r="BT78">
        <v>1607546365.75</v>
      </c>
      <c r="BU78">
        <v>400.82580000000002</v>
      </c>
      <c r="BV78">
        <v>400.00200000000001</v>
      </c>
      <c r="BW78">
        <v>1.3141229999999999</v>
      </c>
      <c r="BX78">
        <v>0.18127143333333301</v>
      </c>
      <c r="BY78">
        <v>399.920633333333</v>
      </c>
      <c r="BZ78">
        <v>1.2652536666666701</v>
      </c>
      <c r="CA78">
        <v>500.2158</v>
      </c>
      <c r="CB78">
        <v>101.544433333333</v>
      </c>
      <c r="CC78">
        <v>9.9987966666666706E-2</v>
      </c>
      <c r="CD78">
        <v>36.957706666666702</v>
      </c>
      <c r="CE78">
        <v>37.1018233333333</v>
      </c>
      <c r="CF78">
        <v>999.9</v>
      </c>
      <c r="CG78">
        <v>0</v>
      </c>
      <c r="CH78">
        <v>0</v>
      </c>
      <c r="CI78">
        <v>10002.966333333299</v>
      </c>
      <c r="CJ78">
        <v>0</v>
      </c>
      <c r="CK78">
        <v>326.840933333333</v>
      </c>
      <c r="CL78">
        <v>1400.0066666666701</v>
      </c>
      <c r="CM78">
        <v>0.89999443333333295</v>
      </c>
      <c r="CN78">
        <v>0.100005683333333</v>
      </c>
      <c r="CO78">
        <v>0</v>
      </c>
      <c r="CP78">
        <v>888.26503333333301</v>
      </c>
      <c r="CQ78">
        <v>4.9994800000000001</v>
      </c>
      <c r="CR78">
        <v>12519.28</v>
      </c>
      <c r="CS78">
        <v>11417.61</v>
      </c>
      <c r="CT78">
        <v>46.991599999999998</v>
      </c>
      <c r="CU78">
        <v>48.311999999999998</v>
      </c>
      <c r="CV78">
        <v>47.6415333333333</v>
      </c>
      <c r="CW78">
        <v>48.145666666666699</v>
      </c>
      <c r="CX78">
        <v>49.683</v>
      </c>
      <c r="CY78">
        <v>1255.499</v>
      </c>
      <c r="CZ78">
        <v>139.50766666666701</v>
      </c>
      <c r="DA78">
        <v>0</v>
      </c>
      <c r="DB78">
        <v>221.700000047684</v>
      </c>
      <c r="DC78">
        <v>0</v>
      </c>
      <c r="DD78">
        <v>888.08430769230802</v>
      </c>
      <c r="DE78">
        <v>-26.602735052076302</v>
      </c>
      <c r="DF78">
        <v>-377.26495732724197</v>
      </c>
      <c r="DG78">
        <v>12516.930769230799</v>
      </c>
      <c r="DH78">
        <v>15</v>
      </c>
      <c r="DI78">
        <v>1607543971.0999999</v>
      </c>
      <c r="DJ78" t="s">
        <v>539</v>
      </c>
      <c r="DK78">
        <v>1607543970.0999999</v>
      </c>
      <c r="DL78">
        <v>1607543971.0999999</v>
      </c>
      <c r="DM78">
        <v>8</v>
      </c>
      <c r="DN78">
        <v>4.5999999999999999E-2</v>
      </c>
      <c r="DO78">
        <v>2E-3</v>
      </c>
      <c r="DP78">
        <v>0.90600000000000003</v>
      </c>
      <c r="DQ78">
        <v>6.2E-2</v>
      </c>
      <c r="DR78">
        <v>400</v>
      </c>
      <c r="DS78">
        <v>0</v>
      </c>
      <c r="DT78">
        <v>0.24</v>
      </c>
      <c r="DU78">
        <v>0.15</v>
      </c>
      <c r="DV78">
        <v>-1.0603317714033</v>
      </c>
      <c r="DW78">
        <v>-0.56442223950126902</v>
      </c>
      <c r="DX78">
        <v>4.3843159937747303E-2</v>
      </c>
      <c r="DY78">
        <v>0</v>
      </c>
      <c r="DZ78">
        <v>0.82388203333333299</v>
      </c>
      <c r="EA78">
        <v>0.78092105005561796</v>
      </c>
      <c r="EB78">
        <v>5.9950804256758902E-2</v>
      </c>
      <c r="EC78">
        <v>0</v>
      </c>
      <c r="ED78">
        <v>1.1328513333333301</v>
      </c>
      <c r="EE78">
        <v>-0.16392880978865201</v>
      </c>
      <c r="EF78">
        <v>1.18425947982508E-2</v>
      </c>
      <c r="EG78">
        <v>1</v>
      </c>
      <c r="EH78">
        <v>1</v>
      </c>
      <c r="EI78">
        <v>3</v>
      </c>
      <c r="EJ78" t="s">
        <v>334</v>
      </c>
      <c r="EK78">
        <v>100</v>
      </c>
      <c r="EL78">
        <v>100</v>
      </c>
      <c r="EM78">
        <v>0.90500000000000003</v>
      </c>
      <c r="EN78">
        <v>4.9099999999999998E-2</v>
      </c>
      <c r="EO78">
        <v>1.0726648225805799</v>
      </c>
      <c r="EP78">
        <v>-1.6043650578588901E-5</v>
      </c>
      <c r="EQ78">
        <v>-1.15305589960158E-6</v>
      </c>
      <c r="ER78">
        <v>3.6581349982770798E-10</v>
      </c>
      <c r="ES78">
        <v>6.4411881121995307E-2</v>
      </c>
      <c r="ET78">
        <v>-1.48585495900011E-2</v>
      </c>
      <c r="EU78">
        <v>2.0620247853856302E-3</v>
      </c>
      <c r="EV78">
        <v>-2.1578943166311499E-5</v>
      </c>
      <c r="EW78">
        <v>18</v>
      </c>
      <c r="EX78">
        <v>2225</v>
      </c>
      <c r="EY78">
        <v>1</v>
      </c>
      <c r="EZ78">
        <v>25</v>
      </c>
      <c r="FA78">
        <v>40.1</v>
      </c>
      <c r="FB78">
        <v>40</v>
      </c>
      <c r="FC78">
        <v>2</v>
      </c>
      <c r="FD78">
        <v>507.56099999999998</v>
      </c>
      <c r="FE78">
        <v>474.03300000000002</v>
      </c>
      <c r="FF78">
        <v>35.820399999999999</v>
      </c>
      <c r="FG78">
        <v>35.211799999999997</v>
      </c>
      <c r="FH78">
        <v>29.9999</v>
      </c>
      <c r="FI78">
        <v>35.026400000000002</v>
      </c>
      <c r="FJ78">
        <v>35.057099999999998</v>
      </c>
      <c r="FK78">
        <v>18.859200000000001</v>
      </c>
      <c r="FL78">
        <v>100</v>
      </c>
      <c r="FM78">
        <v>0</v>
      </c>
      <c r="FN78">
        <v>-999.9</v>
      </c>
      <c r="FO78">
        <v>400</v>
      </c>
      <c r="FP78">
        <v>60.831200000000003</v>
      </c>
      <c r="FQ78">
        <v>97.732500000000002</v>
      </c>
      <c r="FR78">
        <v>101.895</v>
      </c>
    </row>
    <row r="79" spans="1:174" x14ac:dyDescent="0.25">
      <c r="A79">
        <v>63</v>
      </c>
      <c r="B79">
        <v>1607546701.5</v>
      </c>
      <c r="C79">
        <v>13287.4000000954</v>
      </c>
      <c r="D79" t="s">
        <v>586</v>
      </c>
      <c r="E79" t="s">
        <v>587</v>
      </c>
      <c r="F79" t="s">
        <v>405</v>
      </c>
      <c r="G79" t="s">
        <v>342</v>
      </c>
      <c r="H79">
        <v>1607546693.75</v>
      </c>
      <c r="I79">
        <f t="shared" si="44"/>
        <v>5.8392624116702834E-3</v>
      </c>
      <c r="J79">
        <f t="shared" si="45"/>
        <v>5.8392624116702834</v>
      </c>
      <c r="K79">
        <f t="shared" si="46"/>
        <v>9.5356086778957625</v>
      </c>
      <c r="L79">
        <f t="shared" si="47"/>
        <v>385.89879999999999</v>
      </c>
      <c r="M79">
        <f t="shared" si="48"/>
        <v>218.85906562645164</v>
      </c>
      <c r="N79">
        <f t="shared" si="49"/>
        <v>22.244770380981059</v>
      </c>
      <c r="O79">
        <f t="shared" si="50"/>
        <v>39.222639335158661</v>
      </c>
      <c r="P79">
        <f t="shared" si="51"/>
        <v>0.11016594227371229</v>
      </c>
      <c r="Q79">
        <f t="shared" si="52"/>
        <v>2.9566897265448615</v>
      </c>
      <c r="R79">
        <f t="shared" si="53"/>
        <v>0.10793532707408525</v>
      </c>
      <c r="S79">
        <f t="shared" si="54"/>
        <v>6.7656229559609662E-2</v>
      </c>
      <c r="T79">
        <f t="shared" si="55"/>
        <v>231.29553808475782</v>
      </c>
      <c r="U79">
        <f t="shared" si="56"/>
        <v>36.751925727673061</v>
      </c>
      <c r="V79">
        <f t="shared" si="57"/>
        <v>36.219830000000002</v>
      </c>
      <c r="W79">
        <f t="shared" si="58"/>
        <v>6.0413053977345053</v>
      </c>
      <c r="X79">
        <f t="shared" si="59"/>
        <v>11.570212022802096</v>
      </c>
      <c r="Y79">
        <f t="shared" si="60"/>
        <v>0.72567973021034093</v>
      </c>
      <c r="Z79">
        <f t="shared" si="61"/>
        <v>6.2719657062480909</v>
      </c>
      <c r="AA79">
        <f t="shared" si="62"/>
        <v>5.3156256675241647</v>
      </c>
      <c r="AB79">
        <f t="shared" si="63"/>
        <v>-257.51147235465947</v>
      </c>
      <c r="AC79">
        <f t="shared" si="64"/>
        <v>109.08026833601727</v>
      </c>
      <c r="AD79">
        <f t="shared" si="65"/>
        <v>8.747723739312887</v>
      </c>
      <c r="AE79">
        <f t="shared" si="66"/>
        <v>91.612057805428492</v>
      </c>
      <c r="AF79">
        <v>0</v>
      </c>
      <c r="AG79">
        <v>0</v>
      </c>
      <c r="AH79">
        <f t="shared" si="67"/>
        <v>1</v>
      </c>
      <c r="AI79">
        <f t="shared" si="68"/>
        <v>0</v>
      </c>
      <c r="AJ79">
        <f t="shared" si="69"/>
        <v>51983.099887163757</v>
      </c>
      <c r="AK79" t="s">
        <v>294</v>
      </c>
      <c r="AL79">
        <v>10143.9</v>
      </c>
      <c r="AM79">
        <v>715.47692307692296</v>
      </c>
      <c r="AN79">
        <v>3262.08</v>
      </c>
      <c r="AO79">
        <f t="shared" si="70"/>
        <v>0.78066849277855754</v>
      </c>
      <c r="AP79">
        <v>-0.57774747981622299</v>
      </c>
      <c r="AQ79" t="s">
        <v>588</v>
      </c>
      <c r="AR79">
        <v>15357.1</v>
      </c>
      <c r="AS79">
        <v>1200.1207692307701</v>
      </c>
      <c r="AT79">
        <v>1488.32</v>
      </c>
      <c r="AU79">
        <f t="shared" si="71"/>
        <v>0.19364063559532219</v>
      </c>
      <c r="AV79">
        <v>0.5</v>
      </c>
      <c r="AW79">
        <f t="shared" si="72"/>
        <v>1180.20504856501</v>
      </c>
      <c r="AX79">
        <f t="shared" si="73"/>
        <v>9.5356086778957625</v>
      </c>
      <c r="AY79">
        <f t="shared" si="74"/>
        <v>114.26782786846832</v>
      </c>
      <c r="AZ79">
        <f t="shared" si="75"/>
        <v>8.5691517503747611E-3</v>
      </c>
      <c r="BA79">
        <f t="shared" si="76"/>
        <v>1.1917867125349388</v>
      </c>
      <c r="BB79" t="s">
        <v>589</v>
      </c>
      <c r="BC79">
        <v>1200.1207692307701</v>
      </c>
      <c r="BD79">
        <v>790.22</v>
      </c>
      <c r="BE79">
        <f t="shared" si="77"/>
        <v>0.46905235433240156</v>
      </c>
      <c r="BF79">
        <f t="shared" si="78"/>
        <v>0.4128337355238933</v>
      </c>
      <c r="BG79">
        <f t="shared" si="79"/>
        <v>0.71758109278033555</v>
      </c>
      <c r="BH79">
        <f t="shared" si="80"/>
        <v>0.37290782485448215</v>
      </c>
      <c r="BI79">
        <f t="shared" si="81"/>
        <v>0.69652000976262796</v>
      </c>
      <c r="BJ79">
        <f t="shared" si="82"/>
        <v>0.27183053810058727</v>
      </c>
      <c r="BK79">
        <f t="shared" si="83"/>
        <v>0.72816946189941278</v>
      </c>
      <c r="BL79">
        <f t="shared" si="84"/>
        <v>1400.0233333333299</v>
      </c>
      <c r="BM79">
        <f t="shared" si="85"/>
        <v>1180.20504856501</v>
      </c>
      <c r="BN79">
        <f t="shared" si="86"/>
        <v>0.84298955629192818</v>
      </c>
      <c r="BO79">
        <f t="shared" si="87"/>
        <v>0.19597911258385642</v>
      </c>
      <c r="BP79">
        <v>6</v>
      </c>
      <c r="BQ79">
        <v>0.5</v>
      </c>
      <c r="BR79" t="s">
        <v>297</v>
      </c>
      <c r="BS79">
        <v>2</v>
      </c>
      <c r="BT79">
        <v>1607546693.75</v>
      </c>
      <c r="BU79">
        <v>385.89879999999999</v>
      </c>
      <c r="BV79">
        <v>400.03980000000001</v>
      </c>
      <c r="BW79">
        <v>7.1397269999999997</v>
      </c>
      <c r="BX79">
        <v>0.18547739999999999</v>
      </c>
      <c r="BY79">
        <v>384.831166666667</v>
      </c>
      <c r="BZ79">
        <v>7.0861836666666704</v>
      </c>
      <c r="CA79">
        <v>500.203933333333</v>
      </c>
      <c r="CB79">
        <v>101.5397</v>
      </c>
      <c r="CC79">
        <v>0.10000278</v>
      </c>
      <c r="CD79">
        <v>36.904143333333302</v>
      </c>
      <c r="CE79">
        <v>36.219830000000002</v>
      </c>
      <c r="CF79">
        <v>999.9</v>
      </c>
      <c r="CG79">
        <v>0</v>
      </c>
      <c r="CH79">
        <v>0</v>
      </c>
      <c r="CI79">
        <v>10001.541666666701</v>
      </c>
      <c r="CJ79">
        <v>0</v>
      </c>
      <c r="CK79">
        <v>265.659966666667</v>
      </c>
      <c r="CL79">
        <v>1400.0233333333299</v>
      </c>
      <c r="CM79">
        <v>0.89999176666666703</v>
      </c>
      <c r="CN79">
        <v>0.10000827</v>
      </c>
      <c r="CO79">
        <v>0</v>
      </c>
      <c r="CP79">
        <v>1200.923</v>
      </c>
      <c r="CQ79">
        <v>4.9994800000000001</v>
      </c>
      <c r="CR79">
        <v>16958.349999999999</v>
      </c>
      <c r="CS79">
        <v>11417.7266666667</v>
      </c>
      <c r="CT79">
        <v>47.062066666666603</v>
      </c>
      <c r="CU79">
        <v>48.311999999999998</v>
      </c>
      <c r="CV79">
        <v>47.678733333333298</v>
      </c>
      <c r="CW79">
        <v>48.143599999999999</v>
      </c>
      <c r="CX79">
        <v>49.733133333333299</v>
      </c>
      <c r="CY79">
        <v>1255.50933333333</v>
      </c>
      <c r="CZ79">
        <v>139.51499999999999</v>
      </c>
      <c r="DA79">
        <v>0</v>
      </c>
      <c r="DB79">
        <v>71.700000047683702</v>
      </c>
      <c r="DC79">
        <v>0</v>
      </c>
      <c r="DD79">
        <v>1200.1207692307701</v>
      </c>
      <c r="DE79">
        <v>-266.36170959777201</v>
      </c>
      <c r="DF79">
        <v>-3536.6940197210702</v>
      </c>
      <c r="DG79">
        <v>16947.742307692301</v>
      </c>
      <c r="DH79">
        <v>15</v>
      </c>
      <c r="DI79">
        <v>1607546461.5</v>
      </c>
      <c r="DJ79" t="s">
        <v>590</v>
      </c>
      <c r="DK79">
        <v>1607546458.5</v>
      </c>
      <c r="DL79">
        <v>1607546461.5</v>
      </c>
      <c r="DM79">
        <v>9</v>
      </c>
      <c r="DN79">
        <v>0.151</v>
      </c>
      <c r="DO79">
        <v>-1E-3</v>
      </c>
      <c r="DP79">
        <v>1.0569999999999999</v>
      </c>
      <c r="DQ79">
        <v>6.0999999999999999E-2</v>
      </c>
      <c r="DR79">
        <v>400</v>
      </c>
      <c r="DS79">
        <v>0</v>
      </c>
      <c r="DT79">
        <v>0.33</v>
      </c>
      <c r="DU79">
        <v>0.11</v>
      </c>
      <c r="DV79">
        <v>9.5320310885985098</v>
      </c>
      <c r="DW79">
        <v>0.367800058260767</v>
      </c>
      <c r="DX79">
        <v>3.0723162185302199E-2</v>
      </c>
      <c r="DY79">
        <v>1</v>
      </c>
      <c r="DZ79">
        <v>-14.1409133333333</v>
      </c>
      <c r="EA79">
        <v>-0.365008231368178</v>
      </c>
      <c r="EB79">
        <v>3.1806767973009901E-2</v>
      </c>
      <c r="EC79">
        <v>0</v>
      </c>
      <c r="ED79">
        <v>6.9542496666666702</v>
      </c>
      <c r="EE79">
        <v>-0.206847163515024</v>
      </c>
      <c r="EF79">
        <v>1.5399142721449001E-2</v>
      </c>
      <c r="EG79">
        <v>0</v>
      </c>
      <c r="EH79">
        <v>1</v>
      </c>
      <c r="EI79">
        <v>3</v>
      </c>
      <c r="EJ79" t="s">
        <v>334</v>
      </c>
      <c r="EK79">
        <v>100</v>
      </c>
      <c r="EL79">
        <v>100</v>
      </c>
      <c r="EM79">
        <v>1.0680000000000001</v>
      </c>
      <c r="EN79">
        <v>5.3199999999999997E-2</v>
      </c>
      <c r="EO79">
        <v>1.2237315983699799</v>
      </c>
      <c r="EP79">
        <v>-1.6043650578588901E-5</v>
      </c>
      <c r="EQ79">
        <v>-1.15305589960158E-6</v>
      </c>
      <c r="ER79">
        <v>3.6581349982770798E-10</v>
      </c>
      <c r="ES79">
        <v>6.2968516267757998E-2</v>
      </c>
      <c r="ET79">
        <v>-1.48585495900011E-2</v>
      </c>
      <c r="EU79">
        <v>2.0620247853856302E-3</v>
      </c>
      <c r="EV79">
        <v>-2.1578943166311499E-5</v>
      </c>
      <c r="EW79">
        <v>18</v>
      </c>
      <c r="EX79">
        <v>2225</v>
      </c>
      <c r="EY79">
        <v>1</v>
      </c>
      <c r="EZ79">
        <v>25</v>
      </c>
      <c r="FA79">
        <v>4</v>
      </c>
      <c r="FB79">
        <v>4</v>
      </c>
      <c r="FC79">
        <v>2</v>
      </c>
      <c r="FD79">
        <v>498.72500000000002</v>
      </c>
      <c r="FE79">
        <v>473.56799999999998</v>
      </c>
      <c r="FF79">
        <v>35.860199999999999</v>
      </c>
      <c r="FG79">
        <v>35.228000000000002</v>
      </c>
      <c r="FH79">
        <v>30.0002</v>
      </c>
      <c r="FI79">
        <v>35.0488</v>
      </c>
      <c r="FJ79">
        <v>35.069000000000003</v>
      </c>
      <c r="FK79">
        <v>18.846599999999999</v>
      </c>
      <c r="FL79">
        <v>100</v>
      </c>
      <c r="FM79">
        <v>0</v>
      </c>
      <c r="FN79">
        <v>-999.9</v>
      </c>
      <c r="FO79">
        <v>400</v>
      </c>
      <c r="FP79">
        <v>60.831200000000003</v>
      </c>
      <c r="FQ79">
        <v>97.724900000000005</v>
      </c>
      <c r="FR79">
        <v>101.884</v>
      </c>
    </row>
    <row r="80" spans="1:174" x14ac:dyDescent="0.25">
      <c r="A80">
        <v>64</v>
      </c>
      <c r="B80">
        <v>1607546784.5</v>
      </c>
      <c r="C80">
        <v>13370.4000000954</v>
      </c>
      <c r="D80" t="s">
        <v>591</v>
      </c>
      <c r="E80" t="s">
        <v>592</v>
      </c>
      <c r="F80" t="s">
        <v>405</v>
      </c>
      <c r="G80" t="s">
        <v>342</v>
      </c>
      <c r="H80">
        <v>1607546776.5</v>
      </c>
      <c r="I80">
        <f t="shared" si="44"/>
        <v>7.7713361620216749E-3</v>
      </c>
      <c r="J80">
        <f t="shared" si="45"/>
        <v>7.771336162021675</v>
      </c>
      <c r="K80">
        <f t="shared" si="46"/>
        <v>12.083850023385386</v>
      </c>
      <c r="L80">
        <f t="shared" si="47"/>
        <v>381.961064516129</v>
      </c>
      <c r="M80">
        <f t="shared" si="48"/>
        <v>234.94078617065873</v>
      </c>
      <c r="N80">
        <f t="shared" si="49"/>
        <v>23.879076479731609</v>
      </c>
      <c r="O80">
        <f t="shared" si="50"/>
        <v>38.822026692440822</v>
      </c>
      <c r="P80">
        <f t="shared" si="51"/>
        <v>0.16168545894217773</v>
      </c>
      <c r="Q80">
        <f t="shared" si="52"/>
        <v>2.9563112797542899</v>
      </c>
      <c r="R80">
        <f t="shared" si="53"/>
        <v>0.15692861812146741</v>
      </c>
      <c r="S80">
        <f t="shared" si="54"/>
        <v>9.8496112350488635E-2</v>
      </c>
      <c r="T80">
        <f t="shared" si="55"/>
        <v>231.29113245856809</v>
      </c>
      <c r="U80">
        <f t="shared" si="56"/>
        <v>36.150956370434898</v>
      </c>
      <c r="V80">
        <f t="shared" si="57"/>
        <v>35.550809677419402</v>
      </c>
      <c r="W80">
        <f t="shared" si="58"/>
        <v>5.8229587006518591</v>
      </c>
      <c r="X80">
        <f t="shared" si="59"/>
        <v>15.355922427233008</v>
      </c>
      <c r="Y80">
        <f t="shared" si="60"/>
        <v>0.9575509953985456</v>
      </c>
      <c r="Z80">
        <f t="shared" si="61"/>
        <v>6.2357113350636233</v>
      </c>
      <c r="AA80">
        <f t="shared" si="62"/>
        <v>4.8654077052533138</v>
      </c>
      <c r="AB80">
        <f t="shared" si="63"/>
        <v>-342.71592474515586</v>
      </c>
      <c r="AC80">
        <f t="shared" si="64"/>
        <v>198.78572088593069</v>
      </c>
      <c r="AD80">
        <f t="shared" si="65"/>
        <v>15.883956961833789</v>
      </c>
      <c r="AE80">
        <f t="shared" si="66"/>
        <v>103.24488556117672</v>
      </c>
      <c r="AF80">
        <v>0</v>
      </c>
      <c r="AG80">
        <v>0</v>
      </c>
      <c r="AH80">
        <f t="shared" si="67"/>
        <v>1</v>
      </c>
      <c r="AI80">
        <f t="shared" si="68"/>
        <v>0</v>
      </c>
      <c r="AJ80">
        <f t="shared" si="69"/>
        <v>51990.173306017132</v>
      </c>
      <c r="AK80" t="s">
        <v>294</v>
      </c>
      <c r="AL80">
        <v>10143.9</v>
      </c>
      <c r="AM80">
        <v>715.47692307692296</v>
      </c>
      <c r="AN80">
        <v>3262.08</v>
      </c>
      <c r="AO80">
        <f t="shared" si="70"/>
        <v>0.78066849277855754</v>
      </c>
      <c r="AP80">
        <v>-0.57774747981622299</v>
      </c>
      <c r="AQ80" t="s">
        <v>593</v>
      </c>
      <c r="AR80">
        <v>15362.3</v>
      </c>
      <c r="AS80">
        <v>1649.662</v>
      </c>
      <c r="AT80">
        <v>2049.0300000000002</v>
      </c>
      <c r="AU80">
        <f t="shared" si="71"/>
        <v>0.1949058822955253</v>
      </c>
      <c r="AV80">
        <v>0.5</v>
      </c>
      <c r="AW80">
        <f t="shared" si="72"/>
        <v>1180.1836244679421</v>
      </c>
      <c r="AX80">
        <f t="shared" si="73"/>
        <v>12.083850023385386</v>
      </c>
      <c r="AY80">
        <f t="shared" si="74"/>
        <v>115.01236529882758</v>
      </c>
      <c r="AZ80">
        <f t="shared" si="75"/>
        <v>1.0728497871600101E-2</v>
      </c>
      <c r="BA80">
        <f t="shared" si="76"/>
        <v>0.59201182998784774</v>
      </c>
      <c r="BB80" t="s">
        <v>594</v>
      </c>
      <c r="BC80">
        <v>1649.662</v>
      </c>
      <c r="BD80">
        <v>990.75</v>
      </c>
      <c r="BE80">
        <f t="shared" si="77"/>
        <v>0.51647852886487755</v>
      </c>
      <c r="BF80">
        <f t="shared" si="78"/>
        <v>0.37737460785425414</v>
      </c>
      <c r="BG80">
        <f t="shared" si="79"/>
        <v>0.53407034644899676</v>
      </c>
      <c r="BH80">
        <f t="shared" si="80"/>
        <v>0.29947664394541135</v>
      </c>
      <c r="BI80">
        <f t="shared" si="81"/>
        <v>0.47634042815406574</v>
      </c>
      <c r="BJ80">
        <f t="shared" si="82"/>
        <v>0.22664272604424562</v>
      </c>
      <c r="BK80">
        <f t="shared" si="83"/>
        <v>0.77335727395575438</v>
      </c>
      <c r="BL80">
        <f t="shared" si="84"/>
        <v>1399.9980645161299</v>
      </c>
      <c r="BM80">
        <f t="shared" si="85"/>
        <v>1180.1836244679421</v>
      </c>
      <c r="BN80">
        <f t="shared" si="86"/>
        <v>0.8429894686146151</v>
      </c>
      <c r="BO80">
        <f t="shared" si="87"/>
        <v>0.1959789372292301</v>
      </c>
      <c r="BP80">
        <v>6</v>
      </c>
      <c r="BQ80">
        <v>0.5</v>
      </c>
      <c r="BR80" t="s">
        <v>297</v>
      </c>
      <c r="BS80">
        <v>2</v>
      </c>
      <c r="BT80">
        <v>1607546776.5</v>
      </c>
      <c r="BU80">
        <v>381.961064516129</v>
      </c>
      <c r="BV80">
        <v>400.01522580645201</v>
      </c>
      <c r="BW80">
        <v>9.4211258064516095</v>
      </c>
      <c r="BX80">
        <v>0.18771503225806499</v>
      </c>
      <c r="BY80">
        <v>380.890548387097</v>
      </c>
      <c r="BZ80">
        <v>9.3347287096774192</v>
      </c>
      <c r="CA80">
        <v>500.23474193548401</v>
      </c>
      <c r="CB80">
        <v>101.538677419355</v>
      </c>
      <c r="CC80">
        <v>0.100024267741935</v>
      </c>
      <c r="CD80">
        <v>36.798048387096799</v>
      </c>
      <c r="CE80">
        <v>35.550809677419402</v>
      </c>
      <c r="CF80">
        <v>999.9</v>
      </c>
      <c r="CG80">
        <v>0</v>
      </c>
      <c r="CH80">
        <v>0</v>
      </c>
      <c r="CI80">
        <v>9999.4951612903205</v>
      </c>
      <c r="CJ80">
        <v>0</v>
      </c>
      <c r="CK80">
        <v>279.35151612903201</v>
      </c>
      <c r="CL80">
        <v>1399.9980645161299</v>
      </c>
      <c r="CM80">
        <v>0.89999445161290303</v>
      </c>
      <c r="CN80">
        <v>0.100005632258064</v>
      </c>
      <c r="CO80">
        <v>0</v>
      </c>
      <c r="CP80">
        <v>1656.4929032258101</v>
      </c>
      <c r="CQ80">
        <v>4.9994800000000001</v>
      </c>
      <c r="CR80">
        <v>23169.232258064501</v>
      </c>
      <c r="CS80">
        <v>11417.538709677399</v>
      </c>
      <c r="CT80">
        <v>47.138870967741902</v>
      </c>
      <c r="CU80">
        <v>48.311999999999998</v>
      </c>
      <c r="CV80">
        <v>47.713419354838699</v>
      </c>
      <c r="CW80">
        <v>48.167000000000002</v>
      </c>
      <c r="CX80">
        <v>49.806290322580601</v>
      </c>
      <c r="CY80">
        <v>1255.4906451612901</v>
      </c>
      <c r="CZ80">
        <v>139.50838709677399</v>
      </c>
      <c r="DA80">
        <v>0</v>
      </c>
      <c r="DB80">
        <v>82</v>
      </c>
      <c r="DC80">
        <v>0</v>
      </c>
      <c r="DD80">
        <v>1649.662</v>
      </c>
      <c r="DE80">
        <v>-743.18538575106402</v>
      </c>
      <c r="DF80">
        <v>-10198.853861690999</v>
      </c>
      <c r="DG80">
        <v>23075.504000000001</v>
      </c>
      <c r="DH80">
        <v>15</v>
      </c>
      <c r="DI80">
        <v>1607546461.5</v>
      </c>
      <c r="DJ80" t="s">
        <v>590</v>
      </c>
      <c r="DK80">
        <v>1607546458.5</v>
      </c>
      <c r="DL80">
        <v>1607546461.5</v>
      </c>
      <c r="DM80">
        <v>9</v>
      </c>
      <c r="DN80">
        <v>0.151</v>
      </c>
      <c r="DO80">
        <v>-1E-3</v>
      </c>
      <c r="DP80">
        <v>1.0569999999999999</v>
      </c>
      <c r="DQ80">
        <v>6.0999999999999999E-2</v>
      </c>
      <c r="DR80">
        <v>400</v>
      </c>
      <c r="DS80">
        <v>0</v>
      </c>
      <c r="DT80">
        <v>0.33</v>
      </c>
      <c r="DU80">
        <v>0.11</v>
      </c>
      <c r="DV80">
        <v>12.074231761359201</v>
      </c>
      <c r="DW80">
        <v>3.3801113617915499</v>
      </c>
      <c r="DX80">
        <v>0.25671218904780102</v>
      </c>
      <c r="DY80">
        <v>0</v>
      </c>
      <c r="DZ80">
        <v>-18.0763766666667</v>
      </c>
      <c r="EA80">
        <v>-3.54384961067852</v>
      </c>
      <c r="EB80">
        <v>0.27238919543346202</v>
      </c>
      <c r="EC80">
        <v>0</v>
      </c>
      <c r="ED80">
        <v>9.2318613333333293</v>
      </c>
      <c r="EE80">
        <v>-0.47969352614016098</v>
      </c>
      <c r="EF80">
        <v>3.4908581154527503E-2</v>
      </c>
      <c r="EG80">
        <v>0</v>
      </c>
      <c r="EH80">
        <v>0</v>
      </c>
      <c r="EI80">
        <v>3</v>
      </c>
      <c r="EJ80" t="s">
        <v>320</v>
      </c>
      <c r="EK80">
        <v>100</v>
      </c>
      <c r="EL80">
        <v>100</v>
      </c>
      <c r="EM80">
        <v>1.071</v>
      </c>
      <c r="EN80">
        <v>8.5000000000000006E-2</v>
      </c>
      <c r="EO80">
        <v>1.2237315983699799</v>
      </c>
      <c r="EP80">
        <v>-1.6043650578588901E-5</v>
      </c>
      <c r="EQ80">
        <v>-1.15305589960158E-6</v>
      </c>
      <c r="ER80">
        <v>3.6581349982770798E-10</v>
      </c>
      <c r="ES80">
        <v>6.2968516267757998E-2</v>
      </c>
      <c r="ET80">
        <v>-1.48585495900011E-2</v>
      </c>
      <c r="EU80">
        <v>2.0620247853856302E-3</v>
      </c>
      <c r="EV80">
        <v>-2.1578943166311499E-5</v>
      </c>
      <c r="EW80">
        <v>18</v>
      </c>
      <c r="EX80">
        <v>2225</v>
      </c>
      <c r="EY80">
        <v>1</v>
      </c>
      <c r="EZ80">
        <v>25</v>
      </c>
      <c r="FA80">
        <v>5.4</v>
      </c>
      <c r="FB80">
        <v>5.4</v>
      </c>
      <c r="FC80">
        <v>2</v>
      </c>
      <c r="FD80">
        <v>503.947</v>
      </c>
      <c r="FE80">
        <v>473.30099999999999</v>
      </c>
      <c r="FF80">
        <v>35.858199999999997</v>
      </c>
      <c r="FG80">
        <v>35.250500000000002</v>
      </c>
      <c r="FH80">
        <v>30.000299999999999</v>
      </c>
      <c r="FI80">
        <v>35.0702</v>
      </c>
      <c r="FJ80">
        <v>35.087499999999999</v>
      </c>
      <c r="FK80">
        <v>18.845400000000001</v>
      </c>
      <c r="FL80">
        <v>100</v>
      </c>
      <c r="FM80">
        <v>0</v>
      </c>
      <c r="FN80">
        <v>-999.9</v>
      </c>
      <c r="FO80">
        <v>400</v>
      </c>
      <c r="FP80">
        <v>60.831200000000003</v>
      </c>
      <c r="FQ80">
        <v>97.715900000000005</v>
      </c>
      <c r="FR80">
        <v>101.873</v>
      </c>
    </row>
    <row r="81" spans="1:174" x14ac:dyDescent="0.25">
      <c r="A81">
        <v>65</v>
      </c>
      <c r="B81">
        <v>1607546944.5</v>
      </c>
      <c r="C81">
        <v>13530.4000000954</v>
      </c>
      <c r="D81" t="s">
        <v>595</v>
      </c>
      <c r="E81" t="s">
        <v>596</v>
      </c>
      <c r="F81" t="s">
        <v>380</v>
      </c>
      <c r="G81" t="s">
        <v>361</v>
      </c>
      <c r="H81">
        <v>1607546936.5</v>
      </c>
      <c r="I81">
        <f t="shared" ref="I81:I112" si="88">(J81)/1000</f>
        <v>7.004403519417556E-3</v>
      </c>
      <c r="J81">
        <f t="shared" ref="J81:J94" si="89">1000*CA81*AH81*(BW81-BX81)/(100*BP81*(1000-AH81*BW81))</f>
        <v>7.004403519417556</v>
      </c>
      <c r="K81">
        <f t="shared" ref="K81:K94" si="90">CA81*AH81*(BV81-BU81*(1000-AH81*BX81)/(1000-AH81*BW81))/(100*BP81)</f>
        <v>10.318548383262018</v>
      </c>
      <c r="L81">
        <f t="shared" ref="L81:L112" si="91">BU81 - IF(AH81&gt;1, K81*BP81*100/(AJ81*CI81), 0)</f>
        <v>384.40138709677399</v>
      </c>
      <c r="M81">
        <f t="shared" ref="M81:M112" si="92">((S81-I81/2)*L81-K81)/(S81+I81/2)</f>
        <v>236.28050519946558</v>
      </c>
      <c r="N81">
        <f t="shared" ref="N81:N112" si="93">M81*(CB81+CC81)/1000</f>
        <v>24.015341225287528</v>
      </c>
      <c r="O81">
        <f t="shared" ref="O81:O94" si="94">(BU81 - IF(AH81&gt;1, K81*BP81*100/(AJ81*CI81), 0))*(CB81+CC81)/1000</f>
        <v>39.070216439607243</v>
      </c>
      <c r="P81">
        <f t="shared" ref="P81:P112" si="95">2/((1/R81-1/Q81)+SIGN(R81)*SQRT((1/R81-1/Q81)*(1/R81-1/Q81) + 4*BQ81/((BQ81+1)*(BQ81+1))*(2*1/R81*1/Q81-1/Q81*1/Q81)))</f>
        <v>0.13793101976893046</v>
      </c>
      <c r="Q81">
        <f t="shared" ref="Q81:Q94" si="96">IF(LEFT(BR81,1)&lt;&gt;"0",IF(LEFT(BR81,1)="1",3,BS81),$D$5+$E$5*(CI81*CB81/($K$5*1000))+$F$5*(CI81*CB81/($K$5*1000))*MAX(MIN(BP81,$J$5),$I$5)*MAX(MIN(BP81,$J$5),$I$5)+$G$5*MAX(MIN(BP81,$J$5),$I$5)*(CI81*CB81/($K$5*1000))+$H$5*(CI81*CB81/($K$5*1000))*(CI81*CB81/($K$5*1000)))</f>
        <v>2.9566815678883627</v>
      </c>
      <c r="R81">
        <f t="shared" ref="R81:R94" si="97">I81*(1000-(1000*0.61365*EXP(17.502*V81/(240.97+V81))/(CB81+CC81)+BW81)/2)/(1000*0.61365*EXP(17.502*V81/(240.97+V81))/(CB81+CC81)-BW81)</f>
        <v>0.13445346615121095</v>
      </c>
      <c r="S81">
        <f t="shared" ref="S81:S94" si="98">1/((BQ81+1)/(P81/1.6)+1/(Q81/1.37)) + BQ81/((BQ81+1)/(P81/1.6) + BQ81/(Q81/1.37))</f>
        <v>8.4338558065986571E-2</v>
      </c>
      <c r="T81">
        <f t="shared" ref="T81:T94" si="99">(BM81*BO81)</f>
        <v>231.28470648358123</v>
      </c>
      <c r="U81">
        <f t="shared" ref="U81:U112" si="100">(CD81+(T81+2*0.95*0.0000000567*(((CD81+$B$7)+273)^4-(CD81+273)^4)-44100*I81)/(1.84*29.3*Q81+8*0.95*0.0000000567*(CD81+273)^3))</f>
        <v>36.495323857959754</v>
      </c>
      <c r="V81">
        <f t="shared" ref="V81:V112" si="101">($C$7*CE81+$D$7*CF81+$E$7*U81)</f>
        <v>36.042570967741902</v>
      </c>
      <c r="W81">
        <f t="shared" ref="W81:W112" si="102">0.61365*EXP(17.502*V81/(240.97+V81))</f>
        <v>5.9827724207254827</v>
      </c>
      <c r="X81">
        <f t="shared" ref="X81:X112" si="103">(Y81/Z81*100)</f>
        <v>13.779907587792225</v>
      </c>
      <c r="Y81">
        <f t="shared" ref="Y81:Y94" si="104">BW81*(CB81+CC81)/1000</f>
        <v>0.86624590715168104</v>
      </c>
      <c r="Z81">
        <f t="shared" ref="Z81:Z94" si="105">0.61365*EXP(17.502*CD81/(240.97+CD81))</f>
        <v>6.2862969263966466</v>
      </c>
      <c r="AA81">
        <f t="shared" ref="AA81:AA94" si="106">(W81-BW81*(CB81+CC81)/1000)</f>
        <v>5.1165265135738016</v>
      </c>
      <c r="AB81">
        <f t="shared" ref="AB81:AB94" si="107">(-I81*44100)</f>
        <v>-308.89419520631424</v>
      </c>
      <c r="AC81">
        <f t="shared" ref="AC81:AC94" si="108">2*29.3*Q81*0.92*(CD81-V81)</f>
        <v>143.99686096503208</v>
      </c>
      <c r="AD81">
        <f t="shared" ref="AD81:AD94" si="109">2*0.95*0.0000000567*(((CD81+$B$7)+273)^4-(V81+273)^4)</f>
        <v>11.540333825888338</v>
      </c>
      <c r="AE81">
        <f t="shared" ref="AE81:AE112" si="110">T81+AD81+AB81+AC81</f>
        <v>77.927706068187405</v>
      </c>
      <c r="AF81">
        <v>0</v>
      </c>
      <c r="AG81">
        <v>0</v>
      </c>
      <c r="AH81">
        <f t="shared" ref="AH81:AH94" si="111">IF(AF81*$H$13&gt;=AJ81,1,(AJ81/(AJ81-AF81*$H$13)))</f>
        <v>1</v>
      </c>
      <c r="AI81">
        <f t="shared" ref="AI81:AI112" si="112">(AH81-1)*100</f>
        <v>0</v>
      </c>
      <c r="AJ81">
        <f t="shared" ref="AJ81:AJ94" si="113">MAX(0,($B$13+$C$13*CI81)/(1+$D$13*CI81)*CB81/(CD81+273)*$E$13)</f>
        <v>51975.847954020755</v>
      </c>
      <c r="AK81" t="s">
        <v>294</v>
      </c>
      <c r="AL81">
        <v>10143.9</v>
      </c>
      <c r="AM81">
        <v>715.47692307692296</v>
      </c>
      <c r="AN81">
        <v>3262.08</v>
      </c>
      <c r="AO81">
        <f t="shared" ref="AO81:AO112" si="114">1-AM81/AN81</f>
        <v>0.78066849277855754</v>
      </c>
      <c r="AP81">
        <v>-0.57774747981622299</v>
      </c>
      <c r="AQ81" t="s">
        <v>597</v>
      </c>
      <c r="AR81">
        <v>15416.2</v>
      </c>
      <c r="AS81">
        <v>1379.0532000000001</v>
      </c>
      <c r="AT81">
        <v>1672.5</v>
      </c>
      <c r="AU81">
        <f t="shared" ref="AU81:AU112" si="115">1-AS81/AT81</f>
        <v>0.17545399103139014</v>
      </c>
      <c r="AV81">
        <v>0.5</v>
      </c>
      <c r="AW81">
        <f t="shared" ref="AW81:AW94" si="116">BM81</f>
        <v>1180.155117683373</v>
      </c>
      <c r="AX81">
        <f t="shared" ref="AX81:AX94" si="117">K81</f>
        <v>10.318548383262018</v>
      </c>
      <c r="AY81">
        <f t="shared" ref="AY81:AY94" si="118">AU81*AV81*AW81</f>
        <v>103.53146271683384</v>
      </c>
      <c r="AZ81">
        <f t="shared" ref="AZ81:AZ94" si="119">(AX81-AP81)/AW81</f>
        <v>9.2329353148656486E-3</v>
      </c>
      <c r="BA81">
        <f t="shared" ref="BA81:BA94" si="120">(AN81-AT81)/AT81</f>
        <v>0.95042152466367713</v>
      </c>
      <c r="BB81" t="s">
        <v>598</v>
      </c>
      <c r="BC81">
        <v>1379.0532000000001</v>
      </c>
      <c r="BD81">
        <v>925.49</v>
      </c>
      <c r="BE81">
        <f t="shared" ref="BE81:BE112" si="121">1-BD81/AT81</f>
        <v>0.44664275037369205</v>
      </c>
      <c r="BF81">
        <f t="shared" ref="BF81:BF94" si="122">(AT81-BC81)/(AT81-BD81)</f>
        <v>0.39282847619175104</v>
      </c>
      <c r="BG81">
        <f t="shared" ref="BG81:BG94" si="123">(AN81-AT81)/(AN81-BD81)</f>
        <v>0.68029906830038633</v>
      </c>
      <c r="BH81">
        <f t="shared" ref="BH81:BH94" si="124">(AT81-BC81)/(AT81-AM81)</f>
        <v>0.30662458103252865</v>
      </c>
      <c r="BI81">
        <f t="shared" ref="BI81:BI94" si="125">(AN81-AT81)/(AN81-AM81)</f>
        <v>0.62419621432351513</v>
      </c>
      <c r="BJ81">
        <f t="shared" ref="BJ81:BJ94" si="126">(BF81*BD81/BC81)</f>
        <v>0.26362929757220654</v>
      </c>
      <c r="BK81">
        <f t="shared" ref="BK81:BK112" si="127">(1-BJ81)</f>
        <v>0.73637070242779346</v>
      </c>
      <c r="BL81">
        <f t="shared" ref="BL81:BL94" si="128">$B$11*CJ81+$C$11*CK81+$F$11*CL81*(1-CO81)</f>
        <v>1399.96483870968</v>
      </c>
      <c r="BM81">
        <f t="shared" ref="BM81:BM112" si="129">BL81*BN81</f>
        <v>1180.155117683373</v>
      </c>
      <c r="BN81">
        <f t="shared" ref="BN81:BN94" si="130">($B$11*$D$9+$C$11*$D$9+$F$11*((CY81+CQ81)/MAX(CY81+CQ81+CZ81, 0.1)*$I$9+CZ81/MAX(CY81+CQ81+CZ81, 0.1)*$J$9))/($B$11+$C$11+$F$11)</f>
        <v>0.84298911304879542</v>
      </c>
      <c r="BO81">
        <f t="shared" ref="BO81:BO94" si="131">($B$11*$K$9+$C$11*$K$9+$F$11*((CY81+CQ81)/MAX(CY81+CQ81+CZ81, 0.1)*$P$9+CZ81/MAX(CY81+CQ81+CZ81, 0.1)*$Q$9))/($B$11+$C$11+$F$11)</f>
        <v>0.19597822609759105</v>
      </c>
      <c r="BP81">
        <v>6</v>
      </c>
      <c r="BQ81">
        <v>0.5</v>
      </c>
      <c r="BR81" t="s">
        <v>297</v>
      </c>
      <c r="BS81">
        <v>2</v>
      </c>
      <c r="BT81">
        <v>1607546936.5</v>
      </c>
      <c r="BU81">
        <v>384.40138709677399</v>
      </c>
      <c r="BV81">
        <v>400.00841935483902</v>
      </c>
      <c r="BW81">
        <v>8.5227612903225793</v>
      </c>
      <c r="BX81">
        <v>0.19243790322580601</v>
      </c>
      <c r="BY81">
        <v>383.33270967741902</v>
      </c>
      <c r="BZ81">
        <v>8.4511148387096799</v>
      </c>
      <c r="CA81">
        <v>500.19954838709702</v>
      </c>
      <c r="CB81">
        <v>101.539129032258</v>
      </c>
      <c r="CC81">
        <v>9.9985058064516102E-2</v>
      </c>
      <c r="CD81">
        <v>36.945935483870997</v>
      </c>
      <c r="CE81">
        <v>36.042570967741902</v>
      </c>
      <c r="CF81">
        <v>999.9</v>
      </c>
      <c r="CG81">
        <v>0</v>
      </c>
      <c r="CH81">
        <v>0</v>
      </c>
      <c r="CI81">
        <v>10001.5516129032</v>
      </c>
      <c r="CJ81">
        <v>0</v>
      </c>
      <c r="CK81">
        <v>280.68580645161302</v>
      </c>
      <c r="CL81">
        <v>1399.96483870968</v>
      </c>
      <c r="CM81">
        <v>0.90000616129032296</v>
      </c>
      <c r="CN81">
        <v>9.9993306451612904E-2</v>
      </c>
      <c r="CO81">
        <v>0</v>
      </c>
      <c r="CP81">
        <v>1385.88032258065</v>
      </c>
      <c r="CQ81">
        <v>4.9994800000000001</v>
      </c>
      <c r="CR81">
        <v>19593.7193548387</v>
      </c>
      <c r="CS81">
        <v>11417.316129032301</v>
      </c>
      <c r="CT81">
        <v>47.233677419354798</v>
      </c>
      <c r="CU81">
        <v>48.378999999999998</v>
      </c>
      <c r="CV81">
        <v>47.792000000000002</v>
      </c>
      <c r="CW81">
        <v>48.211322580645103</v>
      </c>
      <c r="CX81">
        <v>49.893000000000001</v>
      </c>
      <c r="CY81">
        <v>1255.4764516129001</v>
      </c>
      <c r="CZ81">
        <v>139.48838709677401</v>
      </c>
      <c r="DA81">
        <v>0</v>
      </c>
      <c r="DB81">
        <v>71</v>
      </c>
      <c r="DC81">
        <v>0</v>
      </c>
      <c r="DD81">
        <v>1379.0532000000001</v>
      </c>
      <c r="DE81">
        <v>-616.69384710444604</v>
      </c>
      <c r="DF81">
        <v>-8660.6230902453099</v>
      </c>
      <c r="DG81">
        <v>19497.907999999999</v>
      </c>
      <c r="DH81">
        <v>15</v>
      </c>
      <c r="DI81">
        <v>1607546461.5</v>
      </c>
      <c r="DJ81" t="s">
        <v>590</v>
      </c>
      <c r="DK81">
        <v>1607546458.5</v>
      </c>
      <c r="DL81">
        <v>1607546461.5</v>
      </c>
      <c r="DM81">
        <v>9</v>
      </c>
      <c r="DN81">
        <v>0.151</v>
      </c>
      <c r="DO81">
        <v>-1E-3</v>
      </c>
      <c r="DP81">
        <v>1.0569999999999999</v>
      </c>
      <c r="DQ81">
        <v>6.0999999999999999E-2</v>
      </c>
      <c r="DR81">
        <v>400</v>
      </c>
      <c r="DS81">
        <v>0</v>
      </c>
      <c r="DT81">
        <v>0.33</v>
      </c>
      <c r="DU81">
        <v>0.11</v>
      </c>
      <c r="DV81">
        <v>10.3151388152496</v>
      </c>
      <c r="DW81">
        <v>0.47621129305448201</v>
      </c>
      <c r="DX81">
        <v>3.8359888767970002E-2</v>
      </c>
      <c r="DY81">
        <v>1</v>
      </c>
      <c r="DZ81">
        <v>-15.6081133333333</v>
      </c>
      <c r="EA81">
        <v>-0.36177797552840102</v>
      </c>
      <c r="EB81">
        <v>3.1403914122641097E-2</v>
      </c>
      <c r="EC81">
        <v>0</v>
      </c>
      <c r="ED81">
        <v>8.3280793333333296</v>
      </c>
      <c r="EE81">
        <v>-0.58244769744161695</v>
      </c>
      <c r="EF81">
        <v>4.20365550391033E-2</v>
      </c>
      <c r="EG81">
        <v>0</v>
      </c>
      <c r="EH81">
        <v>1</v>
      </c>
      <c r="EI81">
        <v>3</v>
      </c>
      <c r="EJ81" t="s">
        <v>334</v>
      </c>
      <c r="EK81">
        <v>100</v>
      </c>
      <c r="EL81">
        <v>100</v>
      </c>
      <c r="EM81">
        <v>1.069</v>
      </c>
      <c r="EN81">
        <v>7.0499999999999993E-2</v>
      </c>
      <c r="EO81">
        <v>1.2237315983699799</v>
      </c>
      <c r="EP81">
        <v>-1.6043650578588901E-5</v>
      </c>
      <c r="EQ81">
        <v>-1.15305589960158E-6</v>
      </c>
      <c r="ER81">
        <v>3.6581349982770798E-10</v>
      </c>
      <c r="ES81">
        <v>6.2968516267757998E-2</v>
      </c>
      <c r="ET81">
        <v>-1.48585495900011E-2</v>
      </c>
      <c r="EU81">
        <v>2.0620247853856302E-3</v>
      </c>
      <c r="EV81">
        <v>-2.1578943166311499E-5</v>
      </c>
      <c r="EW81">
        <v>18</v>
      </c>
      <c r="EX81">
        <v>2225</v>
      </c>
      <c r="EY81">
        <v>1</v>
      </c>
      <c r="EZ81">
        <v>25</v>
      </c>
      <c r="FA81">
        <v>8.1</v>
      </c>
      <c r="FB81">
        <v>8.1</v>
      </c>
      <c r="FC81">
        <v>2</v>
      </c>
      <c r="FD81">
        <v>506.06200000000001</v>
      </c>
      <c r="FE81">
        <v>473.36200000000002</v>
      </c>
      <c r="FF81">
        <v>35.911099999999998</v>
      </c>
      <c r="FG81">
        <v>35.3185</v>
      </c>
      <c r="FH81">
        <v>30.000299999999999</v>
      </c>
      <c r="FI81">
        <v>35.122700000000002</v>
      </c>
      <c r="FJ81">
        <v>35.142000000000003</v>
      </c>
      <c r="FK81">
        <v>18.839600000000001</v>
      </c>
      <c r="FL81">
        <v>100</v>
      </c>
      <c r="FM81">
        <v>0</v>
      </c>
      <c r="FN81">
        <v>-999.9</v>
      </c>
      <c r="FO81">
        <v>400</v>
      </c>
      <c r="FP81">
        <v>60.831200000000003</v>
      </c>
      <c r="FQ81">
        <v>97.703699999999998</v>
      </c>
      <c r="FR81">
        <v>101.857</v>
      </c>
    </row>
    <row r="82" spans="1:174" x14ac:dyDescent="0.25">
      <c r="A82">
        <v>66</v>
      </c>
      <c r="B82">
        <v>1607547064.0999999</v>
      </c>
      <c r="C82">
        <v>13650</v>
      </c>
      <c r="D82" t="s">
        <v>599</v>
      </c>
      <c r="E82" t="s">
        <v>600</v>
      </c>
      <c r="F82" t="s">
        <v>380</v>
      </c>
      <c r="G82" t="s">
        <v>361</v>
      </c>
      <c r="H82">
        <v>1607547056.0999999</v>
      </c>
      <c r="I82">
        <f t="shared" si="88"/>
        <v>7.4126078019877573E-3</v>
      </c>
      <c r="J82">
        <f t="shared" si="89"/>
        <v>7.4126078019877575</v>
      </c>
      <c r="K82">
        <f t="shared" si="90"/>
        <v>9.5823156589543235</v>
      </c>
      <c r="L82">
        <f t="shared" si="91"/>
        <v>385.07325806451598</v>
      </c>
      <c r="M82">
        <f t="shared" si="92"/>
        <v>254.20925486374983</v>
      </c>
      <c r="N82">
        <f t="shared" si="93"/>
        <v>25.837459876425317</v>
      </c>
      <c r="O82">
        <f t="shared" si="94"/>
        <v>39.138287313964639</v>
      </c>
      <c r="P82">
        <f t="shared" si="95"/>
        <v>0.14963870455652006</v>
      </c>
      <c r="Q82">
        <f t="shared" si="96"/>
        <v>2.9560113670005297</v>
      </c>
      <c r="R82">
        <f t="shared" si="97"/>
        <v>0.14555425454946963</v>
      </c>
      <c r="S82">
        <f t="shared" si="98"/>
        <v>9.1329094618340045E-2</v>
      </c>
      <c r="T82">
        <f t="shared" si="99"/>
        <v>231.28664109554975</v>
      </c>
      <c r="U82">
        <f t="shared" si="100"/>
        <v>36.38512759901986</v>
      </c>
      <c r="V82">
        <f t="shared" si="101"/>
        <v>35.843819354838701</v>
      </c>
      <c r="W82">
        <f t="shared" si="102"/>
        <v>5.91772875568806</v>
      </c>
      <c r="X82">
        <f t="shared" si="103"/>
        <v>14.56953346553027</v>
      </c>
      <c r="Y82">
        <f t="shared" si="104"/>
        <v>0.91560572363585324</v>
      </c>
      <c r="Z82">
        <f t="shared" si="105"/>
        <v>6.2843860155307238</v>
      </c>
      <c r="AA82">
        <f t="shared" si="106"/>
        <v>5.0021230320522072</v>
      </c>
      <c r="AB82">
        <f t="shared" si="107"/>
        <v>-326.8960040676601</v>
      </c>
      <c r="AC82">
        <f t="shared" si="108"/>
        <v>174.75086878739759</v>
      </c>
      <c r="AD82">
        <f t="shared" si="109"/>
        <v>13.994373122611796</v>
      </c>
      <c r="AE82">
        <f t="shared" si="110"/>
        <v>93.135878937899037</v>
      </c>
      <c r="AF82">
        <v>0</v>
      </c>
      <c r="AG82">
        <v>0</v>
      </c>
      <c r="AH82">
        <f t="shared" si="111"/>
        <v>1</v>
      </c>
      <c r="AI82">
        <f t="shared" si="112"/>
        <v>0</v>
      </c>
      <c r="AJ82">
        <f t="shared" si="113"/>
        <v>51957.816618692319</v>
      </c>
      <c r="AK82" t="s">
        <v>294</v>
      </c>
      <c r="AL82">
        <v>10143.9</v>
      </c>
      <c r="AM82">
        <v>715.47692307692296</v>
      </c>
      <c r="AN82">
        <v>3262.08</v>
      </c>
      <c r="AO82">
        <f t="shared" si="114"/>
        <v>0.78066849277855754</v>
      </c>
      <c r="AP82">
        <v>-0.57774747981622299</v>
      </c>
      <c r="AQ82" t="s">
        <v>601</v>
      </c>
      <c r="AR82">
        <v>15416.2</v>
      </c>
      <c r="AS82">
        <v>1621.8968</v>
      </c>
      <c r="AT82">
        <v>1867.45</v>
      </c>
      <c r="AU82">
        <f t="shared" si="115"/>
        <v>0.13149117780931219</v>
      </c>
      <c r="AV82">
        <v>0.5</v>
      </c>
      <c r="AW82">
        <f t="shared" si="116"/>
        <v>1180.1600434900363</v>
      </c>
      <c r="AX82">
        <f t="shared" si="117"/>
        <v>9.5823156589543235</v>
      </c>
      <c r="AY82">
        <f t="shared" si="118"/>
        <v>77.590317060996981</v>
      </c>
      <c r="AZ82">
        <f t="shared" si="119"/>
        <v>8.6090553521237945E-3</v>
      </c>
      <c r="BA82">
        <f t="shared" si="120"/>
        <v>0.74680982087873826</v>
      </c>
      <c r="BB82" t="s">
        <v>602</v>
      </c>
      <c r="BC82">
        <v>1621.8968</v>
      </c>
      <c r="BD82">
        <v>889.92</v>
      </c>
      <c r="BE82">
        <f t="shared" si="121"/>
        <v>0.52345712067257488</v>
      </c>
      <c r="BF82">
        <f t="shared" si="122"/>
        <v>0.25119761030352011</v>
      </c>
      <c r="BG82">
        <f t="shared" si="123"/>
        <v>0.58791565493052744</v>
      </c>
      <c r="BH82">
        <f t="shared" si="124"/>
        <v>0.2131588011204856</v>
      </c>
      <c r="BI82">
        <f t="shared" si="125"/>
        <v>0.5476432556914429</v>
      </c>
      <c r="BJ82">
        <f t="shared" si="126"/>
        <v>0.13782984056772823</v>
      </c>
      <c r="BK82">
        <f t="shared" si="127"/>
        <v>0.86217015943227171</v>
      </c>
      <c r="BL82">
        <f t="shared" si="128"/>
        <v>1399.97</v>
      </c>
      <c r="BM82">
        <f t="shared" si="129"/>
        <v>1180.1600434900363</v>
      </c>
      <c r="BN82">
        <f t="shared" si="130"/>
        <v>0.84298952369696223</v>
      </c>
      <c r="BO82">
        <f t="shared" si="131"/>
        <v>0.19597904739392444</v>
      </c>
      <c r="BP82">
        <v>6</v>
      </c>
      <c r="BQ82">
        <v>0.5</v>
      </c>
      <c r="BR82" t="s">
        <v>297</v>
      </c>
      <c r="BS82">
        <v>2</v>
      </c>
      <c r="BT82">
        <v>1607547056.0999999</v>
      </c>
      <c r="BU82">
        <v>385.07325806451598</v>
      </c>
      <c r="BV82">
        <v>399.99122580645201</v>
      </c>
      <c r="BW82">
        <v>9.0084493548387101</v>
      </c>
      <c r="BX82">
        <v>0.19704693548387101</v>
      </c>
      <c r="BY82">
        <v>384.005</v>
      </c>
      <c r="BZ82">
        <v>8.9291125806451603</v>
      </c>
      <c r="CA82">
        <v>500.20403225806501</v>
      </c>
      <c r="CB82">
        <v>101.53854838709699</v>
      </c>
      <c r="CC82">
        <v>0.100000887096774</v>
      </c>
      <c r="CD82">
        <v>36.940367741935503</v>
      </c>
      <c r="CE82">
        <v>35.843819354838701</v>
      </c>
      <c r="CF82">
        <v>999.9</v>
      </c>
      <c r="CG82">
        <v>0</v>
      </c>
      <c r="CH82">
        <v>0</v>
      </c>
      <c r="CI82">
        <v>9997.8064516128998</v>
      </c>
      <c r="CJ82">
        <v>0</v>
      </c>
      <c r="CK82">
        <v>271.981032258065</v>
      </c>
      <c r="CL82">
        <v>1399.97</v>
      </c>
      <c r="CM82">
        <v>0.899992129032258</v>
      </c>
      <c r="CN82">
        <v>0.100007096774194</v>
      </c>
      <c r="CO82">
        <v>0</v>
      </c>
      <c r="CP82">
        <v>1633.50096774194</v>
      </c>
      <c r="CQ82">
        <v>4.9994800000000001</v>
      </c>
      <c r="CR82">
        <v>23061.222580645201</v>
      </c>
      <c r="CS82">
        <v>11417.316129032301</v>
      </c>
      <c r="CT82">
        <v>47.223580645161299</v>
      </c>
      <c r="CU82">
        <v>48.436999999999998</v>
      </c>
      <c r="CV82">
        <v>47.838419354838699</v>
      </c>
      <c r="CW82">
        <v>48.27</v>
      </c>
      <c r="CX82">
        <v>49.901000000000003</v>
      </c>
      <c r="CY82">
        <v>1255.4619354838701</v>
      </c>
      <c r="CZ82">
        <v>139.508064516129</v>
      </c>
      <c r="DA82">
        <v>0</v>
      </c>
      <c r="DB82">
        <v>118.89999985694899</v>
      </c>
      <c r="DC82">
        <v>0</v>
      </c>
      <c r="DD82">
        <v>1621.8968</v>
      </c>
      <c r="DE82">
        <v>-659.56846255243704</v>
      </c>
      <c r="DF82">
        <v>-9198.7769371783197</v>
      </c>
      <c r="DG82">
        <v>22899.48</v>
      </c>
      <c r="DH82">
        <v>15</v>
      </c>
      <c r="DI82">
        <v>1607546461.5</v>
      </c>
      <c r="DJ82" t="s">
        <v>590</v>
      </c>
      <c r="DK82">
        <v>1607546458.5</v>
      </c>
      <c r="DL82">
        <v>1607546461.5</v>
      </c>
      <c r="DM82">
        <v>9</v>
      </c>
      <c r="DN82">
        <v>0.151</v>
      </c>
      <c r="DO82">
        <v>-1E-3</v>
      </c>
      <c r="DP82">
        <v>1.0569999999999999</v>
      </c>
      <c r="DQ82">
        <v>6.0999999999999999E-2</v>
      </c>
      <c r="DR82">
        <v>400</v>
      </c>
      <c r="DS82">
        <v>0</v>
      </c>
      <c r="DT82">
        <v>0.33</v>
      </c>
      <c r="DU82">
        <v>0.11</v>
      </c>
      <c r="DV82">
        <v>9.5813904389054496</v>
      </c>
      <c r="DW82">
        <v>0.33962323957823798</v>
      </c>
      <c r="DX82">
        <v>5.7100061029486698E-2</v>
      </c>
      <c r="DY82">
        <v>1</v>
      </c>
      <c r="DZ82">
        <v>-14.9179666666667</v>
      </c>
      <c r="EA82">
        <v>-0.257026918798618</v>
      </c>
      <c r="EB82">
        <v>6.5312787585757107E-2</v>
      </c>
      <c r="EC82">
        <v>0</v>
      </c>
      <c r="ED82">
        <v>8.8131409999999999</v>
      </c>
      <c r="EE82">
        <v>-0.37898936596219301</v>
      </c>
      <c r="EF82">
        <v>2.7542976521550199E-2</v>
      </c>
      <c r="EG82">
        <v>0</v>
      </c>
      <c r="EH82">
        <v>1</v>
      </c>
      <c r="EI82">
        <v>3</v>
      </c>
      <c r="EJ82" t="s">
        <v>334</v>
      </c>
      <c r="EK82">
        <v>100</v>
      </c>
      <c r="EL82">
        <v>100</v>
      </c>
      <c r="EM82">
        <v>1.0680000000000001</v>
      </c>
      <c r="EN82">
        <v>7.8399999999999997E-2</v>
      </c>
      <c r="EO82">
        <v>1.2237315983699799</v>
      </c>
      <c r="EP82">
        <v>-1.6043650578588901E-5</v>
      </c>
      <c r="EQ82">
        <v>-1.15305589960158E-6</v>
      </c>
      <c r="ER82">
        <v>3.6581349982770798E-10</v>
      </c>
      <c r="ES82">
        <v>6.2968516267757998E-2</v>
      </c>
      <c r="ET82">
        <v>-1.48585495900011E-2</v>
      </c>
      <c r="EU82">
        <v>2.0620247853856302E-3</v>
      </c>
      <c r="EV82">
        <v>-2.1578943166311499E-5</v>
      </c>
      <c r="EW82">
        <v>18</v>
      </c>
      <c r="EX82">
        <v>2225</v>
      </c>
      <c r="EY82">
        <v>1</v>
      </c>
      <c r="EZ82">
        <v>25</v>
      </c>
      <c r="FA82">
        <v>10.1</v>
      </c>
      <c r="FB82">
        <v>10</v>
      </c>
      <c r="FC82">
        <v>2</v>
      </c>
      <c r="FD82">
        <v>504.91699999999997</v>
      </c>
      <c r="FE82">
        <v>472.76799999999997</v>
      </c>
      <c r="FF82">
        <v>35.950499999999998</v>
      </c>
      <c r="FG82">
        <v>35.378799999999998</v>
      </c>
      <c r="FH82">
        <v>30.0002</v>
      </c>
      <c r="FI82">
        <v>35.176000000000002</v>
      </c>
      <c r="FJ82">
        <v>35.195399999999999</v>
      </c>
      <c r="FK82">
        <v>18.8401</v>
      </c>
      <c r="FL82">
        <v>100</v>
      </c>
      <c r="FM82">
        <v>0</v>
      </c>
      <c r="FN82">
        <v>-999.9</v>
      </c>
      <c r="FO82">
        <v>400</v>
      </c>
      <c r="FP82">
        <v>60.831200000000003</v>
      </c>
      <c r="FQ82">
        <v>97.693200000000004</v>
      </c>
      <c r="FR82">
        <v>101.842</v>
      </c>
    </row>
    <row r="83" spans="1:174" x14ac:dyDescent="0.25">
      <c r="A83">
        <v>67</v>
      </c>
      <c r="B83">
        <v>1607548954.5</v>
      </c>
      <c r="C83">
        <v>15540.4000000954</v>
      </c>
      <c r="D83" t="s">
        <v>603</v>
      </c>
      <c r="E83" t="s">
        <v>604</v>
      </c>
      <c r="F83" t="s">
        <v>371</v>
      </c>
      <c r="G83" t="s">
        <v>425</v>
      </c>
      <c r="H83">
        <v>1607548946.75</v>
      </c>
      <c r="I83">
        <f t="shared" si="88"/>
        <v>1.4035022952510288E-3</v>
      </c>
      <c r="J83">
        <f t="shared" si="89"/>
        <v>1.4035022952510288</v>
      </c>
      <c r="K83">
        <f t="shared" si="90"/>
        <v>3.1060774243247633</v>
      </c>
      <c r="L83">
        <f t="shared" si="91"/>
        <v>395.63196666666698</v>
      </c>
      <c r="M83">
        <f t="shared" si="92"/>
        <v>135.13892244240711</v>
      </c>
      <c r="N83">
        <f t="shared" si="93"/>
        <v>13.731601493352946</v>
      </c>
      <c r="O83">
        <f t="shared" si="94"/>
        <v>40.200561067914641</v>
      </c>
      <c r="P83">
        <f t="shared" si="95"/>
        <v>2.1439600028300893E-2</v>
      </c>
      <c r="Q83">
        <f t="shared" si="96"/>
        <v>2.956764067992383</v>
      </c>
      <c r="R83">
        <f t="shared" si="97"/>
        <v>2.1353607794304761E-2</v>
      </c>
      <c r="S83">
        <f t="shared" si="98"/>
        <v>1.3353702073858722E-2</v>
      </c>
      <c r="T83">
        <f t="shared" si="99"/>
        <v>231.29539203479723</v>
      </c>
      <c r="U83">
        <f t="shared" si="100"/>
        <v>38.911988002934592</v>
      </c>
      <c r="V83">
        <f t="shared" si="101"/>
        <v>37.990183333333299</v>
      </c>
      <c r="W83">
        <f t="shared" si="102"/>
        <v>6.6537376188423067</v>
      </c>
      <c r="X83">
        <f t="shared" si="103"/>
        <v>3.022306837595385</v>
      </c>
      <c r="Y83">
        <f t="shared" si="104"/>
        <v>0.20043210713957568</v>
      </c>
      <c r="Z83">
        <f t="shared" si="105"/>
        <v>6.6317590473058639</v>
      </c>
      <c r="AA83">
        <f t="shared" si="106"/>
        <v>6.4533055117027311</v>
      </c>
      <c r="AB83">
        <f t="shared" si="107"/>
        <v>-61.894451220570367</v>
      </c>
      <c r="AC83">
        <f t="shared" si="108"/>
        <v>-9.7295537828011245</v>
      </c>
      <c r="AD83">
        <f t="shared" si="109"/>
        <v>-0.79086005848082985</v>
      </c>
      <c r="AE83">
        <f t="shared" si="110"/>
        <v>158.88052697294489</v>
      </c>
      <c r="AF83">
        <v>0</v>
      </c>
      <c r="AG83">
        <v>0</v>
      </c>
      <c r="AH83">
        <f t="shared" si="111"/>
        <v>1</v>
      </c>
      <c r="AI83">
        <f t="shared" si="112"/>
        <v>0</v>
      </c>
      <c r="AJ83">
        <f t="shared" si="113"/>
        <v>51813.229330908558</v>
      </c>
      <c r="AK83" t="s">
        <v>294</v>
      </c>
      <c r="AL83">
        <v>10143.9</v>
      </c>
      <c r="AM83">
        <v>715.47692307692296</v>
      </c>
      <c r="AN83">
        <v>3262.08</v>
      </c>
      <c r="AO83">
        <f t="shared" si="114"/>
        <v>0.78066849277855754</v>
      </c>
      <c r="AP83">
        <v>-0.57774747981622299</v>
      </c>
      <c r="AQ83" t="s">
        <v>605</v>
      </c>
      <c r="AR83">
        <v>15398.6</v>
      </c>
      <c r="AS83">
        <v>856.41067999999996</v>
      </c>
      <c r="AT83">
        <v>982.61</v>
      </c>
      <c r="AU83">
        <f t="shared" si="115"/>
        <v>0.12843276579721363</v>
      </c>
      <c r="AV83">
        <v>0.5</v>
      </c>
      <c r="AW83">
        <f t="shared" si="116"/>
        <v>1180.2072365722522</v>
      </c>
      <c r="AX83">
        <f t="shared" si="117"/>
        <v>3.1060774243247633</v>
      </c>
      <c r="AY83">
        <f t="shared" si="118"/>
        <v>75.788639803430385</v>
      </c>
      <c r="AZ83">
        <f t="shared" si="119"/>
        <v>3.1213373295694608E-3</v>
      </c>
      <c r="BA83">
        <f t="shared" si="120"/>
        <v>2.3198115223740849</v>
      </c>
      <c r="BB83" t="s">
        <v>606</v>
      </c>
      <c r="BC83">
        <v>856.41067999999996</v>
      </c>
      <c r="BD83">
        <v>592.1</v>
      </c>
      <c r="BE83">
        <f t="shared" si="121"/>
        <v>0.39742115386572496</v>
      </c>
      <c r="BF83">
        <f t="shared" si="122"/>
        <v>0.32316539909349329</v>
      </c>
      <c r="BG83">
        <f t="shared" si="123"/>
        <v>0.85374047745675985</v>
      </c>
      <c r="BH83">
        <f t="shared" si="124"/>
        <v>0.47242116720850741</v>
      </c>
      <c r="BI83">
        <f t="shared" si="125"/>
        <v>0.89510219344985653</v>
      </c>
      <c r="BJ83">
        <f t="shared" si="126"/>
        <v>0.22342812539803614</v>
      </c>
      <c r="BK83">
        <f t="shared" si="127"/>
        <v>0.77657187460196386</v>
      </c>
      <c r="BL83">
        <f t="shared" si="128"/>
        <v>1400.0263333333301</v>
      </c>
      <c r="BM83">
        <f t="shared" si="129"/>
        <v>1180.2072365722522</v>
      </c>
      <c r="BN83">
        <f t="shared" si="130"/>
        <v>0.84298931275263267</v>
      </c>
      <c r="BO83">
        <f t="shared" si="131"/>
        <v>0.1959786255052651</v>
      </c>
      <c r="BP83">
        <v>6</v>
      </c>
      <c r="BQ83">
        <v>0.5</v>
      </c>
      <c r="BR83" t="s">
        <v>297</v>
      </c>
      <c r="BS83">
        <v>2</v>
      </c>
      <c r="BT83">
        <v>1607548946.75</v>
      </c>
      <c r="BU83">
        <v>395.63196666666698</v>
      </c>
      <c r="BV83">
        <v>400.02373333333298</v>
      </c>
      <c r="BW83">
        <v>1.97254333333333</v>
      </c>
      <c r="BX83">
        <v>0.292370766666667</v>
      </c>
      <c r="BY83">
        <v>394.61656666666698</v>
      </c>
      <c r="BZ83">
        <v>1.92461333333333</v>
      </c>
      <c r="CA83">
        <v>500.21069999999997</v>
      </c>
      <c r="CB83">
        <v>101.511</v>
      </c>
      <c r="CC83">
        <v>0.10000329333333299</v>
      </c>
      <c r="CD83">
        <v>37.929146666666703</v>
      </c>
      <c r="CE83">
        <v>37.990183333333299</v>
      </c>
      <c r="CF83">
        <v>999.9</v>
      </c>
      <c r="CG83">
        <v>0</v>
      </c>
      <c r="CH83">
        <v>0</v>
      </c>
      <c r="CI83">
        <v>10004.7913333333</v>
      </c>
      <c r="CJ83">
        <v>0</v>
      </c>
      <c r="CK83">
        <v>269.27123333333299</v>
      </c>
      <c r="CL83">
        <v>1400.0263333333301</v>
      </c>
      <c r="CM83">
        <v>0.89999850000000003</v>
      </c>
      <c r="CN83">
        <v>0.10000162999999999</v>
      </c>
      <c r="CO83">
        <v>0</v>
      </c>
      <c r="CP83">
        <v>857.98033333333296</v>
      </c>
      <c r="CQ83">
        <v>4.9994800000000001</v>
      </c>
      <c r="CR83">
        <v>12301.7266666667</v>
      </c>
      <c r="CS83">
        <v>11417.7866666667</v>
      </c>
      <c r="CT83">
        <v>47.303733333333298</v>
      </c>
      <c r="CU83">
        <v>48.432866666666598</v>
      </c>
      <c r="CV83">
        <v>47.832999999999998</v>
      </c>
      <c r="CW83">
        <v>48.3706666666667</v>
      </c>
      <c r="CX83">
        <v>50.0456</v>
      </c>
      <c r="CY83">
        <v>1255.5239999999999</v>
      </c>
      <c r="CZ83">
        <v>139.50399999999999</v>
      </c>
      <c r="DA83">
        <v>0</v>
      </c>
      <c r="DB83">
        <v>79.700000047683702</v>
      </c>
      <c r="DC83">
        <v>0</v>
      </c>
      <c r="DD83">
        <v>856.41067999999996</v>
      </c>
      <c r="DE83">
        <v>-131.662769035841</v>
      </c>
      <c r="DF83">
        <v>-1869.2461511824999</v>
      </c>
      <c r="DG83">
        <v>12279.412</v>
      </c>
      <c r="DH83">
        <v>15</v>
      </c>
      <c r="DI83">
        <v>1607548763</v>
      </c>
      <c r="DJ83" t="s">
        <v>607</v>
      </c>
      <c r="DK83">
        <v>1607548763</v>
      </c>
      <c r="DL83">
        <v>1607548763</v>
      </c>
      <c r="DM83">
        <v>10</v>
      </c>
      <c r="DN83">
        <v>-4.4999999999999998E-2</v>
      </c>
      <c r="DO83">
        <v>6.0000000000000001E-3</v>
      </c>
      <c r="DP83">
        <v>1.012</v>
      </c>
      <c r="DQ83">
        <v>6.6000000000000003E-2</v>
      </c>
      <c r="DR83">
        <v>400</v>
      </c>
      <c r="DS83">
        <v>0</v>
      </c>
      <c r="DT83">
        <v>0.22</v>
      </c>
      <c r="DU83">
        <v>0.08</v>
      </c>
      <c r="DV83">
        <v>3.1337155302926401</v>
      </c>
      <c r="DW83">
        <v>-1.41384430102493</v>
      </c>
      <c r="DX83">
        <v>0.1094481344729</v>
      </c>
      <c r="DY83">
        <v>0</v>
      </c>
      <c r="DZ83">
        <v>-4.4152041935483899</v>
      </c>
      <c r="EA83">
        <v>1.9746488709677601</v>
      </c>
      <c r="EB83">
        <v>0.15127670090682499</v>
      </c>
      <c r="EC83">
        <v>0</v>
      </c>
      <c r="ED83">
        <v>1.6887432258064501</v>
      </c>
      <c r="EE83">
        <v>-0.67974241935484903</v>
      </c>
      <c r="EF83">
        <v>5.06729075916088E-2</v>
      </c>
      <c r="EG83">
        <v>0</v>
      </c>
      <c r="EH83">
        <v>0</v>
      </c>
      <c r="EI83">
        <v>3</v>
      </c>
      <c r="EJ83" t="s">
        <v>320</v>
      </c>
      <c r="EK83">
        <v>100</v>
      </c>
      <c r="EL83">
        <v>100</v>
      </c>
      <c r="EM83">
        <v>1.0149999999999999</v>
      </c>
      <c r="EN83">
        <v>4.8599999999999997E-2</v>
      </c>
      <c r="EO83">
        <v>1.1786636684171301</v>
      </c>
      <c r="EP83">
        <v>-1.6043650578588901E-5</v>
      </c>
      <c r="EQ83">
        <v>-1.15305589960158E-6</v>
      </c>
      <c r="ER83">
        <v>3.6581349982770798E-10</v>
      </c>
      <c r="ES83">
        <v>6.9037324073091003E-2</v>
      </c>
      <c r="ET83">
        <v>-1.48585495900011E-2</v>
      </c>
      <c r="EU83">
        <v>2.0620247853856302E-3</v>
      </c>
      <c r="EV83">
        <v>-2.1578943166311499E-5</v>
      </c>
      <c r="EW83">
        <v>18</v>
      </c>
      <c r="EX83">
        <v>2225</v>
      </c>
      <c r="EY83">
        <v>1</v>
      </c>
      <c r="EZ83">
        <v>25</v>
      </c>
      <c r="FA83">
        <v>3.2</v>
      </c>
      <c r="FB83">
        <v>3.2</v>
      </c>
      <c r="FC83">
        <v>2</v>
      </c>
      <c r="FD83">
        <v>508.41500000000002</v>
      </c>
      <c r="FE83">
        <v>468.84800000000001</v>
      </c>
      <c r="FF83">
        <v>36.7622</v>
      </c>
      <c r="FG83">
        <v>35.710799999999999</v>
      </c>
      <c r="FH83">
        <v>29.9999</v>
      </c>
      <c r="FI83">
        <v>35.522500000000001</v>
      </c>
      <c r="FJ83">
        <v>35.5488</v>
      </c>
      <c r="FK83">
        <v>18.8627</v>
      </c>
      <c r="FL83">
        <v>100</v>
      </c>
      <c r="FM83">
        <v>0</v>
      </c>
      <c r="FN83">
        <v>-999.9</v>
      </c>
      <c r="FO83">
        <v>400</v>
      </c>
      <c r="FP83">
        <v>60.831200000000003</v>
      </c>
      <c r="FQ83">
        <v>97.675700000000006</v>
      </c>
      <c r="FR83">
        <v>101.789</v>
      </c>
    </row>
    <row r="84" spans="1:174" x14ac:dyDescent="0.25">
      <c r="A84">
        <v>68</v>
      </c>
      <c r="B84">
        <v>1607549043.5</v>
      </c>
      <c r="C84">
        <v>15629.4000000954</v>
      </c>
      <c r="D84" t="s">
        <v>608</v>
      </c>
      <c r="E84" t="s">
        <v>609</v>
      </c>
      <c r="F84" t="s">
        <v>371</v>
      </c>
      <c r="G84" t="s">
        <v>425</v>
      </c>
      <c r="H84">
        <v>1607549035.5</v>
      </c>
      <c r="I84">
        <f t="shared" si="88"/>
        <v>2.3161005589748497E-3</v>
      </c>
      <c r="J84">
        <f t="shared" si="89"/>
        <v>2.3161005589748496</v>
      </c>
      <c r="K84">
        <f t="shared" si="90"/>
        <v>4.8620999805539578</v>
      </c>
      <c r="L84">
        <f t="shared" si="91"/>
        <v>393.078483870968</v>
      </c>
      <c r="M84">
        <f t="shared" si="92"/>
        <v>157.149041086095</v>
      </c>
      <c r="N84">
        <f t="shared" si="93"/>
        <v>15.968456151389169</v>
      </c>
      <c r="O84">
        <f t="shared" si="94"/>
        <v>39.942060672895074</v>
      </c>
      <c r="P84">
        <f t="shared" si="95"/>
        <v>3.7519603875575305E-2</v>
      </c>
      <c r="Q84">
        <f t="shared" si="96"/>
        <v>2.9552871284457018</v>
      </c>
      <c r="R84">
        <f t="shared" si="97"/>
        <v>3.7256970540298709E-2</v>
      </c>
      <c r="S84">
        <f t="shared" si="98"/>
        <v>2.3309049751058686E-2</v>
      </c>
      <c r="T84">
        <f t="shared" si="99"/>
        <v>231.2893140537046</v>
      </c>
      <c r="U84">
        <f t="shared" si="100"/>
        <v>38.380547388575181</v>
      </c>
      <c r="V84">
        <f t="shared" si="101"/>
        <v>37.328025806451599</v>
      </c>
      <c r="W84">
        <f t="shared" si="102"/>
        <v>6.4186457620078921</v>
      </c>
      <c r="X84">
        <f t="shared" si="103"/>
        <v>4.7655707868741901</v>
      </c>
      <c r="Y84">
        <f t="shared" si="104"/>
        <v>0.31096341109395198</v>
      </c>
      <c r="Z84">
        <f t="shared" si="105"/>
        <v>6.5252081020480981</v>
      </c>
      <c r="AA84">
        <f t="shared" si="106"/>
        <v>6.1076823509139402</v>
      </c>
      <c r="AB84">
        <f t="shared" si="107"/>
        <v>-102.14003465079087</v>
      </c>
      <c r="AC84">
        <f t="shared" si="108"/>
        <v>48.228838493796744</v>
      </c>
      <c r="AD84">
        <f t="shared" si="109"/>
        <v>3.9040620805026278</v>
      </c>
      <c r="AE84">
        <f t="shared" si="110"/>
        <v>181.2821799772131</v>
      </c>
      <c r="AF84">
        <v>0</v>
      </c>
      <c r="AG84">
        <v>0</v>
      </c>
      <c r="AH84">
        <f t="shared" si="111"/>
        <v>1</v>
      </c>
      <c r="AI84">
        <f t="shared" si="112"/>
        <v>0</v>
      </c>
      <c r="AJ84">
        <f t="shared" si="113"/>
        <v>51821.3881953608</v>
      </c>
      <c r="AK84" t="s">
        <v>294</v>
      </c>
      <c r="AL84">
        <v>10143.9</v>
      </c>
      <c r="AM84">
        <v>715.47692307692296</v>
      </c>
      <c r="AN84">
        <v>3262.08</v>
      </c>
      <c r="AO84">
        <f t="shared" si="114"/>
        <v>0.78066849277855754</v>
      </c>
      <c r="AP84">
        <v>-0.57774747981622299</v>
      </c>
      <c r="AQ84" t="s">
        <v>610</v>
      </c>
      <c r="AR84">
        <v>15409.1</v>
      </c>
      <c r="AS84">
        <v>1215.9467999999999</v>
      </c>
      <c r="AT84">
        <v>1386.12</v>
      </c>
      <c r="AU84">
        <f t="shared" si="115"/>
        <v>0.12276945718985366</v>
      </c>
      <c r="AV84">
        <v>0.5</v>
      </c>
      <c r="AW84">
        <f t="shared" si="116"/>
        <v>1180.1758370383263</v>
      </c>
      <c r="AX84">
        <f t="shared" si="117"/>
        <v>4.8620999805539578</v>
      </c>
      <c r="AY84">
        <f t="shared" si="118"/>
        <v>72.444773450888263</v>
      </c>
      <c r="AZ84">
        <f t="shared" si="119"/>
        <v>4.6093533604463386E-3</v>
      </c>
      <c r="BA84">
        <f t="shared" si="120"/>
        <v>1.3533893169422562</v>
      </c>
      <c r="BB84" t="s">
        <v>611</v>
      </c>
      <c r="BC84">
        <v>1215.9467999999999</v>
      </c>
      <c r="BD84">
        <v>728.7</v>
      </c>
      <c r="BE84">
        <f t="shared" si="121"/>
        <v>0.47428794043805722</v>
      </c>
      <c r="BF84">
        <f t="shared" si="122"/>
        <v>0.25885005019622159</v>
      </c>
      <c r="BG84">
        <f t="shared" si="123"/>
        <v>0.74049688558368665</v>
      </c>
      <c r="BH84">
        <f t="shared" si="124"/>
        <v>0.25374630090980405</v>
      </c>
      <c r="BI84">
        <f t="shared" si="125"/>
        <v>0.73665190190008767</v>
      </c>
      <c r="BJ84">
        <f t="shared" si="126"/>
        <v>0.15512523375034723</v>
      </c>
      <c r="BK84">
        <f t="shared" si="127"/>
        <v>0.84487476624965274</v>
      </c>
      <c r="BL84">
        <f t="shared" si="128"/>
        <v>1399.98903225806</v>
      </c>
      <c r="BM84">
        <f t="shared" si="129"/>
        <v>1180.1758370383263</v>
      </c>
      <c r="BN84">
        <f t="shared" si="130"/>
        <v>0.84298934480565602</v>
      </c>
      <c r="BO84">
        <f t="shared" si="131"/>
        <v>0.1959786896113121</v>
      </c>
      <c r="BP84">
        <v>6</v>
      </c>
      <c r="BQ84">
        <v>0.5</v>
      </c>
      <c r="BR84" t="s">
        <v>297</v>
      </c>
      <c r="BS84">
        <v>2</v>
      </c>
      <c r="BT84">
        <v>1607549035.5</v>
      </c>
      <c r="BU84">
        <v>393.078483870968</v>
      </c>
      <c r="BV84">
        <v>400.00270967741898</v>
      </c>
      <c r="BW84">
        <v>3.0602583870967699</v>
      </c>
      <c r="BX84">
        <v>0.29055729032258099</v>
      </c>
      <c r="BY84">
        <v>392.06125806451598</v>
      </c>
      <c r="BZ84">
        <v>3.0178745161290301</v>
      </c>
      <c r="CA84">
        <v>500.201129032258</v>
      </c>
      <c r="CB84">
        <v>101.513451612903</v>
      </c>
      <c r="CC84">
        <v>9.9997893548387104E-2</v>
      </c>
      <c r="CD84">
        <v>37.630732258064498</v>
      </c>
      <c r="CE84">
        <v>37.328025806451599</v>
      </c>
      <c r="CF84">
        <v>999.9</v>
      </c>
      <c r="CG84">
        <v>0</v>
      </c>
      <c r="CH84">
        <v>0</v>
      </c>
      <c r="CI84">
        <v>9996.1693548387102</v>
      </c>
      <c r="CJ84">
        <v>0</v>
      </c>
      <c r="CK84">
        <v>265.881741935484</v>
      </c>
      <c r="CL84">
        <v>1399.98903225806</v>
      </c>
      <c r="CM84">
        <v>0.89999767741935499</v>
      </c>
      <c r="CN84">
        <v>0.100002212903226</v>
      </c>
      <c r="CO84">
        <v>0</v>
      </c>
      <c r="CP84">
        <v>1225.4009677419399</v>
      </c>
      <c r="CQ84">
        <v>4.9994800000000001</v>
      </c>
      <c r="CR84">
        <v>17347.599999999999</v>
      </c>
      <c r="CS84">
        <v>11417.4935483871</v>
      </c>
      <c r="CT84">
        <v>47.304064516129003</v>
      </c>
      <c r="CU84">
        <v>48.402999999999999</v>
      </c>
      <c r="CV84">
        <v>47.8445161290323</v>
      </c>
      <c r="CW84">
        <v>48.370935483871001</v>
      </c>
      <c r="CX84">
        <v>50.024000000000001</v>
      </c>
      <c r="CY84">
        <v>1255.4874193548401</v>
      </c>
      <c r="CZ84">
        <v>139.501612903226</v>
      </c>
      <c r="DA84">
        <v>0</v>
      </c>
      <c r="DB84">
        <v>88</v>
      </c>
      <c r="DC84">
        <v>0</v>
      </c>
      <c r="DD84">
        <v>1215.9467999999999</v>
      </c>
      <c r="DE84">
        <v>-825.91153846306804</v>
      </c>
      <c r="DF84">
        <v>-11472.030769232</v>
      </c>
      <c r="DG84">
        <v>17216.351999999999</v>
      </c>
      <c r="DH84">
        <v>15</v>
      </c>
      <c r="DI84">
        <v>1607548763</v>
      </c>
      <c r="DJ84" t="s">
        <v>607</v>
      </c>
      <c r="DK84">
        <v>1607548763</v>
      </c>
      <c r="DL84">
        <v>1607548763</v>
      </c>
      <c r="DM84">
        <v>10</v>
      </c>
      <c r="DN84">
        <v>-4.4999999999999998E-2</v>
      </c>
      <c r="DO84">
        <v>6.0000000000000001E-3</v>
      </c>
      <c r="DP84">
        <v>1.012</v>
      </c>
      <c r="DQ84">
        <v>6.6000000000000003E-2</v>
      </c>
      <c r="DR84">
        <v>400</v>
      </c>
      <c r="DS84">
        <v>0</v>
      </c>
      <c r="DT84">
        <v>0.22</v>
      </c>
      <c r="DU84">
        <v>0.08</v>
      </c>
      <c r="DV84">
        <v>4.8412178414449301</v>
      </c>
      <c r="DW84">
        <v>2.0731488566980598</v>
      </c>
      <c r="DX84">
        <v>0.15782294997265101</v>
      </c>
      <c r="DY84">
        <v>0</v>
      </c>
      <c r="DZ84">
        <v>-6.9070738709677402</v>
      </c>
      <c r="EA84">
        <v>-2.2326996774193399</v>
      </c>
      <c r="EB84">
        <v>0.177388371180799</v>
      </c>
      <c r="EC84">
        <v>0</v>
      </c>
      <c r="ED84">
        <v>2.7732554838709702</v>
      </c>
      <c r="EE84">
        <v>-0.40627693548388299</v>
      </c>
      <c r="EF84">
        <v>3.0601386626680001E-2</v>
      </c>
      <c r="EG84">
        <v>0</v>
      </c>
      <c r="EH84">
        <v>0</v>
      </c>
      <c r="EI84">
        <v>3</v>
      </c>
      <c r="EJ84" t="s">
        <v>320</v>
      </c>
      <c r="EK84">
        <v>100</v>
      </c>
      <c r="EL84">
        <v>100</v>
      </c>
      <c r="EM84">
        <v>1.0169999999999999</v>
      </c>
      <c r="EN84">
        <v>4.2500000000000003E-2</v>
      </c>
      <c r="EO84">
        <v>1.1786636684171301</v>
      </c>
      <c r="EP84">
        <v>-1.6043650578588901E-5</v>
      </c>
      <c r="EQ84">
        <v>-1.15305589960158E-6</v>
      </c>
      <c r="ER84">
        <v>3.6581349982770798E-10</v>
      </c>
      <c r="ES84">
        <v>6.9037324073091003E-2</v>
      </c>
      <c r="ET84">
        <v>-1.48585495900011E-2</v>
      </c>
      <c r="EU84">
        <v>2.0620247853856302E-3</v>
      </c>
      <c r="EV84">
        <v>-2.1578943166311499E-5</v>
      </c>
      <c r="EW84">
        <v>18</v>
      </c>
      <c r="EX84">
        <v>2225</v>
      </c>
      <c r="EY84">
        <v>1</v>
      </c>
      <c r="EZ84">
        <v>25</v>
      </c>
      <c r="FA84">
        <v>4.7</v>
      </c>
      <c r="FB84">
        <v>4.7</v>
      </c>
      <c r="FC84">
        <v>2</v>
      </c>
      <c r="FD84">
        <v>509.49200000000002</v>
      </c>
      <c r="FE84">
        <v>468.86799999999999</v>
      </c>
      <c r="FF84">
        <v>36.6282</v>
      </c>
      <c r="FG84">
        <v>35.643599999999999</v>
      </c>
      <c r="FH84">
        <v>29.999700000000001</v>
      </c>
      <c r="FI84">
        <v>35.467799999999997</v>
      </c>
      <c r="FJ84">
        <v>35.494599999999998</v>
      </c>
      <c r="FK84">
        <v>18.857600000000001</v>
      </c>
      <c r="FL84">
        <v>100</v>
      </c>
      <c r="FM84">
        <v>0</v>
      </c>
      <c r="FN84">
        <v>-999.9</v>
      </c>
      <c r="FO84">
        <v>400</v>
      </c>
      <c r="FP84">
        <v>60.831200000000003</v>
      </c>
      <c r="FQ84">
        <v>97.686599999999999</v>
      </c>
      <c r="FR84">
        <v>101.8</v>
      </c>
    </row>
    <row r="85" spans="1:174" x14ac:dyDescent="0.25">
      <c r="A85">
        <v>69</v>
      </c>
      <c r="B85">
        <v>1607549284.5</v>
      </c>
      <c r="C85">
        <v>15870.4000000954</v>
      </c>
      <c r="D85" t="s">
        <v>612</v>
      </c>
      <c r="E85" t="s">
        <v>613</v>
      </c>
      <c r="F85" t="s">
        <v>424</v>
      </c>
      <c r="G85" t="s">
        <v>313</v>
      </c>
      <c r="H85">
        <v>1607549281.75</v>
      </c>
      <c r="I85">
        <f t="shared" si="88"/>
        <v>1.5729363048792664E-3</v>
      </c>
      <c r="J85">
        <f t="shared" si="89"/>
        <v>1.5729363048792664</v>
      </c>
      <c r="K85">
        <f t="shared" si="90"/>
        <v>3.2685731629001475</v>
      </c>
      <c r="L85">
        <f t="shared" si="91"/>
        <v>395.37329999999997</v>
      </c>
      <c r="M85">
        <f t="shared" si="92"/>
        <v>161.99667071779623</v>
      </c>
      <c r="N85">
        <f t="shared" si="93"/>
        <v>16.461463413079795</v>
      </c>
      <c r="O85">
        <f t="shared" si="94"/>
        <v>40.17627697915173</v>
      </c>
      <c r="P85">
        <f t="shared" si="95"/>
        <v>2.5518536471457857E-2</v>
      </c>
      <c r="Q85">
        <f t="shared" si="96"/>
        <v>2.9561757217515749</v>
      </c>
      <c r="R85">
        <f t="shared" si="97"/>
        <v>2.5396787365674179E-2</v>
      </c>
      <c r="S85">
        <f t="shared" si="98"/>
        <v>1.5883882226756366E-2</v>
      </c>
      <c r="T85">
        <f t="shared" si="99"/>
        <v>231.27868311745974</v>
      </c>
      <c r="U85">
        <f t="shared" si="100"/>
        <v>38.162985913828301</v>
      </c>
      <c r="V85">
        <f t="shared" si="101"/>
        <v>37.018940000000001</v>
      </c>
      <c r="W85">
        <f t="shared" si="102"/>
        <v>6.3113996005396178</v>
      </c>
      <c r="X85">
        <f t="shared" si="103"/>
        <v>3.4491831024246293</v>
      </c>
      <c r="Y85">
        <f t="shared" si="104"/>
        <v>0.22012711100544261</v>
      </c>
      <c r="Z85">
        <f t="shared" si="105"/>
        <v>6.3820071149804303</v>
      </c>
      <c r="AA85">
        <f t="shared" si="106"/>
        <v>6.091272489534175</v>
      </c>
      <c r="AB85">
        <f t="shared" si="107"/>
        <v>-69.36649104517565</v>
      </c>
      <c r="AC85">
        <f t="shared" si="108"/>
        <v>32.512162484258567</v>
      </c>
      <c r="AD85">
        <f t="shared" si="109"/>
        <v>2.621924251699435</v>
      </c>
      <c r="AE85">
        <f t="shared" si="110"/>
        <v>197.04627880824208</v>
      </c>
      <c r="AF85">
        <v>0</v>
      </c>
      <c r="AG85">
        <v>0</v>
      </c>
      <c r="AH85">
        <f t="shared" si="111"/>
        <v>1</v>
      </c>
      <c r="AI85">
        <f t="shared" si="112"/>
        <v>0</v>
      </c>
      <c r="AJ85">
        <f t="shared" si="113"/>
        <v>51914.666200695174</v>
      </c>
      <c r="AK85" t="s">
        <v>294</v>
      </c>
      <c r="AL85">
        <v>10143.9</v>
      </c>
      <c r="AM85">
        <v>715.47692307692296</v>
      </c>
      <c r="AN85">
        <v>3262.08</v>
      </c>
      <c r="AO85">
        <f t="shared" si="114"/>
        <v>0.78066849277855754</v>
      </c>
      <c r="AP85">
        <v>-0.57774747981622299</v>
      </c>
      <c r="AQ85" t="s">
        <v>614</v>
      </c>
      <c r="AR85">
        <v>15392.3</v>
      </c>
      <c r="AS85">
        <v>1153.3812</v>
      </c>
      <c r="AT85">
        <v>1272.46</v>
      </c>
      <c r="AU85">
        <f t="shared" si="115"/>
        <v>9.358156641466131E-2</v>
      </c>
      <c r="AV85">
        <v>0.5</v>
      </c>
      <c r="AW85">
        <f t="shared" si="116"/>
        <v>1180.1248515543186</v>
      </c>
      <c r="AX85">
        <f t="shared" si="117"/>
        <v>3.2685731629001475</v>
      </c>
      <c r="AY85">
        <f t="shared" si="118"/>
        <v>55.218966086661396</v>
      </c>
      <c r="AZ85">
        <f t="shared" si="119"/>
        <v>3.259248915613004E-3</v>
      </c>
      <c r="BA85">
        <f t="shared" si="120"/>
        <v>1.5636012133976704</v>
      </c>
      <c r="BB85" t="s">
        <v>615</v>
      </c>
      <c r="BC85">
        <v>1153.3812</v>
      </c>
      <c r="BD85">
        <v>669.33</v>
      </c>
      <c r="BE85">
        <f t="shared" si="121"/>
        <v>0.47398739449570126</v>
      </c>
      <c r="BF85">
        <f t="shared" si="122"/>
        <v>0.19743471556712483</v>
      </c>
      <c r="BG85">
        <f t="shared" si="123"/>
        <v>0.76737826631954487</v>
      </c>
      <c r="BH85">
        <f t="shared" si="124"/>
        <v>0.21379249196909719</v>
      </c>
      <c r="BI85">
        <f t="shared" si="125"/>
        <v>0.78128390640442891</v>
      </c>
      <c r="BJ85">
        <f t="shared" si="126"/>
        <v>0.11457528367077915</v>
      </c>
      <c r="BK85">
        <f t="shared" si="127"/>
        <v>0.88542471632922082</v>
      </c>
      <c r="BL85">
        <f t="shared" si="128"/>
        <v>1399.9290000000001</v>
      </c>
      <c r="BM85">
        <f t="shared" si="129"/>
        <v>1180.1248515543186</v>
      </c>
      <c r="BN85">
        <f t="shared" si="130"/>
        <v>0.8429890741275583</v>
      </c>
      <c r="BO85">
        <f t="shared" si="131"/>
        <v>0.19597814825511661</v>
      </c>
      <c r="BP85">
        <v>6</v>
      </c>
      <c r="BQ85">
        <v>0.5</v>
      </c>
      <c r="BR85" t="s">
        <v>297</v>
      </c>
      <c r="BS85">
        <v>2</v>
      </c>
      <c r="BT85">
        <v>1607549281.75</v>
      </c>
      <c r="BU85">
        <v>395.37329999999997</v>
      </c>
      <c r="BV85">
        <v>400.04020000000003</v>
      </c>
      <c r="BW85">
        <v>2.1662629999999998</v>
      </c>
      <c r="BX85">
        <v>0.28349970000000002</v>
      </c>
      <c r="BY85">
        <v>394.35789999999997</v>
      </c>
      <c r="BZ85">
        <v>2.1196630000000001</v>
      </c>
      <c r="CA85">
        <v>500.17829999999998</v>
      </c>
      <c r="CB85">
        <v>101.5162</v>
      </c>
      <c r="CC85">
        <v>9.9860009999999999E-2</v>
      </c>
      <c r="CD85">
        <v>37.222940000000001</v>
      </c>
      <c r="CE85">
        <v>37.018940000000001</v>
      </c>
      <c r="CF85">
        <v>999.9</v>
      </c>
      <c r="CG85">
        <v>0</v>
      </c>
      <c r="CH85">
        <v>0</v>
      </c>
      <c r="CI85">
        <v>10000.94</v>
      </c>
      <c r="CJ85">
        <v>0</v>
      </c>
      <c r="CK85">
        <v>281.17149999999998</v>
      </c>
      <c r="CL85">
        <v>1399.9290000000001</v>
      </c>
      <c r="CM85">
        <v>0.90000670000000005</v>
      </c>
      <c r="CN85">
        <v>9.9993209999999999E-2</v>
      </c>
      <c r="CO85">
        <v>0</v>
      </c>
      <c r="CP85">
        <v>1091.9590000000001</v>
      </c>
      <c r="CQ85">
        <v>4.9994800000000001</v>
      </c>
      <c r="CR85">
        <v>15622.15</v>
      </c>
      <c r="CS85">
        <v>11417.03</v>
      </c>
      <c r="CT85">
        <v>47.231099999999998</v>
      </c>
      <c r="CU85">
        <v>48.375</v>
      </c>
      <c r="CV85">
        <v>47.824599999999997</v>
      </c>
      <c r="CW85">
        <v>48.356099999999998</v>
      </c>
      <c r="CX85">
        <v>49.912300000000002</v>
      </c>
      <c r="CY85">
        <v>1255.4459999999999</v>
      </c>
      <c r="CZ85">
        <v>139.483</v>
      </c>
      <c r="DA85">
        <v>0</v>
      </c>
      <c r="DB85">
        <v>171.90000009536701</v>
      </c>
      <c r="DC85">
        <v>0</v>
      </c>
      <c r="DD85">
        <v>1153.3812</v>
      </c>
      <c r="DE85">
        <v>-794.44000000250401</v>
      </c>
      <c r="DF85">
        <v>-10956.846153824699</v>
      </c>
      <c r="DG85">
        <v>16470.772000000001</v>
      </c>
      <c r="DH85">
        <v>15</v>
      </c>
      <c r="DI85">
        <v>1607548763</v>
      </c>
      <c r="DJ85" t="s">
        <v>607</v>
      </c>
      <c r="DK85">
        <v>1607548763</v>
      </c>
      <c r="DL85">
        <v>1607548763</v>
      </c>
      <c r="DM85">
        <v>10</v>
      </c>
      <c r="DN85">
        <v>-4.4999999999999998E-2</v>
      </c>
      <c r="DO85">
        <v>6.0000000000000001E-3</v>
      </c>
      <c r="DP85">
        <v>1.012</v>
      </c>
      <c r="DQ85">
        <v>6.6000000000000003E-2</v>
      </c>
      <c r="DR85">
        <v>400</v>
      </c>
      <c r="DS85">
        <v>0</v>
      </c>
      <c r="DT85">
        <v>0.22</v>
      </c>
      <c r="DU85">
        <v>0.08</v>
      </c>
      <c r="DV85">
        <v>3.11292305451245</v>
      </c>
      <c r="DW85">
        <v>1.9438984633946299</v>
      </c>
      <c r="DX85">
        <v>0.15863337017107099</v>
      </c>
      <c r="DY85">
        <v>0</v>
      </c>
      <c r="DZ85">
        <v>-4.5055264516128997</v>
      </c>
      <c r="EA85">
        <v>-2.1317637096774198</v>
      </c>
      <c r="EB85">
        <v>0.172209745454038</v>
      </c>
      <c r="EC85">
        <v>0</v>
      </c>
      <c r="ED85">
        <v>1.88501387096774</v>
      </c>
      <c r="EE85">
        <v>-6.2137741935492201E-2</v>
      </c>
      <c r="EF85">
        <v>6.6365798019176704E-3</v>
      </c>
      <c r="EG85">
        <v>1</v>
      </c>
      <c r="EH85">
        <v>1</v>
      </c>
      <c r="EI85">
        <v>3</v>
      </c>
      <c r="EJ85" t="s">
        <v>334</v>
      </c>
      <c r="EK85">
        <v>100</v>
      </c>
      <c r="EL85">
        <v>100</v>
      </c>
      <c r="EM85">
        <v>1.0149999999999999</v>
      </c>
      <c r="EN85">
        <v>4.6600000000000003E-2</v>
      </c>
      <c r="EO85">
        <v>1.1786636684171301</v>
      </c>
      <c r="EP85">
        <v>-1.6043650578588901E-5</v>
      </c>
      <c r="EQ85">
        <v>-1.15305589960158E-6</v>
      </c>
      <c r="ER85">
        <v>3.6581349982770798E-10</v>
      </c>
      <c r="ES85">
        <v>6.9037324073091003E-2</v>
      </c>
      <c r="ET85">
        <v>-1.48585495900011E-2</v>
      </c>
      <c r="EU85">
        <v>2.0620247853856302E-3</v>
      </c>
      <c r="EV85">
        <v>-2.1578943166311499E-5</v>
      </c>
      <c r="EW85">
        <v>18</v>
      </c>
      <c r="EX85">
        <v>2225</v>
      </c>
      <c r="EY85">
        <v>1</v>
      </c>
      <c r="EZ85">
        <v>25</v>
      </c>
      <c r="FA85">
        <v>8.6999999999999993</v>
      </c>
      <c r="FB85">
        <v>8.6999999999999993</v>
      </c>
      <c r="FC85">
        <v>2</v>
      </c>
      <c r="FD85">
        <v>507.577</v>
      </c>
      <c r="FE85">
        <v>469.995</v>
      </c>
      <c r="FF85">
        <v>36.256399999999999</v>
      </c>
      <c r="FG85">
        <v>35.4514</v>
      </c>
      <c r="FH85">
        <v>29.9998</v>
      </c>
      <c r="FI85">
        <v>35.3001</v>
      </c>
      <c r="FJ85">
        <v>35.329799999999999</v>
      </c>
      <c r="FK85">
        <v>18.787700000000001</v>
      </c>
      <c r="FL85">
        <v>100</v>
      </c>
      <c r="FM85">
        <v>0</v>
      </c>
      <c r="FN85">
        <v>-999.9</v>
      </c>
      <c r="FO85">
        <v>400</v>
      </c>
      <c r="FP85">
        <v>60.831200000000003</v>
      </c>
      <c r="FQ85">
        <v>97.716099999999997</v>
      </c>
      <c r="FR85">
        <v>101.825</v>
      </c>
    </row>
    <row r="86" spans="1:174" x14ac:dyDescent="0.25">
      <c r="A86">
        <v>70</v>
      </c>
      <c r="B86">
        <v>1607549387.5</v>
      </c>
      <c r="C86">
        <v>15973.4000000954</v>
      </c>
      <c r="D86" t="s">
        <v>616</v>
      </c>
      <c r="E86" t="s">
        <v>617</v>
      </c>
      <c r="F86" t="s">
        <v>424</v>
      </c>
      <c r="G86" t="s">
        <v>313</v>
      </c>
      <c r="H86">
        <v>1607549379.5</v>
      </c>
      <c r="I86">
        <f t="shared" si="88"/>
        <v>1.7049393255474581E-3</v>
      </c>
      <c r="J86">
        <f t="shared" si="89"/>
        <v>1.7049393255474581</v>
      </c>
      <c r="K86">
        <f t="shared" si="90"/>
        <v>3.2899396643691521</v>
      </c>
      <c r="L86">
        <f t="shared" si="91"/>
        <v>395.21470967741902</v>
      </c>
      <c r="M86">
        <f t="shared" si="92"/>
        <v>175.87332724719462</v>
      </c>
      <c r="N86">
        <f t="shared" si="93"/>
        <v>17.871632187417166</v>
      </c>
      <c r="O86">
        <f t="shared" si="94"/>
        <v>40.160336060989358</v>
      </c>
      <c r="P86">
        <f t="shared" si="95"/>
        <v>2.7672580592008014E-2</v>
      </c>
      <c r="Q86">
        <f t="shared" si="96"/>
        <v>2.9558057497796479</v>
      </c>
      <c r="R86">
        <f t="shared" si="97"/>
        <v>2.7529454479306211E-2</v>
      </c>
      <c r="S86">
        <f t="shared" si="98"/>
        <v>1.7218706514817533E-2</v>
      </c>
      <c r="T86">
        <f t="shared" si="99"/>
        <v>231.2905860839964</v>
      </c>
      <c r="U86">
        <f t="shared" si="100"/>
        <v>37.980164797732385</v>
      </c>
      <c r="V86">
        <f t="shared" si="101"/>
        <v>37.061406451612903</v>
      </c>
      <c r="W86">
        <f t="shared" si="102"/>
        <v>6.3260417292223652</v>
      </c>
      <c r="X86">
        <f t="shared" si="103"/>
        <v>3.7278240239429152</v>
      </c>
      <c r="Y86">
        <f t="shared" si="104"/>
        <v>0.23598121471757383</v>
      </c>
      <c r="Z86">
        <f t="shared" si="105"/>
        <v>6.3302670190954125</v>
      </c>
      <c r="AA86">
        <f t="shared" si="106"/>
        <v>6.090060514504791</v>
      </c>
      <c r="AB86">
        <f t="shared" si="107"/>
        <v>-75.187824256642898</v>
      </c>
      <c r="AC86">
        <f t="shared" si="108"/>
        <v>1.9502799935919208</v>
      </c>
      <c r="AD86">
        <f t="shared" si="109"/>
        <v>0.15721759029766608</v>
      </c>
      <c r="AE86">
        <f t="shared" si="110"/>
        <v>158.2102594112431</v>
      </c>
      <c r="AF86">
        <v>0</v>
      </c>
      <c r="AG86">
        <v>0</v>
      </c>
      <c r="AH86">
        <f t="shared" si="111"/>
        <v>1</v>
      </c>
      <c r="AI86">
        <f t="shared" si="112"/>
        <v>0</v>
      </c>
      <c r="AJ86">
        <f t="shared" si="113"/>
        <v>51929.212226072232</v>
      </c>
      <c r="AK86" t="s">
        <v>294</v>
      </c>
      <c r="AL86">
        <v>10143.9</v>
      </c>
      <c r="AM86">
        <v>715.47692307692296</v>
      </c>
      <c r="AN86">
        <v>3262.08</v>
      </c>
      <c r="AO86">
        <f t="shared" si="114"/>
        <v>0.78066849277855754</v>
      </c>
      <c r="AP86">
        <v>-0.57774747981622299</v>
      </c>
      <c r="AQ86" t="s">
        <v>618</v>
      </c>
      <c r="AR86">
        <v>15389.6</v>
      </c>
      <c r="AS86">
        <v>1247.9088461538499</v>
      </c>
      <c r="AT86">
        <v>1384.42</v>
      </c>
      <c r="AU86">
        <f t="shared" si="115"/>
        <v>9.8605303192781157E-2</v>
      </c>
      <c r="AV86">
        <v>0.5</v>
      </c>
      <c r="AW86">
        <f t="shared" si="116"/>
        <v>1180.1833341454542</v>
      </c>
      <c r="AX86">
        <f t="shared" si="117"/>
        <v>3.2899396643691521</v>
      </c>
      <c r="AY86">
        <f t="shared" si="118"/>
        <v>58.186167743239935</v>
      </c>
      <c r="AZ86">
        <f t="shared" si="119"/>
        <v>3.2771917991757486E-3</v>
      </c>
      <c r="BA86">
        <f t="shared" si="120"/>
        <v>1.3562791638375635</v>
      </c>
      <c r="BB86" t="s">
        <v>619</v>
      </c>
      <c r="BC86">
        <v>1247.9088461538499</v>
      </c>
      <c r="BD86">
        <v>707.69</v>
      </c>
      <c r="BE86">
        <f t="shared" si="121"/>
        <v>0.48881842215512628</v>
      </c>
      <c r="BF86">
        <f t="shared" si="122"/>
        <v>0.20172174108750926</v>
      </c>
      <c r="BG86">
        <f t="shared" si="123"/>
        <v>0.735071778389361</v>
      </c>
      <c r="BH86">
        <f t="shared" si="124"/>
        <v>0.20406991051324952</v>
      </c>
      <c r="BI86">
        <f t="shared" si="125"/>
        <v>0.73731945783583797</v>
      </c>
      <c r="BJ86">
        <f t="shared" si="126"/>
        <v>0.11439654377818197</v>
      </c>
      <c r="BK86">
        <f t="shared" si="127"/>
        <v>0.88560345622181802</v>
      </c>
      <c r="BL86">
        <f t="shared" si="128"/>
        <v>1399.9980645161299</v>
      </c>
      <c r="BM86">
        <f t="shared" si="129"/>
        <v>1180.1833341454542</v>
      </c>
      <c r="BN86">
        <f t="shared" si="130"/>
        <v>0.84298926124112283</v>
      </c>
      <c r="BO86">
        <f t="shared" si="131"/>
        <v>0.19597852248224554</v>
      </c>
      <c r="BP86">
        <v>6</v>
      </c>
      <c r="BQ86">
        <v>0.5</v>
      </c>
      <c r="BR86" t="s">
        <v>297</v>
      </c>
      <c r="BS86">
        <v>2</v>
      </c>
      <c r="BT86">
        <v>1607549379.5</v>
      </c>
      <c r="BU86">
        <v>395.21470967741902</v>
      </c>
      <c r="BV86">
        <v>399.96922580645202</v>
      </c>
      <c r="BW86">
        <v>2.3222725806451598</v>
      </c>
      <c r="BX86">
        <v>0.28195141935483897</v>
      </c>
      <c r="BY86">
        <v>394.19916129032299</v>
      </c>
      <c r="BZ86">
        <v>2.2766309677419398</v>
      </c>
      <c r="CA86">
        <v>500.20948387096797</v>
      </c>
      <c r="CB86">
        <v>101.516516129032</v>
      </c>
      <c r="CC86">
        <v>9.9985174193548396E-2</v>
      </c>
      <c r="CD86">
        <v>37.073645161290301</v>
      </c>
      <c r="CE86">
        <v>37.061406451612903</v>
      </c>
      <c r="CF86">
        <v>999.9</v>
      </c>
      <c r="CG86">
        <v>0</v>
      </c>
      <c r="CH86">
        <v>0</v>
      </c>
      <c r="CI86">
        <v>9998.8096774193491</v>
      </c>
      <c r="CJ86">
        <v>0</v>
      </c>
      <c r="CK86">
        <v>274.09777419354799</v>
      </c>
      <c r="CL86">
        <v>1399.9980645161299</v>
      </c>
      <c r="CM86">
        <v>0.900001580645161</v>
      </c>
      <c r="CN86">
        <v>9.9998690322580602E-2</v>
      </c>
      <c r="CO86">
        <v>0</v>
      </c>
      <c r="CP86">
        <v>1252.3293548387101</v>
      </c>
      <c r="CQ86">
        <v>4.9994800000000001</v>
      </c>
      <c r="CR86">
        <v>17658.125806451601</v>
      </c>
      <c r="CS86">
        <v>11417.5677419355</v>
      </c>
      <c r="CT86">
        <v>47.261935483871</v>
      </c>
      <c r="CU86">
        <v>48.372967741935497</v>
      </c>
      <c r="CV86">
        <v>47.818322580645102</v>
      </c>
      <c r="CW86">
        <v>48.314258064516103</v>
      </c>
      <c r="CX86">
        <v>49.899000000000001</v>
      </c>
      <c r="CY86">
        <v>1255.5003225806499</v>
      </c>
      <c r="CZ86">
        <v>139.49870967741899</v>
      </c>
      <c r="DA86">
        <v>0</v>
      </c>
      <c r="DB86">
        <v>102.09999990463299</v>
      </c>
      <c r="DC86">
        <v>0</v>
      </c>
      <c r="DD86">
        <v>1247.9088461538499</v>
      </c>
      <c r="DE86">
        <v>-742.96718001767204</v>
      </c>
      <c r="DF86">
        <v>-10224.926503315801</v>
      </c>
      <c r="DG86">
        <v>17596.819230769201</v>
      </c>
      <c r="DH86">
        <v>15</v>
      </c>
      <c r="DI86">
        <v>1607548763</v>
      </c>
      <c r="DJ86" t="s">
        <v>607</v>
      </c>
      <c r="DK86">
        <v>1607548763</v>
      </c>
      <c r="DL86">
        <v>1607548763</v>
      </c>
      <c r="DM86">
        <v>10</v>
      </c>
      <c r="DN86">
        <v>-4.4999999999999998E-2</v>
      </c>
      <c r="DO86">
        <v>6.0000000000000001E-3</v>
      </c>
      <c r="DP86">
        <v>1.012</v>
      </c>
      <c r="DQ86">
        <v>6.6000000000000003E-2</v>
      </c>
      <c r="DR86">
        <v>400</v>
      </c>
      <c r="DS86">
        <v>0</v>
      </c>
      <c r="DT86">
        <v>0.22</v>
      </c>
      <c r="DU86">
        <v>0.08</v>
      </c>
      <c r="DV86">
        <v>3.2710912407541302</v>
      </c>
      <c r="DW86">
        <v>1.6719662837523199</v>
      </c>
      <c r="DX86">
        <v>0.13095759365582699</v>
      </c>
      <c r="DY86">
        <v>0</v>
      </c>
      <c r="DZ86">
        <v>-4.7383090322580603</v>
      </c>
      <c r="EA86">
        <v>-1.9738446774193401</v>
      </c>
      <c r="EB86">
        <v>0.158800369796328</v>
      </c>
      <c r="EC86">
        <v>0</v>
      </c>
      <c r="ED86">
        <v>2.0400961290322601</v>
      </c>
      <c r="EE86">
        <v>3.2602741935483098E-2</v>
      </c>
      <c r="EF86">
        <v>4.7031744100913203E-3</v>
      </c>
      <c r="EG86">
        <v>1</v>
      </c>
      <c r="EH86">
        <v>1</v>
      </c>
      <c r="EI86">
        <v>3</v>
      </c>
      <c r="EJ86" t="s">
        <v>334</v>
      </c>
      <c r="EK86">
        <v>100</v>
      </c>
      <c r="EL86">
        <v>100</v>
      </c>
      <c r="EM86">
        <v>1.0149999999999999</v>
      </c>
      <c r="EN86">
        <v>4.5600000000000002E-2</v>
      </c>
      <c r="EO86">
        <v>1.1786636684171301</v>
      </c>
      <c r="EP86">
        <v>-1.6043650578588901E-5</v>
      </c>
      <c r="EQ86">
        <v>-1.15305589960158E-6</v>
      </c>
      <c r="ER86">
        <v>3.6581349982770798E-10</v>
      </c>
      <c r="ES86">
        <v>6.9037324073091003E-2</v>
      </c>
      <c r="ET86">
        <v>-1.48585495900011E-2</v>
      </c>
      <c r="EU86">
        <v>2.0620247853856302E-3</v>
      </c>
      <c r="EV86">
        <v>-2.1578943166311499E-5</v>
      </c>
      <c r="EW86">
        <v>18</v>
      </c>
      <c r="EX86">
        <v>2225</v>
      </c>
      <c r="EY86">
        <v>1</v>
      </c>
      <c r="EZ86">
        <v>25</v>
      </c>
      <c r="FA86">
        <v>10.4</v>
      </c>
      <c r="FB86">
        <v>10.4</v>
      </c>
      <c r="FC86">
        <v>2</v>
      </c>
      <c r="FD86">
        <v>508.70100000000002</v>
      </c>
      <c r="FE86">
        <v>469.86</v>
      </c>
      <c r="FF86">
        <v>36.104799999999997</v>
      </c>
      <c r="FG86">
        <v>35.384599999999999</v>
      </c>
      <c r="FH86">
        <v>29.9999</v>
      </c>
      <c r="FI86">
        <v>35.238700000000001</v>
      </c>
      <c r="FJ86">
        <v>35.270000000000003</v>
      </c>
      <c r="FK86">
        <v>18.773800000000001</v>
      </c>
      <c r="FL86">
        <v>100</v>
      </c>
      <c r="FM86">
        <v>0</v>
      </c>
      <c r="FN86">
        <v>-999.9</v>
      </c>
      <c r="FO86">
        <v>400</v>
      </c>
      <c r="FP86">
        <v>60.831200000000003</v>
      </c>
      <c r="FQ86">
        <v>97.724699999999999</v>
      </c>
      <c r="FR86">
        <v>101.83199999999999</v>
      </c>
    </row>
    <row r="87" spans="1:174" x14ac:dyDescent="0.25">
      <c r="A87">
        <v>71</v>
      </c>
      <c r="B87">
        <v>1607549676</v>
      </c>
      <c r="C87">
        <v>16261.9000000954</v>
      </c>
      <c r="D87" t="s">
        <v>620</v>
      </c>
      <c r="E87" t="s">
        <v>621</v>
      </c>
      <c r="F87" t="s">
        <v>519</v>
      </c>
      <c r="G87" t="s">
        <v>425</v>
      </c>
      <c r="H87">
        <v>1607549674.5</v>
      </c>
      <c r="I87">
        <f t="shared" si="88"/>
        <v>8.9711857548839069E-4</v>
      </c>
      <c r="J87">
        <f t="shared" si="89"/>
        <v>0.89711857548839069</v>
      </c>
      <c r="K87">
        <f t="shared" si="90"/>
        <v>1.2319836831192574</v>
      </c>
      <c r="L87">
        <f t="shared" si="91"/>
        <v>398.14479999999998</v>
      </c>
      <c r="M87">
        <f t="shared" si="92"/>
        <v>235.00231171949284</v>
      </c>
      <c r="N87">
        <f t="shared" si="93"/>
        <v>23.879903623390021</v>
      </c>
      <c r="O87">
        <f t="shared" si="94"/>
        <v>40.457727341433888</v>
      </c>
      <c r="P87">
        <f t="shared" si="95"/>
        <v>1.4903473673705304E-2</v>
      </c>
      <c r="Q87">
        <f t="shared" si="96"/>
        <v>2.9594604094858119</v>
      </c>
      <c r="R87">
        <f t="shared" si="97"/>
        <v>1.4861903684525479E-2</v>
      </c>
      <c r="S87">
        <f t="shared" si="98"/>
        <v>9.2924149715239088E-3</v>
      </c>
      <c r="T87">
        <f t="shared" si="99"/>
        <v>231.29487695918874</v>
      </c>
      <c r="U87">
        <f t="shared" si="100"/>
        <v>37.681936678993843</v>
      </c>
      <c r="V87">
        <f t="shared" si="101"/>
        <v>36.350479999999997</v>
      </c>
      <c r="W87">
        <f t="shared" si="102"/>
        <v>6.0847653332728688</v>
      </c>
      <c r="X87">
        <f t="shared" si="103"/>
        <v>2.2525001641263627</v>
      </c>
      <c r="Y87">
        <f t="shared" si="104"/>
        <v>0.13871323579710168</v>
      </c>
      <c r="Z87">
        <f t="shared" si="105"/>
        <v>6.1581898197508869</v>
      </c>
      <c r="AA87">
        <f t="shared" si="106"/>
        <v>5.9460520974757669</v>
      </c>
      <c r="AB87">
        <f t="shared" si="107"/>
        <v>-39.562929179038029</v>
      </c>
      <c r="AC87">
        <f t="shared" si="108"/>
        <v>34.925589038608777</v>
      </c>
      <c r="AD87">
        <f t="shared" si="109"/>
        <v>2.7954757933529208</v>
      </c>
      <c r="AE87">
        <f t="shared" si="110"/>
        <v>229.45301261211239</v>
      </c>
      <c r="AF87">
        <v>0</v>
      </c>
      <c r="AG87">
        <v>0</v>
      </c>
      <c r="AH87">
        <f t="shared" si="111"/>
        <v>1</v>
      </c>
      <c r="AI87">
        <f t="shared" si="112"/>
        <v>0</v>
      </c>
      <c r="AJ87">
        <f t="shared" si="113"/>
        <v>52117.285374692852</v>
      </c>
      <c r="AK87" t="s">
        <v>294</v>
      </c>
      <c r="AL87">
        <v>10143.9</v>
      </c>
      <c r="AM87">
        <v>715.47692307692296</v>
      </c>
      <c r="AN87">
        <v>3262.08</v>
      </c>
      <c r="AO87">
        <f t="shared" si="114"/>
        <v>0.78066849277855754</v>
      </c>
      <c r="AP87">
        <v>-0.57774747981622299</v>
      </c>
      <c r="AQ87" t="s">
        <v>622</v>
      </c>
      <c r="AR87">
        <v>15569.4</v>
      </c>
      <c r="AS87">
        <v>627.25036</v>
      </c>
      <c r="AT87">
        <v>676.78</v>
      </c>
      <c r="AU87">
        <f t="shared" si="115"/>
        <v>7.3184254853866815E-2</v>
      </c>
      <c r="AV87">
        <v>0.5</v>
      </c>
      <c r="AW87">
        <f t="shared" si="116"/>
        <v>1180.2082215542866</v>
      </c>
      <c r="AX87">
        <f t="shared" si="117"/>
        <v>1.2319836831192574</v>
      </c>
      <c r="AY87">
        <f t="shared" si="118"/>
        <v>43.186329633428912</v>
      </c>
      <c r="AZ87">
        <f t="shared" si="119"/>
        <v>1.5333998949372996E-3</v>
      </c>
      <c r="BA87">
        <f t="shared" si="120"/>
        <v>3.8200005910340145</v>
      </c>
      <c r="BB87" t="s">
        <v>623</v>
      </c>
      <c r="BC87">
        <v>627.25036</v>
      </c>
      <c r="BD87">
        <v>451.65</v>
      </c>
      <c r="BE87">
        <f t="shared" si="121"/>
        <v>0.33264871893377468</v>
      </c>
      <c r="BF87">
        <f t="shared" si="122"/>
        <v>0.22000461955314696</v>
      </c>
      <c r="BG87">
        <f t="shared" si="123"/>
        <v>0.91989482036556691</v>
      </c>
      <c r="BH87">
        <f t="shared" si="124"/>
        <v>-1.2799374229714173</v>
      </c>
      <c r="BI87">
        <f t="shared" si="125"/>
        <v>1.0151955062913371</v>
      </c>
      <c r="BJ87">
        <f t="shared" si="126"/>
        <v>0.15841375750055978</v>
      </c>
      <c r="BK87">
        <f t="shared" si="127"/>
        <v>0.84158624249944025</v>
      </c>
      <c r="BL87">
        <f t="shared" si="128"/>
        <v>1400.028</v>
      </c>
      <c r="BM87">
        <f t="shared" si="129"/>
        <v>1180.2082215542866</v>
      </c>
      <c r="BN87">
        <f t="shared" si="130"/>
        <v>0.84298901275852101</v>
      </c>
      <c r="BO87">
        <f t="shared" si="131"/>
        <v>0.19597802551704199</v>
      </c>
      <c r="BP87">
        <v>6</v>
      </c>
      <c r="BQ87">
        <v>0.5</v>
      </c>
      <c r="BR87" t="s">
        <v>297</v>
      </c>
      <c r="BS87">
        <v>2</v>
      </c>
      <c r="BT87">
        <v>1607549674.5</v>
      </c>
      <c r="BU87">
        <v>398.14479999999998</v>
      </c>
      <c r="BV87">
        <v>400.05119999999999</v>
      </c>
      <c r="BW87">
        <v>1.365078</v>
      </c>
      <c r="BX87">
        <v>0.29034359999999998</v>
      </c>
      <c r="BY87">
        <v>397.13119999999998</v>
      </c>
      <c r="BZ87">
        <v>1.312036</v>
      </c>
      <c r="CA87">
        <v>500.1574</v>
      </c>
      <c r="CB87">
        <v>101.5158</v>
      </c>
      <c r="CC87">
        <v>9.9811559999999994E-2</v>
      </c>
      <c r="CD87">
        <v>36.569380000000002</v>
      </c>
      <c r="CE87">
        <v>36.350479999999997</v>
      </c>
      <c r="CF87">
        <v>999.9</v>
      </c>
      <c r="CG87">
        <v>0</v>
      </c>
      <c r="CH87">
        <v>0</v>
      </c>
      <c r="CI87">
        <v>10019.629999999999</v>
      </c>
      <c r="CJ87">
        <v>0</v>
      </c>
      <c r="CK87">
        <v>267.06619999999998</v>
      </c>
      <c r="CL87">
        <v>1400.028</v>
      </c>
      <c r="CM87">
        <v>0.90001100000000001</v>
      </c>
      <c r="CN87">
        <v>9.9989400000000006E-2</v>
      </c>
      <c r="CO87">
        <v>0</v>
      </c>
      <c r="CP87">
        <v>622.74120000000005</v>
      </c>
      <c r="CQ87">
        <v>4.9994800000000001</v>
      </c>
      <c r="CR87">
        <v>9037.5159999999996</v>
      </c>
      <c r="CS87">
        <v>11417.84</v>
      </c>
      <c r="CT87">
        <v>47.099800000000002</v>
      </c>
      <c r="CU87">
        <v>48.311999999999998</v>
      </c>
      <c r="CV87">
        <v>47.662199999999999</v>
      </c>
      <c r="CW87">
        <v>48.212200000000003</v>
      </c>
      <c r="CX87">
        <v>49.686999999999998</v>
      </c>
      <c r="CY87">
        <v>1255.538</v>
      </c>
      <c r="CZ87">
        <v>139.49</v>
      </c>
      <c r="DA87">
        <v>0</v>
      </c>
      <c r="DB87">
        <v>40.900000095367403</v>
      </c>
      <c r="DC87">
        <v>0</v>
      </c>
      <c r="DD87">
        <v>627.25036</v>
      </c>
      <c r="DE87">
        <v>-51.441923074752701</v>
      </c>
      <c r="DF87">
        <v>-721.33461540661006</v>
      </c>
      <c r="DG87">
        <v>9097.9511999999995</v>
      </c>
      <c r="DH87">
        <v>15</v>
      </c>
      <c r="DI87">
        <v>1607548763</v>
      </c>
      <c r="DJ87" t="s">
        <v>607</v>
      </c>
      <c r="DK87">
        <v>1607548763</v>
      </c>
      <c r="DL87">
        <v>1607548763</v>
      </c>
      <c r="DM87">
        <v>10</v>
      </c>
      <c r="DN87">
        <v>-4.4999999999999998E-2</v>
      </c>
      <c r="DO87">
        <v>6.0000000000000001E-3</v>
      </c>
      <c r="DP87">
        <v>1.012</v>
      </c>
      <c r="DQ87">
        <v>6.6000000000000003E-2</v>
      </c>
      <c r="DR87">
        <v>400</v>
      </c>
      <c r="DS87">
        <v>0</v>
      </c>
      <c r="DT87">
        <v>0.22</v>
      </c>
      <c r="DU87">
        <v>0.08</v>
      </c>
      <c r="DV87">
        <v>1.2634513060872199</v>
      </c>
      <c r="DW87">
        <v>-0.199985649447847</v>
      </c>
      <c r="DX87">
        <v>4.5176591449589999E-2</v>
      </c>
      <c r="DY87">
        <v>1</v>
      </c>
      <c r="DZ87">
        <v>-1.95739548387097</v>
      </c>
      <c r="EA87">
        <v>0.40207258064516499</v>
      </c>
      <c r="EB87">
        <v>5.9003181753393003E-2</v>
      </c>
      <c r="EC87">
        <v>0</v>
      </c>
      <c r="ED87">
        <v>1.11228709677419</v>
      </c>
      <c r="EE87">
        <v>-0.36428274193548699</v>
      </c>
      <c r="EF87">
        <v>2.72047529283738E-2</v>
      </c>
      <c r="EG87">
        <v>0</v>
      </c>
      <c r="EH87">
        <v>1</v>
      </c>
      <c r="EI87">
        <v>3</v>
      </c>
      <c r="EJ87" t="s">
        <v>334</v>
      </c>
      <c r="EK87">
        <v>100</v>
      </c>
      <c r="EL87">
        <v>100</v>
      </c>
      <c r="EM87">
        <v>1.0129999999999999</v>
      </c>
      <c r="EN87">
        <v>5.3100000000000001E-2</v>
      </c>
      <c r="EO87">
        <v>1.1786636684171301</v>
      </c>
      <c r="EP87">
        <v>-1.6043650578588901E-5</v>
      </c>
      <c r="EQ87">
        <v>-1.15305589960158E-6</v>
      </c>
      <c r="ER87">
        <v>3.6581349982770798E-10</v>
      </c>
      <c r="ES87">
        <v>6.9037324073091003E-2</v>
      </c>
      <c r="ET87">
        <v>-1.48585495900011E-2</v>
      </c>
      <c r="EU87">
        <v>2.0620247853856302E-3</v>
      </c>
      <c r="EV87">
        <v>-2.1578943166311499E-5</v>
      </c>
      <c r="EW87">
        <v>18</v>
      </c>
      <c r="EX87">
        <v>2225</v>
      </c>
      <c r="EY87">
        <v>1</v>
      </c>
      <c r="EZ87">
        <v>25</v>
      </c>
      <c r="FA87">
        <v>15.2</v>
      </c>
      <c r="FB87">
        <v>15.2</v>
      </c>
      <c r="FC87">
        <v>2</v>
      </c>
      <c r="FD87">
        <v>507.63600000000002</v>
      </c>
      <c r="FE87">
        <v>469.81400000000002</v>
      </c>
      <c r="FF87">
        <v>35.666600000000003</v>
      </c>
      <c r="FG87">
        <v>35.282800000000002</v>
      </c>
      <c r="FH87">
        <v>30.0001</v>
      </c>
      <c r="FI87">
        <v>35.132300000000001</v>
      </c>
      <c r="FJ87">
        <v>35.1633</v>
      </c>
      <c r="FK87">
        <v>18.805399999999999</v>
      </c>
      <c r="FL87">
        <v>100</v>
      </c>
      <c r="FM87">
        <v>0</v>
      </c>
      <c r="FN87">
        <v>-999.9</v>
      </c>
      <c r="FO87">
        <v>400</v>
      </c>
      <c r="FP87">
        <v>60.831200000000003</v>
      </c>
      <c r="FQ87">
        <v>97.734999999999999</v>
      </c>
      <c r="FR87">
        <v>101.842</v>
      </c>
    </row>
    <row r="88" spans="1:174" x14ac:dyDescent="0.25">
      <c r="A88">
        <v>72</v>
      </c>
      <c r="B88">
        <v>1607549803.5</v>
      </c>
      <c r="C88">
        <v>16389.4000000954</v>
      </c>
      <c r="D88" t="s">
        <v>624</v>
      </c>
      <c r="E88" t="s">
        <v>625</v>
      </c>
      <c r="F88" t="s">
        <v>519</v>
      </c>
      <c r="G88" t="s">
        <v>425</v>
      </c>
      <c r="H88">
        <v>1607549795.75</v>
      </c>
      <c r="I88">
        <f t="shared" si="88"/>
        <v>7.9168966408818238E-4</v>
      </c>
      <c r="J88">
        <f t="shared" si="89"/>
        <v>0.79168966408818242</v>
      </c>
      <c r="K88">
        <f t="shared" si="90"/>
        <v>1.0480252886999384</v>
      </c>
      <c r="L88">
        <f t="shared" si="91"/>
        <v>398.30026666666703</v>
      </c>
      <c r="M88">
        <f t="shared" si="92"/>
        <v>239.8494982981174</v>
      </c>
      <c r="N88">
        <f t="shared" si="93"/>
        <v>24.372666244798193</v>
      </c>
      <c r="O88">
        <f t="shared" si="94"/>
        <v>40.473878551185578</v>
      </c>
      <c r="P88">
        <f t="shared" si="95"/>
        <v>1.3161310460046175E-2</v>
      </c>
      <c r="Q88">
        <f t="shared" si="96"/>
        <v>2.9565197356590818</v>
      </c>
      <c r="R88">
        <f t="shared" si="97"/>
        <v>1.3128847606714013E-2</v>
      </c>
      <c r="S88">
        <f t="shared" si="98"/>
        <v>8.2084396852288039E-3</v>
      </c>
      <c r="T88">
        <f t="shared" si="99"/>
        <v>231.29405690863524</v>
      </c>
      <c r="U88">
        <f t="shared" si="100"/>
        <v>37.722240107929679</v>
      </c>
      <c r="V88">
        <f t="shared" si="101"/>
        <v>36.298686666666697</v>
      </c>
      <c r="W88">
        <f t="shared" si="102"/>
        <v>6.0675042178200611</v>
      </c>
      <c r="X88">
        <f t="shared" si="103"/>
        <v>2.0549239655548726</v>
      </c>
      <c r="Y88">
        <f t="shared" si="104"/>
        <v>0.12663129676277632</v>
      </c>
      <c r="Z88">
        <f t="shared" si="105"/>
        <v>6.1623349031594561</v>
      </c>
      <c r="AA88">
        <f t="shared" si="106"/>
        <v>5.9408729210572844</v>
      </c>
      <c r="AB88">
        <f t="shared" si="107"/>
        <v>-34.913514186288843</v>
      </c>
      <c r="AC88">
        <f t="shared" si="108"/>
        <v>45.105248901307675</v>
      </c>
      <c r="AD88">
        <f t="shared" si="109"/>
        <v>3.6131642789963063</v>
      </c>
      <c r="AE88">
        <f t="shared" si="110"/>
        <v>245.09895590265037</v>
      </c>
      <c r="AF88">
        <v>0</v>
      </c>
      <c r="AG88">
        <v>0</v>
      </c>
      <c r="AH88">
        <f t="shared" si="111"/>
        <v>1</v>
      </c>
      <c r="AI88">
        <f t="shared" si="112"/>
        <v>0</v>
      </c>
      <c r="AJ88">
        <f t="shared" si="113"/>
        <v>52031.948807911293</v>
      </c>
      <c r="AK88" t="s">
        <v>294</v>
      </c>
      <c r="AL88">
        <v>10143.9</v>
      </c>
      <c r="AM88">
        <v>715.47692307692296</v>
      </c>
      <c r="AN88">
        <v>3262.08</v>
      </c>
      <c r="AO88">
        <f t="shared" si="114"/>
        <v>0.78066849277855754</v>
      </c>
      <c r="AP88">
        <v>-0.57774747981622299</v>
      </c>
      <c r="AQ88" t="s">
        <v>626</v>
      </c>
      <c r="AR88">
        <v>15537.7</v>
      </c>
      <c r="AS88">
        <v>1024.3932</v>
      </c>
      <c r="AT88">
        <v>1103.19</v>
      </c>
      <c r="AU88">
        <f t="shared" si="115"/>
        <v>7.1426318222609031E-2</v>
      </c>
      <c r="AV88">
        <v>0.5</v>
      </c>
      <c r="AW88">
        <f t="shared" si="116"/>
        <v>1180.1994785650922</v>
      </c>
      <c r="AX88">
        <f t="shared" si="117"/>
        <v>1.0480252886999384</v>
      </c>
      <c r="AY88">
        <f t="shared" si="118"/>
        <v>42.148651761073765</v>
      </c>
      <c r="AZ88">
        <f t="shared" si="119"/>
        <v>1.3775406598999732E-3</v>
      </c>
      <c r="BA88">
        <f t="shared" si="120"/>
        <v>1.9569521116036219</v>
      </c>
      <c r="BB88" t="s">
        <v>627</v>
      </c>
      <c r="BC88">
        <v>1024.3932</v>
      </c>
      <c r="BD88">
        <v>626.94000000000005</v>
      </c>
      <c r="BE88">
        <f t="shared" si="121"/>
        <v>0.4317026078916596</v>
      </c>
      <c r="BF88">
        <f t="shared" si="122"/>
        <v>0.16545259842519702</v>
      </c>
      <c r="BG88">
        <f t="shared" si="123"/>
        <v>0.81926956442541954</v>
      </c>
      <c r="BH88">
        <f t="shared" si="124"/>
        <v>0.2032348267057123</v>
      </c>
      <c r="BI88">
        <f t="shared" si="125"/>
        <v>0.84775284360704928</v>
      </c>
      <c r="BJ88">
        <f t="shared" si="126"/>
        <v>0.10125882527987597</v>
      </c>
      <c r="BK88">
        <f t="shared" si="127"/>
        <v>0.89874117472012405</v>
      </c>
      <c r="BL88">
        <f t="shared" si="128"/>
        <v>1400.0170000000001</v>
      </c>
      <c r="BM88">
        <f t="shared" si="129"/>
        <v>1180.1994785650922</v>
      </c>
      <c r="BN88">
        <f t="shared" si="130"/>
        <v>0.84298939124674366</v>
      </c>
      <c r="BO88">
        <f t="shared" si="131"/>
        <v>0.19597878249348721</v>
      </c>
      <c r="BP88">
        <v>6</v>
      </c>
      <c r="BQ88">
        <v>0.5</v>
      </c>
      <c r="BR88" t="s">
        <v>297</v>
      </c>
      <c r="BS88">
        <v>2</v>
      </c>
      <c r="BT88">
        <v>1607549795.75</v>
      </c>
      <c r="BU88">
        <v>398.30026666666703</v>
      </c>
      <c r="BV88">
        <v>399.93563333333299</v>
      </c>
      <c r="BW88">
        <v>1.24616866666667</v>
      </c>
      <c r="BX88">
        <v>0.29770770000000002</v>
      </c>
      <c r="BY88">
        <v>397.28713333333297</v>
      </c>
      <c r="BZ88">
        <v>1.1919483333333301</v>
      </c>
      <c r="CA88">
        <v>500.20176666666703</v>
      </c>
      <c r="CB88">
        <v>101.516533333333</v>
      </c>
      <c r="CC88">
        <v>9.9965419999999999E-2</v>
      </c>
      <c r="CD88">
        <v>36.581670000000003</v>
      </c>
      <c r="CE88">
        <v>36.298686666666697</v>
      </c>
      <c r="CF88">
        <v>999.9</v>
      </c>
      <c r="CG88">
        <v>0</v>
      </c>
      <c r="CH88">
        <v>0</v>
      </c>
      <c r="CI88">
        <v>10002.859333333299</v>
      </c>
      <c r="CJ88">
        <v>0</v>
      </c>
      <c r="CK88">
        <v>250.14490000000001</v>
      </c>
      <c r="CL88">
        <v>1400.0170000000001</v>
      </c>
      <c r="CM88">
        <v>0.89999573333333405</v>
      </c>
      <c r="CN88">
        <v>0.10000421333333299</v>
      </c>
      <c r="CO88">
        <v>0</v>
      </c>
      <c r="CP88">
        <v>1024.64466666667</v>
      </c>
      <c r="CQ88">
        <v>4.9994800000000001</v>
      </c>
      <c r="CR88">
        <v>14612.1566666667</v>
      </c>
      <c r="CS88">
        <v>11417.7066666667</v>
      </c>
      <c r="CT88">
        <v>47.049599999999998</v>
      </c>
      <c r="CU88">
        <v>48.2665333333333</v>
      </c>
      <c r="CV88">
        <v>47.6871333333333</v>
      </c>
      <c r="CW88">
        <v>48.158066666666699</v>
      </c>
      <c r="CX88">
        <v>49.682866666666598</v>
      </c>
      <c r="CY88">
        <v>1255.51133333333</v>
      </c>
      <c r="CZ88">
        <v>139.506666666667</v>
      </c>
      <c r="DA88">
        <v>0</v>
      </c>
      <c r="DB88">
        <v>126.60000014305101</v>
      </c>
      <c r="DC88">
        <v>0</v>
      </c>
      <c r="DD88">
        <v>1024.3932</v>
      </c>
      <c r="DE88">
        <v>-32.442307625664</v>
      </c>
      <c r="DF88">
        <v>-472.34615314326697</v>
      </c>
      <c r="DG88">
        <v>14608.111999999999</v>
      </c>
      <c r="DH88">
        <v>15</v>
      </c>
      <c r="DI88">
        <v>1607548763</v>
      </c>
      <c r="DJ88" t="s">
        <v>607</v>
      </c>
      <c r="DK88">
        <v>1607548763</v>
      </c>
      <c r="DL88">
        <v>1607548763</v>
      </c>
      <c r="DM88">
        <v>10</v>
      </c>
      <c r="DN88">
        <v>-4.4999999999999998E-2</v>
      </c>
      <c r="DO88">
        <v>6.0000000000000001E-3</v>
      </c>
      <c r="DP88">
        <v>1.012</v>
      </c>
      <c r="DQ88">
        <v>6.6000000000000003E-2</v>
      </c>
      <c r="DR88">
        <v>400</v>
      </c>
      <c r="DS88">
        <v>0</v>
      </c>
      <c r="DT88">
        <v>0.22</v>
      </c>
      <c r="DU88">
        <v>0.08</v>
      </c>
      <c r="DV88">
        <v>1.0433048778048</v>
      </c>
      <c r="DW88">
        <v>0.49624782918611099</v>
      </c>
      <c r="DX88">
        <v>4.6272772765718298E-2</v>
      </c>
      <c r="DY88">
        <v>1</v>
      </c>
      <c r="DZ88">
        <v>-1.6306941935483901</v>
      </c>
      <c r="EA88">
        <v>-0.42828774193548103</v>
      </c>
      <c r="EB88">
        <v>4.8943666285955E-2</v>
      </c>
      <c r="EC88">
        <v>0</v>
      </c>
      <c r="ED88">
        <v>0.95182229032258103</v>
      </c>
      <c r="EE88">
        <v>-0.26058498387096601</v>
      </c>
      <c r="EF88">
        <v>1.9520531436435701E-2</v>
      </c>
      <c r="EG88">
        <v>0</v>
      </c>
      <c r="EH88">
        <v>1</v>
      </c>
      <c r="EI88">
        <v>3</v>
      </c>
      <c r="EJ88" t="s">
        <v>334</v>
      </c>
      <c r="EK88">
        <v>100</v>
      </c>
      <c r="EL88">
        <v>100</v>
      </c>
      <c r="EM88">
        <v>1.0129999999999999</v>
      </c>
      <c r="EN88">
        <v>5.45E-2</v>
      </c>
      <c r="EO88">
        <v>1.1786636684171301</v>
      </c>
      <c r="EP88">
        <v>-1.6043650578588901E-5</v>
      </c>
      <c r="EQ88">
        <v>-1.15305589960158E-6</v>
      </c>
      <c r="ER88">
        <v>3.6581349982770798E-10</v>
      </c>
      <c r="ES88">
        <v>6.9037324073091003E-2</v>
      </c>
      <c r="ET88">
        <v>-1.48585495900011E-2</v>
      </c>
      <c r="EU88">
        <v>2.0620247853856302E-3</v>
      </c>
      <c r="EV88">
        <v>-2.1578943166311499E-5</v>
      </c>
      <c r="EW88">
        <v>18</v>
      </c>
      <c r="EX88">
        <v>2225</v>
      </c>
      <c r="EY88">
        <v>1</v>
      </c>
      <c r="EZ88">
        <v>25</v>
      </c>
      <c r="FA88">
        <v>17.3</v>
      </c>
      <c r="FB88">
        <v>17.3</v>
      </c>
      <c r="FC88">
        <v>2</v>
      </c>
      <c r="FD88">
        <v>507.61099999999999</v>
      </c>
      <c r="FE88">
        <v>469.62200000000001</v>
      </c>
      <c r="FF88">
        <v>35.584400000000002</v>
      </c>
      <c r="FG88">
        <v>35.244100000000003</v>
      </c>
      <c r="FH88">
        <v>30.0001</v>
      </c>
      <c r="FI88">
        <v>35.097000000000001</v>
      </c>
      <c r="FJ88">
        <v>35.127899999999997</v>
      </c>
      <c r="FK88">
        <v>18.782499999999999</v>
      </c>
      <c r="FL88">
        <v>100</v>
      </c>
      <c r="FM88">
        <v>0</v>
      </c>
      <c r="FN88">
        <v>-999.9</v>
      </c>
      <c r="FO88">
        <v>400</v>
      </c>
      <c r="FP88">
        <v>60.831200000000003</v>
      </c>
      <c r="FQ88">
        <v>97.743499999999997</v>
      </c>
      <c r="FR88">
        <v>101.848</v>
      </c>
    </row>
    <row r="89" spans="1:174" x14ac:dyDescent="0.25">
      <c r="A89">
        <v>73</v>
      </c>
      <c r="B89">
        <v>1607550047.5</v>
      </c>
      <c r="C89">
        <v>16633.4000000954</v>
      </c>
      <c r="D89" t="s">
        <v>628</v>
      </c>
      <c r="E89" t="s">
        <v>629</v>
      </c>
      <c r="F89" t="s">
        <v>630</v>
      </c>
      <c r="G89" t="s">
        <v>391</v>
      </c>
      <c r="H89">
        <v>1607550045</v>
      </c>
      <c r="I89">
        <f t="shared" si="88"/>
        <v>3.4334564921250786E-4</v>
      </c>
      <c r="J89">
        <f t="shared" si="89"/>
        <v>0.34334564921250788</v>
      </c>
      <c r="K89">
        <f t="shared" si="90"/>
        <v>-1.7696140032380948E-2</v>
      </c>
      <c r="L89">
        <f t="shared" si="91"/>
        <v>399.83444444444399</v>
      </c>
      <c r="M89">
        <f t="shared" si="92"/>
        <v>365.44462321847163</v>
      </c>
      <c r="N89">
        <f t="shared" si="93"/>
        <v>37.133688815739895</v>
      </c>
      <c r="O89">
        <f t="shared" si="94"/>
        <v>40.62811954121468</v>
      </c>
      <c r="P89">
        <f t="shared" si="95"/>
        <v>5.2935798331367467E-3</v>
      </c>
      <c r="Q89">
        <f t="shared" si="96"/>
        <v>2.9567407575358913</v>
      </c>
      <c r="R89">
        <f t="shared" si="97"/>
        <v>5.2883203031606277E-3</v>
      </c>
      <c r="S89">
        <f t="shared" si="98"/>
        <v>3.305672291180623E-3</v>
      </c>
      <c r="T89">
        <f t="shared" si="99"/>
        <v>231.27945875347083</v>
      </c>
      <c r="U89">
        <f t="shared" si="100"/>
        <v>37.817661751629451</v>
      </c>
      <c r="V89">
        <f t="shared" si="101"/>
        <v>37.444099999999999</v>
      </c>
      <c r="W89">
        <f t="shared" si="102"/>
        <v>6.4593276466854288</v>
      </c>
      <c r="X89">
        <f t="shared" si="103"/>
        <v>1.2055793755813142</v>
      </c>
      <c r="Y89">
        <f t="shared" si="104"/>
        <v>7.4213543203297039E-2</v>
      </c>
      <c r="Z89">
        <f t="shared" si="105"/>
        <v>6.1558404785675984</v>
      </c>
      <c r="AA89">
        <f t="shared" si="106"/>
        <v>6.3851141034821319</v>
      </c>
      <c r="AB89">
        <f t="shared" si="107"/>
        <v>-15.141543130271597</v>
      </c>
      <c r="AC89">
        <f t="shared" si="108"/>
        <v>-140.54456611354837</v>
      </c>
      <c r="AD89">
        <f t="shared" si="109"/>
        <v>-11.319093862687232</v>
      </c>
      <c r="AE89">
        <f t="shared" si="110"/>
        <v>64.274255646963638</v>
      </c>
      <c r="AF89">
        <v>0</v>
      </c>
      <c r="AG89">
        <v>0</v>
      </c>
      <c r="AH89">
        <f t="shared" si="111"/>
        <v>1</v>
      </c>
      <c r="AI89">
        <f t="shared" si="112"/>
        <v>0</v>
      </c>
      <c r="AJ89">
        <f t="shared" si="113"/>
        <v>52041.357998169733</v>
      </c>
      <c r="AK89" t="s">
        <v>294</v>
      </c>
      <c r="AL89">
        <v>10143.9</v>
      </c>
      <c r="AM89">
        <v>715.47692307692296</v>
      </c>
      <c r="AN89">
        <v>3262.08</v>
      </c>
      <c r="AO89">
        <f t="shared" si="114"/>
        <v>0.78066849277855754</v>
      </c>
      <c r="AP89">
        <v>-0.57774747981622299</v>
      </c>
      <c r="AQ89" t="s">
        <v>631</v>
      </c>
      <c r="AR89">
        <v>15382.9</v>
      </c>
      <c r="AS89">
        <v>791.08903846153896</v>
      </c>
      <c r="AT89">
        <v>842.05</v>
      </c>
      <c r="AU89">
        <f t="shared" si="115"/>
        <v>6.0520113459368252E-2</v>
      </c>
      <c r="AV89">
        <v>0.5</v>
      </c>
      <c r="AW89">
        <f t="shared" si="116"/>
        <v>1180.1235015545503</v>
      </c>
      <c r="AX89">
        <f t="shared" si="117"/>
        <v>-1.7696140032380948E-2</v>
      </c>
      <c r="AY89">
        <f t="shared" si="118"/>
        <v>35.710604105074168</v>
      </c>
      <c r="AZ89">
        <f t="shared" si="119"/>
        <v>4.7457010986231435E-4</v>
      </c>
      <c r="BA89">
        <f t="shared" si="120"/>
        <v>2.8739742295588147</v>
      </c>
      <c r="BB89" t="s">
        <v>632</v>
      </c>
      <c r="BC89">
        <v>791.08903846153896</v>
      </c>
      <c r="BD89">
        <v>566.75</v>
      </c>
      <c r="BE89">
        <f t="shared" si="121"/>
        <v>0.32694020545098268</v>
      </c>
      <c r="BF89">
        <f t="shared" si="122"/>
        <v>0.18511064852328732</v>
      </c>
      <c r="BG89">
        <f t="shared" si="123"/>
        <v>0.89786037331235868</v>
      </c>
      <c r="BH89">
        <f t="shared" si="124"/>
        <v>0.40262086359354127</v>
      </c>
      <c r="BI89">
        <f t="shared" si="125"/>
        <v>0.95029728893754084</v>
      </c>
      <c r="BJ89">
        <f t="shared" si="126"/>
        <v>0.13261650073498477</v>
      </c>
      <c r="BK89">
        <f t="shared" si="127"/>
        <v>0.86738349926501523</v>
      </c>
      <c r="BL89">
        <f t="shared" si="128"/>
        <v>1399.9266666666699</v>
      </c>
      <c r="BM89">
        <f t="shared" si="129"/>
        <v>1180.1235015545503</v>
      </c>
      <c r="BN89">
        <f t="shared" si="130"/>
        <v>0.84298951484688311</v>
      </c>
      <c r="BO89">
        <f t="shared" si="131"/>
        <v>0.19597902969376643</v>
      </c>
      <c r="BP89">
        <v>6</v>
      </c>
      <c r="BQ89">
        <v>0.5</v>
      </c>
      <c r="BR89" t="s">
        <v>297</v>
      </c>
      <c r="BS89">
        <v>2</v>
      </c>
      <c r="BT89">
        <v>1607550045</v>
      </c>
      <c r="BU89">
        <v>399.83444444444399</v>
      </c>
      <c r="BV89">
        <v>399.97788888888903</v>
      </c>
      <c r="BW89">
        <v>0.73035944444444401</v>
      </c>
      <c r="BX89">
        <v>0.31881166666666699</v>
      </c>
      <c r="BY89">
        <v>398.82233333333301</v>
      </c>
      <c r="BZ89">
        <v>0.67036233333333295</v>
      </c>
      <c r="CA89">
        <v>500.20177777777798</v>
      </c>
      <c r="CB89">
        <v>101.512444444444</v>
      </c>
      <c r="CC89">
        <v>9.9910633333333304E-2</v>
      </c>
      <c r="CD89">
        <v>36.562411111111103</v>
      </c>
      <c r="CE89">
        <v>37.444099999999999</v>
      </c>
      <c r="CF89">
        <v>999.9</v>
      </c>
      <c r="CG89">
        <v>0</v>
      </c>
      <c r="CH89">
        <v>0</v>
      </c>
      <c r="CI89">
        <v>10004.516666666699</v>
      </c>
      <c r="CJ89">
        <v>0</v>
      </c>
      <c r="CK89">
        <v>237.37966666666699</v>
      </c>
      <c r="CL89">
        <v>1399.9266666666699</v>
      </c>
      <c r="CM89">
        <v>0.89999233333333395</v>
      </c>
      <c r="CN89">
        <v>0.1000075</v>
      </c>
      <c r="CO89">
        <v>0</v>
      </c>
      <c r="CP89">
        <v>789.49566666666703</v>
      </c>
      <c r="CQ89">
        <v>4.9994800000000001</v>
      </c>
      <c r="CR89">
        <v>11173.0444444444</v>
      </c>
      <c r="CS89">
        <v>11416.9444444444</v>
      </c>
      <c r="CT89">
        <v>47.020666666666699</v>
      </c>
      <c r="CU89">
        <v>48.125</v>
      </c>
      <c r="CV89">
        <v>47.561999999999998</v>
      </c>
      <c r="CW89">
        <v>48.034444444444397</v>
      </c>
      <c r="CX89">
        <v>49.610777777777798</v>
      </c>
      <c r="CY89">
        <v>1255.42333333333</v>
      </c>
      <c r="CZ89">
        <v>139.50333333333299</v>
      </c>
      <c r="DA89">
        <v>0</v>
      </c>
      <c r="DB89">
        <v>45.200000047683702</v>
      </c>
      <c r="DC89">
        <v>0</v>
      </c>
      <c r="DD89">
        <v>791.08903846153896</v>
      </c>
      <c r="DE89">
        <v>-21.4379145133889</v>
      </c>
      <c r="DF89">
        <v>-310.82735028623398</v>
      </c>
      <c r="DG89">
        <v>11197.265384615401</v>
      </c>
      <c r="DH89">
        <v>15</v>
      </c>
      <c r="DI89">
        <v>1607548763</v>
      </c>
      <c r="DJ89" t="s">
        <v>607</v>
      </c>
      <c r="DK89">
        <v>1607548763</v>
      </c>
      <c r="DL89">
        <v>1607548763</v>
      </c>
      <c r="DM89">
        <v>10</v>
      </c>
      <c r="DN89">
        <v>-4.4999999999999998E-2</v>
      </c>
      <c r="DO89">
        <v>6.0000000000000001E-3</v>
      </c>
      <c r="DP89">
        <v>1.012</v>
      </c>
      <c r="DQ89">
        <v>6.6000000000000003E-2</v>
      </c>
      <c r="DR89">
        <v>400</v>
      </c>
      <c r="DS89">
        <v>0</v>
      </c>
      <c r="DT89">
        <v>0.22</v>
      </c>
      <c r="DU89">
        <v>0.08</v>
      </c>
      <c r="DV89">
        <v>-8.5400624593736596E-2</v>
      </c>
      <c r="DW89">
        <v>0.80217938530161503</v>
      </c>
      <c r="DX89">
        <v>7.0671314815850705E-2</v>
      </c>
      <c r="DY89">
        <v>0</v>
      </c>
      <c r="DZ89">
        <v>-9.5409796774193603E-2</v>
      </c>
      <c r="EA89">
        <v>-0.64758077999999997</v>
      </c>
      <c r="EB89">
        <v>6.5232995793531895E-2</v>
      </c>
      <c r="EC89">
        <v>0</v>
      </c>
      <c r="ED89">
        <v>0.47332229032258</v>
      </c>
      <c r="EE89">
        <v>-0.67154216129032196</v>
      </c>
      <c r="EF89">
        <v>5.0381275159107002E-2</v>
      </c>
      <c r="EG89">
        <v>0</v>
      </c>
      <c r="EH89">
        <v>0</v>
      </c>
      <c r="EI89">
        <v>3</v>
      </c>
      <c r="EJ89" t="s">
        <v>320</v>
      </c>
      <c r="EK89">
        <v>100</v>
      </c>
      <c r="EL89">
        <v>100</v>
      </c>
      <c r="EM89">
        <v>1.012</v>
      </c>
      <c r="EN89">
        <v>6.0199999999999997E-2</v>
      </c>
      <c r="EO89">
        <v>1.1786636684171301</v>
      </c>
      <c r="EP89">
        <v>-1.6043650578588901E-5</v>
      </c>
      <c r="EQ89">
        <v>-1.15305589960158E-6</v>
      </c>
      <c r="ER89">
        <v>3.6581349982770798E-10</v>
      </c>
      <c r="ES89">
        <v>6.9037324073091003E-2</v>
      </c>
      <c r="ET89">
        <v>-1.48585495900011E-2</v>
      </c>
      <c r="EU89">
        <v>2.0620247853856302E-3</v>
      </c>
      <c r="EV89">
        <v>-2.1578943166311499E-5</v>
      </c>
      <c r="EW89">
        <v>18</v>
      </c>
      <c r="EX89">
        <v>2225</v>
      </c>
      <c r="EY89">
        <v>1</v>
      </c>
      <c r="EZ89">
        <v>25</v>
      </c>
      <c r="FA89">
        <v>21.4</v>
      </c>
      <c r="FB89">
        <v>21.4</v>
      </c>
      <c r="FC89">
        <v>2</v>
      </c>
      <c r="FD89">
        <v>505.18200000000002</v>
      </c>
      <c r="FE89">
        <v>469.24400000000003</v>
      </c>
      <c r="FF89">
        <v>35.477899999999998</v>
      </c>
      <c r="FG89">
        <v>35.169899999999998</v>
      </c>
      <c r="FH89">
        <v>30</v>
      </c>
      <c r="FI89">
        <v>35.029600000000002</v>
      </c>
      <c r="FJ89">
        <v>35.0627</v>
      </c>
      <c r="FK89">
        <v>18.743099999999998</v>
      </c>
      <c r="FL89">
        <v>100</v>
      </c>
      <c r="FM89">
        <v>0</v>
      </c>
      <c r="FN89">
        <v>-999.9</v>
      </c>
      <c r="FO89">
        <v>400</v>
      </c>
      <c r="FP89">
        <v>60.831200000000003</v>
      </c>
      <c r="FQ89">
        <v>97.751400000000004</v>
      </c>
      <c r="FR89">
        <v>101.85</v>
      </c>
    </row>
    <row r="90" spans="1:174" x14ac:dyDescent="0.25">
      <c r="A90">
        <v>74</v>
      </c>
      <c r="B90">
        <v>1607550100.5</v>
      </c>
      <c r="C90">
        <v>16686.4000000954</v>
      </c>
      <c r="D90" t="s">
        <v>633</v>
      </c>
      <c r="E90" t="s">
        <v>634</v>
      </c>
      <c r="F90" t="s">
        <v>630</v>
      </c>
      <c r="G90" t="s">
        <v>391</v>
      </c>
      <c r="H90">
        <v>1607550092.5</v>
      </c>
      <c r="I90">
        <f t="shared" si="88"/>
        <v>2.1429672252308682E-4</v>
      </c>
      <c r="J90">
        <f t="shared" si="89"/>
        <v>0.21429672252308682</v>
      </c>
      <c r="K90">
        <f t="shared" si="90"/>
        <v>1.0317965387187391E-3</v>
      </c>
      <c r="L90">
        <f t="shared" si="91"/>
        <v>399.911838709677</v>
      </c>
      <c r="M90">
        <f t="shared" si="92"/>
        <v>359.82987615161971</v>
      </c>
      <c r="N90">
        <f t="shared" si="93"/>
        <v>36.560712581926985</v>
      </c>
      <c r="O90">
        <f t="shared" si="94"/>
        <v>40.633262444871697</v>
      </c>
      <c r="P90">
        <f t="shared" si="95"/>
        <v>3.2924757249608223E-3</v>
      </c>
      <c r="Q90">
        <f t="shared" si="96"/>
        <v>2.9558284236879819</v>
      </c>
      <c r="R90">
        <f t="shared" si="97"/>
        <v>3.2904396053390107E-3</v>
      </c>
      <c r="S90">
        <f t="shared" si="98"/>
        <v>2.0567075813399732E-3</v>
      </c>
      <c r="T90">
        <f t="shared" si="99"/>
        <v>231.2934434521278</v>
      </c>
      <c r="U90">
        <f t="shared" si="100"/>
        <v>37.887031195417741</v>
      </c>
      <c r="V90">
        <f t="shared" si="101"/>
        <v>37.456845161290303</v>
      </c>
      <c r="W90">
        <f t="shared" si="102"/>
        <v>6.4638081990483744</v>
      </c>
      <c r="X90">
        <f t="shared" si="103"/>
        <v>0.95557111486672552</v>
      </c>
      <c r="Y90">
        <f t="shared" si="104"/>
        <v>5.8939167351983554E-2</v>
      </c>
      <c r="Z90">
        <f t="shared" si="105"/>
        <v>6.1679519645383865</v>
      </c>
      <c r="AA90">
        <f t="shared" si="106"/>
        <v>6.404869031696391</v>
      </c>
      <c r="AB90">
        <f t="shared" si="107"/>
        <v>-9.4504854632681283</v>
      </c>
      <c r="AC90">
        <f t="shared" si="108"/>
        <v>-136.8110834396725</v>
      </c>
      <c r="AD90">
        <f t="shared" si="109"/>
        <v>-11.024403198401506</v>
      </c>
      <c r="AE90">
        <f t="shared" si="110"/>
        <v>74.007471350785664</v>
      </c>
      <c r="AF90">
        <v>0</v>
      </c>
      <c r="AG90">
        <v>0</v>
      </c>
      <c r="AH90">
        <f t="shared" si="111"/>
        <v>1</v>
      </c>
      <c r="AI90">
        <f t="shared" si="112"/>
        <v>0</v>
      </c>
      <c r="AJ90">
        <f t="shared" si="113"/>
        <v>52009.35233237096</v>
      </c>
      <c r="AK90" t="s">
        <v>294</v>
      </c>
      <c r="AL90">
        <v>10143.9</v>
      </c>
      <c r="AM90">
        <v>715.47692307692296</v>
      </c>
      <c r="AN90">
        <v>3262.08</v>
      </c>
      <c r="AO90">
        <f t="shared" si="114"/>
        <v>0.78066849277855754</v>
      </c>
      <c r="AP90">
        <v>-0.57774747981622299</v>
      </c>
      <c r="AQ90" t="s">
        <v>635</v>
      </c>
      <c r="AR90">
        <v>15382</v>
      </c>
      <c r="AS90">
        <v>775.07396000000006</v>
      </c>
      <c r="AT90">
        <v>818.07</v>
      </c>
      <c r="AU90">
        <f t="shared" si="115"/>
        <v>5.2557898468346242E-2</v>
      </c>
      <c r="AV90">
        <v>0.5</v>
      </c>
      <c r="AW90">
        <f t="shared" si="116"/>
        <v>1180.1994692962853</v>
      </c>
      <c r="AX90">
        <f t="shared" si="117"/>
        <v>1.0317965387187391E-3</v>
      </c>
      <c r="AY90">
        <f t="shared" si="118"/>
        <v>31.014401939835142</v>
      </c>
      <c r="AZ90">
        <f t="shared" si="119"/>
        <v>4.9040801272351789E-4</v>
      </c>
      <c r="BA90">
        <f t="shared" si="120"/>
        <v>2.9875316293226737</v>
      </c>
      <c r="BB90" t="s">
        <v>636</v>
      </c>
      <c r="BC90">
        <v>775.07396000000006</v>
      </c>
      <c r="BD90">
        <v>562.67999999999995</v>
      </c>
      <c r="BE90">
        <f t="shared" si="121"/>
        <v>0.312185998753163</v>
      </c>
      <c r="BF90">
        <f t="shared" si="122"/>
        <v>0.16835443831003555</v>
      </c>
      <c r="BG90">
        <f t="shared" si="123"/>
        <v>0.90539008668593013</v>
      </c>
      <c r="BH90">
        <f t="shared" si="124"/>
        <v>0.41909299622856466</v>
      </c>
      <c r="BI90">
        <f t="shared" si="125"/>
        <v>0.95971375443124218</v>
      </c>
      <c r="BJ90">
        <f t="shared" si="126"/>
        <v>0.1222201754117643</v>
      </c>
      <c r="BK90">
        <f t="shared" si="127"/>
        <v>0.87777982458823567</v>
      </c>
      <c r="BL90">
        <f t="shared" si="128"/>
        <v>1400.0174193548401</v>
      </c>
      <c r="BM90">
        <f t="shared" si="129"/>
        <v>1180.1994692962853</v>
      </c>
      <c r="BN90">
        <f t="shared" si="130"/>
        <v>0.84298913212104754</v>
      </c>
      <c r="BO90">
        <f t="shared" si="131"/>
        <v>0.19597826424209511</v>
      </c>
      <c r="BP90">
        <v>6</v>
      </c>
      <c r="BQ90">
        <v>0.5</v>
      </c>
      <c r="BR90" t="s">
        <v>297</v>
      </c>
      <c r="BS90">
        <v>2</v>
      </c>
      <c r="BT90">
        <v>1607550092.5</v>
      </c>
      <c r="BU90">
        <v>399.911838709677</v>
      </c>
      <c r="BV90">
        <v>400.01587096774199</v>
      </c>
      <c r="BW90">
        <v>0.58007822580645196</v>
      </c>
      <c r="BX90">
        <v>0.32318406451612902</v>
      </c>
      <c r="BY90">
        <v>398.899838709677</v>
      </c>
      <c r="BZ90">
        <v>0.51818987096774205</v>
      </c>
      <c r="CA90">
        <v>500.21941935483898</v>
      </c>
      <c r="CB90">
        <v>101.50554838709699</v>
      </c>
      <c r="CC90">
        <v>0.100001916129032</v>
      </c>
      <c r="CD90">
        <v>36.598312903225803</v>
      </c>
      <c r="CE90">
        <v>37.456845161290303</v>
      </c>
      <c r="CF90">
        <v>999.9</v>
      </c>
      <c r="CG90">
        <v>0</v>
      </c>
      <c r="CH90">
        <v>0</v>
      </c>
      <c r="CI90">
        <v>10000.018709677401</v>
      </c>
      <c r="CJ90">
        <v>0</v>
      </c>
      <c r="CK90">
        <v>235.10109677419399</v>
      </c>
      <c r="CL90">
        <v>1400.0174193548401</v>
      </c>
      <c r="CM90">
        <v>0.90000416129032201</v>
      </c>
      <c r="CN90">
        <v>9.9995403225806398E-2</v>
      </c>
      <c r="CO90">
        <v>0</v>
      </c>
      <c r="CP90">
        <v>775.30858064516099</v>
      </c>
      <c r="CQ90">
        <v>4.9994800000000001</v>
      </c>
      <c r="CR90">
        <v>10973.038709677399</v>
      </c>
      <c r="CS90">
        <v>11417.7419354839</v>
      </c>
      <c r="CT90">
        <v>47.064161290322602</v>
      </c>
      <c r="CU90">
        <v>48.125</v>
      </c>
      <c r="CV90">
        <v>47.561999999999998</v>
      </c>
      <c r="CW90">
        <v>48.014000000000003</v>
      </c>
      <c r="CX90">
        <v>49.608741935483899</v>
      </c>
      <c r="CY90">
        <v>1255.5229032258101</v>
      </c>
      <c r="CZ90">
        <v>139.49451612903201</v>
      </c>
      <c r="DA90">
        <v>0</v>
      </c>
      <c r="DB90">
        <v>51.900000095367403</v>
      </c>
      <c r="DC90">
        <v>0</v>
      </c>
      <c r="DD90">
        <v>775.07396000000006</v>
      </c>
      <c r="DE90">
        <v>-25.7843076920812</v>
      </c>
      <c r="DF90">
        <v>-334.56923074292598</v>
      </c>
      <c r="DG90">
        <v>10969.896000000001</v>
      </c>
      <c r="DH90">
        <v>15</v>
      </c>
      <c r="DI90">
        <v>1607548763</v>
      </c>
      <c r="DJ90" t="s">
        <v>607</v>
      </c>
      <c r="DK90">
        <v>1607548763</v>
      </c>
      <c r="DL90">
        <v>1607548763</v>
      </c>
      <c r="DM90">
        <v>10</v>
      </c>
      <c r="DN90">
        <v>-4.4999999999999998E-2</v>
      </c>
      <c r="DO90">
        <v>6.0000000000000001E-3</v>
      </c>
      <c r="DP90">
        <v>1.012</v>
      </c>
      <c r="DQ90">
        <v>6.6000000000000003E-2</v>
      </c>
      <c r="DR90">
        <v>400</v>
      </c>
      <c r="DS90">
        <v>0</v>
      </c>
      <c r="DT90">
        <v>0.22</v>
      </c>
      <c r="DU90">
        <v>0.08</v>
      </c>
      <c r="DV90">
        <v>6.8752199090281105E-4</v>
      </c>
      <c r="DW90">
        <v>0.122587771286283</v>
      </c>
      <c r="DX90">
        <v>2.54946350969396E-2</v>
      </c>
      <c r="DY90">
        <v>1</v>
      </c>
      <c r="DZ90">
        <v>-0.104177180645161</v>
      </c>
      <c r="EA90">
        <v>-0.104887790322581</v>
      </c>
      <c r="EB90">
        <v>2.9209270502352901E-2</v>
      </c>
      <c r="EC90">
        <v>1</v>
      </c>
      <c r="ED90">
        <v>0.25758803225806398</v>
      </c>
      <c r="EE90">
        <v>-8.1175548387097299E-2</v>
      </c>
      <c r="EF90">
        <v>6.0542786975284297E-3</v>
      </c>
      <c r="EG90">
        <v>1</v>
      </c>
      <c r="EH90">
        <v>3</v>
      </c>
      <c r="EI90">
        <v>3</v>
      </c>
      <c r="EJ90" t="s">
        <v>299</v>
      </c>
      <c r="EK90">
        <v>100</v>
      </c>
      <c r="EL90">
        <v>100</v>
      </c>
      <c r="EM90">
        <v>1.012</v>
      </c>
      <c r="EN90">
        <v>6.2E-2</v>
      </c>
      <c r="EO90">
        <v>1.1786636684171301</v>
      </c>
      <c r="EP90">
        <v>-1.6043650578588901E-5</v>
      </c>
      <c r="EQ90">
        <v>-1.15305589960158E-6</v>
      </c>
      <c r="ER90">
        <v>3.6581349982770798E-10</v>
      </c>
      <c r="ES90">
        <v>6.9037324073091003E-2</v>
      </c>
      <c r="ET90">
        <v>-1.48585495900011E-2</v>
      </c>
      <c r="EU90">
        <v>2.0620247853856302E-3</v>
      </c>
      <c r="EV90">
        <v>-2.1578943166311499E-5</v>
      </c>
      <c r="EW90">
        <v>18</v>
      </c>
      <c r="EX90">
        <v>2225</v>
      </c>
      <c r="EY90">
        <v>1</v>
      </c>
      <c r="EZ90">
        <v>25</v>
      </c>
      <c r="FA90">
        <v>22.3</v>
      </c>
      <c r="FB90">
        <v>22.3</v>
      </c>
      <c r="FC90">
        <v>2</v>
      </c>
      <c r="FD90">
        <v>504.97800000000001</v>
      </c>
      <c r="FE90">
        <v>469.04500000000002</v>
      </c>
      <c r="FF90">
        <v>35.460299999999997</v>
      </c>
      <c r="FG90">
        <v>35.160200000000003</v>
      </c>
      <c r="FH90">
        <v>30</v>
      </c>
      <c r="FI90">
        <v>35.020000000000003</v>
      </c>
      <c r="FJ90">
        <v>35.051099999999998</v>
      </c>
      <c r="FK90">
        <v>18.752700000000001</v>
      </c>
      <c r="FL90">
        <v>100</v>
      </c>
      <c r="FM90">
        <v>0</v>
      </c>
      <c r="FN90">
        <v>-999.9</v>
      </c>
      <c r="FO90">
        <v>400</v>
      </c>
      <c r="FP90">
        <v>60.831200000000003</v>
      </c>
      <c r="FQ90">
        <v>97.7517</v>
      </c>
      <c r="FR90">
        <v>101.852</v>
      </c>
    </row>
    <row r="91" spans="1:174" x14ac:dyDescent="0.25">
      <c r="A91">
        <v>75</v>
      </c>
      <c r="B91">
        <v>1607550198</v>
      </c>
      <c r="C91">
        <v>16783.9000000954</v>
      </c>
      <c r="D91" t="s">
        <v>637</v>
      </c>
      <c r="E91" t="s">
        <v>638</v>
      </c>
      <c r="F91" t="s">
        <v>630</v>
      </c>
      <c r="G91" t="s">
        <v>391</v>
      </c>
      <c r="H91">
        <v>1607550190.5</v>
      </c>
      <c r="I91">
        <f t="shared" si="88"/>
        <v>5.6574459607650106E-4</v>
      </c>
      <c r="J91">
        <f t="shared" si="89"/>
        <v>0.56574459607650107</v>
      </c>
      <c r="K91">
        <f t="shared" si="90"/>
        <v>-0.42396000457244853</v>
      </c>
      <c r="L91">
        <f t="shared" si="91"/>
        <v>400.22665000000001</v>
      </c>
      <c r="M91">
        <f t="shared" si="92"/>
        <v>434.24013738428624</v>
      </c>
      <c r="N91">
        <f t="shared" si="93"/>
        <v>44.124032380049947</v>
      </c>
      <c r="O91">
        <f t="shared" si="94"/>
        <v>40.667852056086701</v>
      </c>
      <c r="P91">
        <f t="shared" si="95"/>
        <v>8.8520225804596432E-3</v>
      </c>
      <c r="Q91">
        <f t="shared" si="96"/>
        <v>2.9562312443673662</v>
      </c>
      <c r="R91">
        <f t="shared" si="97"/>
        <v>8.8373233490566024E-3</v>
      </c>
      <c r="S91">
        <f t="shared" si="98"/>
        <v>5.5246456990844222E-3</v>
      </c>
      <c r="T91">
        <f t="shared" si="99"/>
        <v>104.53289363395723</v>
      </c>
      <c r="U91">
        <f t="shared" si="100"/>
        <v>37.027180353164752</v>
      </c>
      <c r="V91">
        <f t="shared" si="101"/>
        <v>37.273245000000003</v>
      </c>
      <c r="W91">
        <f t="shared" si="102"/>
        <v>6.3995234673273327</v>
      </c>
      <c r="X91">
        <f t="shared" si="103"/>
        <v>1.6679031803253683</v>
      </c>
      <c r="Y91">
        <f t="shared" si="104"/>
        <v>0.10268753651416949</v>
      </c>
      <c r="Z91">
        <f t="shared" si="105"/>
        <v>6.1566844961670739</v>
      </c>
      <c r="AA91">
        <f t="shared" si="106"/>
        <v>6.2968359308131632</v>
      </c>
      <c r="AB91">
        <f t="shared" si="107"/>
        <v>-24.949336686973698</v>
      </c>
      <c r="AC91">
        <f t="shared" si="108"/>
        <v>-112.89104209502396</v>
      </c>
      <c r="AD91">
        <f t="shared" si="109"/>
        <v>-9.0861059516404818</v>
      </c>
      <c r="AE91">
        <f t="shared" si="110"/>
        <v>-42.393591099680904</v>
      </c>
      <c r="AF91">
        <v>0</v>
      </c>
      <c r="AG91">
        <v>0</v>
      </c>
      <c r="AH91">
        <f t="shared" si="111"/>
        <v>1</v>
      </c>
      <c r="AI91">
        <f t="shared" si="112"/>
        <v>0</v>
      </c>
      <c r="AJ91">
        <f t="shared" si="113"/>
        <v>52026.50427039896</v>
      </c>
      <c r="AK91" t="s">
        <v>294</v>
      </c>
      <c r="AL91">
        <v>10143.9</v>
      </c>
      <c r="AM91">
        <v>715.47692307692296</v>
      </c>
      <c r="AN91">
        <v>3262.08</v>
      </c>
      <c r="AO91">
        <f t="shared" si="114"/>
        <v>0.78066849277855754</v>
      </c>
      <c r="AP91">
        <v>-0.57774747981622299</v>
      </c>
      <c r="AQ91" t="s">
        <v>639</v>
      </c>
      <c r="AR91">
        <v>15420.4</v>
      </c>
      <c r="AS91">
        <v>1404.5125</v>
      </c>
      <c r="AT91">
        <v>1835.96</v>
      </c>
      <c r="AU91">
        <f t="shared" si="115"/>
        <v>0.23499831151005468</v>
      </c>
      <c r="AV91">
        <v>0.5</v>
      </c>
      <c r="AW91">
        <f t="shared" si="116"/>
        <v>533.39237215569744</v>
      </c>
      <c r="AX91">
        <f t="shared" si="117"/>
        <v>-0.42396000457244853</v>
      </c>
      <c r="AY91">
        <f t="shared" si="118"/>
        <v>62.673153414465801</v>
      </c>
      <c r="AZ91">
        <f t="shared" si="119"/>
        <v>2.8831959973901506E-4</v>
      </c>
      <c r="BA91">
        <f t="shared" si="120"/>
        <v>0.77677073574587674</v>
      </c>
      <c r="BB91" t="s">
        <v>640</v>
      </c>
      <c r="BC91">
        <v>1404.5125</v>
      </c>
      <c r="BD91">
        <v>875.63</v>
      </c>
      <c r="BE91">
        <f t="shared" si="121"/>
        <v>0.5230669513497026</v>
      </c>
      <c r="BF91">
        <f t="shared" si="122"/>
        <v>0.44927004258952646</v>
      </c>
      <c r="BG91">
        <f t="shared" si="123"/>
        <v>0.59759056338913452</v>
      </c>
      <c r="BH91">
        <f t="shared" si="124"/>
        <v>0.38505490077082133</v>
      </c>
      <c r="BI91">
        <f t="shared" si="125"/>
        <v>0.56000874770131182</v>
      </c>
      <c r="BJ91">
        <f t="shared" si="126"/>
        <v>0.28009314790197098</v>
      </c>
      <c r="BK91">
        <f t="shared" si="127"/>
        <v>0.71990685209802896</v>
      </c>
      <c r="BL91">
        <f t="shared" si="128"/>
        <v>632.73961612799997</v>
      </c>
      <c r="BM91">
        <f t="shared" si="129"/>
        <v>533.39237215569744</v>
      </c>
      <c r="BN91">
        <f t="shared" si="130"/>
        <v>0.84298874064461127</v>
      </c>
      <c r="BO91">
        <f t="shared" si="131"/>
        <v>0.19597748128922254</v>
      </c>
      <c r="BP91">
        <v>6</v>
      </c>
      <c r="BQ91">
        <v>0.5</v>
      </c>
      <c r="BR91" t="s">
        <v>297</v>
      </c>
      <c r="BS91">
        <v>2</v>
      </c>
      <c r="BT91">
        <v>1607550190.5</v>
      </c>
      <c r="BU91">
        <v>400.22665000000001</v>
      </c>
      <c r="BV91">
        <v>399.98970000000003</v>
      </c>
      <c r="BW91">
        <v>1.0105842</v>
      </c>
      <c r="BX91">
        <v>0.33263635000000003</v>
      </c>
      <c r="BY91">
        <v>399.21499999999997</v>
      </c>
      <c r="BZ91">
        <v>0.95384225</v>
      </c>
      <c r="CA91">
        <v>500.19144999999997</v>
      </c>
      <c r="CB91">
        <v>101.5121</v>
      </c>
      <c r="CC91">
        <v>9.9954210000000002E-2</v>
      </c>
      <c r="CD91">
        <v>36.564914999999999</v>
      </c>
      <c r="CE91">
        <v>37.273245000000003</v>
      </c>
      <c r="CF91">
        <v>999.9</v>
      </c>
      <c r="CG91">
        <v>0</v>
      </c>
      <c r="CH91">
        <v>0</v>
      </c>
      <c r="CI91">
        <v>10001.659</v>
      </c>
      <c r="CJ91">
        <v>0</v>
      </c>
      <c r="CK91">
        <v>249.63759999999999</v>
      </c>
      <c r="CL91">
        <v>703.04401791999999</v>
      </c>
      <c r="CM91">
        <v>0.45000590000000001</v>
      </c>
      <c r="CN91">
        <v>4.9993860000000001E-2</v>
      </c>
      <c r="CO91">
        <v>0.1</v>
      </c>
      <c r="CP91">
        <v>1288.2055</v>
      </c>
      <c r="CQ91">
        <v>2.5247373999999998</v>
      </c>
      <c r="CR91">
        <v>15628.275</v>
      </c>
      <c r="CS91">
        <v>5730.5839999999998</v>
      </c>
      <c r="CT91">
        <v>47.193449999999999</v>
      </c>
      <c r="CU91">
        <v>48.143599999999999</v>
      </c>
      <c r="CV91">
        <v>47.60295</v>
      </c>
      <c r="CW91">
        <v>48.077750000000002</v>
      </c>
      <c r="CX91">
        <v>49.662199999999999</v>
      </c>
      <c r="CY91">
        <v>627.87099999999998</v>
      </c>
      <c r="CZ91">
        <v>69.751999999999995</v>
      </c>
      <c r="DA91">
        <v>2.8965000000000001</v>
      </c>
      <c r="DB91">
        <v>9.2999999523162806</v>
      </c>
      <c r="DC91">
        <v>2</v>
      </c>
      <c r="DD91">
        <v>1404.5125</v>
      </c>
      <c r="DE91">
        <v>-3259.0196752188299</v>
      </c>
      <c r="DF91">
        <v>-161700.65823373801</v>
      </c>
      <c r="DG91">
        <v>38540.432142857098</v>
      </c>
      <c r="DH91">
        <v>15</v>
      </c>
      <c r="DI91">
        <v>1607548763</v>
      </c>
      <c r="DJ91" t="s">
        <v>607</v>
      </c>
      <c r="DK91">
        <v>1607548763</v>
      </c>
      <c r="DL91">
        <v>1607548763</v>
      </c>
      <c r="DM91">
        <v>10</v>
      </c>
      <c r="DN91">
        <v>-4.4999999999999998E-2</v>
      </c>
      <c r="DO91">
        <v>6.0000000000000001E-3</v>
      </c>
      <c r="DP91">
        <v>1.012</v>
      </c>
      <c r="DQ91">
        <v>6.6000000000000003E-2</v>
      </c>
      <c r="DR91">
        <v>400</v>
      </c>
      <c r="DS91">
        <v>0</v>
      </c>
      <c r="DT91">
        <v>0.22</v>
      </c>
      <c r="DU91">
        <v>0.08</v>
      </c>
      <c r="DV91">
        <v>-0.39658951295937001</v>
      </c>
      <c r="DW91">
        <v>1.9401485858324901</v>
      </c>
      <c r="DX91">
        <v>0.16149130212652699</v>
      </c>
      <c r="DY91">
        <v>0</v>
      </c>
      <c r="DZ91">
        <v>0.20387226774193501</v>
      </c>
      <c r="EA91">
        <v>-1.69243071774194</v>
      </c>
      <c r="EB91">
        <v>0.15743023291602501</v>
      </c>
      <c r="EC91">
        <v>0</v>
      </c>
      <c r="ED91">
        <v>0.68207129032258096</v>
      </c>
      <c r="EE91">
        <v>-1.14362690322581</v>
      </c>
      <c r="EF91">
        <v>8.6312930074308597E-2</v>
      </c>
      <c r="EG91">
        <v>0</v>
      </c>
      <c r="EH91">
        <v>0</v>
      </c>
      <c r="EI91">
        <v>3</v>
      </c>
      <c r="EJ91" t="s">
        <v>320</v>
      </c>
      <c r="EK91">
        <v>100</v>
      </c>
      <c r="EL91">
        <v>100</v>
      </c>
      <c r="EM91">
        <v>1.0109999999999999</v>
      </c>
      <c r="EN91">
        <v>5.8099999999999999E-2</v>
      </c>
      <c r="EO91">
        <v>1.1786636684171301</v>
      </c>
      <c r="EP91">
        <v>-1.6043650578588901E-5</v>
      </c>
      <c r="EQ91">
        <v>-1.15305589960158E-6</v>
      </c>
      <c r="ER91">
        <v>3.6581349982770798E-10</v>
      </c>
      <c r="ES91">
        <v>6.9037324073091003E-2</v>
      </c>
      <c r="ET91">
        <v>-1.48585495900011E-2</v>
      </c>
      <c r="EU91">
        <v>2.0620247853856302E-3</v>
      </c>
      <c r="EV91">
        <v>-2.1578943166311499E-5</v>
      </c>
      <c r="EW91">
        <v>18</v>
      </c>
      <c r="EX91">
        <v>2225</v>
      </c>
      <c r="EY91">
        <v>1</v>
      </c>
      <c r="EZ91">
        <v>25</v>
      </c>
      <c r="FA91">
        <v>23.9</v>
      </c>
      <c r="FB91">
        <v>23.9</v>
      </c>
      <c r="FC91">
        <v>2</v>
      </c>
      <c r="FD91">
        <v>506.69499999999999</v>
      </c>
      <c r="FE91">
        <v>468.89400000000001</v>
      </c>
      <c r="FF91">
        <v>35.400100000000002</v>
      </c>
      <c r="FG91">
        <v>35.150599999999997</v>
      </c>
      <c r="FH91">
        <v>29.9998</v>
      </c>
      <c r="FI91">
        <v>35.003999999999998</v>
      </c>
      <c r="FJ91">
        <v>35.038200000000003</v>
      </c>
      <c r="FK91">
        <v>18.752300000000002</v>
      </c>
      <c r="FL91">
        <v>100</v>
      </c>
      <c r="FM91">
        <v>0</v>
      </c>
      <c r="FN91">
        <v>-999.9</v>
      </c>
      <c r="FO91">
        <v>400</v>
      </c>
      <c r="FP91">
        <v>60.831200000000003</v>
      </c>
      <c r="FQ91">
        <v>97.754300000000001</v>
      </c>
      <c r="FR91">
        <v>101.85299999999999</v>
      </c>
    </row>
    <row r="92" spans="1:174" x14ac:dyDescent="0.25">
      <c r="A92">
        <v>76</v>
      </c>
      <c r="B92">
        <v>1607550234.5999999</v>
      </c>
      <c r="C92">
        <v>16820.5</v>
      </c>
      <c r="D92" t="s">
        <v>641</v>
      </c>
      <c r="E92" t="s">
        <v>642</v>
      </c>
      <c r="F92" t="s">
        <v>630</v>
      </c>
      <c r="G92" t="s">
        <v>391</v>
      </c>
      <c r="H92">
        <v>1607550226.8499999</v>
      </c>
      <c r="I92">
        <f t="shared" si="88"/>
        <v>3.0761331413328664E-4</v>
      </c>
      <c r="J92">
        <f t="shared" si="89"/>
        <v>0.30761331413328663</v>
      </c>
      <c r="K92">
        <f t="shared" si="90"/>
        <v>-0.70629488789989603</v>
      </c>
      <c r="L92">
        <f t="shared" si="91"/>
        <v>400.70563333333303</v>
      </c>
      <c r="M92">
        <f t="shared" si="92"/>
        <v>580.63045617382681</v>
      </c>
      <c r="N92">
        <f t="shared" si="93"/>
        <v>58.999302674656541</v>
      </c>
      <c r="O92">
        <f t="shared" si="94"/>
        <v>40.71669457413995</v>
      </c>
      <c r="P92">
        <f t="shared" si="95"/>
        <v>4.9425140757795314E-3</v>
      </c>
      <c r="Q92">
        <f t="shared" si="96"/>
        <v>2.9556565904854297</v>
      </c>
      <c r="R92">
        <f t="shared" si="97"/>
        <v>4.9379270218167957E-3</v>
      </c>
      <c r="S92">
        <f t="shared" si="98"/>
        <v>3.0866161530489974E-3</v>
      </c>
      <c r="T92">
        <f t="shared" si="99"/>
        <v>231.28521772762886</v>
      </c>
      <c r="U92">
        <f t="shared" si="100"/>
        <v>37.814040494881397</v>
      </c>
      <c r="V92">
        <f t="shared" si="101"/>
        <v>36.711136666666697</v>
      </c>
      <c r="W92">
        <f t="shared" si="102"/>
        <v>6.2061479058337001</v>
      </c>
      <c r="X92">
        <f t="shared" si="103"/>
        <v>1.1644987961445963</v>
      </c>
      <c r="Y92">
        <f t="shared" si="104"/>
        <v>7.1632705917313064E-2</v>
      </c>
      <c r="Z92">
        <f t="shared" si="105"/>
        <v>6.1513765539709837</v>
      </c>
      <c r="AA92">
        <f t="shared" si="106"/>
        <v>6.1345151999163869</v>
      </c>
      <c r="AB92">
        <f t="shared" si="107"/>
        <v>-13.565747153277941</v>
      </c>
      <c r="AC92">
        <f t="shared" si="108"/>
        <v>-25.809698803673651</v>
      </c>
      <c r="AD92">
        <f t="shared" si="109"/>
        <v>-2.0719054377936632</v>
      </c>
      <c r="AE92">
        <f t="shared" si="110"/>
        <v>189.83786633288358</v>
      </c>
      <c r="AF92">
        <v>0</v>
      </c>
      <c r="AG92">
        <v>0</v>
      </c>
      <c r="AH92">
        <f t="shared" si="111"/>
        <v>1</v>
      </c>
      <c r="AI92">
        <f t="shared" si="112"/>
        <v>0</v>
      </c>
      <c r="AJ92">
        <f t="shared" si="113"/>
        <v>52012.891407198178</v>
      </c>
      <c r="AK92" t="s">
        <v>294</v>
      </c>
      <c r="AL92">
        <v>10143.9</v>
      </c>
      <c r="AM92">
        <v>715.47692307692296</v>
      </c>
      <c r="AN92">
        <v>3262.08</v>
      </c>
      <c r="AO92">
        <f t="shared" si="114"/>
        <v>0.78066849277855754</v>
      </c>
      <c r="AP92">
        <v>-0.57774747981622299</v>
      </c>
      <c r="AQ92" t="s">
        <v>643</v>
      </c>
      <c r="AR92">
        <v>15415.7</v>
      </c>
      <c r="AS92">
        <v>1646.1069230769201</v>
      </c>
      <c r="AT92">
        <v>1703.17</v>
      </c>
      <c r="AU92">
        <f t="shared" si="115"/>
        <v>3.3504040655413125E-2</v>
      </c>
      <c r="AV92">
        <v>0.5</v>
      </c>
      <c r="AW92">
        <f t="shared" si="116"/>
        <v>1180.1570215543693</v>
      </c>
      <c r="AX92">
        <f t="shared" si="117"/>
        <v>-0.70629488789989603</v>
      </c>
      <c r="AY92">
        <f t="shared" si="118"/>
        <v>19.770014414964425</v>
      </c>
      <c r="AZ92">
        <f t="shared" si="119"/>
        <v>-1.0892398700841092E-4</v>
      </c>
      <c r="BA92">
        <f t="shared" si="120"/>
        <v>0.91529911870218461</v>
      </c>
      <c r="BB92" t="s">
        <v>644</v>
      </c>
      <c r="BC92">
        <v>1646.1069230769201</v>
      </c>
      <c r="BD92">
        <v>873.47</v>
      </c>
      <c r="BE92">
        <f t="shared" si="121"/>
        <v>0.4871504312546604</v>
      </c>
      <c r="BF92">
        <f t="shared" si="122"/>
        <v>6.8775553721923538E-2</v>
      </c>
      <c r="BG92">
        <f t="shared" si="123"/>
        <v>0.65264316903973441</v>
      </c>
      <c r="BH92">
        <f t="shared" si="124"/>
        <v>5.7774098306780083E-2</v>
      </c>
      <c r="BI92">
        <f t="shared" si="125"/>
        <v>0.61215271988265507</v>
      </c>
      <c r="BJ92">
        <f t="shared" si="126"/>
        <v>3.6494216789513749E-2</v>
      </c>
      <c r="BK92">
        <f t="shared" si="127"/>
        <v>0.9635057832104863</v>
      </c>
      <c r="BL92">
        <f t="shared" si="128"/>
        <v>1399.9670000000001</v>
      </c>
      <c r="BM92">
        <f t="shared" si="129"/>
        <v>1180.1570215543693</v>
      </c>
      <c r="BN92">
        <f t="shared" si="130"/>
        <v>0.84298917156930786</v>
      </c>
      <c r="BO92">
        <f t="shared" si="131"/>
        <v>0.1959783431386157</v>
      </c>
      <c r="BP92">
        <v>6</v>
      </c>
      <c r="BQ92">
        <v>0.5</v>
      </c>
      <c r="BR92" t="s">
        <v>297</v>
      </c>
      <c r="BS92">
        <v>2</v>
      </c>
      <c r="BT92">
        <v>1607550226.8499999</v>
      </c>
      <c r="BU92">
        <v>400.70563333333303</v>
      </c>
      <c r="BV92">
        <v>400.00626666666699</v>
      </c>
      <c r="BW92">
        <v>0.70495969999999997</v>
      </c>
      <c r="BX92">
        <v>0.336227533333333</v>
      </c>
      <c r="BY92">
        <v>399.69423333333299</v>
      </c>
      <c r="BZ92">
        <v>0.64464933333333296</v>
      </c>
      <c r="CA92">
        <v>500.19470000000001</v>
      </c>
      <c r="CB92">
        <v>101.5125</v>
      </c>
      <c r="CC92">
        <v>9.9983546666666701E-2</v>
      </c>
      <c r="CD92">
        <v>36.549163333333297</v>
      </c>
      <c r="CE92">
        <v>36.711136666666697</v>
      </c>
      <c r="CF92">
        <v>999.9</v>
      </c>
      <c r="CG92">
        <v>0</v>
      </c>
      <c r="CH92">
        <v>0</v>
      </c>
      <c r="CI92">
        <v>9998.3590000000004</v>
      </c>
      <c r="CJ92">
        <v>0</v>
      </c>
      <c r="CK92">
        <v>248.45820000000001</v>
      </c>
      <c r="CL92">
        <v>1399.9670000000001</v>
      </c>
      <c r="CM92">
        <v>0.90000303333333398</v>
      </c>
      <c r="CN92">
        <v>9.9996500000000002E-2</v>
      </c>
      <c r="CO92">
        <v>0</v>
      </c>
      <c r="CP92">
        <v>1645.7249999999999</v>
      </c>
      <c r="CQ92">
        <v>4.9994800000000001</v>
      </c>
      <c r="CR92">
        <v>23198.63</v>
      </c>
      <c r="CS92">
        <v>11417.3266666667</v>
      </c>
      <c r="CT92">
        <v>47.245733333333298</v>
      </c>
      <c r="CU92">
        <v>48.162199999999999</v>
      </c>
      <c r="CV92">
        <v>47.682933333333303</v>
      </c>
      <c r="CW92">
        <v>48.057866666666598</v>
      </c>
      <c r="CX92">
        <v>49.720666666666702</v>
      </c>
      <c r="CY92">
        <v>1255.4756666666699</v>
      </c>
      <c r="CZ92">
        <v>139.49133333333299</v>
      </c>
      <c r="DA92">
        <v>0</v>
      </c>
      <c r="DB92">
        <v>34.600000143051098</v>
      </c>
      <c r="DC92">
        <v>0</v>
      </c>
      <c r="DD92">
        <v>1646.1069230769201</v>
      </c>
      <c r="DE92">
        <v>-206.095042796831</v>
      </c>
      <c r="DF92">
        <v>-2757.28547098532</v>
      </c>
      <c r="DG92">
        <v>23204.184615384602</v>
      </c>
      <c r="DH92">
        <v>15</v>
      </c>
      <c r="DI92">
        <v>1607548763</v>
      </c>
      <c r="DJ92" t="s">
        <v>607</v>
      </c>
      <c r="DK92">
        <v>1607548763</v>
      </c>
      <c r="DL92">
        <v>1607548763</v>
      </c>
      <c r="DM92">
        <v>10</v>
      </c>
      <c r="DN92">
        <v>-4.4999999999999998E-2</v>
      </c>
      <c r="DO92">
        <v>6.0000000000000001E-3</v>
      </c>
      <c r="DP92">
        <v>1.012</v>
      </c>
      <c r="DQ92">
        <v>6.6000000000000003E-2</v>
      </c>
      <c r="DR92">
        <v>400</v>
      </c>
      <c r="DS92">
        <v>0</v>
      </c>
      <c r="DT92">
        <v>0.22</v>
      </c>
      <c r="DU92">
        <v>0.08</v>
      </c>
      <c r="DV92">
        <v>-0.710179030062838</v>
      </c>
      <c r="DW92">
        <v>0.24773883901618701</v>
      </c>
      <c r="DX92">
        <v>3.3888958275155499E-2</v>
      </c>
      <c r="DY92">
        <v>1</v>
      </c>
      <c r="DZ92">
        <v>0.70226467741935505</v>
      </c>
      <c r="EA92">
        <v>-0.197259241935485</v>
      </c>
      <c r="EB92">
        <v>3.7060820006758602E-2</v>
      </c>
      <c r="EC92">
        <v>1</v>
      </c>
      <c r="ED92">
        <v>0.37146074193548401</v>
      </c>
      <c r="EE92">
        <v>-0.212990516129033</v>
      </c>
      <c r="EF92">
        <v>1.5935924520419201E-2</v>
      </c>
      <c r="EG92">
        <v>0</v>
      </c>
      <c r="EH92">
        <v>2</v>
      </c>
      <c r="EI92">
        <v>3</v>
      </c>
      <c r="EJ92" t="s">
        <v>305</v>
      </c>
      <c r="EK92">
        <v>100</v>
      </c>
      <c r="EL92">
        <v>100</v>
      </c>
      <c r="EM92">
        <v>1.012</v>
      </c>
      <c r="EN92">
        <v>6.0600000000000001E-2</v>
      </c>
      <c r="EO92">
        <v>1.1786636684171301</v>
      </c>
      <c r="EP92">
        <v>-1.6043650578588901E-5</v>
      </c>
      <c r="EQ92">
        <v>-1.15305589960158E-6</v>
      </c>
      <c r="ER92">
        <v>3.6581349982770798E-10</v>
      </c>
      <c r="ES92">
        <v>6.9037324073091003E-2</v>
      </c>
      <c r="ET92">
        <v>-1.48585495900011E-2</v>
      </c>
      <c r="EU92">
        <v>2.0620247853856302E-3</v>
      </c>
      <c r="EV92">
        <v>-2.1578943166311499E-5</v>
      </c>
      <c r="EW92">
        <v>18</v>
      </c>
      <c r="EX92">
        <v>2225</v>
      </c>
      <c r="EY92">
        <v>1</v>
      </c>
      <c r="EZ92">
        <v>25</v>
      </c>
      <c r="FA92">
        <v>24.5</v>
      </c>
      <c r="FB92">
        <v>24.5</v>
      </c>
      <c r="FC92">
        <v>2</v>
      </c>
      <c r="FD92">
        <v>506.524</v>
      </c>
      <c r="FE92">
        <v>468.83300000000003</v>
      </c>
      <c r="FF92">
        <v>35.395200000000003</v>
      </c>
      <c r="FG92">
        <v>35.147300000000001</v>
      </c>
      <c r="FH92">
        <v>30</v>
      </c>
      <c r="FI92">
        <v>35.001100000000001</v>
      </c>
      <c r="FJ92">
        <v>35.0351</v>
      </c>
      <c r="FK92">
        <v>18.753799999999998</v>
      </c>
      <c r="FL92">
        <v>100</v>
      </c>
      <c r="FM92">
        <v>0</v>
      </c>
      <c r="FN92">
        <v>-999.9</v>
      </c>
      <c r="FO92">
        <v>400</v>
      </c>
      <c r="FP92">
        <v>60.831200000000003</v>
      </c>
      <c r="FQ92">
        <v>97.754199999999997</v>
      </c>
      <c r="FR92">
        <v>101.852</v>
      </c>
    </row>
    <row r="93" spans="1:174" x14ac:dyDescent="0.25">
      <c r="A93">
        <v>77</v>
      </c>
      <c r="B93">
        <v>1607550539.5999999</v>
      </c>
      <c r="C93">
        <v>17125.5</v>
      </c>
      <c r="D93" t="s">
        <v>645</v>
      </c>
      <c r="E93" t="s">
        <v>646</v>
      </c>
      <c r="F93" t="s">
        <v>501</v>
      </c>
      <c r="G93" t="s">
        <v>361</v>
      </c>
      <c r="H93">
        <v>1607550531.5999999</v>
      </c>
      <c r="I93">
        <f t="shared" si="88"/>
        <v>5.6071324916644417E-3</v>
      </c>
      <c r="J93">
        <f t="shared" si="89"/>
        <v>5.6071324916644416</v>
      </c>
      <c r="K93">
        <f t="shared" si="90"/>
        <v>10.862734005077755</v>
      </c>
      <c r="L93">
        <f t="shared" si="91"/>
        <v>384.39912903225797</v>
      </c>
      <c r="M93">
        <f t="shared" si="92"/>
        <v>202.20802286820768</v>
      </c>
      <c r="N93">
        <f t="shared" si="93"/>
        <v>20.546356098017394</v>
      </c>
      <c r="O93">
        <f t="shared" si="94"/>
        <v>39.058793399172671</v>
      </c>
      <c r="P93">
        <f t="shared" si="95"/>
        <v>0.1118127141932955</v>
      </c>
      <c r="Q93">
        <f t="shared" si="96"/>
        <v>2.9560725596682089</v>
      </c>
      <c r="R93">
        <f t="shared" si="97"/>
        <v>0.10951519390498135</v>
      </c>
      <c r="S93">
        <f t="shared" si="98"/>
        <v>6.8649487228249817E-2</v>
      </c>
      <c r="T93">
        <f t="shared" si="99"/>
        <v>231.29418686215178</v>
      </c>
      <c r="U93">
        <f t="shared" si="100"/>
        <v>36.215978117578359</v>
      </c>
      <c r="V93">
        <f t="shared" si="101"/>
        <v>35.330800000000004</v>
      </c>
      <c r="W93">
        <f t="shared" si="102"/>
        <v>5.7526689996220837</v>
      </c>
      <c r="X93">
        <f t="shared" si="103"/>
        <v>11.79191317529647</v>
      </c>
      <c r="Y93">
        <f t="shared" si="104"/>
        <v>0.71587276336845085</v>
      </c>
      <c r="Z93">
        <f t="shared" si="105"/>
        <v>6.0708788533837934</v>
      </c>
      <c r="AA93">
        <f t="shared" si="106"/>
        <v>5.0367962362536325</v>
      </c>
      <c r="AB93">
        <f t="shared" si="107"/>
        <v>-247.27454288240187</v>
      </c>
      <c r="AC93">
        <f t="shared" si="108"/>
        <v>155.86529121980456</v>
      </c>
      <c r="AD93">
        <f t="shared" si="109"/>
        <v>12.412580606846385</v>
      </c>
      <c r="AE93">
        <f t="shared" si="110"/>
        <v>152.29751580640084</v>
      </c>
      <c r="AF93">
        <v>0</v>
      </c>
      <c r="AG93">
        <v>0</v>
      </c>
      <c r="AH93">
        <f t="shared" si="111"/>
        <v>1</v>
      </c>
      <c r="AI93">
        <f t="shared" si="112"/>
        <v>0</v>
      </c>
      <c r="AJ93">
        <f t="shared" si="113"/>
        <v>52065.040151987807</v>
      </c>
      <c r="AK93" t="s">
        <v>294</v>
      </c>
      <c r="AL93">
        <v>10143.9</v>
      </c>
      <c r="AM93">
        <v>715.47692307692296</v>
      </c>
      <c r="AN93">
        <v>3262.08</v>
      </c>
      <c r="AO93">
        <f t="shared" si="114"/>
        <v>0.78066849277855754</v>
      </c>
      <c r="AP93">
        <v>-0.57774747981622299</v>
      </c>
      <c r="AQ93" t="s">
        <v>647</v>
      </c>
      <c r="AR93">
        <v>15395.9</v>
      </c>
      <c r="AS93">
        <v>1012.33653846154</v>
      </c>
      <c r="AT93">
        <v>1325.29</v>
      </c>
      <c r="AU93">
        <f t="shared" si="115"/>
        <v>0.23613960834116299</v>
      </c>
      <c r="AV93">
        <v>0.5</v>
      </c>
      <c r="AW93">
        <f t="shared" si="116"/>
        <v>1180.2027876868938</v>
      </c>
      <c r="AX93">
        <f t="shared" si="117"/>
        <v>10.862734005077755</v>
      </c>
      <c r="AY93">
        <f t="shared" si="118"/>
        <v>139.3463120237659</v>
      </c>
      <c r="AZ93">
        <f t="shared" si="119"/>
        <v>9.6936573987563921E-3</v>
      </c>
      <c r="BA93">
        <f t="shared" si="120"/>
        <v>1.4614084464532291</v>
      </c>
      <c r="BB93" t="s">
        <v>648</v>
      </c>
      <c r="BC93">
        <v>1012.33653846154</v>
      </c>
      <c r="BD93">
        <v>815.36</v>
      </c>
      <c r="BE93">
        <f t="shared" si="121"/>
        <v>0.38476861668012285</v>
      </c>
      <c r="BF93">
        <f t="shared" si="122"/>
        <v>0.61371847417971082</v>
      </c>
      <c r="BG93">
        <f t="shared" si="123"/>
        <v>0.7915862869474235</v>
      </c>
      <c r="BH93">
        <f t="shared" si="124"/>
        <v>0.5131957207567992</v>
      </c>
      <c r="BI93">
        <f t="shared" si="125"/>
        <v>0.76053862400108252</v>
      </c>
      <c r="BJ93">
        <f t="shared" si="126"/>
        <v>0.49430350095595199</v>
      </c>
      <c r="BK93">
        <f t="shared" si="127"/>
        <v>0.50569649904404801</v>
      </c>
      <c r="BL93">
        <f t="shared" si="128"/>
        <v>1400.0212903225799</v>
      </c>
      <c r="BM93">
        <f t="shared" si="129"/>
        <v>1180.2027876868938</v>
      </c>
      <c r="BN93">
        <f t="shared" si="130"/>
        <v>0.84298917155392861</v>
      </c>
      <c r="BO93">
        <f t="shared" si="131"/>
        <v>0.19597834310785733</v>
      </c>
      <c r="BP93">
        <v>6</v>
      </c>
      <c r="BQ93">
        <v>0.5</v>
      </c>
      <c r="BR93" t="s">
        <v>297</v>
      </c>
      <c r="BS93">
        <v>2</v>
      </c>
      <c r="BT93">
        <v>1607550531.5999999</v>
      </c>
      <c r="BU93">
        <v>384.39912903225797</v>
      </c>
      <c r="BV93">
        <v>400.01454838709702</v>
      </c>
      <c r="BW93">
        <v>7.0452987096774198</v>
      </c>
      <c r="BX93">
        <v>0.366844677419355</v>
      </c>
      <c r="BY93">
        <v>383.37545161290302</v>
      </c>
      <c r="BZ93">
        <v>6.9867754838709697</v>
      </c>
      <c r="CA93">
        <v>500.20216129032298</v>
      </c>
      <c r="CB93">
        <v>101.510032258065</v>
      </c>
      <c r="CC93">
        <v>9.9962274193548403E-2</v>
      </c>
      <c r="CD93">
        <v>36.308822580645199</v>
      </c>
      <c r="CE93">
        <v>35.330800000000004</v>
      </c>
      <c r="CF93">
        <v>999.9</v>
      </c>
      <c r="CG93">
        <v>0</v>
      </c>
      <c r="CH93">
        <v>0</v>
      </c>
      <c r="CI93">
        <v>10000.962258064499</v>
      </c>
      <c r="CJ93">
        <v>0</v>
      </c>
      <c r="CK93">
        <v>253.640935483871</v>
      </c>
      <c r="CL93">
        <v>1400.0212903225799</v>
      </c>
      <c r="CM93">
        <v>0.90000403225806502</v>
      </c>
      <c r="CN93">
        <v>9.9995890322580605E-2</v>
      </c>
      <c r="CO93">
        <v>0</v>
      </c>
      <c r="CP93">
        <v>1015.5495806451599</v>
      </c>
      <c r="CQ93">
        <v>4.9994800000000001</v>
      </c>
      <c r="CR93">
        <v>14281.080645161301</v>
      </c>
      <c r="CS93">
        <v>11417.764516129</v>
      </c>
      <c r="CT93">
        <v>47.0741935483871</v>
      </c>
      <c r="CU93">
        <v>48.125</v>
      </c>
      <c r="CV93">
        <v>47.612806451612897</v>
      </c>
      <c r="CW93">
        <v>48.058064516129001</v>
      </c>
      <c r="CX93">
        <v>49.632935483871002</v>
      </c>
      <c r="CY93">
        <v>1255.5248387096799</v>
      </c>
      <c r="CZ93">
        <v>139.49677419354799</v>
      </c>
      <c r="DA93">
        <v>0</v>
      </c>
      <c r="DB93">
        <v>60.699999809265101</v>
      </c>
      <c r="DC93">
        <v>0</v>
      </c>
      <c r="DD93">
        <v>1012.33653846154</v>
      </c>
      <c r="DE93">
        <v>-295.84676925978403</v>
      </c>
      <c r="DF93">
        <v>-4131.4017095796098</v>
      </c>
      <c r="DG93">
        <v>14236.0346153846</v>
      </c>
      <c r="DH93">
        <v>15</v>
      </c>
      <c r="DI93">
        <v>1607548763</v>
      </c>
      <c r="DJ93" t="s">
        <v>607</v>
      </c>
      <c r="DK93">
        <v>1607548763</v>
      </c>
      <c r="DL93">
        <v>1607548763</v>
      </c>
      <c r="DM93">
        <v>10</v>
      </c>
      <c r="DN93">
        <v>-4.4999999999999998E-2</v>
      </c>
      <c r="DO93">
        <v>6.0000000000000001E-3</v>
      </c>
      <c r="DP93">
        <v>1.012</v>
      </c>
      <c r="DQ93">
        <v>6.6000000000000003E-2</v>
      </c>
      <c r="DR93">
        <v>400</v>
      </c>
      <c r="DS93">
        <v>0</v>
      </c>
      <c r="DT93">
        <v>0.22</v>
      </c>
      <c r="DU93">
        <v>0.08</v>
      </c>
      <c r="DV93">
        <v>10.857416854566299</v>
      </c>
      <c r="DW93">
        <v>0.35499891982279302</v>
      </c>
      <c r="DX93">
        <v>3.25201872258577E-2</v>
      </c>
      <c r="DY93">
        <v>1</v>
      </c>
      <c r="DZ93">
        <v>-15.6097548387097</v>
      </c>
      <c r="EA93">
        <v>-0.51231290322580503</v>
      </c>
      <c r="EB93">
        <v>4.5101211189727999E-2</v>
      </c>
      <c r="EC93">
        <v>0</v>
      </c>
      <c r="ED93">
        <v>6.6764319354838699</v>
      </c>
      <c r="EE93">
        <v>0.25043419354836299</v>
      </c>
      <c r="EF93">
        <v>1.8990528950039401E-2</v>
      </c>
      <c r="EG93">
        <v>0</v>
      </c>
      <c r="EH93">
        <v>1</v>
      </c>
      <c r="EI93">
        <v>3</v>
      </c>
      <c r="EJ93" t="s">
        <v>334</v>
      </c>
      <c r="EK93">
        <v>100</v>
      </c>
      <c r="EL93">
        <v>100</v>
      </c>
      <c r="EM93">
        <v>1.024</v>
      </c>
      <c r="EN93">
        <v>5.8799999999999998E-2</v>
      </c>
      <c r="EO93">
        <v>1.1786636684171301</v>
      </c>
      <c r="EP93">
        <v>-1.6043650578588901E-5</v>
      </c>
      <c r="EQ93">
        <v>-1.15305589960158E-6</v>
      </c>
      <c r="ER93">
        <v>3.6581349982770798E-10</v>
      </c>
      <c r="ES93">
        <v>6.9037324073091003E-2</v>
      </c>
      <c r="ET93">
        <v>-1.48585495900011E-2</v>
      </c>
      <c r="EU93">
        <v>2.0620247853856302E-3</v>
      </c>
      <c r="EV93">
        <v>-2.1578943166311499E-5</v>
      </c>
      <c r="EW93">
        <v>18</v>
      </c>
      <c r="EX93">
        <v>2225</v>
      </c>
      <c r="EY93">
        <v>1</v>
      </c>
      <c r="EZ93">
        <v>25</v>
      </c>
      <c r="FA93">
        <v>29.6</v>
      </c>
      <c r="FB93">
        <v>29.6</v>
      </c>
      <c r="FC93">
        <v>2</v>
      </c>
      <c r="FD93">
        <v>510.29399999999998</v>
      </c>
      <c r="FE93">
        <v>468.43400000000003</v>
      </c>
      <c r="FF93">
        <v>35.338299999999997</v>
      </c>
      <c r="FG93">
        <v>35.121600000000001</v>
      </c>
      <c r="FH93">
        <v>30.0002</v>
      </c>
      <c r="FI93">
        <v>34.9816</v>
      </c>
      <c r="FJ93">
        <v>35.003900000000002</v>
      </c>
      <c r="FK93">
        <v>18.799900000000001</v>
      </c>
      <c r="FL93">
        <v>100</v>
      </c>
      <c r="FM93">
        <v>0</v>
      </c>
      <c r="FN93">
        <v>-999.9</v>
      </c>
      <c r="FO93">
        <v>400</v>
      </c>
      <c r="FP93">
        <v>60.831200000000003</v>
      </c>
      <c r="FQ93">
        <v>97.751400000000004</v>
      </c>
      <c r="FR93">
        <v>101.846</v>
      </c>
    </row>
    <row r="94" spans="1:174" x14ac:dyDescent="0.25">
      <c r="A94">
        <v>78</v>
      </c>
      <c r="B94">
        <v>1607550607.5999999</v>
      </c>
      <c r="C94">
        <v>17193.5</v>
      </c>
      <c r="D94" t="s">
        <v>649</v>
      </c>
      <c r="E94" t="s">
        <v>650</v>
      </c>
      <c r="F94" t="s">
        <v>501</v>
      </c>
      <c r="G94" t="s">
        <v>361</v>
      </c>
      <c r="H94">
        <v>1607550599.5999999</v>
      </c>
      <c r="I94">
        <f t="shared" si="88"/>
        <v>2.4742754293503194E-3</v>
      </c>
      <c r="J94">
        <f t="shared" si="89"/>
        <v>2.4742754293503193</v>
      </c>
      <c r="K94">
        <f t="shared" si="90"/>
        <v>4.2853053166849513</v>
      </c>
      <c r="L94">
        <f t="shared" si="91"/>
        <v>393.645806451613</v>
      </c>
      <c r="M94">
        <f t="shared" si="92"/>
        <v>210.79761082950776</v>
      </c>
      <c r="N94">
        <f t="shared" si="93"/>
        <v>21.419307055512252</v>
      </c>
      <c r="O94">
        <f t="shared" si="94"/>
        <v>39.998652576386675</v>
      </c>
      <c r="P94">
        <f t="shared" si="95"/>
        <v>4.4355792418075399E-2</v>
      </c>
      <c r="Q94">
        <f t="shared" si="96"/>
        <v>2.9564313307772023</v>
      </c>
      <c r="R94">
        <f t="shared" si="97"/>
        <v>4.398938005808499E-2</v>
      </c>
      <c r="S94">
        <f t="shared" si="98"/>
        <v>2.7526030800941036E-2</v>
      </c>
      <c r="T94">
        <f t="shared" si="99"/>
        <v>231.28375111611041</v>
      </c>
      <c r="U94">
        <f t="shared" si="100"/>
        <v>37.041179086031555</v>
      </c>
      <c r="V94">
        <f t="shared" si="101"/>
        <v>35.724351612903199</v>
      </c>
      <c r="W94">
        <f t="shared" si="102"/>
        <v>5.8789279600777942</v>
      </c>
      <c r="X94">
        <f t="shared" si="103"/>
        <v>5.5684031824781739</v>
      </c>
      <c r="Y94">
        <f t="shared" si="104"/>
        <v>0.33847146536058065</v>
      </c>
      <c r="Z94">
        <f t="shared" si="105"/>
        <v>6.0784295653309108</v>
      </c>
      <c r="AA94">
        <f t="shared" si="106"/>
        <v>5.5404564947172137</v>
      </c>
      <c r="AB94">
        <f t="shared" si="107"/>
        <v>-109.11554643434908</v>
      </c>
      <c r="AC94">
        <f t="shared" si="108"/>
        <v>96.76906565702923</v>
      </c>
      <c r="AD94">
        <f t="shared" si="109"/>
        <v>7.7209995184228513</v>
      </c>
      <c r="AE94">
        <f t="shared" si="110"/>
        <v>226.65826985721338</v>
      </c>
      <c r="AF94">
        <v>1</v>
      </c>
      <c r="AG94">
        <v>0</v>
      </c>
      <c r="AH94">
        <f t="shared" si="111"/>
        <v>1</v>
      </c>
      <c r="AI94">
        <f t="shared" si="112"/>
        <v>0</v>
      </c>
      <c r="AJ94">
        <f t="shared" si="113"/>
        <v>52071.406923551032</v>
      </c>
      <c r="AK94" t="s">
        <v>294</v>
      </c>
      <c r="AL94">
        <v>10143.9</v>
      </c>
      <c r="AM94">
        <v>715.47692307692296</v>
      </c>
      <c r="AN94">
        <v>3262.08</v>
      </c>
      <c r="AO94">
        <f t="shared" si="114"/>
        <v>0.78066849277855754</v>
      </c>
      <c r="AP94">
        <v>-0.57774747981622299</v>
      </c>
      <c r="AQ94" t="s">
        <v>651</v>
      </c>
      <c r="AR94">
        <v>15408.9</v>
      </c>
      <c r="AS94">
        <v>1097.8496153846199</v>
      </c>
      <c r="AT94">
        <v>1237.82</v>
      </c>
      <c r="AU94">
        <f t="shared" si="115"/>
        <v>0.11307814109917436</v>
      </c>
      <c r="AV94">
        <v>0.5</v>
      </c>
      <c r="AW94">
        <f t="shared" si="116"/>
        <v>1180.149494138509</v>
      </c>
      <c r="AX94">
        <f t="shared" si="117"/>
        <v>4.2853053166849513</v>
      </c>
      <c r="AY94">
        <f t="shared" si="118"/>
        <v>66.724555508156783</v>
      </c>
      <c r="AZ94">
        <f t="shared" si="119"/>
        <v>4.1207091310504927E-3</v>
      </c>
      <c r="BA94">
        <f t="shared" si="120"/>
        <v>1.6353427800487956</v>
      </c>
      <c r="BB94" t="s">
        <v>652</v>
      </c>
      <c r="BC94">
        <v>1097.8496153846199</v>
      </c>
      <c r="BD94">
        <v>807.94</v>
      </c>
      <c r="BE94">
        <f t="shared" si="121"/>
        <v>0.34728797401883948</v>
      </c>
      <c r="BF94">
        <f t="shared" si="122"/>
        <v>0.3256033884232345</v>
      </c>
      <c r="BG94">
        <f t="shared" si="123"/>
        <v>0.82483476900258346</v>
      </c>
      <c r="BH94">
        <f t="shared" si="124"/>
        <v>0.26796638224802732</v>
      </c>
      <c r="BI94">
        <f t="shared" si="125"/>
        <v>0.79488634029524696</v>
      </c>
      <c r="BJ94">
        <f t="shared" si="126"/>
        <v>0.23962116300464797</v>
      </c>
      <c r="BK94">
        <f t="shared" si="127"/>
        <v>0.76037883699535203</v>
      </c>
      <c r="BL94">
        <f t="shared" si="128"/>
        <v>1399.95806451613</v>
      </c>
      <c r="BM94">
        <f t="shared" si="129"/>
        <v>1180.149494138509</v>
      </c>
      <c r="BN94">
        <f t="shared" si="130"/>
        <v>0.84298917521247774</v>
      </c>
      <c r="BO94">
        <f t="shared" si="131"/>
        <v>0.19597835042495526</v>
      </c>
      <c r="BP94">
        <v>6</v>
      </c>
      <c r="BQ94">
        <v>0.5</v>
      </c>
      <c r="BR94" t="s">
        <v>297</v>
      </c>
      <c r="BS94">
        <v>2</v>
      </c>
      <c r="BT94">
        <v>1607550599.5999999</v>
      </c>
      <c r="BU94">
        <v>393.645806451613</v>
      </c>
      <c r="BV94">
        <v>399.95429032258102</v>
      </c>
      <c r="BW94">
        <v>3.33105903225806</v>
      </c>
      <c r="BX94">
        <v>0.37307000000000001</v>
      </c>
      <c r="BY94">
        <v>392.62906451612901</v>
      </c>
      <c r="BZ94">
        <v>3.2893429032258101</v>
      </c>
      <c r="CA94">
        <v>500.21148387096798</v>
      </c>
      <c r="CB94">
        <v>101.51080645161301</v>
      </c>
      <c r="CC94">
        <v>9.99612E-2</v>
      </c>
      <c r="CD94">
        <v>36.331483870967702</v>
      </c>
      <c r="CE94">
        <v>35.724351612903199</v>
      </c>
      <c r="CF94">
        <v>999.9</v>
      </c>
      <c r="CG94">
        <v>0</v>
      </c>
      <c r="CH94">
        <v>0</v>
      </c>
      <c r="CI94">
        <v>10002.921935483901</v>
      </c>
      <c r="CJ94">
        <v>0</v>
      </c>
      <c r="CK94">
        <v>249.15319354838701</v>
      </c>
      <c r="CL94">
        <v>1399.95806451613</v>
      </c>
      <c r="CM94">
        <v>0.90000377419354805</v>
      </c>
      <c r="CN94">
        <v>9.9995954838709697E-2</v>
      </c>
      <c r="CO94">
        <v>0</v>
      </c>
      <c r="CP94">
        <v>1100.9848387096799</v>
      </c>
      <c r="CQ94">
        <v>4.9994800000000001</v>
      </c>
      <c r="CR94">
        <v>15579.9516129032</v>
      </c>
      <c r="CS94">
        <v>11417.2322580645</v>
      </c>
      <c r="CT94">
        <v>47.122774193548402</v>
      </c>
      <c r="CU94">
        <v>48.151000000000003</v>
      </c>
      <c r="CV94">
        <v>47.649000000000001</v>
      </c>
      <c r="CW94">
        <v>48.074322580645202</v>
      </c>
      <c r="CX94">
        <v>49.659064516129</v>
      </c>
      <c r="CY94">
        <v>1255.46774193548</v>
      </c>
      <c r="CZ94">
        <v>139.49064516128999</v>
      </c>
      <c r="DA94">
        <v>0</v>
      </c>
      <c r="DB94">
        <v>66.899999856948895</v>
      </c>
      <c r="DC94">
        <v>0</v>
      </c>
      <c r="DD94">
        <v>1097.8496153846199</v>
      </c>
      <c r="DE94">
        <v>-771.17025698329701</v>
      </c>
      <c r="DF94">
        <v>-10648.9846233352</v>
      </c>
      <c r="DG94">
        <v>15536.646153846201</v>
      </c>
      <c r="DH94">
        <v>15</v>
      </c>
      <c r="DI94">
        <v>1607548763</v>
      </c>
      <c r="DJ94" t="s">
        <v>607</v>
      </c>
      <c r="DK94">
        <v>1607548763</v>
      </c>
      <c r="DL94">
        <v>1607548763</v>
      </c>
      <c r="DM94">
        <v>10</v>
      </c>
      <c r="DN94">
        <v>-4.4999999999999998E-2</v>
      </c>
      <c r="DO94">
        <v>6.0000000000000001E-3</v>
      </c>
      <c r="DP94">
        <v>1.012</v>
      </c>
      <c r="DQ94">
        <v>6.6000000000000003E-2</v>
      </c>
      <c r="DR94">
        <v>400</v>
      </c>
      <c r="DS94">
        <v>0</v>
      </c>
      <c r="DT94">
        <v>0.22</v>
      </c>
      <c r="DU94">
        <v>0.08</v>
      </c>
      <c r="DV94">
        <v>4.2183677141479698</v>
      </c>
      <c r="DW94">
        <v>5.9989557448235402</v>
      </c>
      <c r="DX94">
        <v>0.45198034228143602</v>
      </c>
      <c r="DY94">
        <v>0</v>
      </c>
      <c r="DZ94">
        <v>-6.2511154838709704</v>
      </c>
      <c r="EA94">
        <v>-6.5108032258064403</v>
      </c>
      <c r="EB94">
        <v>0.51012935491632605</v>
      </c>
      <c r="EC94">
        <v>0</v>
      </c>
      <c r="ED94">
        <v>2.9669651612903198</v>
      </c>
      <c r="EE94">
        <v>-1.05735483870969</v>
      </c>
      <c r="EF94">
        <v>8.0942039911123906E-2</v>
      </c>
      <c r="EG94">
        <v>0</v>
      </c>
      <c r="EH94">
        <v>0</v>
      </c>
      <c r="EI94">
        <v>3</v>
      </c>
      <c r="EJ94" t="s">
        <v>320</v>
      </c>
      <c r="EK94">
        <v>100</v>
      </c>
      <c r="EL94">
        <v>100</v>
      </c>
      <c r="EM94">
        <v>1.0169999999999999</v>
      </c>
      <c r="EN94">
        <v>4.19E-2</v>
      </c>
      <c r="EO94">
        <v>1.1786636684171301</v>
      </c>
      <c r="EP94">
        <v>-1.6043650578588901E-5</v>
      </c>
      <c r="EQ94">
        <v>-1.15305589960158E-6</v>
      </c>
      <c r="ER94">
        <v>3.6581349982770798E-10</v>
      </c>
      <c r="ES94">
        <v>6.9037324073091003E-2</v>
      </c>
      <c r="ET94">
        <v>-1.48585495900011E-2</v>
      </c>
      <c r="EU94">
        <v>2.0620247853856302E-3</v>
      </c>
      <c r="EV94">
        <v>-2.1578943166311499E-5</v>
      </c>
      <c r="EW94">
        <v>18</v>
      </c>
      <c r="EX94">
        <v>2225</v>
      </c>
      <c r="EY94">
        <v>1</v>
      </c>
      <c r="EZ94">
        <v>25</v>
      </c>
      <c r="FA94">
        <v>30.7</v>
      </c>
      <c r="FB94">
        <v>30.7</v>
      </c>
      <c r="FC94">
        <v>2</v>
      </c>
      <c r="FD94">
        <v>480.69200000000001</v>
      </c>
      <c r="FE94">
        <v>468.33600000000001</v>
      </c>
      <c r="FF94">
        <v>35.302100000000003</v>
      </c>
      <c r="FG94">
        <v>35.118400000000001</v>
      </c>
      <c r="FH94">
        <v>30.0001</v>
      </c>
      <c r="FI94">
        <v>34.972099999999998</v>
      </c>
      <c r="FJ94">
        <v>35.003100000000003</v>
      </c>
      <c r="FK94">
        <v>18.799499999999998</v>
      </c>
      <c r="FL94">
        <v>100</v>
      </c>
      <c r="FM94">
        <v>0</v>
      </c>
      <c r="FN94">
        <v>-999.9</v>
      </c>
      <c r="FO94">
        <v>400</v>
      </c>
      <c r="FP94">
        <v>60.831200000000003</v>
      </c>
      <c r="FQ94">
        <v>97.751199999999997</v>
      </c>
      <c r="FR94">
        <v>101.846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25</v>
      </c>
    </row>
    <row r="16" spans="1:2" x14ac:dyDescent="0.25">
      <c r="A16" t="s">
        <v>326</v>
      </c>
      <c r="B16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2020-12-09T15:56:27Z</dcterms:created>
  <dcterms:modified xsi:type="dcterms:W3CDTF">2021-04-13T16:56:26Z</dcterms:modified>
</cp:coreProperties>
</file>