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Documents\Forrestel Lab\GH Drydown\Data\6800\McElrone\"/>
    </mc:Choice>
  </mc:AlternateContent>
  <xr:revisionPtr revIDLastSave="0" documentId="13_ncr:1_{B8172794-14BA-403B-B9E7-6246A512DC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Q04XqvYQrTLV17whdXU+Kq+xi1g=="/>
    </ext>
  </extLst>
</workbook>
</file>

<file path=xl/calcChain.xml><?xml version="1.0" encoding="utf-8"?>
<calcChain xmlns="http://schemas.openxmlformats.org/spreadsheetml/2006/main">
  <c r="BK88" i="1" l="1"/>
  <c r="BJ88" i="1"/>
  <c r="BH88" i="1"/>
  <c r="BI88" i="1" s="1"/>
  <c r="BG88" i="1"/>
  <c r="BF88" i="1"/>
  <c r="BE88" i="1"/>
  <c r="BD88" i="1"/>
  <c r="BC88" i="1"/>
  <c r="AX88" i="1" s="1"/>
  <c r="AZ88" i="1"/>
  <c r="AS88" i="1"/>
  <c r="AM88" i="1"/>
  <c r="AN88" i="1" s="1"/>
  <c r="AI88" i="1"/>
  <c r="AH88" i="1"/>
  <c r="AG88" i="1"/>
  <c r="I88" i="1" s="1"/>
  <c r="Y88" i="1"/>
  <c r="X88" i="1"/>
  <c r="W88" i="1" s="1"/>
  <c r="P88" i="1"/>
  <c r="N88" i="1"/>
  <c r="K88" i="1"/>
  <c r="J88" i="1"/>
  <c r="AV88" i="1" s="1"/>
  <c r="BK87" i="1"/>
  <c r="BJ87" i="1"/>
  <c r="BH87" i="1"/>
  <c r="BI87" i="1" s="1"/>
  <c r="BG87" i="1"/>
  <c r="BF87" i="1"/>
  <c r="BE87" i="1"/>
  <c r="BD87" i="1"/>
  <c r="BC87" i="1"/>
  <c r="AZ87" i="1"/>
  <c r="AX87" i="1"/>
  <c r="AS87" i="1"/>
  <c r="AN87" i="1"/>
  <c r="AM87" i="1"/>
  <c r="AI87" i="1"/>
  <c r="AG87" i="1" s="1"/>
  <c r="AH87" i="1"/>
  <c r="Y87" i="1"/>
  <c r="X87" i="1"/>
  <c r="W87" i="1" s="1"/>
  <c r="P87" i="1"/>
  <c r="BK86" i="1"/>
  <c r="S86" i="1" s="1"/>
  <c r="BJ86" i="1"/>
  <c r="BI86" i="1"/>
  <c r="AU86" i="1" s="1"/>
  <c r="BH86" i="1"/>
  <c r="BG86" i="1"/>
  <c r="BF86" i="1"/>
  <c r="BE86" i="1"/>
  <c r="BD86" i="1"/>
  <c r="BC86" i="1"/>
  <c r="AX86" i="1" s="1"/>
  <c r="AZ86" i="1"/>
  <c r="AS86" i="1"/>
  <c r="AW86" i="1" s="1"/>
  <c r="AN86" i="1"/>
  <c r="AM86" i="1"/>
  <c r="AI86" i="1"/>
  <c r="AG86" i="1" s="1"/>
  <c r="Y86" i="1"/>
  <c r="X86" i="1"/>
  <c r="W86" i="1" s="1"/>
  <c r="P86" i="1"/>
  <c r="BK85" i="1"/>
  <c r="BJ85" i="1"/>
  <c r="BI85" i="1"/>
  <c r="AU85" i="1" s="1"/>
  <c r="BH85" i="1"/>
  <c r="BG85" i="1"/>
  <c r="BF85" i="1"/>
  <c r="BE85" i="1"/>
  <c r="BD85" i="1"/>
  <c r="BC85" i="1"/>
  <c r="AX85" i="1" s="1"/>
  <c r="AZ85" i="1"/>
  <c r="AV85" i="1"/>
  <c r="AY85" i="1" s="1"/>
  <c r="AS85" i="1"/>
  <c r="AN85" i="1"/>
  <c r="AM85" i="1"/>
  <c r="AI85" i="1"/>
  <c r="AG85" i="1"/>
  <c r="J85" i="1" s="1"/>
  <c r="Y85" i="1"/>
  <c r="X85" i="1"/>
  <c r="W85" i="1"/>
  <c r="S85" i="1"/>
  <c r="P85" i="1"/>
  <c r="N85" i="1"/>
  <c r="K85" i="1"/>
  <c r="BK84" i="1"/>
  <c r="BJ84" i="1"/>
  <c r="BI84" i="1"/>
  <c r="BH84" i="1"/>
  <c r="BG84" i="1"/>
  <c r="BF84" i="1"/>
  <c r="BE84" i="1"/>
  <c r="BD84" i="1"/>
  <c r="BC84" i="1"/>
  <c r="AX84" i="1" s="1"/>
  <c r="AZ84" i="1"/>
  <c r="AS84" i="1"/>
  <c r="AM84" i="1"/>
  <c r="AN84" i="1" s="1"/>
  <c r="AI84" i="1"/>
  <c r="AG84" i="1" s="1"/>
  <c r="Y84" i="1"/>
  <c r="W84" i="1" s="1"/>
  <c r="X84" i="1"/>
  <c r="P84" i="1"/>
  <c r="I84" i="1"/>
  <c r="AA84" i="1" s="1"/>
  <c r="BK83" i="1"/>
  <c r="BJ83" i="1"/>
  <c r="BI83" i="1" s="1"/>
  <c r="BH83" i="1"/>
  <c r="BG83" i="1"/>
  <c r="BF83" i="1"/>
  <c r="BE83" i="1"/>
  <c r="BD83" i="1"/>
  <c r="BC83" i="1"/>
  <c r="AX83" i="1" s="1"/>
  <c r="AZ83" i="1"/>
  <c r="AS83" i="1"/>
  <c r="AM83" i="1"/>
  <c r="AN83" i="1" s="1"/>
  <c r="AI83" i="1"/>
  <c r="AG83" i="1" s="1"/>
  <c r="J83" i="1" s="1"/>
  <c r="AV83" i="1" s="1"/>
  <c r="Y83" i="1"/>
  <c r="W83" i="1" s="1"/>
  <c r="X83" i="1"/>
  <c r="P83" i="1"/>
  <c r="BK82" i="1"/>
  <c r="BJ82" i="1"/>
  <c r="BH82" i="1"/>
  <c r="BI82" i="1" s="1"/>
  <c r="S82" i="1" s="1"/>
  <c r="BG82" i="1"/>
  <c r="BF82" i="1"/>
  <c r="BE82" i="1"/>
  <c r="BD82" i="1"/>
  <c r="BC82" i="1"/>
  <c r="AZ82" i="1"/>
  <c r="AX82" i="1"/>
  <c r="AS82" i="1"/>
  <c r="AM82" i="1"/>
  <c r="AN82" i="1" s="1"/>
  <c r="AI82" i="1"/>
  <c r="AG82" i="1"/>
  <c r="Y82" i="1"/>
  <c r="X82" i="1"/>
  <c r="W82" i="1"/>
  <c r="P82" i="1"/>
  <c r="BK81" i="1"/>
  <c r="BJ81" i="1"/>
  <c r="BH81" i="1"/>
  <c r="BG81" i="1"/>
  <c r="BF81" i="1"/>
  <c r="BE81" i="1"/>
  <c r="BD81" i="1"/>
  <c r="BC81" i="1"/>
  <c r="AZ81" i="1"/>
  <c r="AX81" i="1"/>
  <c r="AS81" i="1"/>
  <c r="AM81" i="1"/>
  <c r="AN81" i="1" s="1"/>
  <c r="AI81" i="1"/>
  <c r="AG81" i="1" s="1"/>
  <c r="AH81" i="1" s="1"/>
  <c r="Y81" i="1"/>
  <c r="X81" i="1"/>
  <c r="W81" i="1" s="1"/>
  <c r="P81" i="1"/>
  <c r="J81" i="1"/>
  <c r="AV81" i="1" s="1"/>
  <c r="BK80" i="1"/>
  <c r="BJ80" i="1"/>
  <c r="BH80" i="1"/>
  <c r="BI80" i="1" s="1"/>
  <c r="AU80" i="1" s="1"/>
  <c r="BG80" i="1"/>
  <c r="BF80" i="1"/>
  <c r="BE80" i="1"/>
  <c r="BD80" i="1"/>
  <c r="BC80" i="1"/>
  <c r="AX80" i="1" s="1"/>
  <c r="AZ80" i="1"/>
  <c r="AS80" i="1"/>
  <c r="AN80" i="1"/>
  <c r="AM80" i="1"/>
  <c r="AI80" i="1"/>
  <c r="AH80" i="1"/>
  <c r="AG80" i="1"/>
  <c r="I80" i="1" s="1"/>
  <c r="AA80" i="1" s="1"/>
  <c r="Y80" i="1"/>
  <c r="X80" i="1"/>
  <c r="W80" i="1" s="1"/>
  <c r="S80" i="1"/>
  <c r="P80" i="1"/>
  <c r="N80" i="1"/>
  <c r="K80" i="1"/>
  <c r="J80" i="1"/>
  <c r="AV80" i="1" s="1"/>
  <c r="BK79" i="1"/>
  <c r="BJ79" i="1"/>
  <c r="BH79" i="1"/>
  <c r="BI79" i="1" s="1"/>
  <c r="BG79" i="1"/>
  <c r="BF79" i="1"/>
  <c r="BE79" i="1"/>
  <c r="BD79" i="1"/>
  <c r="BC79" i="1"/>
  <c r="AZ79" i="1"/>
  <c r="AX79" i="1"/>
  <c r="AS79" i="1"/>
  <c r="AN79" i="1"/>
  <c r="AM79" i="1"/>
  <c r="AI79" i="1"/>
  <c r="AH79" i="1"/>
  <c r="AG79" i="1"/>
  <c r="K79" i="1" s="1"/>
  <c r="Y79" i="1"/>
  <c r="X79" i="1"/>
  <c r="W79" i="1" s="1"/>
  <c r="P79" i="1"/>
  <c r="N79" i="1"/>
  <c r="BK78" i="1"/>
  <c r="BJ78" i="1"/>
  <c r="BI78" i="1"/>
  <c r="AU78" i="1" s="1"/>
  <c r="BH78" i="1"/>
  <c r="BG78" i="1"/>
  <c r="BF78" i="1"/>
  <c r="BE78" i="1"/>
  <c r="BD78" i="1"/>
  <c r="BC78" i="1"/>
  <c r="AX78" i="1" s="1"/>
  <c r="AZ78" i="1"/>
  <c r="AS78" i="1"/>
  <c r="AW78" i="1" s="1"/>
  <c r="AN78" i="1"/>
  <c r="AM78" i="1"/>
  <c r="AI78" i="1"/>
  <c r="AG78" i="1" s="1"/>
  <c r="K78" i="1" s="1"/>
  <c r="Y78" i="1"/>
  <c r="X78" i="1"/>
  <c r="W78" i="1" s="1"/>
  <c r="S78" i="1"/>
  <c r="P78" i="1"/>
  <c r="BK77" i="1"/>
  <c r="BJ77" i="1"/>
  <c r="BI77" i="1"/>
  <c r="BH77" i="1"/>
  <c r="BG77" i="1"/>
  <c r="BF77" i="1"/>
  <c r="BE77" i="1"/>
  <c r="BD77" i="1"/>
  <c r="BC77" i="1"/>
  <c r="AX77" i="1" s="1"/>
  <c r="AZ77" i="1"/>
  <c r="AV77" i="1"/>
  <c r="AY77" i="1" s="1"/>
  <c r="AU77" i="1"/>
  <c r="AS77" i="1"/>
  <c r="AW77" i="1" s="1"/>
  <c r="AN77" i="1"/>
  <c r="AM77" i="1"/>
  <c r="AI77" i="1"/>
  <c r="AG77" i="1"/>
  <c r="J77" i="1" s="1"/>
  <c r="Y77" i="1"/>
  <c r="X77" i="1"/>
  <c r="W77" i="1"/>
  <c r="S77" i="1"/>
  <c r="P77" i="1"/>
  <c r="N77" i="1"/>
  <c r="K77" i="1"/>
  <c r="BK76" i="1"/>
  <c r="BJ76" i="1"/>
  <c r="BH76" i="1"/>
  <c r="BI76" i="1" s="1"/>
  <c r="BG76" i="1"/>
  <c r="BF76" i="1"/>
  <c r="BE76" i="1"/>
  <c r="BD76" i="1"/>
  <c r="BC76" i="1"/>
  <c r="AZ76" i="1"/>
  <c r="AX76" i="1"/>
  <c r="AS76" i="1"/>
  <c r="AM76" i="1"/>
  <c r="AN76" i="1" s="1"/>
  <c r="AI76" i="1"/>
  <c r="AG76" i="1" s="1"/>
  <c r="Y76" i="1"/>
  <c r="X76" i="1"/>
  <c r="W76" i="1" s="1"/>
  <c r="P76" i="1"/>
  <c r="BK75" i="1"/>
  <c r="BJ75" i="1"/>
  <c r="BI75" i="1"/>
  <c r="AU75" i="1" s="1"/>
  <c r="BH75" i="1"/>
  <c r="BG75" i="1"/>
  <c r="BF75" i="1"/>
  <c r="BE75" i="1"/>
  <c r="BD75" i="1"/>
  <c r="BC75" i="1"/>
  <c r="AX75" i="1" s="1"/>
  <c r="AZ75" i="1"/>
  <c r="AS75" i="1"/>
  <c r="AW75" i="1" s="1"/>
  <c r="AN75" i="1"/>
  <c r="AM75" i="1"/>
  <c r="AI75" i="1"/>
  <c r="AG75" i="1" s="1"/>
  <c r="K75" i="1" s="1"/>
  <c r="Y75" i="1"/>
  <c r="W75" i="1" s="1"/>
  <c r="X75" i="1"/>
  <c r="P75" i="1"/>
  <c r="J75" i="1"/>
  <c r="AV75" i="1" s="1"/>
  <c r="AY75" i="1" s="1"/>
  <c r="I75" i="1"/>
  <c r="BK74" i="1"/>
  <c r="BJ74" i="1"/>
  <c r="BH74" i="1"/>
  <c r="BI74" i="1" s="1"/>
  <c r="S74" i="1" s="1"/>
  <c r="BG74" i="1"/>
  <c r="BF74" i="1"/>
  <c r="BE74" i="1"/>
  <c r="BD74" i="1"/>
  <c r="BC74" i="1"/>
  <c r="AZ74" i="1"/>
  <c r="AX74" i="1"/>
  <c r="AU74" i="1"/>
  <c r="AS74" i="1"/>
  <c r="AW74" i="1" s="1"/>
  <c r="AN74" i="1"/>
  <c r="AM74" i="1"/>
  <c r="AI74" i="1"/>
  <c r="AG74" i="1"/>
  <c r="N74" i="1" s="1"/>
  <c r="Y74" i="1"/>
  <c r="X74" i="1"/>
  <c r="W74" i="1"/>
  <c r="P74" i="1"/>
  <c r="BK73" i="1"/>
  <c r="BJ73" i="1"/>
  <c r="BH73" i="1"/>
  <c r="BI73" i="1" s="1"/>
  <c r="BG73" i="1"/>
  <c r="BF73" i="1"/>
  <c r="BE73" i="1"/>
  <c r="BD73" i="1"/>
  <c r="BC73" i="1"/>
  <c r="AZ73" i="1"/>
  <c r="AX73" i="1"/>
  <c r="AS73" i="1"/>
  <c r="AN73" i="1"/>
  <c r="AM73" i="1"/>
  <c r="AI73" i="1"/>
  <c r="AG73" i="1" s="1"/>
  <c r="Y73" i="1"/>
  <c r="X73" i="1"/>
  <c r="W73" i="1" s="1"/>
  <c r="P73" i="1"/>
  <c r="J73" i="1"/>
  <c r="AV73" i="1" s="1"/>
  <c r="BK72" i="1"/>
  <c r="BJ72" i="1"/>
  <c r="BI72" i="1" s="1"/>
  <c r="AU72" i="1" s="1"/>
  <c r="BH72" i="1"/>
  <c r="BG72" i="1"/>
  <c r="BF72" i="1"/>
  <c r="BE72" i="1"/>
  <c r="BD72" i="1"/>
  <c r="BC72" i="1"/>
  <c r="AX72" i="1" s="1"/>
  <c r="AZ72" i="1"/>
  <c r="AS72" i="1"/>
  <c r="AM72" i="1"/>
  <c r="AN72" i="1" s="1"/>
  <c r="AI72" i="1"/>
  <c r="AG72" i="1" s="1"/>
  <c r="Y72" i="1"/>
  <c r="X72" i="1"/>
  <c r="W72" i="1" s="1"/>
  <c r="S72" i="1"/>
  <c r="P72" i="1"/>
  <c r="BK71" i="1"/>
  <c r="BJ71" i="1"/>
  <c r="BI71" i="1"/>
  <c r="S71" i="1" s="1"/>
  <c r="BH71" i="1"/>
  <c r="BG71" i="1"/>
  <c r="BF71" i="1"/>
  <c r="BE71" i="1"/>
  <c r="BD71" i="1"/>
  <c r="BC71" i="1"/>
  <c r="AZ71" i="1"/>
  <c r="AX71" i="1"/>
  <c r="AU71" i="1"/>
  <c r="AW71" i="1" s="1"/>
  <c r="AS71" i="1"/>
  <c r="AN71" i="1"/>
  <c r="AM71" i="1"/>
  <c r="AI71" i="1"/>
  <c r="AG71" i="1" s="1"/>
  <c r="Y71" i="1"/>
  <c r="X71" i="1"/>
  <c r="W71" i="1" s="1"/>
  <c r="P71" i="1"/>
  <c r="BK70" i="1"/>
  <c r="BJ70" i="1"/>
  <c r="BH70" i="1"/>
  <c r="BI70" i="1" s="1"/>
  <c r="BG70" i="1"/>
  <c r="BF70" i="1"/>
  <c r="BE70" i="1"/>
  <c r="BD70" i="1"/>
  <c r="BC70" i="1"/>
  <c r="AZ70" i="1"/>
  <c r="AX70" i="1"/>
  <c r="AS70" i="1"/>
  <c r="AN70" i="1"/>
  <c r="AM70" i="1"/>
  <c r="AI70" i="1"/>
  <c r="AG70" i="1" s="1"/>
  <c r="Y70" i="1"/>
  <c r="X70" i="1"/>
  <c r="W70" i="1"/>
  <c r="P70" i="1"/>
  <c r="BK69" i="1"/>
  <c r="BJ69" i="1"/>
  <c r="BI69" i="1" s="1"/>
  <c r="AU69" i="1" s="1"/>
  <c r="AW69" i="1" s="1"/>
  <c r="BH69" i="1"/>
  <c r="BG69" i="1"/>
  <c r="BF69" i="1"/>
  <c r="BE69" i="1"/>
  <c r="BD69" i="1"/>
  <c r="BC69" i="1"/>
  <c r="AX69" i="1" s="1"/>
  <c r="AZ69" i="1"/>
  <c r="AS69" i="1"/>
  <c r="AN69" i="1"/>
  <c r="AM69" i="1"/>
  <c r="AI69" i="1"/>
  <c r="AG69" i="1"/>
  <c r="Y69" i="1"/>
  <c r="X69" i="1"/>
  <c r="W69" i="1"/>
  <c r="P69" i="1"/>
  <c r="BK68" i="1"/>
  <c r="BJ68" i="1"/>
  <c r="BH68" i="1"/>
  <c r="BI68" i="1" s="1"/>
  <c r="BG68" i="1"/>
  <c r="BF68" i="1"/>
  <c r="BE68" i="1"/>
  <c r="BD68" i="1"/>
  <c r="BC68" i="1"/>
  <c r="AZ68" i="1"/>
  <c r="AX68" i="1"/>
  <c r="AS68" i="1"/>
  <c r="AM68" i="1"/>
  <c r="AN68" i="1" s="1"/>
  <c r="AI68" i="1"/>
  <c r="AG68" i="1"/>
  <c r="Y68" i="1"/>
  <c r="X68" i="1"/>
  <c r="W68" i="1" s="1"/>
  <c r="P68" i="1"/>
  <c r="I68" i="1"/>
  <c r="BK67" i="1"/>
  <c r="S67" i="1" s="1"/>
  <c r="BJ67" i="1"/>
  <c r="BI67" i="1"/>
  <c r="AU67" i="1" s="1"/>
  <c r="BH67" i="1"/>
  <c r="BG67" i="1"/>
  <c r="BF67" i="1"/>
  <c r="BE67" i="1"/>
  <c r="BD67" i="1"/>
  <c r="BC67" i="1"/>
  <c r="AX67" i="1" s="1"/>
  <c r="AZ67" i="1"/>
  <c r="AS67" i="1"/>
  <c r="AM67" i="1"/>
  <c r="AN67" i="1" s="1"/>
  <c r="AI67" i="1"/>
  <c r="AG67" i="1" s="1"/>
  <c r="N67" i="1" s="1"/>
  <c r="Y67" i="1"/>
  <c r="X67" i="1"/>
  <c r="W67" i="1" s="1"/>
  <c r="P67" i="1"/>
  <c r="K67" i="1"/>
  <c r="BK66" i="1"/>
  <c r="BJ66" i="1"/>
  <c r="BH66" i="1"/>
  <c r="BI66" i="1" s="1"/>
  <c r="BG66" i="1"/>
  <c r="BF66" i="1"/>
  <c r="BE66" i="1"/>
  <c r="BD66" i="1"/>
  <c r="BC66" i="1"/>
  <c r="AX66" i="1" s="1"/>
  <c r="AZ66" i="1"/>
  <c r="AU66" i="1"/>
  <c r="AS66" i="1"/>
  <c r="AW66" i="1" s="1"/>
  <c r="AN66" i="1"/>
  <c r="AM66" i="1"/>
  <c r="AI66" i="1"/>
  <c r="AH66" i="1"/>
  <c r="AG66" i="1"/>
  <c r="K66" i="1" s="1"/>
  <c r="Y66" i="1"/>
  <c r="X66" i="1"/>
  <c r="W66" i="1"/>
  <c r="S66" i="1"/>
  <c r="P66" i="1"/>
  <c r="BK65" i="1"/>
  <c r="BJ65" i="1"/>
  <c r="BH65" i="1"/>
  <c r="BI65" i="1" s="1"/>
  <c r="BG65" i="1"/>
  <c r="BF65" i="1"/>
  <c r="BE65" i="1"/>
  <c r="BD65" i="1"/>
  <c r="BC65" i="1"/>
  <c r="AX65" i="1" s="1"/>
  <c r="AZ65" i="1"/>
  <c r="AS65" i="1"/>
  <c r="AN65" i="1"/>
  <c r="AM65" i="1"/>
  <c r="AI65" i="1"/>
  <c r="AG65" i="1" s="1"/>
  <c r="Y65" i="1"/>
  <c r="W65" i="1" s="1"/>
  <c r="X65" i="1"/>
  <c r="P65" i="1"/>
  <c r="BK64" i="1"/>
  <c r="BJ64" i="1"/>
  <c r="BH64" i="1"/>
  <c r="BI64" i="1" s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 s="1"/>
  <c r="AH64" i="1" s="1"/>
  <c r="Y64" i="1"/>
  <c r="X64" i="1"/>
  <c r="P64" i="1"/>
  <c r="BK63" i="1"/>
  <c r="BJ63" i="1"/>
  <c r="BH63" i="1"/>
  <c r="BI63" i="1" s="1"/>
  <c r="AU63" i="1" s="1"/>
  <c r="BG63" i="1"/>
  <c r="BF63" i="1"/>
  <c r="BE63" i="1"/>
  <c r="BD63" i="1"/>
  <c r="BC63" i="1"/>
  <c r="AX63" i="1" s="1"/>
  <c r="AZ63" i="1"/>
  <c r="AS63" i="1"/>
  <c r="AN63" i="1"/>
  <c r="AM63" i="1"/>
  <c r="AI63" i="1"/>
  <c r="AG63" i="1" s="1"/>
  <c r="Y63" i="1"/>
  <c r="X63" i="1"/>
  <c r="W63" i="1" s="1"/>
  <c r="P63" i="1"/>
  <c r="K63" i="1"/>
  <c r="BK62" i="1"/>
  <c r="BJ62" i="1"/>
  <c r="BH62" i="1"/>
  <c r="BI62" i="1" s="1"/>
  <c r="BG62" i="1"/>
  <c r="BF62" i="1"/>
  <c r="BE62" i="1"/>
  <c r="BD62" i="1"/>
  <c r="BC62" i="1"/>
  <c r="AX62" i="1" s="1"/>
  <c r="AZ62" i="1"/>
  <c r="AS62" i="1"/>
  <c r="AN62" i="1"/>
  <c r="AM62" i="1"/>
  <c r="AI62" i="1"/>
  <c r="AG62" i="1" s="1"/>
  <c r="Y62" i="1"/>
  <c r="X62" i="1"/>
  <c r="W62" i="1" s="1"/>
  <c r="P62" i="1"/>
  <c r="N62" i="1"/>
  <c r="BK61" i="1"/>
  <c r="BJ61" i="1"/>
  <c r="BH61" i="1"/>
  <c r="BI61" i="1" s="1"/>
  <c r="BG61" i="1"/>
  <c r="BF61" i="1"/>
  <c r="BE61" i="1"/>
  <c r="BD61" i="1"/>
  <c r="BC61" i="1"/>
  <c r="AZ61" i="1"/>
  <c r="AX61" i="1"/>
  <c r="AS61" i="1"/>
  <c r="AN61" i="1"/>
  <c r="AM61" i="1"/>
  <c r="AI61" i="1"/>
  <c r="AG61" i="1" s="1"/>
  <c r="AH61" i="1" s="1"/>
  <c r="Y61" i="1"/>
  <c r="X61" i="1"/>
  <c r="W61" i="1" s="1"/>
  <c r="P61" i="1"/>
  <c r="BK60" i="1"/>
  <c r="S60" i="1" s="1"/>
  <c r="BJ60" i="1"/>
  <c r="BI60" i="1"/>
  <c r="AU60" i="1" s="1"/>
  <c r="BH60" i="1"/>
  <c r="BG60" i="1"/>
  <c r="BF60" i="1"/>
  <c r="BE60" i="1"/>
  <c r="BD60" i="1"/>
  <c r="BC60" i="1"/>
  <c r="AX60" i="1" s="1"/>
  <c r="AZ60" i="1"/>
  <c r="AS60" i="1"/>
  <c r="AW60" i="1" s="1"/>
  <c r="AN60" i="1"/>
  <c r="AM60" i="1"/>
  <c r="AI60" i="1"/>
  <c r="AG60" i="1" s="1"/>
  <c r="Y60" i="1"/>
  <c r="W60" i="1" s="1"/>
  <c r="X60" i="1"/>
  <c r="P60" i="1"/>
  <c r="K60" i="1"/>
  <c r="BK59" i="1"/>
  <c r="BJ59" i="1"/>
  <c r="BI59" i="1"/>
  <c r="AU59" i="1" s="1"/>
  <c r="BH59" i="1"/>
  <c r="BG59" i="1"/>
  <c r="BF59" i="1"/>
  <c r="BE59" i="1"/>
  <c r="BD59" i="1"/>
  <c r="BC59" i="1"/>
  <c r="AX59" i="1" s="1"/>
  <c r="AZ59" i="1"/>
  <c r="AW59" i="1"/>
  <c r="AS59" i="1"/>
  <c r="AM59" i="1"/>
  <c r="AN59" i="1" s="1"/>
  <c r="AI59" i="1"/>
  <c r="AG59" i="1"/>
  <c r="Y59" i="1"/>
  <c r="X59" i="1"/>
  <c r="W59" i="1"/>
  <c r="P59" i="1"/>
  <c r="N59" i="1"/>
  <c r="BK58" i="1"/>
  <c r="BJ58" i="1"/>
  <c r="BI58" i="1"/>
  <c r="BH58" i="1"/>
  <c r="BG58" i="1"/>
  <c r="BF58" i="1"/>
  <c r="BE58" i="1"/>
  <c r="BD58" i="1"/>
  <c r="BC58" i="1"/>
  <c r="AZ58" i="1"/>
  <c r="AX58" i="1"/>
  <c r="AS58" i="1"/>
  <c r="AM58" i="1"/>
  <c r="AN58" i="1" s="1"/>
  <c r="AI58" i="1"/>
  <c r="AG58" i="1" s="1"/>
  <c r="Y58" i="1"/>
  <c r="W58" i="1" s="1"/>
  <c r="X58" i="1"/>
  <c r="P58" i="1"/>
  <c r="I58" i="1"/>
  <c r="AA58" i="1" s="1"/>
  <c r="BK57" i="1"/>
  <c r="BJ57" i="1"/>
  <c r="BH57" i="1"/>
  <c r="BI57" i="1" s="1"/>
  <c r="S57" i="1" s="1"/>
  <c r="BG57" i="1"/>
  <c r="BF57" i="1"/>
  <c r="BE57" i="1"/>
  <c r="BD57" i="1"/>
  <c r="BC57" i="1"/>
  <c r="AX57" i="1" s="1"/>
  <c r="AZ57" i="1"/>
  <c r="AS57" i="1"/>
  <c r="AM57" i="1"/>
  <c r="AN57" i="1" s="1"/>
  <c r="AI57" i="1"/>
  <c r="AG57" i="1"/>
  <c r="I57" i="1" s="1"/>
  <c r="Y57" i="1"/>
  <c r="X57" i="1"/>
  <c r="W57" i="1"/>
  <c r="U57" i="1"/>
  <c r="T57" i="1"/>
  <c r="P57" i="1"/>
  <c r="K57" i="1"/>
  <c r="J57" i="1"/>
  <c r="AV57" i="1" s="1"/>
  <c r="BK56" i="1"/>
  <c r="BJ56" i="1"/>
  <c r="BH56" i="1"/>
  <c r="BI56" i="1" s="1"/>
  <c r="BG56" i="1"/>
  <c r="BF56" i="1"/>
  <c r="BE56" i="1"/>
  <c r="BD56" i="1"/>
  <c r="BC56" i="1"/>
  <c r="AZ56" i="1"/>
  <c r="AX56" i="1"/>
  <c r="AS56" i="1"/>
  <c r="AM56" i="1"/>
  <c r="AN56" i="1" s="1"/>
  <c r="AI56" i="1"/>
  <c r="AH56" i="1"/>
  <c r="AG56" i="1"/>
  <c r="Y56" i="1"/>
  <c r="X56" i="1"/>
  <c r="W56" i="1" s="1"/>
  <c r="P56" i="1"/>
  <c r="BK55" i="1"/>
  <c r="BJ55" i="1"/>
  <c r="BH55" i="1"/>
  <c r="BG55" i="1"/>
  <c r="BF55" i="1"/>
  <c r="BE55" i="1"/>
  <c r="BD55" i="1"/>
  <c r="BC55" i="1"/>
  <c r="AX55" i="1" s="1"/>
  <c r="AZ55" i="1"/>
  <c r="AS55" i="1"/>
  <c r="AM55" i="1"/>
  <c r="AN55" i="1" s="1"/>
  <c r="AI55" i="1"/>
  <c r="AG55" i="1" s="1"/>
  <c r="Y55" i="1"/>
  <c r="X55" i="1"/>
  <c r="W55" i="1" s="1"/>
  <c r="P55" i="1"/>
  <c r="BK54" i="1"/>
  <c r="BJ54" i="1"/>
  <c r="BH54" i="1"/>
  <c r="BI54" i="1" s="1"/>
  <c r="BG54" i="1"/>
  <c r="BF54" i="1"/>
  <c r="BE54" i="1"/>
  <c r="BD54" i="1"/>
  <c r="BC54" i="1"/>
  <c r="AX54" i="1" s="1"/>
  <c r="AZ54" i="1"/>
  <c r="AU54" i="1"/>
  <c r="AS54" i="1"/>
  <c r="AN54" i="1"/>
  <c r="AM54" i="1"/>
  <c r="AI54" i="1"/>
  <c r="AG54" i="1" s="1"/>
  <c r="Y54" i="1"/>
  <c r="X54" i="1"/>
  <c r="W54" i="1" s="1"/>
  <c r="S54" i="1"/>
  <c r="P54" i="1"/>
  <c r="BK53" i="1"/>
  <c r="BJ53" i="1"/>
  <c r="BH53" i="1"/>
  <c r="BI53" i="1" s="1"/>
  <c r="AU53" i="1" s="1"/>
  <c r="BG53" i="1"/>
  <c r="BF53" i="1"/>
  <c r="BE53" i="1"/>
  <c r="BD53" i="1"/>
  <c r="BC53" i="1"/>
  <c r="AZ53" i="1"/>
  <c r="AX53" i="1"/>
  <c r="AW53" i="1"/>
  <c r="AS53" i="1"/>
  <c r="AN53" i="1"/>
  <c r="AM53" i="1"/>
  <c r="AI53" i="1"/>
  <c r="AG53" i="1"/>
  <c r="Y53" i="1"/>
  <c r="X53" i="1"/>
  <c r="W53" i="1" s="1"/>
  <c r="P53" i="1"/>
  <c r="BK52" i="1"/>
  <c r="BJ52" i="1"/>
  <c r="BI52" i="1"/>
  <c r="AU52" i="1" s="1"/>
  <c r="AW52" i="1" s="1"/>
  <c r="BH52" i="1"/>
  <c r="BG52" i="1"/>
  <c r="BF52" i="1"/>
  <c r="BE52" i="1"/>
  <c r="BD52" i="1"/>
  <c r="BC52" i="1"/>
  <c r="AX52" i="1" s="1"/>
  <c r="AZ52" i="1"/>
  <c r="AS52" i="1"/>
  <c r="AM52" i="1"/>
  <c r="AN52" i="1" s="1"/>
  <c r="AI52" i="1"/>
  <c r="AG52" i="1" s="1"/>
  <c r="Y52" i="1"/>
  <c r="X52" i="1"/>
  <c r="W52" i="1"/>
  <c r="P52" i="1"/>
  <c r="N52" i="1"/>
  <c r="BK51" i="1"/>
  <c r="BJ51" i="1"/>
  <c r="BI51" i="1"/>
  <c r="BH51" i="1"/>
  <c r="BG51" i="1"/>
  <c r="BF51" i="1"/>
  <c r="BE51" i="1"/>
  <c r="BD51" i="1"/>
  <c r="BC51" i="1"/>
  <c r="AZ51" i="1"/>
  <c r="AX51" i="1"/>
  <c r="AS51" i="1"/>
  <c r="AM51" i="1"/>
  <c r="AN51" i="1" s="1"/>
  <c r="AI51" i="1"/>
  <c r="AG51" i="1"/>
  <c r="Y51" i="1"/>
  <c r="X51" i="1"/>
  <c r="W51" i="1"/>
  <c r="P51" i="1"/>
  <c r="BK50" i="1"/>
  <c r="BJ50" i="1"/>
  <c r="BH50" i="1"/>
  <c r="BI50" i="1" s="1"/>
  <c r="BG50" i="1"/>
  <c r="BF50" i="1"/>
  <c r="BE50" i="1"/>
  <c r="BD50" i="1"/>
  <c r="BC50" i="1"/>
  <c r="AZ50" i="1"/>
  <c r="AX50" i="1"/>
  <c r="AS50" i="1"/>
  <c r="AM50" i="1"/>
  <c r="AN50" i="1" s="1"/>
  <c r="AI50" i="1"/>
  <c r="AG50" i="1"/>
  <c r="Y50" i="1"/>
  <c r="X50" i="1"/>
  <c r="W50" i="1"/>
  <c r="P50" i="1"/>
  <c r="N50" i="1"/>
  <c r="BK49" i="1"/>
  <c r="BJ49" i="1"/>
  <c r="BI49" i="1"/>
  <c r="BH49" i="1"/>
  <c r="BG49" i="1"/>
  <c r="BF49" i="1"/>
  <c r="BE49" i="1"/>
  <c r="BD49" i="1"/>
  <c r="BC49" i="1"/>
  <c r="AX49" i="1" s="1"/>
  <c r="AZ49" i="1"/>
  <c r="AS49" i="1"/>
  <c r="AM49" i="1"/>
  <c r="AN49" i="1" s="1"/>
  <c r="AI49" i="1"/>
  <c r="AG49" i="1" s="1"/>
  <c r="Y49" i="1"/>
  <c r="W49" i="1" s="1"/>
  <c r="X49" i="1"/>
  <c r="P49" i="1"/>
  <c r="J49" i="1"/>
  <c r="AV49" i="1" s="1"/>
  <c r="I49" i="1"/>
  <c r="AA49" i="1" s="1"/>
  <c r="BK48" i="1"/>
  <c r="BJ48" i="1"/>
  <c r="BH48" i="1"/>
  <c r="BI48" i="1" s="1"/>
  <c r="S48" i="1" s="1"/>
  <c r="BG48" i="1"/>
  <c r="BF48" i="1"/>
  <c r="BE48" i="1"/>
  <c r="BD48" i="1"/>
  <c r="BC48" i="1"/>
  <c r="AZ48" i="1"/>
  <c r="AX48" i="1"/>
  <c r="AU48" i="1"/>
  <c r="AS48" i="1"/>
  <c r="AM48" i="1"/>
  <c r="AN48" i="1" s="1"/>
  <c r="AI48" i="1"/>
  <c r="AG48" i="1" s="1"/>
  <c r="Y48" i="1"/>
  <c r="X48" i="1"/>
  <c r="W48" i="1" s="1"/>
  <c r="P48" i="1"/>
  <c r="BK47" i="1"/>
  <c r="BJ47" i="1"/>
  <c r="BH47" i="1"/>
  <c r="BI47" i="1" s="1"/>
  <c r="BG47" i="1"/>
  <c r="BF47" i="1"/>
  <c r="BE47" i="1"/>
  <c r="BD47" i="1"/>
  <c r="BC47" i="1"/>
  <c r="AZ47" i="1"/>
  <c r="AX47" i="1"/>
  <c r="AS47" i="1"/>
  <c r="AN47" i="1"/>
  <c r="AM47" i="1"/>
  <c r="AI47" i="1"/>
  <c r="AH47" i="1"/>
  <c r="AG47" i="1"/>
  <c r="Y47" i="1"/>
  <c r="X47" i="1"/>
  <c r="W47" i="1" s="1"/>
  <c r="P47" i="1"/>
  <c r="BK46" i="1"/>
  <c r="BJ46" i="1"/>
  <c r="BH46" i="1"/>
  <c r="BG46" i="1"/>
  <c r="BF46" i="1"/>
  <c r="BE46" i="1"/>
  <c r="BD46" i="1"/>
  <c r="BC46" i="1"/>
  <c r="AX46" i="1" s="1"/>
  <c r="AZ46" i="1"/>
  <c r="AS46" i="1"/>
  <c r="AM46" i="1"/>
  <c r="AN46" i="1" s="1"/>
  <c r="AI46" i="1"/>
  <c r="AH46" i="1"/>
  <c r="AG46" i="1"/>
  <c r="AA46" i="1"/>
  <c r="Y46" i="1"/>
  <c r="X46" i="1"/>
  <c r="W46" i="1" s="1"/>
  <c r="P46" i="1"/>
  <c r="N46" i="1"/>
  <c r="K46" i="1"/>
  <c r="J46" i="1"/>
  <c r="AV46" i="1" s="1"/>
  <c r="I46" i="1"/>
  <c r="BK45" i="1"/>
  <c r="BJ45" i="1"/>
  <c r="BI45" i="1"/>
  <c r="BH45" i="1"/>
  <c r="BG45" i="1"/>
  <c r="BF45" i="1"/>
  <c r="BE45" i="1"/>
  <c r="BD45" i="1"/>
  <c r="BC45" i="1"/>
  <c r="AX45" i="1" s="1"/>
  <c r="AZ45" i="1"/>
  <c r="AU45" i="1"/>
  <c r="AW45" i="1" s="1"/>
  <c r="AS45" i="1"/>
  <c r="AN45" i="1"/>
  <c r="AM45" i="1"/>
  <c r="AI45" i="1"/>
  <c r="AG45" i="1"/>
  <c r="J45" i="1" s="1"/>
  <c r="AV45" i="1" s="1"/>
  <c r="AY45" i="1" s="1"/>
  <c r="Y45" i="1"/>
  <c r="X45" i="1"/>
  <c r="W45" i="1"/>
  <c r="S45" i="1"/>
  <c r="P45" i="1"/>
  <c r="N45" i="1"/>
  <c r="K45" i="1"/>
  <c r="BK44" i="1"/>
  <c r="BJ44" i="1"/>
  <c r="BI44" i="1"/>
  <c r="BH44" i="1"/>
  <c r="BG44" i="1"/>
  <c r="BF44" i="1"/>
  <c r="BE44" i="1"/>
  <c r="BD44" i="1"/>
  <c r="BC44" i="1"/>
  <c r="AZ44" i="1"/>
  <c r="AX44" i="1"/>
  <c r="AS44" i="1"/>
  <c r="AM44" i="1"/>
  <c r="AN44" i="1" s="1"/>
  <c r="AI44" i="1"/>
  <c r="AG44" i="1" s="1"/>
  <c r="AH44" i="1"/>
  <c r="Y44" i="1"/>
  <c r="X44" i="1"/>
  <c r="W44" i="1" s="1"/>
  <c r="P44" i="1"/>
  <c r="I44" i="1"/>
  <c r="AA44" i="1" s="1"/>
  <c r="BK43" i="1"/>
  <c r="BJ43" i="1"/>
  <c r="BI43" i="1"/>
  <c r="AU43" i="1" s="1"/>
  <c r="BH43" i="1"/>
  <c r="BG43" i="1"/>
  <c r="BF43" i="1"/>
  <c r="BE43" i="1"/>
  <c r="BD43" i="1"/>
  <c r="BC43" i="1"/>
  <c r="AX43" i="1" s="1"/>
  <c r="AZ43" i="1"/>
  <c r="AS43" i="1"/>
  <c r="AN43" i="1"/>
  <c r="AM43" i="1"/>
  <c r="AI43" i="1"/>
  <c r="AG43" i="1" s="1"/>
  <c r="Y43" i="1"/>
  <c r="W43" i="1" s="1"/>
  <c r="X43" i="1"/>
  <c r="S43" i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M42" i="1"/>
  <c r="AN42" i="1" s="1"/>
  <c r="AI42" i="1"/>
  <c r="AG42" i="1"/>
  <c r="Y42" i="1"/>
  <c r="X42" i="1"/>
  <c r="W42" i="1" s="1"/>
  <c r="P42" i="1"/>
  <c r="N42" i="1"/>
  <c r="BK41" i="1"/>
  <c r="BJ41" i="1"/>
  <c r="BI41" i="1"/>
  <c r="AU41" i="1" s="1"/>
  <c r="AW41" i="1" s="1"/>
  <c r="BH41" i="1"/>
  <c r="BG41" i="1"/>
  <c r="BF41" i="1"/>
  <c r="BE41" i="1"/>
  <c r="BD41" i="1"/>
  <c r="BC41" i="1"/>
  <c r="AX41" i="1" s="1"/>
  <c r="AZ41" i="1"/>
  <c r="AS41" i="1"/>
  <c r="AN41" i="1"/>
  <c r="AM41" i="1"/>
  <c r="AI41" i="1"/>
  <c r="AG41" i="1" s="1"/>
  <c r="Y41" i="1"/>
  <c r="X41" i="1"/>
  <c r="W41" i="1"/>
  <c r="S41" i="1"/>
  <c r="P41" i="1"/>
  <c r="BK40" i="1"/>
  <c r="BJ40" i="1"/>
  <c r="BH40" i="1"/>
  <c r="BG40" i="1"/>
  <c r="BF40" i="1"/>
  <c r="BE40" i="1"/>
  <c r="BD40" i="1"/>
  <c r="BC40" i="1"/>
  <c r="AZ40" i="1"/>
  <c r="AX40" i="1"/>
  <c r="AS40" i="1"/>
  <c r="AM40" i="1"/>
  <c r="AN40" i="1" s="1"/>
  <c r="AI40" i="1"/>
  <c r="AG40" i="1" s="1"/>
  <c r="Y40" i="1"/>
  <c r="X40" i="1"/>
  <c r="W40" i="1" s="1"/>
  <c r="P40" i="1"/>
  <c r="BK39" i="1"/>
  <c r="BJ39" i="1"/>
  <c r="BH39" i="1"/>
  <c r="BI39" i="1" s="1"/>
  <c r="BG39" i="1"/>
  <c r="BF39" i="1"/>
  <c r="BE39" i="1"/>
  <c r="BD39" i="1"/>
  <c r="BC39" i="1"/>
  <c r="AZ39" i="1"/>
  <c r="AX39" i="1"/>
  <c r="AS39" i="1"/>
  <c r="AN39" i="1"/>
  <c r="AM39" i="1"/>
  <c r="AI39" i="1"/>
  <c r="AG39" i="1" s="1"/>
  <c r="Y39" i="1"/>
  <c r="X39" i="1"/>
  <c r="W39" i="1" s="1"/>
  <c r="P39" i="1"/>
  <c r="BK38" i="1"/>
  <c r="BJ38" i="1"/>
  <c r="BH38" i="1"/>
  <c r="BI38" i="1" s="1"/>
  <c r="AU38" i="1" s="1"/>
  <c r="BG38" i="1"/>
  <c r="BF38" i="1"/>
  <c r="BE38" i="1"/>
  <c r="BD38" i="1"/>
  <c r="BC38" i="1"/>
  <c r="AX38" i="1" s="1"/>
  <c r="AZ38" i="1"/>
  <c r="AS38" i="1"/>
  <c r="AW38" i="1" s="1"/>
  <c r="AN38" i="1"/>
  <c r="AM38" i="1"/>
  <c r="AI38" i="1"/>
  <c r="AG38" i="1" s="1"/>
  <c r="Y38" i="1"/>
  <c r="X38" i="1"/>
  <c r="W38" i="1" s="1"/>
  <c r="S38" i="1"/>
  <c r="P38" i="1"/>
  <c r="BK37" i="1"/>
  <c r="S37" i="1" s="1"/>
  <c r="BJ37" i="1"/>
  <c r="BI37" i="1"/>
  <c r="BH37" i="1"/>
  <c r="BG37" i="1"/>
  <c r="BF37" i="1"/>
  <c r="BE37" i="1"/>
  <c r="BD37" i="1"/>
  <c r="BC37" i="1"/>
  <c r="AX37" i="1" s="1"/>
  <c r="AZ37" i="1"/>
  <c r="AW37" i="1"/>
  <c r="AU37" i="1"/>
  <c r="AS37" i="1"/>
  <c r="AN37" i="1"/>
  <c r="AM37" i="1"/>
  <c r="AI37" i="1"/>
  <c r="AG37" i="1"/>
  <c r="Y37" i="1"/>
  <c r="X37" i="1"/>
  <c r="W37" i="1"/>
  <c r="P37" i="1"/>
  <c r="K37" i="1"/>
  <c r="BK36" i="1"/>
  <c r="BJ36" i="1"/>
  <c r="BI36" i="1"/>
  <c r="BH36" i="1"/>
  <c r="BG36" i="1"/>
  <c r="BF36" i="1"/>
  <c r="BE36" i="1"/>
  <c r="BD36" i="1"/>
  <c r="BC36" i="1"/>
  <c r="AZ36" i="1"/>
  <c r="AX36" i="1"/>
  <c r="AS36" i="1"/>
  <c r="AM36" i="1"/>
  <c r="AN36" i="1" s="1"/>
  <c r="AI36" i="1"/>
  <c r="AG36" i="1" s="1"/>
  <c r="K36" i="1" s="1"/>
  <c r="AH36" i="1"/>
  <c r="Y36" i="1"/>
  <c r="X36" i="1"/>
  <c r="P36" i="1"/>
  <c r="J36" i="1"/>
  <c r="AV36" i="1" s="1"/>
  <c r="BK35" i="1"/>
  <c r="BJ35" i="1"/>
  <c r="BI35" i="1"/>
  <c r="BH35" i="1"/>
  <c r="BG35" i="1"/>
  <c r="BF35" i="1"/>
  <c r="BE35" i="1"/>
  <c r="BD35" i="1"/>
  <c r="BC35" i="1"/>
  <c r="AX35" i="1" s="1"/>
  <c r="AZ35" i="1"/>
  <c r="AU35" i="1"/>
  <c r="AS35" i="1"/>
  <c r="AW35" i="1" s="1"/>
  <c r="AN35" i="1"/>
  <c r="AM35" i="1"/>
  <c r="AI35" i="1"/>
  <c r="AG35" i="1" s="1"/>
  <c r="Y35" i="1"/>
  <c r="W35" i="1" s="1"/>
  <c r="X35" i="1"/>
  <c r="T35" i="1"/>
  <c r="U35" i="1" s="1"/>
  <c r="S35" i="1"/>
  <c r="P35" i="1"/>
  <c r="K35" i="1"/>
  <c r="I35" i="1"/>
  <c r="Q35" i="1" s="1"/>
  <c r="O35" i="1" s="1"/>
  <c r="R35" i="1" s="1"/>
  <c r="BK34" i="1"/>
  <c r="BJ34" i="1"/>
  <c r="BH34" i="1"/>
  <c r="BI34" i="1" s="1"/>
  <c r="BG34" i="1"/>
  <c r="BF34" i="1"/>
  <c r="BE34" i="1"/>
  <c r="BD34" i="1"/>
  <c r="BC34" i="1"/>
  <c r="AZ34" i="1"/>
  <c r="AX34" i="1"/>
  <c r="AS34" i="1"/>
  <c r="AM34" i="1"/>
  <c r="AN34" i="1" s="1"/>
  <c r="AI34" i="1"/>
  <c r="AG34" i="1"/>
  <c r="Y34" i="1"/>
  <c r="X34" i="1"/>
  <c r="W34" i="1"/>
  <c r="P34" i="1"/>
  <c r="BK33" i="1"/>
  <c r="BJ33" i="1"/>
  <c r="BI33" i="1"/>
  <c r="BH33" i="1"/>
  <c r="BG33" i="1"/>
  <c r="BF33" i="1"/>
  <c r="BE33" i="1"/>
  <c r="BD33" i="1"/>
  <c r="BC33" i="1"/>
  <c r="AX33" i="1" s="1"/>
  <c r="AZ33" i="1"/>
  <c r="AS33" i="1"/>
  <c r="AN33" i="1"/>
  <c r="AM33" i="1"/>
  <c r="AI33" i="1"/>
  <c r="AG33" i="1" s="1"/>
  <c r="Y33" i="1"/>
  <c r="W33" i="1" s="1"/>
  <c r="X33" i="1"/>
  <c r="P33" i="1"/>
  <c r="J33" i="1"/>
  <c r="AV33" i="1" s="1"/>
  <c r="BK32" i="1"/>
  <c r="BJ32" i="1"/>
  <c r="BH32" i="1"/>
  <c r="BG32" i="1"/>
  <c r="BF32" i="1"/>
  <c r="BE32" i="1"/>
  <c r="BD32" i="1"/>
  <c r="BC32" i="1"/>
  <c r="AZ32" i="1"/>
  <c r="AX32" i="1"/>
  <c r="AS32" i="1"/>
  <c r="AM32" i="1"/>
  <c r="AN32" i="1" s="1"/>
  <c r="AI32" i="1"/>
  <c r="AG32" i="1" s="1"/>
  <c r="Y32" i="1"/>
  <c r="X32" i="1"/>
  <c r="W32" i="1" s="1"/>
  <c r="P32" i="1"/>
  <c r="BK31" i="1"/>
  <c r="BJ31" i="1"/>
  <c r="BI31" i="1"/>
  <c r="BH31" i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S30" i="1" s="1"/>
  <c r="BJ30" i="1"/>
  <c r="BI30" i="1"/>
  <c r="AU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AA30" i="1"/>
  <c r="Y30" i="1"/>
  <c r="X30" i="1"/>
  <c r="P30" i="1"/>
  <c r="K30" i="1"/>
  <c r="I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K29" i="1" s="1"/>
  <c r="Y29" i="1"/>
  <c r="X29" i="1"/>
  <c r="W29" i="1"/>
  <c r="P29" i="1"/>
  <c r="N29" i="1"/>
  <c r="BK28" i="1"/>
  <c r="BJ28" i="1"/>
  <c r="BI28" i="1"/>
  <c r="BH28" i="1"/>
  <c r="BG28" i="1"/>
  <c r="BF28" i="1"/>
  <c r="BE28" i="1"/>
  <c r="BD28" i="1"/>
  <c r="BC28" i="1"/>
  <c r="AZ28" i="1"/>
  <c r="AX28" i="1"/>
  <c r="AS28" i="1"/>
  <c r="AM28" i="1"/>
  <c r="AN28" i="1" s="1"/>
  <c r="AI28" i="1"/>
  <c r="AG28" i="1"/>
  <c r="I28" i="1" s="1"/>
  <c r="Y28" i="1"/>
  <c r="W28" i="1" s="1"/>
  <c r="X28" i="1"/>
  <c r="P28" i="1"/>
  <c r="BK27" i="1"/>
  <c r="BJ27" i="1"/>
  <c r="BI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J27" i="1"/>
  <c r="AV27" i="1" s="1"/>
  <c r="BK26" i="1"/>
  <c r="BJ26" i="1"/>
  <c r="BH26" i="1"/>
  <c r="BI26" i="1" s="1"/>
  <c r="S26" i="1" s="1"/>
  <c r="BG26" i="1"/>
  <c r="BF26" i="1"/>
  <c r="BE26" i="1"/>
  <c r="BD26" i="1"/>
  <c r="BC26" i="1"/>
  <c r="AZ26" i="1"/>
  <c r="AX26" i="1"/>
  <c r="AU26" i="1"/>
  <c r="AW26" i="1" s="1"/>
  <c r="AS26" i="1"/>
  <c r="AN26" i="1"/>
  <c r="AM26" i="1"/>
  <c r="AI26" i="1"/>
  <c r="AG26" i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AH25" i="1" s="1"/>
  <c r="Y25" i="1"/>
  <c r="X25" i="1"/>
  <c r="W25" i="1" s="1"/>
  <c r="P25" i="1"/>
  <c r="BK24" i="1"/>
  <c r="S24" i="1" s="1"/>
  <c r="BJ24" i="1"/>
  <c r="BI24" i="1" s="1"/>
  <c r="BH24" i="1"/>
  <c r="BG24" i="1"/>
  <c r="BF24" i="1"/>
  <c r="BE24" i="1"/>
  <c r="BD24" i="1"/>
  <c r="BC24" i="1"/>
  <c r="AX24" i="1" s="1"/>
  <c r="AZ24" i="1"/>
  <c r="AU24" i="1"/>
  <c r="AS24" i="1"/>
  <c r="AW24" i="1" s="1"/>
  <c r="AN24" i="1"/>
  <c r="AM24" i="1"/>
  <c r="AI24" i="1"/>
  <c r="AG24" i="1" s="1"/>
  <c r="Y24" i="1"/>
  <c r="X24" i="1"/>
  <c r="W24" i="1" s="1"/>
  <c r="P24" i="1"/>
  <c r="K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N23" i="1" s="1"/>
  <c r="AH23" i="1"/>
  <c r="Y23" i="1"/>
  <c r="X23" i="1"/>
  <c r="W23" i="1" s="1"/>
  <c r="P23" i="1"/>
  <c r="BK22" i="1"/>
  <c r="S22" i="1" s="1"/>
  <c r="BJ22" i="1"/>
  <c r="BI22" i="1"/>
  <c r="AU22" i="1" s="1"/>
  <c r="BH22" i="1"/>
  <c r="BG22" i="1"/>
  <c r="BF22" i="1"/>
  <c r="BE22" i="1"/>
  <c r="BD22" i="1"/>
  <c r="BC22" i="1"/>
  <c r="AX22" i="1" s="1"/>
  <c r="AZ22" i="1"/>
  <c r="AS22" i="1"/>
  <c r="AW22" i="1" s="1"/>
  <c r="AN22" i="1"/>
  <c r="AM22" i="1"/>
  <c r="AI22" i="1"/>
  <c r="AG22" i="1" s="1"/>
  <c r="Y22" i="1"/>
  <c r="X22" i="1"/>
  <c r="W22" i="1" s="1"/>
  <c r="P22" i="1"/>
  <c r="K22" i="1"/>
  <c r="I22" i="1"/>
  <c r="AA22" i="1" s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N21" i="1"/>
  <c r="AM21" i="1"/>
  <c r="AI21" i="1"/>
  <c r="AG21" i="1"/>
  <c r="K21" i="1" s="1"/>
  <c r="Y21" i="1"/>
  <c r="X21" i="1"/>
  <c r="W21" i="1"/>
  <c r="P21" i="1"/>
  <c r="N21" i="1"/>
  <c r="BK20" i="1"/>
  <c r="BJ20" i="1"/>
  <c r="BI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Y20" i="1"/>
  <c r="W20" i="1" s="1"/>
  <c r="X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J19" i="1" s="1"/>
  <c r="AV19" i="1" s="1"/>
  <c r="Y19" i="1"/>
  <c r="X19" i="1"/>
  <c r="W19" i="1" s="1"/>
  <c r="P19" i="1"/>
  <c r="BK18" i="1"/>
  <c r="BJ18" i="1"/>
  <c r="BH18" i="1"/>
  <c r="BI18" i="1" s="1"/>
  <c r="S18" i="1" s="1"/>
  <c r="BG18" i="1"/>
  <c r="BF18" i="1"/>
  <c r="BE18" i="1"/>
  <c r="BD18" i="1"/>
  <c r="BC18" i="1"/>
  <c r="AZ18" i="1"/>
  <c r="AX18" i="1"/>
  <c r="AU18" i="1"/>
  <c r="AW18" i="1" s="1"/>
  <c r="AS18" i="1"/>
  <c r="AN18" i="1"/>
  <c r="AM18" i="1"/>
  <c r="AI18" i="1"/>
  <c r="AG18" i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AH17" i="1"/>
  <c r="Y17" i="1"/>
  <c r="X17" i="1"/>
  <c r="W17" i="1" s="1"/>
  <c r="P17" i="1"/>
  <c r="J17" i="1"/>
  <c r="AV17" i="1" s="1"/>
  <c r="T22" i="1" l="1"/>
  <c r="U22" i="1" s="1"/>
  <c r="T30" i="1"/>
  <c r="U30" i="1" s="1"/>
  <c r="N39" i="1"/>
  <c r="K39" i="1"/>
  <c r="J39" i="1"/>
  <c r="AV39" i="1" s="1"/>
  <c r="I39" i="1"/>
  <c r="AH39" i="1"/>
  <c r="AA28" i="1"/>
  <c r="T37" i="1"/>
  <c r="U37" i="1" s="1"/>
  <c r="N20" i="1"/>
  <c r="K20" i="1"/>
  <c r="J20" i="1"/>
  <c r="AV20" i="1" s="1"/>
  <c r="AY20" i="1" s="1"/>
  <c r="AH20" i="1"/>
  <c r="AH32" i="1"/>
  <c r="K32" i="1"/>
  <c r="J32" i="1"/>
  <c r="AV32" i="1" s="1"/>
  <c r="I32" i="1"/>
  <c r="N17" i="1"/>
  <c r="K17" i="1"/>
  <c r="I17" i="1"/>
  <c r="AU20" i="1"/>
  <c r="AW20" i="1" s="1"/>
  <c r="S20" i="1"/>
  <c r="J25" i="1"/>
  <c r="AV25" i="1" s="1"/>
  <c r="AU27" i="1"/>
  <c r="AY27" i="1" s="1"/>
  <c r="S27" i="1"/>
  <c r="W30" i="1"/>
  <c r="J31" i="1"/>
  <c r="AV31" i="1" s="1"/>
  <c r="AH31" i="1"/>
  <c r="N31" i="1"/>
  <c r="K31" i="1"/>
  <c r="I31" i="1"/>
  <c r="AH33" i="1"/>
  <c r="N33" i="1"/>
  <c r="I33" i="1"/>
  <c r="K33" i="1"/>
  <c r="S39" i="1"/>
  <c r="AU39" i="1"/>
  <c r="AW39" i="1" s="1"/>
  <c r="AW21" i="1"/>
  <c r="J24" i="1"/>
  <c r="AV24" i="1" s="1"/>
  <c r="AY24" i="1" s="1"/>
  <c r="I24" i="1"/>
  <c r="T24" i="1" s="1"/>
  <c r="U24" i="1" s="1"/>
  <c r="AH24" i="1"/>
  <c r="N24" i="1"/>
  <c r="T26" i="1"/>
  <c r="U26" i="1" s="1"/>
  <c r="AU36" i="1"/>
  <c r="AY36" i="1" s="1"/>
  <c r="S36" i="1"/>
  <c r="I38" i="1"/>
  <c r="N38" i="1"/>
  <c r="AH38" i="1"/>
  <c r="K38" i="1"/>
  <c r="J38" i="1"/>
  <c r="AV38" i="1" s="1"/>
  <c r="AY38" i="1" s="1"/>
  <c r="I20" i="1"/>
  <c r="AH30" i="1"/>
  <c r="N30" i="1"/>
  <c r="J30" i="1"/>
  <c r="AV30" i="1" s="1"/>
  <c r="AY30" i="1" s="1"/>
  <c r="AU25" i="1"/>
  <c r="AW25" i="1" s="1"/>
  <c r="S25" i="1"/>
  <c r="N28" i="1"/>
  <c r="K28" i="1"/>
  <c r="J28" i="1"/>
  <c r="AV28" i="1" s="1"/>
  <c r="AH28" i="1"/>
  <c r="AH22" i="1"/>
  <c r="N22" i="1"/>
  <c r="J22" i="1"/>
  <c r="AV22" i="1" s="1"/>
  <c r="AY22" i="1" s="1"/>
  <c r="K26" i="1"/>
  <c r="J26" i="1"/>
  <c r="AV26" i="1" s="1"/>
  <c r="AY26" i="1" s="1"/>
  <c r="I26" i="1"/>
  <c r="AH26" i="1"/>
  <c r="N26" i="1"/>
  <c r="AU31" i="1"/>
  <c r="AW31" i="1" s="1"/>
  <c r="S31" i="1"/>
  <c r="AU33" i="1"/>
  <c r="AW33" i="1" s="1"/>
  <c r="S33" i="1"/>
  <c r="K34" i="1"/>
  <c r="J34" i="1"/>
  <c r="AV34" i="1" s="1"/>
  <c r="AY34" i="1" s="1"/>
  <c r="I34" i="1"/>
  <c r="N34" i="1"/>
  <c r="AH34" i="1"/>
  <c r="AU19" i="1"/>
  <c r="AY19" i="1" s="1"/>
  <c r="S19" i="1"/>
  <c r="S29" i="1"/>
  <c r="AU29" i="1"/>
  <c r="AW29" i="1" s="1"/>
  <c r="S21" i="1"/>
  <c r="AU21" i="1"/>
  <c r="K23" i="1"/>
  <c r="J23" i="1"/>
  <c r="AV23" i="1" s="1"/>
  <c r="AY23" i="1" s="1"/>
  <c r="I23" i="1"/>
  <c r="AH41" i="1"/>
  <c r="N41" i="1"/>
  <c r="K41" i="1"/>
  <c r="J41" i="1"/>
  <c r="AV41" i="1" s="1"/>
  <c r="AY41" i="1" s="1"/>
  <c r="AU17" i="1"/>
  <c r="AW17" i="1" s="1"/>
  <c r="S17" i="1"/>
  <c r="K18" i="1"/>
  <c r="J18" i="1"/>
  <c r="AV18" i="1" s="1"/>
  <c r="AY18" i="1" s="1"/>
  <c r="I18" i="1"/>
  <c r="AH18" i="1"/>
  <c r="N18" i="1"/>
  <c r="AU23" i="1"/>
  <c r="AW23" i="1" s="1"/>
  <c r="S23" i="1"/>
  <c r="I27" i="1"/>
  <c r="AH27" i="1"/>
  <c r="N27" i="1"/>
  <c r="K27" i="1"/>
  <c r="AW30" i="1"/>
  <c r="V35" i="1"/>
  <c r="Z35" i="1" s="1"/>
  <c r="AC35" i="1"/>
  <c r="AB35" i="1"/>
  <c r="AB38" i="1"/>
  <c r="I41" i="1"/>
  <c r="AU44" i="1"/>
  <c r="AW44" i="1" s="1"/>
  <c r="S44" i="1"/>
  <c r="I19" i="1"/>
  <c r="AH19" i="1"/>
  <c r="N19" i="1"/>
  <c r="K19" i="1"/>
  <c r="N25" i="1"/>
  <c r="K25" i="1"/>
  <c r="I25" i="1"/>
  <c r="AU28" i="1"/>
  <c r="AW28" i="1" s="1"/>
  <c r="S28" i="1"/>
  <c r="N32" i="1"/>
  <c r="T38" i="1"/>
  <c r="U38" i="1" s="1"/>
  <c r="K51" i="1"/>
  <c r="AH51" i="1"/>
  <c r="J51" i="1"/>
  <c r="AV51" i="1" s="1"/>
  <c r="AY51" i="1" s="1"/>
  <c r="I51" i="1"/>
  <c r="N51" i="1"/>
  <c r="N36" i="1"/>
  <c r="J37" i="1"/>
  <c r="AV37" i="1" s="1"/>
  <c r="AY37" i="1" s="1"/>
  <c r="I37" i="1"/>
  <c r="AH37" i="1"/>
  <c r="T41" i="1"/>
  <c r="U41" i="1" s="1"/>
  <c r="AU42" i="1"/>
  <c r="AW42" i="1" s="1"/>
  <c r="S42" i="1"/>
  <c r="J43" i="1"/>
  <c r="AV43" i="1" s="1"/>
  <c r="AY43" i="1" s="1"/>
  <c r="AH43" i="1"/>
  <c r="N43" i="1"/>
  <c r="BI46" i="1"/>
  <c r="N47" i="1"/>
  <c r="K47" i="1"/>
  <c r="J47" i="1"/>
  <c r="AV47" i="1" s="1"/>
  <c r="I47" i="1"/>
  <c r="AH49" i="1"/>
  <c r="N49" i="1"/>
  <c r="K49" i="1"/>
  <c r="AU58" i="1"/>
  <c r="AW58" i="1" s="1"/>
  <c r="S58" i="1"/>
  <c r="J53" i="1"/>
  <c r="AV53" i="1" s="1"/>
  <c r="AY53" i="1" s="1"/>
  <c r="N53" i="1"/>
  <c r="AH53" i="1"/>
  <c r="K53" i="1"/>
  <c r="K40" i="1"/>
  <c r="I40" i="1"/>
  <c r="AH40" i="1"/>
  <c r="K42" i="1"/>
  <c r="J42" i="1"/>
  <c r="AV42" i="1" s="1"/>
  <c r="AY42" i="1" s="1"/>
  <c r="I42" i="1"/>
  <c r="K48" i="1"/>
  <c r="J48" i="1"/>
  <c r="AV48" i="1" s="1"/>
  <c r="AY48" i="1" s="1"/>
  <c r="I48" i="1"/>
  <c r="AH48" i="1"/>
  <c r="N48" i="1"/>
  <c r="I53" i="1"/>
  <c r="I55" i="1"/>
  <c r="AH55" i="1"/>
  <c r="N55" i="1"/>
  <c r="AH21" i="1"/>
  <c r="AH29" i="1"/>
  <c r="BI32" i="1"/>
  <c r="AA35" i="1"/>
  <c r="AD35" i="1" s="1"/>
  <c r="J40" i="1"/>
  <c r="AV40" i="1" s="1"/>
  <c r="AH42" i="1"/>
  <c r="I43" i="1"/>
  <c r="AW43" i="1"/>
  <c r="AU49" i="1"/>
  <c r="AW49" i="1" s="1"/>
  <c r="S49" i="1"/>
  <c r="AU50" i="1"/>
  <c r="AW50" i="1" s="1"/>
  <c r="S50" i="1"/>
  <c r="I21" i="1"/>
  <c r="I29" i="1"/>
  <c r="N37" i="1"/>
  <c r="K43" i="1"/>
  <c r="AW48" i="1"/>
  <c r="S51" i="1"/>
  <c r="AU51" i="1"/>
  <c r="AW51" i="1" s="1"/>
  <c r="S53" i="1"/>
  <c r="J55" i="1"/>
  <c r="AV55" i="1" s="1"/>
  <c r="J21" i="1"/>
  <c r="AV21" i="1" s="1"/>
  <c r="AY21" i="1" s="1"/>
  <c r="J29" i="1"/>
  <c r="AV29" i="1" s="1"/>
  <c r="AU34" i="1"/>
  <c r="AW34" i="1" s="1"/>
  <c r="S34" i="1"/>
  <c r="W36" i="1"/>
  <c r="N44" i="1"/>
  <c r="K44" i="1"/>
  <c r="J44" i="1"/>
  <c r="AV44" i="1" s="1"/>
  <c r="AY44" i="1" s="1"/>
  <c r="AH52" i="1"/>
  <c r="K52" i="1"/>
  <c r="J52" i="1"/>
  <c r="AV52" i="1" s="1"/>
  <c r="AY52" i="1" s="1"/>
  <c r="I52" i="1"/>
  <c r="K55" i="1"/>
  <c r="J35" i="1"/>
  <c r="AV35" i="1" s="1"/>
  <c r="AY35" i="1" s="1"/>
  <c r="AH35" i="1"/>
  <c r="N35" i="1"/>
  <c r="I36" i="1"/>
  <c r="N40" i="1"/>
  <c r="BI40" i="1"/>
  <c r="AU47" i="1"/>
  <c r="AW47" i="1" s="1"/>
  <c r="S47" i="1"/>
  <c r="K50" i="1"/>
  <c r="J50" i="1"/>
  <c r="AV50" i="1" s="1"/>
  <c r="I50" i="1"/>
  <c r="AH50" i="1"/>
  <c r="J54" i="1"/>
  <c r="AV54" i="1" s="1"/>
  <c r="AY54" i="1" s="1"/>
  <c r="I54" i="1"/>
  <c r="T54" i="1" s="1"/>
  <c r="U54" i="1" s="1"/>
  <c r="AH54" i="1"/>
  <c r="N54" i="1"/>
  <c r="K54" i="1"/>
  <c r="V57" i="1"/>
  <c r="Z57" i="1" s="1"/>
  <c r="AC57" i="1"/>
  <c r="AB57" i="1"/>
  <c r="AU56" i="1"/>
  <c r="AW56" i="1" s="1"/>
  <c r="S56" i="1"/>
  <c r="AU61" i="1"/>
  <c r="AW61" i="1" s="1"/>
  <c r="S61" i="1"/>
  <c r="K71" i="1"/>
  <c r="J71" i="1"/>
  <c r="AV71" i="1" s="1"/>
  <c r="AY71" i="1" s="1"/>
  <c r="N71" i="1"/>
  <c r="I71" i="1"/>
  <c r="AH71" i="1"/>
  <c r="N61" i="1"/>
  <c r="K61" i="1"/>
  <c r="J61" i="1"/>
  <c r="AV61" i="1" s="1"/>
  <c r="AY61" i="1" s="1"/>
  <c r="AU70" i="1"/>
  <c r="AW70" i="1" s="1"/>
  <c r="S70" i="1"/>
  <c r="K76" i="1"/>
  <c r="J76" i="1"/>
  <c r="AV76" i="1" s="1"/>
  <c r="AY76" i="1" s="1"/>
  <c r="AH76" i="1"/>
  <c r="N76" i="1"/>
  <c r="I76" i="1"/>
  <c r="T86" i="1"/>
  <c r="U86" i="1" s="1"/>
  <c r="AB86" i="1" s="1"/>
  <c r="AD57" i="1"/>
  <c r="AU62" i="1"/>
  <c r="AW62" i="1" s="1"/>
  <c r="S62" i="1"/>
  <c r="AA68" i="1"/>
  <c r="S68" i="1"/>
  <c r="AU68" i="1"/>
  <c r="AW68" i="1" s="1"/>
  <c r="I69" i="1"/>
  <c r="AH69" i="1"/>
  <c r="K69" i="1"/>
  <c r="J69" i="1"/>
  <c r="AV69" i="1" s="1"/>
  <c r="AY69" i="1" s="1"/>
  <c r="AU73" i="1"/>
  <c r="AW73" i="1" s="1"/>
  <c r="S73" i="1"/>
  <c r="AH45" i="1"/>
  <c r="BI55" i="1"/>
  <c r="N56" i="1"/>
  <c r="K56" i="1"/>
  <c r="J56" i="1"/>
  <c r="AV56" i="1" s="1"/>
  <c r="AY56" i="1" s="1"/>
  <c r="I56" i="1"/>
  <c r="AY57" i="1"/>
  <c r="AU57" i="1"/>
  <c r="AW57" i="1" s="1"/>
  <c r="I61" i="1"/>
  <c r="J63" i="1"/>
  <c r="AV63" i="1" s="1"/>
  <c r="AY63" i="1" s="1"/>
  <c r="I63" i="1"/>
  <c r="AH63" i="1"/>
  <c r="N63" i="1"/>
  <c r="AY73" i="1"/>
  <c r="AU76" i="1"/>
  <c r="AW76" i="1" s="1"/>
  <c r="S76" i="1"/>
  <c r="T80" i="1"/>
  <c r="U80" i="1" s="1"/>
  <c r="I45" i="1"/>
  <c r="AW54" i="1"/>
  <c r="K59" i="1"/>
  <c r="J59" i="1"/>
  <c r="AV59" i="1" s="1"/>
  <c r="AY59" i="1" s="1"/>
  <c r="I59" i="1"/>
  <c r="AH59" i="1"/>
  <c r="AU64" i="1"/>
  <c r="AW64" i="1" s="1"/>
  <c r="S64" i="1"/>
  <c r="AH65" i="1"/>
  <c r="N65" i="1"/>
  <c r="K65" i="1"/>
  <c r="J65" i="1"/>
  <c r="AV65" i="1" s="1"/>
  <c r="I65" i="1"/>
  <c r="AU79" i="1"/>
  <c r="AW79" i="1" s="1"/>
  <c r="S79" i="1"/>
  <c r="S52" i="1"/>
  <c r="AH58" i="1"/>
  <c r="N58" i="1"/>
  <c r="K58" i="1"/>
  <c r="J60" i="1"/>
  <c r="AV60" i="1" s="1"/>
  <c r="AY60" i="1" s="1"/>
  <c r="I60" i="1"/>
  <c r="AH60" i="1"/>
  <c r="N60" i="1"/>
  <c r="N69" i="1"/>
  <c r="J58" i="1"/>
  <c r="AV58" i="1" s="1"/>
  <c r="AY58" i="1" s="1"/>
  <c r="AW63" i="1"/>
  <c r="AU65" i="1"/>
  <c r="AW65" i="1" s="1"/>
  <c r="S65" i="1"/>
  <c r="N70" i="1"/>
  <c r="K70" i="1"/>
  <c r="AH70" i="1"/>
  <c r="J70" i="1"/>
  <c r="AV70" i="1" s="1"/>
  <c r="I70" i="1"/>
  <c r="AA57" i="1"/>
  <c r="Q57" i="1"/>
  <c r="O57" i="1" s="1"/>
  <c r="R57" i="1" s="1"/>
  <c r="L57" i="1" s="1"/>
  <c r="M57" i="1" s="1"/>
  <c r="K62" i="1"/>
  <c r="J62" i="1"/>
  <c r="AV62" i="1" s="1"/>
  <c r="AY62" i="1" s="1"/>
  <c r="I62" i="1"/>
  <c r="AH62" i="1"/>
  <c r="S63" i="1"/>
  <c r="K68" i="1"/>
  <c r="N68" i="1"/>
  <c r="AH68" i="1"/>
  <c r="J68" i="1"/>
  <c r="AV68" i="1" s="1"/>
  <c r="AY68" i="1" s="1"/>
  <c r="I72" i="1"/>
  <c r="T72" i="1" s="1"/>
  <c r="U72" i="1" s="1"/>
  <c r="AH72" i="1"/>
  <c r="K72" i="1"/>
  <c r="J72" i="1"/>
  <c r="AV72" i="1" s="1"/>
  <c r="AY72" i="1" s="1"/>
  <c r="N72" i="1"/>
  <c r="N73" i="1"/>
  <c r="I73" i="1"/>
  <c r="AH73" i="1"/>
  <c r="K73" i="1"/>
  <c r="N57" i="1"/>
  <c r="I64" i="1"/>
  <c r="I86" i="1"/>
  <c r="AH86" i="1"/>
  <c r="N86" i="1"/>
  <c r="J86" i="1"/>
  <c r="AV86" i="1" s="1"/>
  <c r="AY86" i="1" s="1"/>
  <c r="AY88" i="1"/>
  <c r="J64" i="1"/>
  <c r="AV64" i="1" s="1"/>
  <c r="J66" i="1"/>
  <c r="AV66" i="1" s="1"/>
  <c r="AY66" i="1" s="1"/>
  <c r="I66" i="1"/>
  <c r="AW67" i="1"/>
  <c r="I78" i="1"/>
  <c r="K82" i="1"/>
  <c r="J82" i="1"/>
  <c r="AV82" i="1" s="1"/>
  <c r="AY82" i="1" s="1"/>
  <c r="I82" i="1"/>
  <c r="AH82" i="1"/>
  <c r="N82" i="1"/>
  <c r="AA88" i="1"/>
  <c r="AH57" i="1"/>
  <c r="K64" i="1"/>
  <c r="T71" i="1"/>
  <c r="U71" i="1" s="1"/>
  <c r="AW72" i="1"/>
  <c r="AA75" i="1"/>
  <c r="J78" i="1"/>
  <c r="AV78" i="1" s="1"/>
  <c r="AY78" i="1" s="1"/>
  <c r="AY80" i="1"/>
  <c r="AW80" i="1"/>
  <c r="I83" i="1"/>
  <c r="AH83" i="1"/>
  <c r="N83" i="1"/>
  <c r="K83" i="1"/>
  <c r="K86" i="1"/>
  <c r="N87" i="1"/>
  <c r="K87" i="1"/>
  <c r="J87" i="1"/>
  <c r="AV87" i="1" s="1"/>
  <c r="AY87" i="1" s="1"/>
  <c r="I87" i="1"/>
  <c r="S59" i="1"/>
  <c r="N66" i="1"/>
  <c r="S69" i="1"/>
  <c r="N84" i="1"/>
  <c r="K84" i="1"/>
  <c r="J84" i="1"/>
  <c r="AV84" i="1" s="1"/>
  <c r="AY84" i="1" s="1"/>
  <c r="AH84" i="1"/>
  <c r="I67" i="1"/>
  <c r="K74" i="1"/>
  <c r="J74" i="1"/>
  <c r="AV74" i="1" s="1"/>
  <c r="AY74" i="1" s="1"/>
  <c r="I74" i="1"/>
  <c r="AH74" i="1"/>
  <c r="AH75" i="1"/>
  <c r="N75" i="1"/>
  <c r="AH78" i="1"/>
  <c r="N78" i="1"/>
  <c r="N81" i="1"/>
  <c r="K81" i="1"/>
  <c r="I81" i="1"/>
  <c r="AU83" i="1"/>
  <c r="AY83" i="1" s="1"/>
  <c r="S83" i="1"/>
  <c r="S88" i="1"/>
  <c r="AU88" i="1"/>
  <c r="N64" i="1"/>
  <c r="J67" i="1"/>
  <c r="AV67" i="1" s="1"/>
  <c r="AY67" i="1" s="1"/>
  <c r="AH67" i="1"/>
  <c r="S75" i="1"/>
  <c r="Q80" i="1"/>
  <c r="O80" i="1" s="1"/>
  <c r="R80" i="1" s="1"/>
  <c r="L80" i="1" s="1"/>
  <c r="M80" i="1" s="1"/>
  <c r="AU82" i="1"/>
  <c r="AW82" i="1" s="1"/>
  <c r="AU87" i="1"/>
  <c r="AW87" i="1" s="1"/>
  <c r="S87" i="1"/>
  <c r="AW88" i="1"/>
  <c r="W64" i="1"/>
  <c r="BI81" i="1"/>
  <c r="T82" i="1"/>
  <c r="U82" i="1" s="1"/>
  <c r="AU84" i="1"/>
  <c r="AW84" i="1" s="1"/>
  <c r="S84" i="1"/>
  <c r="AW85" i="1"/>
  <c r="I79" i="1"/>
  <c r="AH77" i="1"/>
  <c r="J79" i="1"/>
  <c r="AV79" i="1" s="1"/>
  <c r="AY79" i="1" s="1"/>
  <c r="AH85" i="1"/>
  <c r="I77" i="1"/>
  <c r="I85" i="1"/>
  <c r="V24" i="1" l="1"/>
  <c r="Z24" i="1" s="1"/>
  <c r="AB24" i="1"/>
  <c r="AC24" i="1"/>
  <c r="AC54" i="1"/>
  <c r="V54" i="1"/>
  <c r="Z54" i="1" s="1"/>
  <c r="AB54" i="1"/>
  <c r="AC72" i="1"/>
  <c r="AB72" i="1"/>
  <c r="V72" i="1"/>
  <c r="Z72" i="1" s="1"/>
  <c r="AC71" i="1"/>
  <c r="V71" i="1"/>
  <c r="Z71" i="1" s="1"/>
  <c r="T52" i="1"/>
  <c r="U52" i="1" s="1"/>
  <c r="AA43" i="1"/>
  <c r="AA48" i="1"/>
  <c r="T48" i="1"/>
  <c r="U48" i="1" s="1"/>
  <c r="AA40" i="1"/>
  <c r="T42" i="1"/>
  <c r="U42" i="1" s="1"/>
  <c r="T43" i="1"/>
  <c r="U43" i="1" s="1"/>
  <c r="AA17" i="1"/>
  <c r="AC37" i="1"/>
  <c r="V37" i="1"/>
  <c r="Z37" i="1" s="1"/>
  <c r="AA39" i="1"/>
  <c r="T77" i="1"/>
  <c r="U77" i="1" s="1"/>
  <c r="AA77" i="1"/>
  <c r="AW83" i="1"/>
  <c r="AA87" i="1"/>
  <c r="AA83" i="1"/>
  <c r="AA56" i="1"/>
  <c r="Q56" i="1"/>
  <c r="O56" i="1" s="1"/>
  <c r="R56" i="1" s="1"/>
  <c r="L56" i="1" s="1"/>
  <c r="M56" i="1" s="1"/>
  <c r="T61" i="1"/>
  <c r="U61" i="1" s="1"/>
  <c r="T47" i="1"/>
  <c r="U47" i="1" s="1"/>
  <c r="AA55" i="1"/>
  <c r="T58" i="1"/>
  <c r="U58" i="1" s="1"/>
  <c r="AA18" i="1"/>
  <c r="T29" i="1"/>
  <c r="U29" i="1" s="1"/>
  <c r="AA26" i="1"/>
  <c r="Q26" i="1"/>
  <c r="O26" i="1" s="1"/>
  <c r="R26" i="1" s="1"/>
  <c r="L26" i="1" s="1"/>
  <c r="M26" i="1" s="1"/>
  <c r="AY28" i="1"/>
  <c r="L35" i="1"/>
  <c r="M35" i="1" s="1"/>
  <c r="AW19" i="1"/>
  <c r="AY39" i="1"/>
  <c r="T73" i="1"/>
  <c r="U73" i="1" s="1"/>
  <c r="T87" i="1"/>
  <c r="U87" i="1" s="1"/>
  <c r="AA78" i="1"/>
  <c r="Q73" i="1"/>
  <c r="O73" i="1" s="1"/>
  <c r="R73" i="1" s="1"/>
  <c r="L73" i="1" s="1"/>
  <c r="M73" i="1" s="1"/>
  <c r="AA73" i="1"/>
  <c r="T79" i="1"/>
  <c r="U79" i="1" s="1"/>
  <c r="T64" i="1"/>
  <c r="U64" i="1" s="1"/>
  <c r="AY29" i="1"/>
  <c r="T50" i="1"/>
  <c r="U50" i="1" s="1"/>
  <c r="AU46" i="1"/>
  <c r="S46" i="1"/>
  <c r="V41" i="1"/>
  <c r="Z41" i="1" s="1"/>
  <c r="AC41" i="1"/>
  <c r="AA51" i="1"/>
  <c r="Q51" i="1"/>
  <c r="O51" i="1" s="1"/>
  <c r="R51" i="1" s="1"/>
  <c r="L51" i="1" s="1"/>
  <c r="M51" i="1" s="1"/>
  <c r="Q41" i="1"/>
  <c r="O41" i="1" s="1"/>
  <c r="R41" i="1" s="1"/>
  <c r="L41" i="1" s="1"/>
  <c r="M41" i="1" s="1"/>
  <c r="AA41" i="1"/>
  <c r="T19" i="1"/>
  <c r="U19" i="1" s="1"/>
  <c r="T33" i="1"/>
  <c r="U33" i="1" s="1"/>
  <c r="AY17" i="1"/>
  <c r="T27" i="1"/>
  <c r="U27" i="1" s="1"/>
  <c r="T85" i="1"/>
  <c r="U85" i="1" s="1"/>
  <c r="AA85" i="1"/>
  <c r="Q85" i="1"/>
  <c r="O85" i="1" s="1"/>
  <c r="R85" i="1" s="1"/>
  <c r="L85" i="1" s="1"/>
  <c r="M85" i="1" s="1"/>
  <c r="Q72" i="1"/>
  <c r="O72" i="1" s="1"/>
  <c r="R72" i="1" s="1"/>
  <c r="L72" i="1" s="1"/>
  <c r="M72" i="1" s="1"/>
  <c r="AA72" i="1"/>
  <c r="AA45" i="1"/>
  <c r="T56" i="1"/>
  <c r="U56" i="1" s="1"/>
  <c r="AA53" i="1"/>
  <c r="T65" i="1"/>
  <c r="U65" i="1" s="1"/>
  <c r="S40" i="1"/>
  <c r="AU40" i="1"/>
  <c r="AW40" i="1" s="1"/>
  <c r="T45" i="1"/>
  <c r="U45" i="1" s="1"/>
  <c r="Q45" i="1" s="1"/>
  <c r="O45" i="1" s="1"/>
  <c r="R45" i="1" s="1"/>
  <c r="L45" i="1" s="1"/>
  <c r="M45" i="1" s="1"/>
  <c r="AA27" i="1"/>
  <c r="AA23" i="1"/>
  <c r="V26" i="1"/>
  <c r="Z26" i="1" s="1"/>
  <c r="AC26" i="1"/>
  <c r="AY49" i="1"/>
  <c r="AA31" i="1"/>
  <c r="AU81" i="1"/>
  <c r="S81" i="1"/>
  <c r="AA74" i="1"/>
  <c r="Q74" i="1"/>
  <c r="O74" i="1" s="1"/>
  <c r="R74" i="1" s="1"/>
  <c r="L74" i="1" s="1"/>
  <c r="M74" i="1" s="1"/>
  <c r="T74" i="1"/>
  <c r="U74" i="1" s="1"/>
  <c r="Q66" i="1"/>
  <c r="O66" i="1" s="1"/>
  <c r="R66" i="1" s="1"/>
  <c r="L66" i="1" s="1"/>
  <c r="M66" i="1" s="1"/>
  <c r="AA66" i="1"/>
  <c r="T66" i="1"/>
  <c r="U66" i="1" s="1"/>
  <c r="Q86" i="1"/>
  <c r="O86" i="1" s="1"/>
  <c r="R86" i="1" s="1"/>
  <c r="L86" i="1" s="1"/>
  <c r="M86" i="1" s="1"/>
  <c r="AA86" i="1"/>
  <c r="AB71" i="1"/>
  <c r="V80" i="1"/>
  <c r="Z80" i="1" s="1"/>
  <c r="AB80" i="1"/>
  <c r="AC80" i="1"/>
  <c r="AD80" i="1" s="1"/>
  <c r="Q63" i="1"/>
  <c r="O63" i="1" s="1"/>
  <c r="R63" i="1" s="1"/>
  <c r="L63" i="1" s="1"/>
  <c r="M63" i="1" s="1"/>
  <c r="AA63" i="1"/>
  <c r="T62" i="1"/>
  <c r="U62" i="1" s="1"/>
  <c r="T70" i="1"/>
  <c r="U70" i="1" s="1"/>
  <c r="Q70" i="1" s="1"/>
  <c r="O70" i="1" s="1"/>
  <c r="R70" i="1" s="1"/>
  <c r="L70" i="1" s="1"/>
  <c r="M70" i="1" s="1"/>
  <c r="AA71" i="1"/>
  <c r="Q71" i="1"/>
  <c r="O71" i="1" s="1"/>
  <c r="R71" i="1" s="1"/>
  <c r="L71" i="1" s="1"/>
  <c r="M71" i="1" s="1"/>
  <c r="T49" i="1"/>
  <c r="U49" i="1" s="1"/>
  <c r="S32" i="1"/>
  <c r="AU32" i="1"/>
  <c r="AW32" i="1" s="1"/>
  <c r="AA42" i="1"/>
  <c r="Q42" i="1"/>
  <c r="O42" i="1" s="1"/>
  <c r="R42" i="1" s="1"/>
  <c r="L42" i="1" s="1"/>
  <c r="M42" i="1" s="1"/>
  <c r="T28" i="1"/>
  <c r="U28" i="1" s="1"/>
  <c r="Q19" i="1"/>
  <c r="O19" i="1" s="1"/>
  <c r="R19" i="1" s="1"/>
  <c r="L19" i="1" s="1"/>
  <c r="M19" i="1" s="1"/>
  <c r="AA19" i="1"/>
  <c r="AB26" i="1"/>
  <c r="T17" i="1"/>
  <c r="U17" i="1" s="1"/>
  <c r="T31" i="1"/>
  <c r="U31" i="1" s="1"/>
  <c r="T25" i="1"/>
  <c r="U25" i="1" s="1"/>
  <c r="AA20" i="1"/>
  <c r="AW27" i="1"/>
  <c r="AA32" i="1"/>
  <c r="V30" i="1"/>
  <c r="Z30" i="1" s="1"/>
  <c r="AC30" i="1"/>
  <c r="AB30" i="1"/>
  <c r="Q30" i="1"/>
  <c r="O30" i="1" s="1"/>
  <c r="R30" i="1" s="1"/>
  <c r="L30" i="1" s="1"/>
  <c r="M30" i="1" s="1"/>
  <c r="T75" i="1"/>
  <c r="U75" i="1" s="1"/>
  <c r="T59" i="1"/>
  <c r="U59" i="1" s="1"/>
  <c r="T34" i="1"/>
  <c r="U34" i="1" s="1"/>
  <c r="V86" i="1"/>
  <c r="Z86" i="1" s="1"/>
  <c r="AC86" i="1"/>
  <c r="AD86" i="1" s="1"/>
  <c r="T23" i="1"/>
  <c r="U23" i="1" s="1"/>
  <c r="Q23" i="1" s="1"/>
  <c r="O23" i="1" s="1"/>
  <c r="R23" i="1" s="1"/>
  <c r="L23" i="1" s="1"/>
  <c r="M23" i="1" s="1"/>
  <c r="T39" i="1"/>
  <c r="U39" i="1" s="1"/>
  <c r="AY25" i="1"/>
  <c r="AY32" i="1"/>
  <c r="T84" i="1"/>
  <c r="U84" i="1" s="1"/>
  <c r="AA67" i="1"/>
  <c r="Q67" i="1"/>
  <c r="O67" i="1" s="1"/>
  <c r="R67" i="1" s="1"/>
  <c r="L67" i="1" s="1"/>
  <c r="M67" i="1" s="1"/>
  <c r="T51" i="1"/>
  <c r="U51" i="1" s="1"/>
  <c r="AA81" i="1"/>
  <c r="Q60" i="1"/>
  <c r="O60" i="1" s="1"/>
  <c r="R60" i="1" s="1"/>
  <c r="L60" i="1" s="1"/>
  <c r="M60" i="1" s="1"/>
  <c r="AA60" i="1"/>
  <c r="AA79" i="1"/>
  <c r="Q79" i="1"/>
  <c r="O79" i="1" s="1"/>
  <c r="R79" i="1" s="1"/>
  <c r="L79" i="1" s="1"/>
  <c r="M79" i="1" s="1"/>
  <c r="T88" i="1"/>
  <c r="U88" i="1" s="1"/>
  <c r="T63" i="1"/>
  <c r="U63" i="1" s="1"/>
  <c r="AU55" i="1"/>
  <c r="AW55" i="1" s="1"/>
  <c r="S55" i="1"/>
  <c r="AA69" i="1"/>
  <c r="T78" i="1"/>
  <c r="U78" i="1" s="1"/>
  <c r="Q78" i="1" s="1"/>
  <c r="O78" i="1" s="1"/>
  <c r="R78" i="1" s="1"/>
  <c r="L78" i="1" s="1"/>
  <c r="M78" i="1" s="1"/>
  <c r="AB37" i="1"/>
  <c r="AA52" i="1"/>
  <c r="Q52" i="1"/>
  <c r="O52" i="1" s="1"/>
  <c r="R52" i="1" s="1"/>
  <c r="L52" i="1" s="1"/>
  <c r="M52" i="1" s="1"/>
  <c r="T69" i="1"/>
  <c r="U69" i="1" s="1"/>
  <c r="AA64" i="1"/>
  <c r="AA70" i="1"/>
  <c r="AY65" i="1"/>
  <c r="AA59" i="1"/>
  <c r="Q59" i="1"/>
  <c r="O59" i="1" s="1"/>
  <c r="R59" i="1" s="1"/>
  <c r="L59" i="1" s="1"/>
  <c r="M59" i="1" s="1"/>
  <c r="T76" i="1"/>
  <c r="U76" i="1" s="1"/>
  <c r="AA61" i="1"/>
  <c r="Q61" i="1"/>
  <c r="O61" i="1" s="1"/>
  <c r="R61" i="1" s="1"/>
  <c r="L61" i="1" s="1"/>
  <c r="M61" i="1" s="1"/>
  <c r="T67" i="1"/>
  <c r="U67" i="1" s="1"/>
  <c r="AA50" i="1"/>
  <c r="Q50" i="1"/>
  <c r="O50" i="1" s="1"/>
  <c r="R50" i="1" s="1"/>
  <c r="L50" i="1" s="1"/>
  <c r="M50" i="1" s="1"/>
  <c r="AA36" i="1"/>
  <c r="AB41" i="1"/>
  <c r="T53" i="1"/>
  <c r="U53" i="1" s="1"/>
  <c r="AW36" i="1"/>
  <c r="AA47" i="1"/>
  <c r="Q47" i="1"/>
  <c r="O47" i="1" s="1"/>
  <c r="R47" i="1" s="1"/>
  <c r="L47" i="1" s="1"/>
  <c r="M47" i="1" s="1"/>
  <c r="Q37" i="1"/>
  <c r="O37" i="1" s="1"/>
  <c r="R37" i="1" s="1"/>
  <c r="L37" i="1" s="1"/>
  <c r="M37" i="1" s="1"/>
  <c r="AA37" i="1"/>
  <c r="AA25" i="1"/>
  <c r="T44" i="1"/>
  <c r="U44" i="1" s="1"/>
  <c r="T18" i="1"/>
  <c r="U18" i="1" s="1"/>
  <c r="Q38" i="1"/>
  <c r="O38" i="1" s="1"/>
  <c r="R38" i="1" s="1"/>
  <c r="L38" i="1" s="1"/>
  <c r="M38" i="1" s="1"/>
  <c r="AA38" i="1"/>
  <c r="Q24" i="1"/>
  <c r="O24" i="1" s="1"/>
  <c r="R24" i="1" s="1"/>
  <c r="L24" i="1" s="1"/>
  <c r="M24" i="1" s="1"/>
  <c r="AA24" i="1"/>
  <c r="T20" i="1"/>
  <c r="U20" i="1" s="1"/>
  <c r="AY33" i="1"/>
  <c r="V22" i="1"/>
  <c r="Z22" i="1" s="1"/>
  <c r="AC22" i="1"/>
  <c r="AD22" i="1" s="1"/>
  <c r="AB22" i="1"/>
  <c r="Q22" i="1"/>
  <c r="O22" i="1" s="1"/>
  <c r="R22" i="1" s="1"/>
  <c r="L22" i="1" s="1"/>
  <c r="M22" i="1" s="1"/>
  <c r="AA21" i="1"/>
  <c r="AB82" i="1"/>
  <c r="V82" i="1"/>
  <c r="Z82" i="1" s="1"/>
  <c r="AC82" i="1"/>
  <c r="AD82" i="1" s="1"/>
  <c r="Q54" i="1"/>
  <c r="O54" i="1" s="1"/>
  <c r="R54" i="1" s="1"/>
  <c r="L54" i="1" s="1"/>
  <c r="M54" i="1" s="1"/>
  <c r="AA54" i="1"/>
  <c r="AA65" i="1"/>
  <c r="Q65" i="1"/>
  <c r="O65" i="1" s="1"/>
  <c r="R65" i="1" s="1"/>
  <c r="L65" i="1" s="1"/>
  <c r="M65" i="1" s="1"/>
  <c r="T83" i="1"/>
  <c r="U83" i="1" s="1"/>
  <c r="AA82" i="1"/>
  <c r="Q82" i="1"/>
  <c r="O82" i="1" s="1"/>
  <c r="R82" i="1" s="1"/>
  <c r="L82" i="1" s="1"/>
  <c r="M82" i="1" s="1"/>
  <c r="AY64" i="1"/>
  <c r="AA62" i="1"/>
  <c r="Q62" i="1"/>
  <c r="O62" i="1" s="1"/>
  <c r="R62" i="1" s="1"/>
  <c r="L62" i="1" s="1"/>
  <c r="M62" i="1" s="1"/>
  <c r="AY70" i="1"/>
  <c r="T68" i="1"/>
  <c r="U68" i="1" s="1"/>
  <c r="AA76" i="1"/>
  <c r="Q76" i="1"/>
  <c r="O76" i="1" s="1"/>
  <c r="R76" i="1" s="1"/>
  <c r="L76" i="1" s="1"/>
  <c r="M76" i="1" s="1"/>
  <c r="AY50" i="1"/>
  <c r="AA29" i="1"/>
  <c r="Q29" i="1"/>
  <c r="O29" i="1" s="1"/>
  <c r="R29" i="1" s="1"/>
  <c r="L29" i="1" s="1"/>
  <c r="M29" i="1" s="1"/>
  <c r="T60" i="1"/>
  <c r="U60" i="1" s="1"/>
  <c r="AY47" i="1"/>
  <c r="V38" i="1"/>
  <c r="Z38" i="1" s="1"/>
  <c r="AC38" i="1"/>
  <c r="T21" i="1"/>
  <c r="U21" i="1" s="1"/>
  <c r="Q21" i="1" s="1"/>
  <c r="O21" i="1" s="1"/>
  <c r="R21" i="1" s="1"/>
  <c r="L21" i="1" s="1"/>
  <c r="M21" i="1" s="1"/>
  <c r="AA34" i="1"/>
  <c r="T36" i="1"/>
  <c r="U36" i="1" s="1"/>
  <c r="Q33" i="1"/>
  <c r="O33" i="1" s="1"/>
  <c r="R33" i="1" s="1"/>
  <c r="L33" i="1" s="1"/>
  <c r="M33" i="1" s="1"/>
  <c r="AA33" i="1"/>
  <c r="AY31" i="1"/>
  <c r="V25" i="1" l="1"/>
  <c r="Z25" i="1" s="1"/>
  <c r="AC25" i="1"/>
  <c r="AB25" i="1"/>
  <c r="V63" i="1"/>
  <c r="Z63" i="1" s="1"/>
  <c r="AC63" i="1"/>
  <c r="AD63" i="1" s="1"/>
  <c r="AB63" i="1"/>
  <c r="V28" i="1"/>
  <c r="Z28" i="1" s="1"/>
  <c r="AC28" i="1"/>
  <c r="AD28" i="1" s="1"/>
  <c r="AB28" i="1"/>
  <c r="Q28" i="1"/>
  <c r="O28" i="1" s="1"/>
  <c r="R28" i="1" s="1"/>
  <c r="L28" i="1" s="1"/>
  <c r="M28" i="1" s="1"/>
  <c r="V58" i="1"/>
  <c r="Z58" i="1" s="1"/>
  <c r="AC58" i="1"/>
  <c r="AD58" i="1" s="1"/>
  <c r="Q58" i="1"/>
  <c r="O58" i="1" s="1"/>
  <c r="R58" i="1" s="1"/>
  <c r="L58" i="1" s="1"/>
  <c r="M58" i="1" s="1"/>
  <c r="AB58" i="1"/>
  <c r="AC77" i="1"/>
  <c r="AB77" i="1"/>
  <c r="V77" i="1"/>
  <c r="Z77" i="1" s="1"/>
  <c r="V43" i="1"/>
  <c r="Z43" i="1" s="1"/>
  <c r="AC43" i="1"/>
  <c r="AB43" i="1"/>
  <c r="Q43" i="1"/>
  <c r="O43" i="1" s="1"/>
  <c r="R43" i="1" s="1"/>
  <c r="L43" i="1" s="1"/>
  <c r="M43" i="1" s="1"/>
  <c r="AD72" i="1"/>
  <c r="AD38" i="1"/>
  <c r="V44" i="1"/>
  <c r="Z44" i="1" s="1"/>
  <c r="AC44" i="1"/>
  <c r="AB44" i="1"/>
  <c r="Q44" i="1"/>
  <c r="O44" i="1" s="1"/>
  <c r="R44" i="1" s="1"/>
  <c r="L44" i="1" s="1"/>
  <c r="M44" i="1" s="1"/>
  <c r="V67" i="1"/>
  <c r="Z67" i="1" s="1"/>
  <c r="AC67" i="1"/>
  <c r="AD67" i="1" s="1"/>
  <c r="AB67" i="1"/>
  <c r="V31" i="1"/>
  <c r="Z31" i="1" s="1"/>
  <c r="AC31" i="1"/>
  <c r="AD31" i="1" s="1"/>
  <c r="AB31" i="1"/>
  <c r="V74" i="1"/>
  <c r="Z74" i="1" s="1"/>
  <c r="AC74" i="1"/>
  <c r="AD74" i="1" s="1"/>
  <c r="AB74" i="1"/>
  <c r="AD26" i="1"/>
  <c r="T40" i="1"/>
  <c r="U40" i="1" s="1"/>
  <c r="Q77" i="1"/>
  <c r="O77" i="1" s="1"/>
  <c r="R77" i="1" s="1"/>
  <c r="L77" i="1" s="1"/>
  <c r="M77" i="1" s="1"/>
  <c r="V39" i="1"/>
  <c r="Z39" i="1" s="1"/>
  <c r="AC39" i="1"/>
  <c r="AB39" i="1"/>
  <c r="V33" i="1"/>
  <c r="Z33" i="1" s="1"/>
  <c r="AC33" i="1"/>
  <c r="AD33" i="1" s="1"/>
  <c r="AB33" i="1"/>
  <c r="AD41" i="1"/>
  <c r="V64" i="1"/>
  <c r="Z64" i="1" s="1"/>
  <c r="AC64" i="1"/>
  <c r="AB64" i="1"/>
  <c r="V87" i="1"/>
  <c r="Z87" i="1" s="1"/>
  <c r="AC87" i="1"/>
  <c r="AB87" i="1"/>
  <c r="Q39" i="1"/>
  <c r="O39" i="1" s="1"/>
  <c r="R39" i="1" s="1"/>
  <c r="L39" i="1" s="1"/>
  <c r="M39" i="1" s="1"/>
  <c r="AC42" i="1"/>
  <c r="AD42" i="1" s="1"/>
  <c r="V42" i="1"/>
  <c r="Z42" i="1" s="1"/>
  <c r="AB42" i="1"/>
  <c r="AC52" i="1"/>
  <c r="AD52" i="1" s="1"/>
  <c r="V52" i="1"/>
  <c r="Z52" i="1" s="1"/>
  <c r="AB52" i="1"/>
  <c r="V83" i="1"/>
  <c r="Z83" i="1" s="1"/>
  <c r="AC83" i="1"/>
  <c r="AD83" i="1" s="1"/>
  <c r="AB83" i="1"/>
  <c r="V20" i="1"/>
  <c r="Z20" i="1" s="1"/>
  <c r="AC20" i="1"/>
  <c r="AB20" i="1"/>
  <c r="V88" i="1"/>
  <c r="Z88" i="1" s="1"/>
  <c r="AC88" i="1"/>
  <c r="Q88" i="1"/>
  <c r="O88" i="1" s="1"/>
  <c r="R88" i="1" s="1"/>
  <c r="L88" i="1" s="1"/>
  <c r="M88" i="1" s="1"/>
  <c r="AB88" i="1"/>
  <c r="V70" i="1"/>
  <c r="Z70" i="1" s="1"/>
  <c r="AC70" i="1"/>
  <c r="AD70" i="1" s="1"/>
  <c r="AB70" i="1"/>
  <c r="AC68" i="1"/>
  <c r="AD68" i="1" s="1"/>
  <c r="V68" i="1"/>
  <c r="Z68" i="1" s="1"/>
  <c r="AB68" i="1"/>
  <c r="Q68" i="1"/>
  <c r="O68" i="1" s="1"/>
  <c r="R68" i="1" s="1"/>
  <c r="L68" i="1" s="1"/>
  <c r="M68" i="1" s="1"/>
  <c r="Q25" i="1"/>
  <c r="O25" i="1" s="1"/>
  <c r="R25" i="1" s="1"/>
  <c r="L25" i="1" s="1"/>
  <c r="M25" i="1" s="1"/>
  <c r="AC53" i="1"/>
  <c r="AD53" i="1" s="1"/>
  <c r="V53" i="1"/>
  <c r="Z53" i="1" s="1"/>
  <c r="AB53" i="1"/>
  <c r="Q64" i="1"/>
  <c r="O64" i="1" s="1"/>
  <c r="R64" i="1" s="1"/>
  <c r="L64" i="1" s="1"/>
  <c r="M64" i="1" s="1"/>
  <c r="V78" i="1"/>
  <c r="Z78" i="1" s="1"/>
  <c r="AC78" i="1"/>
  <c r="AB78" i="1"/>
  <c r="AC51" i="1"/>
  <c r="AD51" i="1" s="1"/>
  <c r="AB51" i="1"/>
  <c r="V51" i="1"/>
  <c r="Z51" i="1" s="1"/>
  <c r="AC59" i="1"/>
  <c r="AB59" i="1"/>
  <c r="V59" i="1"/>
  <c r="Z59" i="1" s="1"/>
  <c r="V17" i="1"/>
  <c r="Z17" i="1" s="1"/>
  <c r="AC17" i="1"/>
  <c r="AD17" i="1" s="1"/>
  <c r="AB17" i="1"/>
  <c r="V65" i="1"/>
  <c r="Z65" i="1" s="1"/>
  <c r="AC65" i="1"/>
  <c r="AD65" i="1" s="1"/>
  <c r="AB65" i="1"/>
  <c r="Q83" i="1"/>
  <c r="O83" i="1" s="1"/>
  <c r="R83" i="1" s="1"/>
  <c r="L83" i="1" s="1"/>
  <c r="M83" i="1" s="1"/>
  <c r="AD54" i="1"/>
  <c r="AC21" i="1"/>
  <c r="AB21" i="1"/>
  <c r="V21" i="1"/>
  <c r="Z21" i="1" s="1"/>
  <c r="AC36" i="1"/>
  <c r="AD36" i="1" s="1"/>
  <c r="V36" i="1"/>
  <c r="Z36" i="1" s="1"/>
  <c r="AB36" i="1"/>
  <c r="V60" i="1"/>
  <c r="Z60" i="1" s="1"/>
  <c r="AC60" i="1"/>
  <c r="AD60" i="1" s="1"/>
  <c r="AB60" i="1"/>
  <c r="V75" i="1"/>
  <c r="Z75" i="1" s="1"/>
  <c r="AC75" i="1"/>
  <c r="AD75" i="1" s="1"/>
  <c r="AB75" i="1"/>
  <c r="Q75" i="1"/>
  <c r="O75" i="1" s="1"/>
  <c r="R75" i="1" s="1"/>
  <c r="L75" i="1" s="1"/>
  <c r="M75" i="1" s="1"/>
  <c r="T81" i="1"/>
  <c r="U81" i="1" s="1"/>
  <c r="V19" i="1"/>
  <c r="Z19" i="1" s="1"/>
  <c r="AC19" i="1"/>
  <c r="AB19" i="1"/>
  <c r="T46" i="1"/>
  <c r="U46" i="1" s="1"/>
  <c r="V73" i="1"/>
  <c r="Z73" i="1" s="1"/>
  <c r="AC73" i="1"/>
  <c r="AB73" i="1"/>
  <c r="V47" i="1"/>
  <c r="Z47" i="1" s="1"/>
  <c r="AC47" i="1"/>
  <c r="AB47" i="1"/>
  <c r="Q87" i="1"/>
  <c r="O87" i="1" s="1"/>
  <c r="R87" i="1" s="1"/>
  <c r="L87" i="1" s="1"/>
  <c r="M87" i="1" s="1"/>
  <c r="AD24" i="1"/>
  <c r="V27" i="1"/>
  <c r="Z27" i="1" s="1"/>
  <c r="AC27" i="1"/>
  <c r="AB27" i="1"/>
  <c r="V18" i="1"/>
  <c r="Z18" i="1" s="1"/>
  <c r="AC18" i="1"/>
  <c r="AB18" i="1"/>
  <c r="AC34" i="1"/>
  <c r="V34" i="1"/>
  <c r="Z34" i="1" s="1"/>
  <c r="AB34" i="1"/>
  <c r="AD30" i="1"/>
  <c r="AC50" i="1"/>
  <c r="AD50" i="1" s="1"/>
  <c r="AB50" i="1"/>
  <c r="V50" i="1"/>
  <c r="Z50" i="1" s="1"/>
  <c r="Q34" i="1"/>
  <c r="O34" i="1" s="1"/>
  <c r="R34" i="1" s="1"/>
  <c r="L34" i="1" s="1"/>
  <c r="M34" i="1" s="1"/>
  <c r="Q36" i="1"/>
  <c r="O36" i="1" s="1"/>
  <c r="R36" i="1" s="1"/>
  <c r="L36" i="1" s="1"/>
  <c r="M36" i="1" s="1"/>
  <c r="AC76" i="1"/>
  <c r="AD76" i="1" s="1"/>
  <c r="V76" i="1"/>
  <c r="Z76" i="1" s="1"/>
  <c r="AB76" i="1"/>
  <c r="V69" i="1"/>
  <c r="Z69" i="1" s="1"/>
  <c r="AC69" i="1"/>
  <c r="AD69" i="1" s="1"/>
  <c r="AB69" i="1"/>
  <c r="Q69" i="1"/>
  <c r="O69" i="1" s="1"/>
  <c r="R69" i="1" s="1"/>
  <c r="L69" i="1" s="1"/>
  <c r="M69" i="1" s="1"/>
  <c r="AC23" i="1"/>
  <c r="V23" i="1"/>
  <c r="Z23" i="1" s="1"/>
  <c r="AB23" i="1"/>
  <c r="Q20" i="1"/>
  <c r="O20" i="1" s="1"/>
  <c r="R20" i="1" s="1"/>
  <c r="L20" i="1" s="1"/>
  <c r="M20" i="1" s="1"/>
  <c r="T32" i="1"/>
  <c r="U32" i="1" s="1"/>
  <c r="AC62" i="1"/>
  <c r="V62" i="1"/>
  <c r="Z62" i="1" s="1"/>
  <c r="AB62" i="1"/>
  <c r="AW81" i="1"/>
  <c r="AY81" i="1"/>
  <c r="Q53" i="1"/>
  <c r="O53" i="1" s="1"/>
  <c r="R53" i="1" s="1"/>
  <c r="L53" i="1" s="1"/>
  <c r="M53" i="1" s="1"/>
  <c r="AW46" i="1"/>
  <c r="AY46" i="1"/>
  <c r="AC79" i="1"/>
  <c r="V79" i="1"/>
  <c r="Z79" i="1" s="1"/>
  <c r="AB79" i="1"/>
  <c r="AC29" i="1"/>
  <c r="AD29" i="1" s="1"/>
  <c r="V29" i="1"/>
  <c r="Z29" i="1" s="1"/>
  <c r="AB29" i="1"/>
  <c r="AD37" i="1"/>
  <c r="V48" i="1"/>
  <c r="Z48" i="1" s="1"/>
  <c r="AB48" i="1"/>
  <c r="AC48" i="1"/>
  <c r="AD48" i="1" s="1"/>
  <c r="AD71" i="1"/>
  <c r="AY55" i="1"/>
  <c r="AC45" i="1"/>
  <c r="AD45" i="1" s="1"/>
  <c r="V45" i="1"/>
  <c r="Z45" i="1" s="1"/>
  <c r="AB45" i="1"/>
  <c r="T55" i="1"/>
  <c r="U55" i="1" s="1"/>
  <c r="V84" i="1"/>
  <c r="Z84" i="1" s="1"/>
  <c r="AC84" i="1"/>
  <c r="AD84" i="1" s="1"/>
  <c r="AB84" i="1"/>
  <c r="Q84" i="1"/>
  <c r="O84" i="1" s="1"/>
  <c r="R84" i="1" s="1"/>
  <c r="L84" i="1" s="1"/>
  <c r="M84" i="1" s="1"/>
  <c r="V49" i="1"/>
  <c r="Z49" i="1" s="1"/>
  <c r="AC49" i="1"/>
  <c r="AD49" i="1" s="1"/>
  <c r="Q49" i="1"/>
  <c r="O49" i="1" s="1"/>
  <c r="R49" i="1" s="1"/>
  <c r="L49" i="1" s="1"/>
  <c r="M49" i="1" s="1"/>
  <c r="AB49" i="1"/>
  <c r="AB66" i="1"/>
  <c r="V66" i="1"/>
  <c r="Z66" i="1" s="1"/>
  <c r="AC66" i="1"/>
  <c r="Q31" i="1"/>
  <c r="O31" i="1" s="1"/>
  <c r="R31" i="1" s="1"/>
  <c r="L31" i="1" s="1"/>
  <c r="M31" i="1" s="1"/>
  <c r="Q27" i="1"/>
  <c r="O27" i="1" s="1"/>
  <c r="R27" i="1" s="1"/>
  <c r="L27" i="1" s="1"/>
  <c r="M27" i="1" s="1"/>
  <c r="V56" i="1"/>
  <c r="Z56" i="1" s="1"/>
  <c r="AC56" i="1"/>
  <c r="AD56" i="1" s="1"/>
  <c r="AB56" i="1"/>
  <c r="AB85" i="1"/>
  <c r="AC85" i="1"/>
  <c r="AD85" i="1" s="1"/>
  <c r="V85" i="1"/>
  <c r="Z85" i="1" s="1"/>
  <c r="AY40" i="1"/>
  <c r="Q18" i="1"/>
  <c r="O18" i="1" s="1"/>
  <c r="R18" i="1" s="1"/>
  <c r="L18" i="1" s="1"/>
  <c r="M18" i="1" s="1"/>
  <c r="V61" i="1"/>
  <c r="Z61" i="1" s="1"/>
  <c r="AC61" i="1"/>
  <c r="AD61" i="1" s="1"/>
  <c r="AB61" i="1"/>
  <c r="Q17" i="1"/>
  <c r="O17" i="1" s="1"/>
  <c r="R17" i="1" s="1"/>
  <c r="L17" i="1" s="1"/>
  <c r="M17" i="1" s="1"/>
  <c r="Q48" i="1"/>
  <c r="O48" i="1" s="1"/>
  <c r="R48" i="1" s="1"/>
  <c r="L48" i="1" s="1"/>
  <c r="M48" i="1" s="1"/>
  <c r="AD66" i="1" l="1"/>
  <c r="V46" i="1"/>
  <c r="Z46" i="1" s="1"/>
  <c r="AC46" i="1"/>
  <c r="Q46" i="1"/>
  <c r="O46" i="1" s="1"/>
  <c r="R46" i="1" s="1"/>
  <c r="L46" i="1" s="1"/>
  <c r="M46" i="1" s="1"/>
  <c r="AB46" i="1"/>
  <c r="AD77" i="1"/>
  <c r="AD34" i="1"/>
  <c r="V40" i="1"/>
  <c r="Z40" i="1" s="1"/>
  <c r="AC40" i="1"/>
  <c r="AB40" i="1"/>
  <c r="Q40" i="1"/>
  <c r="O40" i="1" s="1"/>
  <c r="R40" i="1" s="1"/>
  <c r="L40" i="1" s="1"/>
  <c r="M40" i="1" s="1"/>
  <c r="V55" i="1"/>
  <c r="Z55" i="1" s="1"/>
  <c r="AC55" i="1"/>
  <c r="AD55" i="1" s="1"/>
  <c r="AB55" i="1"/>
  <c r="Q55" i="1"/>
  <c r="O55" i="1" s="1"/>
  <c r="R55" i="1" s="1"/>
  <c r="L55" i="1" s="1"/>
  <c r="M55" i="1" s="1"/>
  <c r="AD79" i="1"/>
  <c r="AD62" i="1"/>
  <c r="AD18" i="1"/>
  <c r="AD47" i="1"/>
  <c r="AD19" i="1"/>
  <c r="AD21" i="1"/>
  <c r="AD78" i="1"/>
  <c r="AD88" i="1"/>
  <c r="AD87" i="1"/>
  <c r="AD23" i="1"/>
  <c r="V32" i="1"/>
  <c r="Z32" i="1" s="1"/>
  <c r="AC32" i="1"/>
  <c r="AB32" i="1"/>
  <c r="Q32" i="1"/>
  <c r="O32" i="1" s="1"/>
  <c r="R32" i="1" s="1"/>
  <c r="L32" i="1" s="1"/>
  <c r="M32" i="1" s="1"/>
  <c r="AD43" i="1"/>
  <c r="V81" i="1"/>
  <c r="Z81" i="1" s="1"/>
  <c r="AC81" i="1"/>
  <c r="AD81" i="1" s="1"/>
  <c r="AB81" i="1"/>
  <c r="Q81" i="1"/>
  <c r="O81" i="1" s="1"/>
  <c r="R81" i="1" s="1"/>
  <c r="L81" i="1" s="1"/>
  <c r="M81" i="1" s="1"/>
  <c r="AD39" i="1"/>
  <c r="AD25" i="1"/>
  <c r="AD27" i="1"/>
  <c r="AD73" i="1"/>
  <c r="AD59" i="1"/>
  <c r="AD20" i="1"/>
  <c r="AD64" i="1"/>
  <c r="AD44" i="1"/>
  <c r="AD46" i="1" l="1"/>
  <c r="AD32" i="1"/>
  <c r="AD40" i="1"/>
</calcChain>
</file>

<file path=xl/sharedStrings.xml><?xml version="1.0" encoding="utf-8"?>
<sst xmlns="http://schemas.openxmlformats.org/spreadsheetml/2006/main" count="1267" uniqueCount="631">
  <si>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</si>
  <si>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</si>
  <si>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</si>
  <si>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</si>
  <si>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</si>
  <si>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</si>
  <si>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</si>
  <si>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</si>
  <si>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</si>
  <si>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</si>
  <si>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</si>
  <si>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</si>
  <si>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</si>
  <si>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</si>
  <si>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</si>
  <si>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</si>
  <si>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</si>
  <si>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</si>
  <si>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</si>
  <si>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</si>
  <si>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</si>
  <si>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</si>
  <si>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</si>
  <si>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</si>
  <si>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</si>
  <si>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</si>
  <si>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</si>
  <si>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</si>
  <si>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</si>
  <si>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</si>
  <si>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</si>
  <si>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</si>
  <si>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</si>
  <si>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</si>
  <si>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</si>
  <si>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</si>
  <si>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</si>
  <si>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</si>
  <si>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</si>
  <si>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</si>
  <si>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</si>
  <si>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</si>
  <si>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</si>
  <si>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</si>
  <si>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</si>
  <si>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</si>
  <si>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</si>
  <si>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</si>
  <si>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</si>
  <si>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</si>
  <si>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</si>
  <si>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</si>
  <si>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</si>
  <si>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</si>
  <si>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</si>
  <si>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1.72093 71.0095 364.047 603.232 846.56 1020.74 1178.85 1267.21</t>
  </si>
  <si>
    <t>0.373681 100.956 402.205 601.322 801.603 1000.34 1201.55 1400.2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</si>
  <si>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</si>
  <si>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</si>
  <si>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</si>
  <si>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</si>
  <si>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</si>
  <si>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</si>
  <si>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</si>
  <si>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</si>
  <si>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</si>
  <si>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</si>
  <si>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</si>
  <si>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</si>
  <si>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</si>
  <si>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</si>
  <si>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</si>
  <si>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</si>
  <si>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</si>
  <si>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</si>
  <si>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</si>
  <si>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</si>
  <si>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</si>
  <si>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</si>
  <si>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</si>
  <si>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</si>
  <si>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</si>
  <si>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</si>
  <si>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</si>
  <si>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</si>
  <si>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</si>
  <si>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</si>
  <si>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</si>
  <si>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</si>
  <si>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</si>
  <si>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</si>
  <si>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</si>
  <si>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</si>
  <si>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</si>
  <si>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</si>
  <si>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</si>
  <si>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</si>
  <si>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</si>
  <si>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</si>
  <si>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</si>
  <si>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</si>
  <si>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</si>
  <si>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</si>
  <si>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</si>
  <si>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</si>
  <si>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</si>
  <si>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</si>
  <si>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</si>
  <si>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</si>
  <si>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</si>
  <si>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</si>
  <si>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</si>
  <si>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</si>
  <si>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</si>
  <si>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</si>
  <si>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</si>
  <si>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</si>
  <si>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</si>
  <si>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</si>
  <si>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</si>
  <si>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</si>
  <si>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</si>
  <si>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</si>
  <si>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</si>
  <si>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</si>
  <si>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</si>
  <si>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</si>
  <si>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</si>
  <si>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</si>
  <si>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</si>
  <si>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</si>
  <si>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</si>
  <si>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</si>
  <si>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</si>
  <si>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</si>
  <si>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</si>
  <si>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</si>
  <si>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</si>
  <si>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</si>
  <si>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</si>
  <si>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</si>
  <si>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</si>
  <si>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</si>
  <si>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</si>
  <si>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</si>
  <si>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</si>
  <si>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</si>
  <si>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</si>
  <si>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</si>
  <si>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</si>
  <si>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</si>
  <si>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</si>
  <si>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</si>
  <si>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</si>
  <si>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</si>
  <si>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</si>
  <si>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</si>
  <si>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</si>
  <si>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</si>
  <si>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</si>
  <si>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</si>
  <si>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</si>
  <si>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</si>
  <si>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</si>
  <si>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</si>
  <si>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</si>
  <si>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</si>
  <si>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</si>
  <si>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</si>
  <si>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</si>
  <si>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</si>
  <si>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</si>
  <si>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</si>
  <si>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</si>
  <si>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</si>
  <si>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</si>
  <si>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</si>
  <si>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</si>
  <si>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</si>
  <si>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</si>
  <si>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</si>
  <si>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</si>
  <si>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</si>
  <si>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</si>
  <si>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</si>
  <si>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</si>
  <si>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</si>
  <si>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</si>
  <si>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</si>
  <si>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</si>
  <si>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</si>
  <si>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</si>
  <si>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</si>
  <si>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</si>
  <si>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</si>
  <si>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</si>
  <si>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</si>
  <si>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</si>
  <si>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</si>
  <si>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</si>
  <si>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</si>
  <si>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</si>
  <si>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</si>
  <si>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</si>
  <si>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</si>
  <si>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</si>
  <si>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</si>
  <si>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</si>
  <si>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</si>
  <si>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</si>
  <si>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</si>
  <si>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</si>
  <si>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</si>
  <si>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</si>
  <si>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</si>
  <si>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</si>
  <si>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</si>
  <si>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</si>
  <si>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</si>
  <si>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</si>
  <si>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</si>
  <si>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</si>
  <si>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</si>
  <si>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</si>
  <si>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</si>
  <si>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</si>
  <si>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</si>
  <si>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</si>
  <si>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</si>
  <si>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</si>
  <si>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</si>
  <si>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</si>
  <si>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</si>
  <si>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</si>
  <si>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</si>
  <si>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</si>
  <si>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</si>
  <si>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</si>
  <si>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</si>
  <si>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</si>
  <si>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</si>
  <si>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</si>
  <si>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</si>
  <si>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</si>
  <si>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</si>
  <si>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</si>
  <si>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</si>
  <si>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</si>
  <si>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</si>
  <si>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</si>
  <si>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</si>
  <si>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</si>
  <si>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</si>
  <si>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</si>
  <si>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</si>
  <si>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</si>
  <si>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</si>
  <si>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</si>
  <si>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</si>
  <si>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20201209 11:10:57</t>
  </si>
  <si>
    <t>11:10:57</t>
  </si>
  <si>
    <t>b40-14</t>
  </si>
  <si>
    <t>_7</t>
  </si>
  <si>
    <t>RECT-4143-20200907-06_33_50</t>
  </si>
  <si>
    <t>RECT-1486-20201209-11_10_57</t>
  </si>
  <si>
    <t>DARK-1487-20201209-11_10_59</t>
  </si>
  <si>
    <t>0: Broadleaf</t>
  </si>
  <si>
    <t>11:02:48</t>
  </si>
  <si>
    <t>1/3</t>
  </si>
  <si>
    <t>20201209 11:16:57</t>
  </si>
  <si>
    <t>11:16:57</t>
  </si>
  <si>
    <t>RECT-1488-20201209-11_16_57</t>
  </si>
  <si>
    <t>DARK-1489-20201209-11_16_59</t>
  </si>
  <si>
    <t>2/3</t>
  </si>
  <si>
    <t>20201209 11:19:50</t>
  </si>
  <si>
    <t>11:19:50</t>
  </si>
  <si>
    <t>TX6704</t>
  </si>
  <si>
    <t>RECT-1490-20201209-11_19_51</t>
  </si>
  <si>
    <t>DARK-1491-20201209-11_19_53</t>
  </si>
  <si>
    <t>20201209 11:22:43</t>
  </si>
  <si>
    <t>11:22:43</t>
  </si>
  <si>
    <t>RECT-1492-20201209-11_22_44</t>
  </si>
  <si>
    <t>DARK-1493-20201209-11_22_46</t>
  </si>
  <si>
    <t>0/3</t>
  </si>
  <si>
    <t>20201209 11:26:38</t>
  </si>
  <si>
    <t>11:26:38</t>
  </si>
  <si>
    <t>b42-34</t>
  </si>
  <si>
    <t>_4</t>
  </si>
  <si>
    <t>RECT-1494-20201209-11_26_38</t>
  </si>
  <si>
    <t>DARK-1495-20201209-11_26_40</t>
  </si>
  <si>
    <t>20201209 11:29:59</t>
  </si>
  <si>
    <t>11:29:59</t>
  </si>
  <si>
    <t>RECT-1496-20201209-11_29_59</t>
  </si>
  <si>
    <t>DARK-1497-20201209-11_30_01</t>
  </si>
  <si>
    <t>20201209 11:59:12</t>
  </si>
  <si>
    <t>11:59:12</t>
  </si>
  <si>
    <t>V60-96</t>
  </si>
  <si>
    <t>_9</t>
  </si>
  <si>
    <t>RECT-1500-20201209-11_59_12</t>
  </si>
  <si>
    <t>DARK-1501-20201209-11_59_14</t>
  </si>
  <si>
    <t>20201209 12:14:32</t>
  </si>
  <si>
    <t>12:14:32</t>
  </si>
  <si>
    <t>RECT-1502-20201209-12_14_33</t>
  </si>
  <si>
    <t>DARK-1503-20201209-12_14_35</t>
  </si>
  <si>
    <t>3/3</t>
  </si>
  <si>
    <t>20201209 12:18:58</t>
  </si>
  <si>
    <t>12:18:58</t>
  </si>
  <si>
    <t>9035</t>
  </si>
  <si>
    <t>RECT-1504-20201209-12_18_58</t>
  </si>
  <si>
    <t>DARK-1505-20201209-12_19_00</t>
  </si>
  <si>
    <t>20201209 12:23:16</t>
  </si>
  <si>
    <t>12:23:16</t>
  </si>
  <si>
    <t>RECT-1506-20201209-12_23_17</t>
  </si>
  <si>
    <t>DARK-1507-20201209-12_23_19</t>
  </si>
  <si>
    <t>20201209 12:26:15</t>
  </si>
  <si>
    <t>12:26:15</t>
  </si>
  <si>
    <t>RECT-1508-20201209-12_26_15</t>
  </si>
  <si>
    <t>DARK-1509-20201209-12_26_17</t>
  </si>
  <si>
    <t>20201209 12:29:11</t>
  </si>
  <si>
    <t>12:29:11</t>
  </si>
  <si>
    <t>RECT-1510-20201209-12_29_11</t>
  </si>
  <si>
    <t>DARK-1511-20201209-12_29_13</t>
  </si>
  <si>
    <t>20201209 12:32:10</t>
  </si>
  <si>
    <t>12:32:10</t>
  </si>
  <si>
    <t>_3</t>
  </si>
  <si>
    <t>RECT-1512-20201209-12_32_11</t>
  </si>
  <si>
    <t>DARK-1513-20201209-12_32_13</t>
  </si>
  <si>
    <t>20201209 12:36:51</t>
  </si>
  <si>
    <t>12:36:51</t>
  </si>
  <si>
    <t>RECT-1514-20201209-12_36_52</t>
  </si>
  <si>
    <t>DARK-1515-20201209-12_36_54</t>
  </si>
  <si>
    <t>12:34:43</t>
  </si>
  <si>
    <t>20201209 12:39:04</t>
  </si>
  <si>
    <t>12:39:04</t>
  </si>
  <si>
    <t>9031</t>
  </si>
  <si>
    <t>_6</t>
  </si>
  <si>
    <t>RECT-1516-20201209-12_39_04</t>
  </si>
  <si>
    <t>DARK-1517-20201209-12_39_06</t>
  </si>
  <si>
    <t>20201209 12:41:14</t>
  </si>
  <si>
    <t>12:41:14</t>
  </si>
  <si>
    <t>RECT-1518-20201209-12_41_15</t>
  </si>
  <si>
    <t>DARK-1519-20201209-12_41_17</t>
  </si>
  <si>
    <t>20201209 12:44:57</t>
  </si>
  <si>
    <t>12:44:57</t>
  </si>
  <si>
    <t>TXNM0821</t>
  </si>
  <si>
    <t>_1</t>
  </si>
  <si>
    <t>RECT-1520-20201209-12_44_58</t>
  </si>
  <si>
    <t>DARK-1521-20201209-12_45_00</t>
  </si>
  <si>
    <t>12:45:26</t>
  </si>
  <si>
    <t>20201209 12:48:45</t>
  </si>
  <si>
    <t>12:48:45</t>
  </si>
  <si>
    <t>RECT-1522-20201209-12_48_45</t>
  </si>
  <si>
    <t>DARK-1523-20201209-12_48_47</t>
  </si>
  <si>
    <t>20201209 12:52:06</t>
  </si>
  <si>
    <t>12:52:06</t>
  </si>
  <si>
    <t>ANU65</t>
  </si>
  <si>
    <t>RECT-1524-20201209-12_52_07</t>
  </si>
  <si>
    <t>DARK-1525-20201209-12_52_09</t>
  </si>
  <si>
    <t>20201209 12:54:18</t>
  </si>
  <si>
    <t>12:54:18</t>
  </si>
  <si>
    <t>RECT-1526-20201209-12_54_19</t>
  </si>
  <si>
    <t>DARK-1527-20201209-12_54_21</t>
  </si>
  <si>
    <t>20201209 12:58:27</t>
  </si>
  <si>
    <t>12:58:27</t>
  </si>
  <si>
    <t>b42-24</t>
  </si>
  <si>
    <t>_8</t>
  </si>
  <si>
    <t>RECT-1528-20201209-12_58_27</t>
  </si>
  <si>
    <t>DARK-1529-20201209-12_58_29</t>
  </si>
  <si>
    <t>12:59:08</t>
  </si>
  <si>
    <t>20201209 13:01:35</t>
  </si>
  <si>
    <t>13:01:35</t>
  </si>
  <si>
    <t>RECT-1530-20201209-13_01_35</t>
  </si>
  <si>
    <t>DARK-1531-20201209-13_01_37</t>
  </si>
  <si>
    <t>20201209 13:03:22</t>
  </si>
  <si>
    <t>13:03:22</t>
  </si>
  <si>
    <t>V57-96</t>
  </si>
  <si>
    <t>RECT-1532-20201209-13_03_22</t>
  </si>
  <si>
    <t>DARK-1533-20201209-13_03_24</t>
  </si>
  <si>
    <t>20201209 13:06:55</t>
  </si>
  <si>
    <t>13:06:55</t>
  </si>
  <si>
    <t>RECT-1534-20201209-13_06_56</t>
  </si>
  <si>
    <t>DARK-1535-20201209-13_06_58</t>
  </si>
  <si>
    <t>20201209 13:10:21</t>
  </si>
  <si>
    <t>13:10:21</t>
  </si>
  <si>
    <t>2214.4</t>
  </si>
  <si>
    <t>_2</t>
  </si>
  <si>
    <t>RECT-1536-20201209-13_10_21</t>
  </si>
  <si>
    <t>DARK-1537-20201209-13_10_23</t>
  </si>
  <si>
    <t>13:10:51</t>
  </si>
  <si>
    <t>20201209 13:12:22</t>
  </si>
  <si>
    <t>13:12:22</t>
  </si>
  <si>
    <t>RECT-1538-20201209-13_12_22</t>
  </si>
  <si>
    <t>DARK-1539-20201209-13_12_24</t>
  </si>
  <si>
    <t>20201209 13:16:13</t>
  </si>
  <si>
    <t>13:16:13</t>
  </si>
  <si>
    <t>25189.01</t>
  </si>
  <si>
    <t>RECT-1540-20201209-13_16_14</t>
  </si>
  <si>
    <t>DARK-1541-20201209-13_16_16</t>
  </si>
  <si>
    <t>20201209 13:19:30</t>
  </si>
  <si>
    <t>13:19:30</t>
  </si>
  <si>
    <t>RECT-1542-20201209-13_19_31</t>
  </si>
  <si>
    <t>DARK-1543-20201209-13_19_33</t>
  </si>
  <si>
    <t>20201209 13:21:32</t>
  </si>
  <si>
    <t>13:21:32</t>
  </si>
  <si>
    <t>RECT-1544-20201209-13_21_32</t>
  </si>
  <si>
    <t>DARK-1545-20201209-13_21_35</t>
  </si>
  <si>
    <t>13:22:12</t>
  </si>
  <si>
    <t>20201209 13:23:36</t>
  </si>
  <si>
    <t>13:23:36</t>
  </si>
  <si>
    <t>RECT-1546-20201209-13_23_37</t>
  </si>
  <si>
    <t>DARK-1547-20201209-13_23_39</t>
  </si>
  <si>
    <t>20201209 13:26:34</t>
  </si>
  <si>
    <t>13:26:34</t>
  </si>
  <si>
    <t>_10</t>
  </si>
  <si>
    <t>RECT-1548-20201209-13_26_34</t>
  </si>
  <si>
    <t>DARK-1549-20201209-13_26_36</t>
  </si>
  <si>
    <t>20201209 13:29:08</t>
  </si>
  <si>
    <t>13:29:08</t>
  </si>
  <si>
    <t>RECT-1550-20201209-13_29_08</t>
  </si>
  <si>
    <t>DARK-1551-20201209-13_29_10</t>
  </si>
  <si>
    <t>20201209 13:30:50</t>
  </si>
  <si>
    <t>13:30:50</t>
  </si>
  <si>
    <t>T52</t>
  </si>
  <si>
    <t>RECT-1552-20201209-13_30_51</t>
  </si>
  <si>
    <t>DARK-1553-20201209-13_30_53</t>
  </si>
  <si>
    <t>20201209 13:33:03</t>
  </si>
  <si>
    <t>13:33:03</t>
  </si>
  <si>
    <t>RECT-1554-20201209-13_33_03</t>
  </si>
  <si>
    <t>DARK-1555-20201209-13_33_05</t>
  </si>
  <si>
    <t>13:33:36</t>
  </si>
  <si>
    <t>20201209 13:36:01</t>
  </si>
  <si>
    <t>13:36:01</t>
  </si>
  <si>
    <t>_5</t>
  </si>
  <si>
    <t>RECT-1556-20201209-13_36_02</t>
  </si>
  <si>
    <t>DARK-1557-20201209-13_36_04</t>
  </si>
  <si>
    <t>20201209 13:38:52</t>
  </si>
  <si>
    <t>13:38:52</t>
  </si>
  <si>
    <t>RECT-1558-20201209-13_38_53</t>
  </si>
  <si>
    <t>DARK-1559-20201209-13_38_55</t>
  </si>
  <si>
    <t>20201209 13:41:12</t>
  </si>
  <si>
    <t>13:41:12</t>
  </si>
  <si>
    <t>OCK1-SO2</t>
  </si>
  <si>
    <t>RECT-1560-20201209-13_41_13</t>
  </si>
  <si>
    <t>DARK-1561-20201209-13_41_15</t>
  </si>
  <si>
    <t>20201209 13:44:34</t>
  </si>
  <si>
    <t>13:44:34</t>
  </si>
  <si>
    <t>RECT-1562-20201209-13_44_34</t>
  </si>
  <si>
    <t>DARK-1563-20201209-13_44_37</t>
  </si>
  <si>
    <t>13:45:15</t>
  </si>
  <si>
    <t>20201209 13:47:25</t>
  </si>
  <si>
    <t>13:47:25</t>
  </si>
  <si>
    <t>RECT-1564-20201209-13_47_26</t>
  </si>
  <si>
    <t>DARK-1565-20201209-13_47_28</t>
  </si>
  <si>
    <t>20201209 13:50:03</t>
  </si>
  <si>
    <t>13:50:03</t>
  </si>
  <si>
    <t>RECT-1566-20201209-13_50_04</t>
  </si>
  <si>
    <t>DARK-1567-20201209-13_50_06</t>
  </si>
  <si>
    <t>20201209 13:53:17</t>
  </si>
  <si>
    <t>13:53:17</t>
  </si>
  <si>
    <t>RECT-1568-20201209-13_53_18</t>
  </si>
  <si>
    <t>DARK-1569-20201209-13_53_19</t>
  </si>
  <si>
    <t>20201209 13:56:05</t>
  </si>
  <si>
    <t>13:56:05</t>
  </si>
  <si>
    <t>RECT-1570-20201209-13_56_06</t>
  </si>
  <si>
    <t>DARK-1571-20201209-13_56_08</t>
  </si>
  <si>
    <t>13:56:46</t>
  </si>
  <si>
    <t>20201209 14:00:00</t>
  </si>
  <si>
    <t>14:00:00</t>
  </si>
  <si>
    <t>RECT-1572-20201209-14_00_01</t>
  </si>
  <si>
    <t>DARK-1573-20201209-14_00_03</t>
  </si>
  <si>
    <t>20201209 14:02:29</t>
  </si>
  <si>
    <t>14:02:29</t>
  </si>
  <si>
    <t>RECT-1574-20201209-14_02_30</t>
  </si>
  <si>
    <t>DARK-1575-20201209-14_02_32</t>
  </si>
  <si>
    <t>20201209 14:06:16</t>
  </si>
  <si>
    <t>14:06:16</t>
  </si>
  <si>
    <t>2970</t>
  </si>
  <si>
    <t>RECT-1576-20201209-14_06_17</t>
  </si>
  <si>
    <t>DARK-1577-20201209-14_06_19</t>
  </si>
  <si>
    <t>20201209 14:08:48</t>
  </si>
  <si>
    <t>14:08:48</t>
  </si>
  <si>
    <t>RECT-1578-20201209-14_08_49</t>
  </si>
  <si>
    <t>DARK-1579-20201209-14_08_51</t>
  </si>
  <si>
    <t>14:09:29</t>
  </si>
  <si>
    <t>20201209 14:13:03</t>
  </si>
  <si>
    <t>14:13:03</t>
  </si>
  <si>
    <t>C56-94</t>
  </si>
  <si>
    <t>RECT-1580-20201209-14_13_04</t>
  </si>
  <si>
    <t>DARK-1581-20201209-14_13_05</t>
  </si>
  <si>
    <t>20201209 14:17:52</t>
  </si>
  <si>
    <t>14:17:52</t>
  </si>
  <si>
    <t>RECT-1582-20201209-14_17_53</t>
  </si>
  <si>
    <t>DARK-1583-20201209-14_17_55</t>
  </si>
  <si>
    <t>20201209 14:20:17</t>
  </si>
  <si>
    <t>14:20:17</t>
  </si>
  <si>
    <t>Haines</t>
  </si>
  <si>
    <t>RECT-1584-20201209-14_20_18</t>
  </si>
  <si>
    <t>DARK-1585-20201209-14_20_20</t>
  </si>
  <si>
    <t>14:20:44</t>
  </si>
  <si>
    <t>20201209 14:22:29</t>
  </si>
  <si>
    <t>14:22:29</t>
  </si>
  <si>
    <t>RECT-1586-20201209-14_22_30</t>
  </si>
  <si>
    <t>DARK-1587-20201209-14_22_32</t>
  </si>
  <si>
    <t>20201209 14:25:21</t>
  </si>
  <si>
    <t>14:25:21</t>
  </si>
  <si>
    <t>SC2</t>
  </si>
  <si>
    <t>RECT-1588-20201209-14_25_22</t>
  </si>
  <si>
    <t>DARK-1589-20201209-14_25_24</t>
  </si>
  <si>
    <t>20201209 14:27:55</t>
  </si>
  <si>
    <t>14:27:55</t>
  </si>
  <si>
    <t>RECT-1590-20201209-14_27_56</t>
  </si>
  <si>
    <t>DARK-1591-20201209-14_27_58</t>
  </si>
  <si>
    <t>20201209 14:31:09</t>
  </si>
  <si>
    <t>14:31:09</t>
  </si>
  <si>
    <t>1149</t>
  </si>
  <si>
    <t>RECT-1592-20201209-14_31_10</t>
  </si>
  <si>
    <t>DARK-1593-20201209-14_31_12</t>
  </si>
  <si>
    <t>14:31:50</t>
  </si>
  <si>
    <t>20201209 14:34:38</t>
  </si>
  <si>
    <t>14:34:38</t>
  </si>
  <si>
    <t>RECT-1594-20201209-14_34_39</t>
  </si>
  <si>
    <t>DARK-1595-20201209-14_34_41</t>
  </si>
  <si>
    <t>20201209 14:37:53</t>
  </si>
  <si>
    <t>14:37:53</t>
  </si>
  <si>
    <t>RECT-1596-20201209-14_37_54</t>
  </si>
  <si>
    <t>DARK-1597-20201209-14_37_56</t>
  </si>
  <si>
    <t>20201209 14:41:20</t>
  </si>
  <si>
    <t>14:41:20</t>
  </si>
  <si>
    <t>RECT-1598-20201209-14_41_21</t>
  </si>
  <si>
    <t>DARK-1599-20201209-14_41_22</t>
  </si>
  <si>
    <t>20201209 14:44:15</t>
  </si>
  <si>
    <t>14:44:15</t>
  </si>
  <si>
    <t>UT12-075</t>
  </si>
  <si>
    <t>RECT-1600-20201209-14_44_16</t>
  </si>
  <si>
    <t>DARK-1601-20201209-14_44_18</t>
  </si>
  <si>
    <t>14:42:12</t>
  </si>
  <si>
    <t>20201209 14:46:47</t>
  </si>
  <si>
    <t>14:46:47</t>
  </si>
  <si>
    <t>RECT-1602-20201209-14_46_48</t>
  </si>
  <si>
    <t>DARK-1603-20201209-14_46_50</t>
  </si>
  <si>
    <t>20201209 14:48:53</t>
  </si>
  <si>
    <t>14:48:53</t>
  </si>
  <si>
    <t>RECT-1604-20201209-14_48_54</t>
  </si>
  <si>
    <t>DARK-1605-20201209-14_48_56</t>
  </si>
  <si>
    <t>20201209 14:52:43</t>
  </si>
  <si>
    <t>14:52:43</t>
  </si>
  <si>
    <t>RECT-1606-20201209-14_52_44</t>
  </si>
  <si>
    <t>DARK-1607-20201209-14_52_46</t>
  </si>
  <si>
    <t>14:53:18</t>
  </si>
  <si>
    <t>20201209 14:57:09</t>
  </si>
  <si>
    <t>14:57:09</t>
  </si>
  <si>
    <t>CC12</t>
  </si>
  <si>
    <t>RECT-1610-20201209-14_57_10</t>
  </si>
  <si>
    <t>DARK-1611-20201209-14_57_12</t>
  </si>
  <si>
    <t>20201209 15:00:11</t>
  </si>
  <si>
    <t>15:00:11</t>
  </si>
  <si>
    <t>RECT-1612-20201209-15_00_12</t>
  </si>
  <si>
    <t>DARK-1613-20201209-15_00_14</t>
  </si>
  <si>
    <t>20201209 15:03:05</t>
  </si>
  <si>
    <t>15:03:05</t>
  </si>
  <si>
    <t>RECT-1614-20201209-15_03_06</t>
  </si>
  <si>
    <t>DARK-1615-20201209-15_03_08</t>
  </si>
  <si>
    <t>20201209 15:05:57</t>
  </si>
  <si>
    <t>15:05:57</t>
  </si>
  <si>
    <t>RECT-1616-20201209-15_05_58</t>
  </si>
  <si>
    <t>DARK-1617-20201209-15_06_00</t>
  </si>
  <si>
    <t>15:06:21</t>
  </si>
  <si>
    <t>20201209 15:09:40</t>
  </si>
  <si>
    <t>15:09:40</t>
  </si>
  <si>
    <t>RECT-1618-20201209-15_09_41</t>
  </si>
  <si>
    <t>DARK-1619-20201209-15_09_43</t>
  </si>
  <si>
    <t>20201209 15:12:00</t>
  </si>
  <si>
    <t>15:12:00</t>
  </si>
  <si>
    <t>RECT-1620-20201209-15_12_01</t>
  </si>
  <si>
    <t>DARK-1621-20201209-15_12_03</t>
  </si>
  <si>
    <t>20201209 15:16:18</t>
  </si>
  <si>
    <t>15:16:18</t>
  </si>
  <si>
    <t>T48</t>
  </si>
  <si>
    <t>RECT-1622-20201209-15_16_19</t>
  </si>
  <si>
    <t>DARK-1623-20201209-15_16_21</t>
  </si>
  <si>
    <t>20201209 15:23:20</t>
  </si>
  <si>
    <t>15:23:20</t>
  </si>
  <si>
    <t>RECT-1624-20201209-15_23_21</t>
  </si>
  <si>
    <t>DARK-1625-20201209-15_23_23</t>
  </si>
  <si>
    <t>15:23:41</t>
  </si>
  <si>
    <t>20201209 15:27:57</t>
  </si>
  <si>
    <t>15:27:57</t>
  </si>
  <si>
    <t>RECT-1626-20201209-15_27_58</t>
  </si>
  <si>
    <t>DARK-1627-20201209-15_28_00</t>
  </si>
  <si>
    <t>20201209 15:34:39</t>
  </si>
  <si>
    <t>15:34:39</t>
  </si>
  <si>
    <t>RECT-1628-20201209-15_34_40</t>
  </si>
  <si>
    <t>DARK-1629-20201209-15_34_42</t>
  </si>
  <si>
    <t>15:35:15</t>
  </si>
  <si>
    <t>20201209 15:39:54</t>
  </si>
  <si>
    <t>15:39:54</t>
  </si>
  <si>
    <t>Haines2</t>
  </si>
  <si>
    <t>RECT-1630-20201209-15_39_55</t>
  </si>
  <si>
    <t>DARK-1631-20201209-15_39_57</t>
  </si>
  <si>
    <t>20201209 15:43:05</t>
  </si>
  <si>
    <t>15:43:05</t>
  </si>
  <si>
    <t>RECT-1632-20201209-15_43_06</t>
  </si>
  <si>
    <t>DARK-1633-20201209-15_43_08</t>
  </si>
  <si>
    <t>File opened</t>
  </si>
  <si>
    <t>2020-12-09 10:35:54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</si>
  <si>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</si>
  <si>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</si>
  <si>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</si>
  <si>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</si>
  <si>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</si>
  <si>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</si>
  <si>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</si>
  <si>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</si>
  <si>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</si>
  <si>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</si>
  <si>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</si>
  <si>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{"h2obspan2": "0", "oxygen": "21", "h2obspanconc1": "13.5", "h2obzero": "1.0713", "co2aspanconc1": "995.1", "tazero": "-0.045269", "h2obspan1": "1.02041", "ssa_ref": "31243.3", "chamberpressurezero": "2.56567", "flowmeterzero": "0.990522", "co2bspan2a": "0.182058", "flowazero": "0.42501", "co2bspanconc2": "0", "h2obspan2a": "0.0741299", "h2oaspan2b": "0.0752776", "co2aspan2": "0", "tbzero": "-0.0452194", "co2aspan1": "0.993652", "h2oaspan2a": "0.0744543", "flowbzero": "0.21903", "h2oazero": "1.06897", "h2oaspanconc1": "13.51", "co2aspan2b": "0.182023", "co2azero": "0.968485", "h2oaspan2": "0", "co2aspan2a": "0.183186", "h2obspan2b": "0.0756432", "co2bspan2b": "0.180987", "co2aspanconc2": "0", "ssb_ref": "34304.3", "h2obspanconc2": "0", "co2bspan2": "0", "h2oaspanconc2": "0", "co2bzero": "0.945393", "co2bspan1": "0.994117", "h2oaspan1": "1.01106", "co2bspanconc1": "995.1"}</t>
  </si>
  <si>
    <t>Chamber type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</si>
  <si>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</si>
  <si>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</si>
  <si>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</si>
  <si>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</si>
  <si>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</si>
  <si>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</si>
  <si>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</si>
  <si>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10:35:54</t>
  </si>
  <si>
    <t>Stability Definition:	ΔH2O (Meas2): Slp&lt;0.2 Per=15	ΔCO2 (Meas2): Slp&lt;0.2 Per=15	A (GasEx): Slp&lt;0.5 Per=15</t>
  </si>
  <si>
    <t>10:37:34</t>
  </si>
  <si>
    <t>Stability Definition:	ΔCO2 (Meas2): Slp&lt;0.2 Per=15	ΔH2O (Meas2): Slp&lt;0.2 Per=15	A (GasEx): Slp&lt;0.5 Per=15</t>
  </si>
  <si>
    <t>15:07:11</t>
  </si>
  <si>
    <t>this plant is very sad, leaves dried and some beginning to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</si>
</sst>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1000"/>
  <sheetViews>
    <sheetView tabSelected="1" workbookViewId="0">
      <selection activeCell="U8" sqref="U8"/>
    </sheetView>
  </sheetViews>
  <sheetFormatPr defaultColWidth="12.625" defaultRowHeight="15" customHeight="1" x14ac:dyDescent="0.2"/>
  <cols>
    <col min="1" max="3" width="7.625" customWidth="1"/>
    <col min="4" max="4" width="15.25" customWidth="1"/>
    <col min="5" max="7" width="7.625" customWidth="1"/>
    <col min="8" max="8" width="11.375" customWidth="1"/>
    <col min="9" max="170" width="7.625" customWidth="1"/>
  </cols>
  <sheetData>
    <row r="2" spans="1:170" x14ac:dyDescent="0.25">
      <c r="A2" s="1" t="s">
        <v>0</v>
      </c>
      <c r="B2" s="1" t="s">
        <v>1</v>
      </c>
      <c r="C2" s="1" t="s">
        <v>2</v>
      </c>
    </row>
    <row r="3" spans="1:170" x14ac:dyDescent="0.25">
      <c r="B3" s="1" t="s">
        <v>3</v>
      </c>
      <c r="C3" s="1">
        <v>21</v>
      </c>
    </row>
    <row r="4" spans="1:170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1:170" x14ac:dyDescent="0.25">
      <c r="B5" s="1" t="s">
        <v>15</v>
      </c>
      <c r="C5" s="1" t="s">
        <v>16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</row>
    <row r="6" spans="1:170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170" x14ac:dyDescent="0.25">
      <c r="B7" s="1">
        <v>0</v>
      </c>
      <c r="C7" s="1">
        <v>1</v>
      </c>
      <c r="D7" s="1">
        <v>0</v>
      </c>
      <c r="E7" s="1">
        <v>0</v>
      </c>
    </row>
    <row r="8" spans="1:170" x14ac:dyDescent="0.2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 spans="1:170" x14ac:dyDescent="0.25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 spans="1:170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 spans="1:170" x14ac:dyDescent="0.25">
      <c r="B11" s="1">
        <v>0</v>
      </c>
      <c r="C11" s="1">
        <v>0</v>
      </c>
      <c r="D11" s="1">
        <v>0</v>
      </c>
      <c r="E11" s="1">
        <v>0</v>
      </c>
      <c r="F11" s="1">
        <v>1</v>
      </c>
    </row>
    <row r="12" spans="1:170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 spans="1:170" x14ac:dyDescent="0.25">
      <c r="B13" s="1">
        <v>-6276</v>
      </c>
      <c r="C13" s="1">
        <v>6.6</v>
      </c>
      <c r="D13" s="1">
        <v>1.7090000000000001E-5</v>
      </c>
      <c r="E13" s="1">
        <v>3.11</v>
      </c>
      <c r="F13" s="1" t="s">
        <v>55</v>
      </c>
      <c r="G13" s="1" t="s">
        <v>56</v>
      </c>
      <c r="H13" s="1">
        <v>0</v>
      </c>
    </row>
    <row r="14" spans="1:170" x14ac:dyDescent="0.25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64</v>
      </c>
      <c r="BQ14" s="1" t="s">
        <v>64</v>
      </c>
      <c r="BR14" s="1" t="s">
        <v>64</v>
      </c>
      <c r="BS14" s="1" t="s">
        <v>64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65</v>
      </c>
      <c r="CI14" s="1" t="s">
        <v>65</v>
      </c>
      <c r="CJ14" s="1" t="s">
        <v>65</v>
      </c>
      <c r="CK14" s="1" t="s">
        <v>65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66</v>
      </c>
      <c r="DA14" s="1" t="s">
        <v>66</v>
      </c>
      <c r="DB14" s="1" t="s">
        <v>66</v>
      </c>
      <c r="DC14" s="1" t="s">
        <v>66</v>
      </c>
      <c r="DD14" s="1" t="s">
        <v>66</v>
      </c>
      <c r="DE14" s="1" t="s">
        <v>67</v>
      </c>
      <c r="DF14" s="1" t="s">
        <v>67</v>
      </c>
      <c r="DG14" s="1" t="s">
        <v>67</v>
      </c>
      <c r="DH14" s="1" t="s">
        <v>67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68</v>
      </c>
      <c r="DS14" s="1" t="s">
        <v>68</v>
      </c>
      <c r="DT14" s="1" t="s">
        <v>68</v>
      </c>
      <c r="DU14" s="1" t="s">
        <v>68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69</v>
      </c>
      <c r="EH14" s="1" t="s">
        <v>69</v>
      </c>
      <c r="EI14" s="1" t="s">
        <v>69</v>
      </c>
      <c r="EJ14" s="1" t="s">
        <v>69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70</v>
      </c>
      <c r="EZ14" s="1" t="s">
        <v>70</v>
      </c>
      <c r="FA14" s="1" t="s">
        <v>70</v>
      </c>
      <c r="FB14" s="1" t="s">
        <v>70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</row>
    <row r="15" spans="1:170" x14ac:dyDescent="0.2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78</v>
      </c>
      <c r="BQ15" s="1" t="s">
        <v>137</v>
      </c>
      <c r="BR15" s="1" t="s">
        <v>138</v>
      </c>
      <c r="BS15" s="1" t="s">
        <v>139</v>
      </c>
      <c r="BT15" s="1" t="s">
        <v>140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72</v>
      </c>
      <c r="DF15" s="1" t="s">
        <v>75</v>
      </c>
      <c r="DG15" s="1" t="s">
        <v>177</v>
      </c>
      <c r="DH15" s="1" t="s">
        <v>178</v>
      </c>
      <c r="DI15" s="1" t="s">
        <v>179</v>
      </c>
      <c r="DJ15" s="1" t="s">
        <v>180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</row>
    <row r="16" spans="1:170" x14ac:dyDescent="0.25">
      <c r="B16" s="1" t="s">
        <v>237</v>
      </c>
      <c r="C16" s="1" t="s">
        <v>237</v>
      </c>
      <c r="H16" s="1" t="s">
        <v>237</v>
      </c>
      <c r="I16" s="1" t="s">
        <v>238</v>
      </c>
      <c r="J16" s="1" t="s">
        <v>239</v>
      </c>
      <c r="K16" s="1" t="s">
        <v>240</v>
      </c>
      <c r="L16" s="1" t="s">
        <v>240</v>
      </c>
      <c r="M16" s="1" t="s">
        <v>144</v>
      </c>
      <c r="N16" s="1" t="s">
        <v>144</v>
      </c>
      <c r="O16" s="1" t="s">
        <v>238</v>
      </c>
      <c r="P16" s="1" t="s">
        <v>238</v>
      </c>
      <c r="Q16" s="1" t="s">
        <v>238</v>
      </c>
      <c r="R16" s="1" t="s">
        <v>238</v>
      </c>
      <c r="S16" s="1" t="s">
        <v>241</v>
      </c>
      <c r="T16" s="1" t="s">
        <v>242</v>
      </c>
      <c r="U16" s="1" t="s">
        <v>242</v>
      </c>
      <c r="V16" s="1" t="s">
        <v>243</v>
      </c>
      <c r="W16" s="1" t="s">
        <v>244</v>
      </c>
      <c r="X16" s="1" t="s">
        <v>243</v>
      </c>
      <c r="Y16" s="1" t="s">
        <v>243</v>
      </c>
      <c r="Z16" s="1" t="s">
        <v>243</v>
      </c>
      <c r="AA16" s="1" t="s">
        <v>241</v>
      </c>
      <c r="AB16" s="1" t="s">
        <v>241</v>
      </c>
      <c r="AC16" s="1" t="s">
        <v>241</v>
      </c>
      <c r="AD16" s="1" t="s">
        <v>241</v>
      </c>
      <c r="AE16" s="1" t="s">
        <v>245</v>
      </c>
      <c r="AF16" s="1" t="s">
        <v>244</v>
      </c>
      <c r="AH16" s="1" t="s">
        <v>244</v>
      </c>
      <c r="AI16" s="1" t="s">
        <v>245</v>
      </c>
      <c r="AO16" s="1" t="s">
        <v>239</v>
      </c>
      <c r="AU16" s="1" t="s">
        <v>239</v>
      </c>
      <c r="AV16" s="1" t="s">
        <v>239</v>
      </c>
      <c r="AW16" s="1" t="s">
        <v>239</v>
      </c>
      <c r="AY16" s="1" t="s">
        <v>246</v>
      </c>
      <c r="BH16" s="1" t="s">
        <v>239</v>
      </c>
      <c r="BI16" s="1" t="s">
        <v>239</v>
      </c>
      <c r="BK16" s="1" t="s">
        <v>247</v>
      </c>
      <c r="BL16" s="1" t="s">
        <v>248</v>
      </c>
      <c r="BO16" s="1" t="s">
        <v>238</v>
      </c>
      <c r="BP16" s="1" t="s">
        <v>237</v>
      </c>
      <c r="BQ16" s="1" t="s">
        <v>240</v>
      </c>
      <c r="BR16" s="1" t="s">
        <v>240</v>
      </c>
      <c r="BS16" s="1" t="s">
        <v>249</v>
      </c>
      <c r="BT16" s="1" t="s">
        <v>249</v>
      </c>
      <c r="BU16" s="1" t="s">
        <v>240</v>
      </c>
      <c r="BV16" s="1" t="s">
        <v>249</v>
      </c>
      <c r="BW16" s="1" t="s">
        <v>245</v>
      </c>
      <c r="BX16" s="1" t="s">
        <v>243</v>
      </c>
      <c r="BY16" s="1" t="s">
        <v>243</v>
      </c>
      <c r="BZ16" s="1" t="s">
        <v>242</v>
      </c>
      <c r="CA16" s="1" t="s">
        <v>242</v>
      </c>
      <c r="CB16" s="1" t="s">
        <v>242</v>
      </c>
      <c r="CC16" s="1" t="s">
        <v>242</v>
      </c>
      <c r="CD16" s="1" t="s">
        <v>242</v>
      </c>
      <c r="CE16" s="1" t="s">
        <v>250</v>
      </c>
      <c r="CF16" s="1" t="s">
        <v>239</v>
      </c>
      <c r="CG16" s="1" t="s">
        <v>239</v>
      </c>
      <c r="CH16" s="1" t="s">
        <v>239</v>
      </c>
      <c r="CM16" s="1" t="s">
        <v>239</v>
      </c>
      <c r="CP16" s="1" t="s">
        <v>242</v>
      </c>
      <c r="CQ16" s="1" t="s">
        <v>242</v>
      </c>
      <c r="CR16" s="1" t="s">
        <v>242</v>
      </c>
      <c r="CS16" s="1" t="s">
        <v>242</v>
      </c>
      <c r="CT16" s="1" t="s">
        <v>242</v>
      </c>
      <c r="CU16" s="1" t="s">
        <v>239</v>
      </c>
      <c r="CV16" s="1" t="s">
        <v>239</v>
      </c>
      <c r="CW16" s="1" t="s">
        <v>239</v>
      </c>
      <c r="CX16" s="1" t="s">
        <v>237</v>
      </c>
      <c r="DA16" s="1" t="s">
        <v>251</v>
      </c>
      <c r="DB16" s="1" t="s">
        <v>251</v>
      </c>
      <c r="DD16" s="1" t="s">
        <v>237</v>
      </c>
      <c r="DE16" s="1" t="s">
        <v>252</v>
      </c>
      <c r="DG16" s="1" t="s">
        <v>237</v>
      </c>
      <c r="DH16" s="1" t="s">
        <v>237</v>
      </c>
      <c r="DJ16" s="1" t="s">
        <v>253</v>
      </c>
      <c r="DK16" s="1" t="s">
        <v>254</v>
      </c>
      <c r="DL16" s="1" t="s">
        <v>253</v>
      </c>
      <c r="DM16" s="1" t="s">
        <v>254</v>
      </c>
      <c r="DN16" s="1" t="s">
        <v>253</v>
      </c>
      <c r="DO16" s="1" t="s">
        <v>254</v>
      </c>
      <c r="DP16" s="1" t="s">
        <v>244</v>
      </c>
      <c r="DQ16" s="1" t="s">
        <v>244</v>
      </c>
      <c r="DR16" s="1" t="s">
        <v>239</v>
      </c>
      <c r="DS16" s="1" t="s">
        <v>255</v>
      </c>
      <c r="DT16" s="1" t="s">
        <v>239</v>
      </c>
      <c r="DV16" s="1" t="s">
        <v>240</v>
      </c>
      <c r="DW16" s="1" t="s">
        <v>256</v>
      </c>
      <c r="DX16" s="1" t="s">
        <v>240</v>
      </c>
      <c r="DZ16" s="1" t="s">
        <v>249</v>
      </c>
      <c r="EA16" s="1" t="s">
        <v>257</v>
      </c>
      <c r="EB16" s="1" t="s">
        <v>249</v>
      </c>
      <c r="EG16" s="1" t="s">
        <v>244</v>
      </c>
      <c r="EH16" s="1" t="s">
        <v>244</v>
      </c>
      <c r="EI16" s="1" t="s">
        <v>253</v>
      </c>
      <c r="EJ16" s="1" t="s">
        <v>254</v>
      </c>
      <c r="EK16" s="1" t="s">
        <v>254</v>
      </c>
      <c r="EO16" s="1" t="s">
        <v>254</v>
      </c>
      <c r="ES16" s="1" t="s">
        <v>240</v>
      </c>
      <c r="ET16" s="1" t="s">
        <v>240</v>
      </c>
      <c r="EU16" s="1" t="s">
        <v>249</v>
      </c>
      <c r="EV16" s="1" t="s">
        <v>249</v>
      </c>
      <c r="EW16" s="1" t="s">
        <v>258</v>
      </c>
      <c r="EX16" s="1" t="s">
        <v>258</v>
      </c>
      <c r="EZ16" s="1" t="s">
        <v>245</v>
      </c>
      <c r="FA16" s="1" t="s">
        <v>245</v>
      </c>
      <c r="FB16" s="1" t="s">
        <v>242</v>
      </c>
      <c r="FC16" s="1" t="s">
        <v>242</v>
      </c>
      <c r="FD16" s="1" t="s">
        <v>242</v>
      </c>
      <c r="FE16" s="1" t="s">
        <v>242</v>
      </c>
      <c r="FF16" s="1" t="s">
        <v>242</v>
      </c>
      <c r="FG16" s="1" t="s">
        <v>244</v>
      </c>
      <c r="FH16" s="1" t="s">
        <v>244</v>
      </c>
      <c r="FI16" s="1" t="s">
        <v>244</v>
      </c>
      <c r="FJ16" s="1" t="s">
        <v>242</v>
      </c>
      <c r="FK16" s="1" t="s">
        <v>240</v>
      </c>
      <c r="FL16" s="1" t="s">
        <v>249</v>
      </c>
      <c r="FM16" s="1" t="s">
        <v>244</v>
      </c>
      <c r="FN16" s="1" t="s">
        <v>244</v>
      </c>
    </row>
    <row r="17" spans="1:170" x14ac:dyDescent="0.25">
      <c r="A17" s="1">
        <v>1</v>
      </c>
      <c r="B17" s="1">
        <v>1607541057</v>
      </c>
      <c r="C17" s="1">
        <v>0</v>
      </c>
      <c r="D17" s="1" t="s">
        <v>259</v>
      </c>
      <c r="E17" s="1" t="s">
        <v>260</v>
      </c>
      <c r="F17" s="1" t="s">
        <v>261</v>
      </c>
      <c r="G17" s="1" t="s">
        <v>262</v>
      </c>
      <c r="H17" s="1">
        <v>1607541049</v>
      </c>
      <c r="I17" s="1">
        <f t="shared" ref="I17:I88" si="0">BW17*AG17*(BS17-BT17)/(100*BL17*(1000-AG17*BS17))</f>
        <v>1.0577040512975934E-3</v>
      </c>
      <c r="J17" s="1">
        <f t="shared" ref="J17:J88" si="1">BW17*AG17*(BR17-BQ17*(1000-AG17*BT17)/(1000-AG17*BS17))/(100*BL17)</f>
        <v>2.4160387951566253</v>
      </c>
      <c r="K17" s="1">
        <f t="shared" ref="K17:K88" si="2">BQ17 - IF(AG17&gt;1, J17*BL17*100/(AI17*CE17), 0)</f>
        <v>396.58296774193502</v>
      </c>
      <c r="L17" s="1">
        <f t="shared" ref="L17:L88" si="3">((R17-I17/2)*K17-J17)/(R17+I17/2)</f>
        <v>174.96381235066983</v>
      </c>
      <c r="M17" s="1">
        <f t="shared" ref="M17:M88" si="4">L17*(BX17+BY17)/1000</f>
        <v>17.834815623519635</v>
      </c>
      <c r="N17" s="1">
        <f t="shared" ref="N17:N88" si="5">(BQ17 - IF(AG17&gt;1, J17*BL17*100/(AI17*CE17), 0))*(BX17+BY17)/1000</f>
        <v>40.425411484116928</v>
      </c>
      <c r="O17" s="1">
        <f t="shared" ref="O17:O88" si="6">2/((1/Q17-1/P17)+SIGN(Q17)*SQRT((1/Q17-1/P17)*(1/Q17-1/P17) + 4*BM17/((BM17+1)*(BM17+1))*(2*1/Q17*1/P17-1/P17*1/P17)))</f>
        <v>1.9687142118379911E-2</v>
      </c>
      <c r="P17" s="1">
        <f t="shared" ref="P17:P8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2.9585475205159257</v>
      </c>
      <c r="Q17" s="1">
        <f t="shared" ref="Q17:Q88" si="8">I17*(1000-(1000*0.61365*EXP(17.502*U17/(240.97+U17))/(BX17+BY17)+BS17)/2)/(1000*0.61365*EXP(17.502*U17/(240.97+U17))/(BX17+BY17)-BS17)</f>
        <v>1.9614651112198591E-2</v>
      </c>
      <c r="R17" s="1">
        <f t="shared" ref="R17:R88" si="9">1/((BM17+1)/(O17/1.6)+1/(P17/1.37)) + BM17/((BM17+1)/(O17/1.6) + BM17/(P17/1.37))</f>
        <v>1.226564762762734E-2</v>
      </c>
      <c r="S17" s="1">
        <f t="shared" ref="S17:S88" si="10">(BI17*BK17)</f>
        <v>231.29387748501739</v>
      </c>
      <c r="T17" s="1">
        <f t="shared" ref="T17:T88" si="11">(BZ17+(S17+2*0.95*0.0000000567*(((BZ17+$B$7)+273)^4-(BZ17+273)^4)-44100*I17)/(1.84*29.3*P17+8*0.95*0.0000000567*(BZ17+273)^3))</f>
        <v>35.439487711956239</v>
      </c>
      <c r="U17" s="1">
        <f t="shared" ref="U17:U88" si="12">($C$7*CA17+$D$7*CB17+$E$7*T17)</f>
        <v>34.532600000000002</v>
      </c>
      <c r="V17" s="1">
        <f t="shared" ref="V17:V88" si="13">0.61365*EXP(17.502*U17/(240.97+U17))</f>
        <v>5.5038083276047605</v>
      </c>
      <c r="W17" s="1">
        <f t="shared" ref="W17:W88" si="14">(X17/Y17*100)</f>
        <v>2.9302034584817456</v>
      </c>
      <c r="X17" s="1">
        <f t="shared" ref="X17:X88" si="15">BS17*(BX17+BY17)/1000</f>
        <v>0.15978617528516378</v>
      </c>
      <c r="Y17" s="1">
        <f t="shared" ref="Y17:Y88" si="16">0.61365*EXP(17.502*BZ17/(240.97+BZ17))</f>
        <v>5.4530744212538513</v>
      </c>
      <c r="Z17" s="1">
        <f t="shared" ref="Z17:Z88" si="17">(V17-BS17*(BX17+BY17)/1000)</f>
        <v>5.3440221523195968</v>
      </c>
      <c r="AA17" s="1">
        <f t="shared" ref="AA17:AA88" si="18">(-I17*44100)</f>
        <v>-46.644748662223869</v>
      </c>
      <c r="AB17" s="1">
        <f t="shared" ref="AB17:AB88" si="19">2*29.3*P17*0.92*(BZ17-U17)</f>
        <v>-26.56724251958142</v>
      </c>
      <c r="AC17" s="1">
        <f t="shared" ref="AC17:AC88" si="20">2*0.95*0.0000000567*(((BZ17+$B$7)+273)^4-(U17+273)^4)</f>
        <v>-2.0859301982971474</v>
      </c>
      <c r="AD17" s="1">
        <f t="shared" ref="AD17:AD88" si="21">S17+AC17+AA17+AB17</f>
        <v>155.99595610491497</v>
      </c>
      <c r="AE17" s="1">
        <v>12</v>
      </c>
      <c r="AF17" s="1">
        <v>2</v>
      </c>
      <c r="AG17" s="1">
        <f t="shared" ref="AG17:AG88" si="22">IF(AE17*$H$13&gt;=AI17,1,(AI17/(AI17-AE17*$H$13)))</f>
        <v>1</v>
      </c>
      <c r="AH17" s="1">
        <f t="shared" ref="AH17:AH88" si="23">(AG17-1)*100</f>
        <v>0</v>
      </c>
      <c r="AI17" s="1">
        <f t="shared" ref="AI17:AI88" si="24">MAX(0,($B$13+$C$13*CE17)/(1+$D$13*CE17)*BX17/(BZ17+273)*$E$13)</f>
        <v>52471.552205170527</v>
      </c>
      <c r="AJ17" s="1" t="s">
        <v>263</v>
      </c>
      <c r="AK17" s="1">
        <v>715.47692307692296</v>
      </c>
      <c r="AL17" s="1">
        <v>3262.08</v>
      </c>
      <c r="AM17" s="1">
        <f t="shared" ref="AM17:AM88" si="25">AL17-AK17</f>
        <v>2546.603076923077</v>
      </c>
      <c r="AN17" s="1">
        <f t="shared" ref="AN17:AN88" si="26">AM17/AL17</f>
        <v>0.78066849277855754</v>
      </c>
      <c r="AO17" s="1">
        <v>-0.57774747981622299</v>
      </c>
      <c r="AP17" s="1" t="s">
        <v>264</v>
      </c>
      <c r="AQ17" s="1">
        <v>694.24256000000003</v>
      </c>
      <c r="AR17" s="1">
        <v>780.5</v>
      </c>
      <c r="AS17" s="1">
        <f t="shared" ref="AS17:AS88" si="27">1-AQ17/AR17</f>
        <v>0.11051561819346567</v>
      </c>
      <c r="AT17" s="1">
        <v>0.5</v>
      </c>
      <c r="AU17" s="1">
        <f t="shared" ref="AU17:AU88" si="28">BI17</f>
        <v>1180.1996999247865</v>
      </c>
      <c r="AV17" s="1">
        <f t="shared" ref="AV17:AV88" si="29">J17</f>
        <v>2.4160387951566253</v>
      </c>
      <c r="AW17" s="1">
        <f t="shared" ref="AW17:AW88" si="30">AS17*AT17*AU17</f>
        <v>65.21524971446523</v>
      </c>
      <c r="AX17" s="1">
        <f t="shared" ref="AX17:AX88" si="31">BC17/AR17</f>
        <v>0.37723254324151184</v>
      </c>
      <c r="AY17" s="1">
        <f t="shared" ref="AY17:AY88" si="32">(AV17-AO17)/AU17</f>
        <v>2.5366777123936235E-3</v>
      </c>
      <c r="AZ17" s="1">
        <f t="shared" ref="AZ17:AZ88" si="33">(AL17-AR17)/AR17</f>
        <v>3.1794746957078797</v>
      </c>
      <c r="BA17" s="1" t="s">
        <v>265</v>
      </c>
      <c r="BB17" s="1">
        <v>486.07</v>
      </c>
      <c r="BC17" s="1">
        <f t="shared" ref="BC17:BC88" si="34">AR17-BB17</f>
        <v>294.43</v>
      </c>
      <c r="BD17" s="1">
        <f t="shared" ref="BD17:BD88" si="35">(AR17-AQ17)/(AR17-BB17)</f>
        <v>0.29296416805352704</v>
      </c>
      <c r="BE17" s="1">
        <f t="shared" ref="BE17:BE88" si="36">(AL17-AR17)/(AL17-BB17)</f>
        <v>0.89393770195352329</v>
      </c>
      <c r="BF17" s="1">
        <f t="shared" ref="BF17:BF88" si="37">(AR17-AQ17)/(AR17-AK17)</f>
        <v>1.3265665680823349</v>
      </c>
      <c r="BG17" s="1">
        <f t="shared" ref="BG17:BG88" si="38">(AL17-AR17)/(AL17-AK17)</f>
        <v>0.9744667406113241</v>
      </c>
      <c r="BH17" s="1">
        <f t="shared" ref="BH17:BH88" si="39">$B$11*CF17+$C$11*CG17+$F$11*CH17*(1-CK17)</f>
        <v>1400.0174193548401</v>
      </c>
      <c r="BI17" s="1">
        <f t="shared" ref="BI17:BI88" si="40">BH17*BJ17</f>
        <v>1180.1996999247865</v>
      </c>
      <c r="BJ17" s="1">
        <f t="shared" ref="BJ17:BJ88" si="41">($B$11*$D$9+$C$11*$D$9+$F$11*((CU17+CM17)/MAX(CU17+CM17+CV17, 0.1)*$I$9+CV17/MAX(CU17+CM17+CV17, 0.1)*$J$9))/($B$11+$C$11+$F$11)</f>
        <v>0.84298929685364166</v>
      </c>
      <c r="BK17" s="1">
        <f t="shared" ref="BK17:BK88" si="42">($B$11*$K$9+$C$11*$K$9+$F$11*((CU17+CM17)/MAX(CU17+CM17+CV17, 0.1)*$P$9+CV17/MAX(CU17+CM17+CV17, 0.1)*$Q$9))/($B$11+$C$11+$F$11)</f>
        <v>0.19597859370728329</v>
      </c>
      <c r="BL17" s="1">
        <v>6</v>
      </c>
      <c r="BM17" s="1">
        <v>0.5</v>
      </c>
      <c r="BN17" s="1" t="s">
        <v>266</v>
      </c>
      <c r="BO17" s="1">
        <v>2</v>
      </c>
      <c r="BP17" s="1">
        <v>1607541049</v>
      </c>
      <c r="BQ17" s="1">
        <v>396.58296774193502</v>
      </c>
      <c r="BR17" s="1">
        <v>399.98548387096798</v>
      </c>
      <c r="BS17" s="1">
        <v>1.5675406451612901</v>
      </c>
      <c r="BT17" s="1">
        <v>0.30031938709677403</v>
      </c>
      <c r="BU17" s="1">
        <v>394.58964516128998</v>
      </c>
      <c r="BV17" s="1">
        <v>1.5586741935483901</v>
      </c>
      <c r="BW17" s="1">
        <v>500.01341935483902</v>
      </c>
      <c r="BX17" s="1">
        <v>101.83425806451601</v>
      </c>
      <c r="BY17" s="1">
        <v>0.10005271612903199</v>
      </c>
      <c r="BZ17" s="1">
        <v>34.366035483871002</v>
      </c>
      <c r="CA17" s="1">
        <v>34.532600000000002</v>
      </c>
      <c r="CB17" s="1">
        <v>999.9</v>
      </c>
      <c r="CC17" s="1">
        <v>0</v>
      </c>
      <c r="CD17" s="1">
        <v>0</v>
      </c>
      <c r="CE17" s="1">
        <v>9983.1267741935499</v>
      </c>
      <c r="CF17" s="1">
        <v>0</v>
      </c>
      <c r="CG17" s="1">
        <v>739.01577419354805</v>
      </c>
      <c r="CH17" s="1">
        <v>1400.0174193548401</v>
      </c>
      <c r="CI17" s="1">
        <v>0.89999909677419399</v>
      </c>
      <c r="CJ17" s="1">
        <v>0.100000887096774</v>
      </c>
      <c r="CK17" s="1">
        <v>0</v>
      </c>
      <c r="CL17" s="1">
        <v>694.43054838709702</v>
      </c>
      <c r="CM17" s="1">
        <v>4.9993800000000004</v>
      </c>
      <c r="CN17" s="1">
        <v>9949.7135483871007</v>
      </c>
      <c r="CO17" s="1">
        <v>11164.461290322601</v>
      </c>
      <c r="CP17" s="1">
        <v>48.562064516128999</v>
      </c>
      <c r="CQ17" s="1">
        <v>50.590451612903202</v>
      </c>
      <c r="CR17" s="1">
        <v>49.223580645161299</v>
      </c>
      <c r="CS17" s="1">
        <v>50.711387096774203</v>
      </c>
      <c r="CT17" s="1">
        <v>50.606709677419403</v>
      </c>
      <c r="CU17" s="1">
        <v>1255.5158064516099</v>
      </c>
      <c r="CV17" s="1">
        <v>139.50225806451601</v>
      </c>
      <c r="CW17" s="1">
        <v>0</v>
      </c>
      <c r="CX17" s="1">
        <v>1607541057.0999999</v>
      </c>
      <c r="CY17" s="1">
        <v>0</v>
      </c>
      <c r="CZ17" s="1">
        <v>694.24256000000003</v>
      </c>
      <c r="DA17" s="1">
        <v>-11.788846187233201</v>
      </c>
      <c r="DB17" s="1">
        <v>-174.04076953875099</v>
      </c>
      <c r="DC17" s="1">
        <v>9946.5416000000005</v>
      </c>
      <c r="DD17" s="1">
        <v>15</v>
      </c>
      <c r="DE17" s="1">
        <v>1607540568.5</v>
      </c>
      <c r="DF17" s="1" t="s">
        <v>267</v>
      </c>
      <c r="DG17" s="1">
        <v>1607540568.5</v>
      </c>
      <c r="DH17" s="1">
        <v>1607540568.5</v>
      </c>
      <c r="DI17" s="1">
        <v>1</v>
      </c>
      <c r="DJ17" s="1">
        <v>-0.17799999999999999</v>
      </c>
      <c r="DK17" s="1">
        <v>-0.29399999999999998</v>
      </c>
      <c r="DL17" s="1">
        <v>1.9930000000000001</v>
      </c>
      <c r="DM17" s="1">
        <v>8.9999999999999993E-3</v>
      </c>
      <c r="DN17" s="1">
        <v>400</v>
      </c>
      <c r="DO17" s="1">
        <v>0</v>
      </c>
      <c r="DP17" s="1">
        <v>0.33</v>
      </c>
      <c r="DQ17" s="1">
        <v>0.17</v>
      </c>
      <c r="DR17" s="1">
        <v>2.4188341278238901</v>
      </c>
      <c r="DS17" s="1">
        <v>-0.262811156624148</v>
      </c>
      <c r="DT17" s="1">
        <v>2.59560982648749E-2</v>
      </c>
      <c r="DU17" s="1">
        <v>1</v>
      </c>
      <c r="DV17" s="1">
        <v>-3.4029820000000002</v>
      </c>
      <c r="DW17" s="1">
        <v>0.34788627363737501</v>
      </c>
      <c r="DX17" s="1">
        <v>3.3272751153659297E-2</v>
      </c>
      <c r="DY17" s="1">
        <v>0</v>
      </c>
      <c r="DZ17" s="1">
        <v>1.26823333333333</v>
      </c>
      <c r="EA17" s="1">
        <v>-0.25970723025583897</v>
      </c>
      <c r="EB17" s="1">
        <v>1.8752786341116202E-2</v>
      </c>
      <c r="EC17" s="1">
        <v>0</v>
      </c>
      <c r="ED17" s="1">
        <v>1</v>
      </c>
      <c r="EE17" s="1">
        <v>3</v>
      </c>
      <c r="EF17" s="1" t="s">
        <v>268</v>
      </c>
      <c r="EG17" s="1">
        <v>100</v>
      </c>
      <c r="EH17" s="1">
        <v>100</v>
      </c>
      <c r="EI17" s="1">
        <v>1.994</v>
      </c>
      <c r="EJ17" s="1">
        <v>8.8999999999999999E-3</v>
      </c>
      <c r="EK17" s="1">
        <v>1.9932999999999801</v>
      </c>
      <c r="EL17" s="1">
        <v>0</v>
      </c>
      <c r="EM17" s="1">
        <v>0</v>
      </c>
      <c r="EN17" s="1">
        <v>0</v>
      </c>
      <c r="EO17" s="1">
        <v>8.8662000000000497E-3</v>
      </c>
      <c r="EP17" s="1">
        <v>0</v>
      </c>
      <c r="EQ17" s="1">
        <v>0</v>
      </c>
      <c r="ER17" s="1">
        <v>0</v>
      </c>
      <c r="ES17" s="1">
        <v>-1</v>
      </c>
      <c r="ET17" s="1">
        <v>-1</v>
      </c>
      <c r="EU17" s="1">
        <v>-1</v>
      </c>
      <c r="EV17" s="1">
        <v>-1</v>
      </c>
      <c r="EW17" s="1">
        <v>8.1</v>
      </c>
      <c r="EX17" s="1">
        <v>8.1</v>
      </c>
      <c r="EY17" s="1">
        <v>2</v>
      </c>
      <c r="EZ17" s="1">
        <v>467.28100000000001</v>
      </c>
      <c r="FA17" s="1">
        <v>536.96900000000005</v>
      </c>
      <c r="FB17" s="1">
        <v>32.860599999999998</v>
      </c>
      <c r="FC17" s="1">
        <v>31.505800000000001</v>
      </c>
      <c r="FD17" s="1">
        <v>30.001000000000001</v>
      </c>
      <c r="FE17" s="1">
        <v>31.111699999999999</v>
      </c>
      <c r="FF17" s="1">
        <v>31.145299999999999</v>
      </c>
      <c r="FG17" s="1">
        <v>20.234300000000001</v>
      </c>
      <c r="FH17" s="1">
        <v>100</v>
      </c>
      <c r="FI17" s="1">
        <v>0</v>
      </c>
      <c r="FJ17" s="1">
        <v>-999.9</v>
      </c>
      <c r="FK17" s="1">
        <v>400</v>
      </c>
      <c r="FL17" s="1">
        <v>63.4848</v>
      </c>
      <c r="FM17" s="1">
        <v>101.56699999999999</v>
      </c>
      <c r="FN17" s="1">
        <v>100.724</v>
      </c>
    </row>
    <row r="18" spans="1:170" x14ac:dyDescent="0.25">
      <c r="A18" s="1">
        <v>2</v>
      </c>
      <c r="B18" s="1">
        <v>1607541417</v>
      </c>
      <c r="C18" s="1">
        <v>360</v>
      </c>
      <c r="D18" s="1" t="s">
        <v>269</v>
      </c>
      <c r="E18" s="1" t="s">
        <v>270</v>
      </c>
      <c r="F18" s="1" t="s">
        <v>261</v>
      </c>
      <c r="G18" s="1" t="s">
        <v>262</v>
      </c>
      <c r="H18" s="1">
        <v>1607541409.25</v>
      </c>
      <c r="I18" s="1">
        <f t="shared" si="0"/>
        <v>1.8872378496486515E-3</v>
      </c>
      <c r="J18" s="1">
        <f t="shared" si="1"/>
        <v>5.1018357801850192</v>
      </c>
      <c r="K18" s="1">
        <f t="shared" si="2"/>
        <v>392.98763333333301</v>
      </c>
      <c r="L18" s="1">
        <f t="shared" si="3"/>
        <v>129.84830960188935</v>
      </c>
      <c r="M18" s="1">
        <f t="shared" si="4"/>
        <v>13.23490142255458</v>
      </c>
      <c r="N18" s="1">
        <f t="shared" si="5"/>
        <v>40.055604908498609</v>
      </c>
      <c r="O18" s="1">
        <f t="shared" si="6"/>
        <v>3.4208003805989332E-2</v>
      </c>
      <c r="P18" s="1">
        <f t="shared" si="7"/>
        <v>2.9619594733872918</v>
      </c>
      <c r="Q18" s="1">
        <f t="shared" si="8"/>
        <v>3.3990029243834763E-2</v>
      </c>
      <c r="R18" s="1">
        <f t="shared" si="9"/>
        <v>2.1263236490747552E-2</v>
      </c>
      <c r="S18" s="1">
        <f t="shared" si="10"/>
        <v>231.29385670264577</v>
      </c>
      <c r="T18" s="1">
        <f t="shared" si="11"/>
        <v>36.059421951188561</v>
      </c>
      <c r="U18" s="1">
        <f t="shared" si="12"/>
        <v>35.3324</v>
      </c>
      <c r="V18" s="1">
        <f t="shared" si="13"/>
        <v>5.7531775013348145</v>
      </c>
      <c r="W18" s="1">
        <f t="shared" si="14"/>
        <v>4.5678130148451279</v>
      </c>
      <c r="X18" s="1">
        <f t="shared" si="15"/>
        <v>0.26087935630266362</v>
      </c>
      <c r="Y18" s="1">
        <f t="shared" si="16"/>
        <v>5.7112529662405365</v>
      </c>
      <c r="Z18" s="1">
        <f t="shared" si="17"/>
        <v>5.4922981450321506</v>
      </c>
      <c r="AA18" s="1">
        <f t="shared" si="18"/>
        <v>-83.227189169505536</v>
      </c>
      <c r="AB18" s="1">
        <f t="shared" si="19"/>
        <v>-21.131137107574915</v>
      </c>
      <c r="AC18" s="1">
        <f t="shared" si="20"/>
        <v>-1.6704476055478192</v>
      </c>
      <c r="AD18" s="1">
        <f t="shared" si="21"/>
        <v>125.26508282001751</v>
      </c>
      <c r="AE18" s="1">
        <v>0</v>
      </c>
      <c r="AF18" s="1">
        <v>0</v>
      </c>
      <c r="AG18" s="1">
        <f t="shared" si="22"/>
        <v>1</v>
      </c>
      <c r="AH18" s="1">
        <f t="shared" si="23"/>
        <v>0</v>
      </c>
      <c r="AI18" s="1">
        <f t="shared" si="24"/>
        <v>52426.581956718917</v>
      </c>
      <c r="AJ18" s="1" t="s">
        <v>263</v>
      </c>
      <c r="AK18" s="1">
        <v>715.47692307692296</v>
      </c>
      <c r="AL18" s="1">
        <v>3262.08</v>
      </c>
      <c r="AM18" s="1">
        <f t="shared" si="25"/>
        <v>2546.603076923077</v>
      </c>
      <c r="AN18" s="1">
        <f t="shared" si="26"/>
        <v>0.78066849277855754</v>
      </c>
      <c r="AO18" s="1">
        <v>-0.57774747981622299</v>
      </c>
      <c r="AP18" s="1" t="s">
        <v>271</v>
      </c>
      <c r="AQ18" s="1">
        <v>688.80011999999999</v>
      </c>
      <c r="AR18" s="1">
        <v>847.42</v>
      </c>
      <c r="AS18" s="1">
        <f t="shared" si="27"/>
        <v>0.18717976918175161</v>
      </c>
      <c r="AT18" s="1">
        <v>0.5</v>
      </c>
      <c r="AU18" s="1">
        <f t="shared" si="28"/>
        <v>1180.2006308569098</v>
      </c>
      <c r="AV18" s="1">
        <f t="shared" si="29"/>
        <v>5.1018357801850192</v>
      </c>
      <c r="AW18" s="1">
        <f t="shared" si="30"/>
        <v>110.45484083597701</v>
      </c>
      <c r="AX18" s="1">
        <f t="shared" si="31"/>
        <v>0.38785962096717091</v>
      </c>
      <c r="AY18" s="1">
        <f t="shared" si="32"/>
        <v>4.8123879207533212E-3</v>
      </c>
      <c r="AZ18" s="1">
        <f t="shared" si="33"/>
        <v>2.849425314483963</v>
      </c>
      <c r="BA18" s="1" t="s">
        <v>272</v>
      </c>
      <c r="BB18" s="1">
        <v>518.74</v>
      </c>
      <c r="BC18" s="1">
        <f t="shared" si="34"/>
        <v>328.67999999999995</v>
      </c>
      <c r="BD18" s="1">
        <f t="shared" si="35"/>
        <v>0.48259668978946085</v>
      </c>
      <c r="BE18" s="1">
        <f t="shared" si="36"/>
        <v>0.88018984157997171</v>
      </c>
      <c r="BF18" s="1">
        <f t="shared" si="37"/>
        <v>1.2021841819899015</v>
      </c>
      <c r="BG18" s="1">
        <f t="shared" si="38"/>
        <v>0.94818859754049434</v>
      </c>
      <c r="BH18" s="1">
        <f t="shared" si="39"/>
        <v>1400.01866666667</v>
      </c>
      <c r="BI18" s="1">
        <f t="shared" si="40"/>
        <v>1180.2006308569098</v>
      </c>
      <c r="BJ18" s="1">
        <f t="shared" si="41"/>
        <v>0.84298921075593303</v>
      </c>
      <c r="BK18" s="1">
        <f t="shared" si="42"/>
        <v>0.19597842151186612</v>
      </c>
      <c r="BL18" s="1">
        <v>6</v>
      </c>
      <c r="BM18" s="1">
        <v>0.5</v>
      </c>
      <c r="BN18" s="1" t="s">
        <v>266</v>
      </c>
      <c r="BO18" s="1">
        <v>2</v>
      </c>
      <c r="BP18" s="1">
        <v>1607541409.25</v>
      </c>
      <c r="BQ18" s="1">
        <v>392.98763333333301</v>
      </c>
      <c r="BR18" s="1">
        <v>399.99973333333298</v>
      </c>
      <c r="BS18" s="1">
        <v>2.559501</v>
      </c>
      <c r="BT18" s="1">
        <v>0.30064306666666701</v>
      </c>
      <c r="BU18" s="1">
        <v>390.99446666666699</v>
      </c>
      <c r="BV18" s="1">
        <v>2.5506336666666698</v>
      </c>
      <c r="BW18" s="1">
        <v>500.00686666666701</v>
      </c>
      <c r="BX18" s="1">
        <v>101.82583333333299</v>
      </c>
      <c r="BY18" s="1">
        <v>0.100032803333333</v>
      </c>
      <c r="BZ18" s="1">
        <v>35.200069999999997</v>
      </c>
      <c r="CA18" s="1">
        <v>35.3324</v>
      </c>
      <c r="CB18" s="1">
        <v>999.9</v>
      </c>
      <c r="CC18" s="1">
        <v>0</v>
      </c>
      <c r="CD18" s="1">
        <v>0</v>
      </c>
      <c r="CE18" s="1">
        <v>10003.285666666699</v>
      </c>
      <c r="CF18" s="1">
        <v>0</v>
      </c>
      <c r="CG18" s="1">
        <v>228.0283</v>
      </c>
      <c r="CH18" s="1">
        <v>1400.01866666667</v>
      </c>
      <c r="CI18" s="1">
        <v>0.90000143333333305</v>
      </c>
      <c r="CJ18" s="1">
        <v>9.9998623333333397E-2</v>
      </c>
      <c r="CK18" s="1">
        <v>0</v>
      </c>
      <c r="CL18" s="1">
        <v>688.86196666666694</v>
      </c>
      <c r="CM18" s="1">
        <v>4.9993800000000004</v>
      </c>
      <c r="CN18" s="1">
        <v>9887.5896666666595</v>
      </c>
      <c r="CO18" s="1">
        <v>11164.48</v>
      </c>
      <c r="CP18" s="1">
        <v>49.6415333333333</v>
      </c>
      <c r="CQ18" s="1">
        <v>51.5082666666666</v>
      </c>
      <c r="CR18" s="1">
        <v>50.295533333333303</v>
      </c>
      <c r="CS18" s="1">
        <v>51.811999999999998</v>
      </c>
      <c r="CT18" s="1">
        <v>51.686999999999998</v>
      </c>
      <c r="CU18" s="1">
        <v>1255.52066666667</v>
      </c>
      <c r="CV18" s="1">
        <v>139.49833333333299</v>
      </c>
      <c r="CW18" s="1">
        <v>0</v>
      </c>
      <c r="CX18" s="1">
        <v>359.200000047684</v>
      </c>
      <c r="CY18" s="1">
        <v>0</v>
      </c>
      <c r="CZ18" s="1">
        <v>688.80011999999999</v>
      </c>
      <c r="DA18" s="1">
        <v>-5.1247692274399297</v>
      </c>
      <c r="DB18" s="1">
        <v>-77.332307604387907</v>
      </c>
      <c r="DC18" s="1">
        <v>9886.5228000000006</v>
      </c>
      <c r="DD18" s="1">
        <v>15</v>
      </c>
      <c r="DE18" s="1">
        <v>1607540568.5</v>
      </c>
      <c r="DF18" s="1" t="s">
        <v>267</v>
      </c>
      <c r="DG18" s="1">
        <v>1607540568.5</v>
      </c>
      <c r="DH18" s="1">
        <v>1607540568.5</v>
      </c>
      <c r="DI18" s="1">
        <v>1</v>
      </c>
      <c r="DJ18" s="1">
        <v>-0.17799999999999999</v>
      </c>
      <c r="DK18" s="1">
        <v>-0.29399999999999998</v>
      </c>
      <c r="DL18" s="1">
        <v>1.9930000000000001</v>
      </c>
      <c r="DM18" s="1">
        <v>8.9999999999999993E-3</v>
      </c>
      <c r="DN18" s="1">
        <v>400</v>
      </c>
      <c r="DO18" s="1">
        <v>0</v>
      </c>
      <c r="DP18" s="1">
        <v>0.33</v>
      </c>
      <c r="DQ18" s="1">
        <v>0.17</v>
      </c>
      <c r="DR18" s="1">
        <v>5.1060395137839096</v>
      </c>
      <c r="DS18" s="1">
        <v>-0.131506603328748</v>
      </c>
      <c r="DT18" s="1">
        <v>1.8407565099519099E-2</v>
      </c>
      <c r="DU18" s="1">
        <v>1</v>
      </c>
      <c r="DV18" s="1">
        <v>-7.0154066666666699</v>
      </c>
      <c r="DW18" s="1">
        <v>0.273555684093442</v>
      </c>
      <c r="DX18" s="1">
        <v>2.7684939748695299E-2</v>
      </c>
      <c r="DY18" s="1">
        <v>0</v>
      </c>
      <c r="DZ18" s="1">
        <v>2.259989</v>
      </c>
      <c r="EA18" s="1">
        <v>-0.137463403781972</v>
      </c>
      <c r="EB18" s="1">
        <v>9.9533647074745608E-3</v>
      </c>
      <c r="EC18" s="1">
        <v>1</v>
      </c>
      <c r="ED18" s="1">
        <v>2</v>
      </c>
      <c r="EE18" s="1">
        <v>3</v>
      </c>
      <c r="EF18" s="1" t="s">
        <v>273</v>
      </c>
      <c r="EG18" s="1">
        <v>100</v>
      </c>
      <c r="EH18" s="1">
        <v>100</v>
      </c>
      <c r="EI18" s="1">
        <v>1.9930000000000001</v>
      </c>
      <c r="EJ18" s="1">
        <v>8.8999999999999999E-3</v>
      </c>
      <c r="EK18" s="1">
        <v>1.9932999999999801</v>
      </c>
      <c r="EL18" s="1">
        <v>0</v>
      </c>
      <c r="EM18" s="1">
        <v>0</v>
      </c>
      <c r="EN18" s="1">
        <v>0</v>
      </c>
      <c r="EO18" s="1">
        <v>8.8662000000000497E-3</v>
      </c>
      <c r="EP18" s="1">
        <v>0</v>
      </c>
      <c r="EQ18" s="1">
        <v>0</v>
      </c>
      <c r="ER18" s="1">
        <v>0</v>
      </c>
      <c r="ES18" s="1">
        <v>-1</v>
      </c>
      <c r="ET18" s="1">
        <v>-1</v>
      </c>
      <c r="EU18" s="1">
        <v>-1</v>
      </c>
      <c r="EV18" s="1">
        <v>-1</v>
      </c>
      <c r="EW18" s="1">
        <v>14.1</v>
      </c>
      <c r="EX18" s="1">
        <v>14.1</v>
      </c>
      <c r="EY18" s="1">
        <v>2</v>
      </c>
      <c r="EZ18" s="1">
        <v>486.01100000000002</v>
      </c>
      <c r="FA18" s="1">
        <v>534.11599999999999</v>
      </c>
      <c r="FB18" s="1">
        <v>33.758000000000003</v>
      </c>
      <c r="FC18" s="1">
        <v>31.903400000000001</v>
      </c>
      <c r="FD18" s="1">
        <v>30.000800000000002</v>
      </c>
      <c r="FE18" s="1">
        <v>31.504200000000001</v>
      </c>
      <c r="FF18" s="1">
        <v>31.5379</v>
      </c>
      <c r="FG18" s="1">
        <v>20.2879</v>
      </c>
      <c r="FH18" s="1">
        <v>100</v>
      </c>
      <c r="FI18" s="1">
        <v>0</v>
      </c>
      <c r="FJ18" s="1">
        <v>-999.9</v>
      </c>
      <c r="FK18" s="1">
        <v>400</v>
      </c>
      <c r="FL18" s="1">
        <v>63.4848</v>
      </c>
      <c r="FM18" s="1">
        <v>101.499</v>
      </c>
      <c r="FN18" s="1">
        <v>100.688</v>
      </c>
    </row>
    <row r="19" spans="1:170" x14ac:dyDescent="0.25">
      <c r="A19" s="1">
        <v>3</v>
      </c>
      <c r="B19" s="1">
        <v>1607541590.5</v>
      </c>
      <c r="C19" s="1">
        <v>533.5</v>
      </c>
      <c r="D19" s="1" t="s">
        <v>274</v>
      </c>
      <c r="E19" s="1" t="s">
        <v>275</v>
      </c>
      <c r="F19" s="1" t="s">
        <v>276</v>
      </c>
      <c r="G19" s="1" t="s">
        <v>262</v>
      </c>
      <c r="H19" s="1">
        <v>1607541582.75</v>
      </c>
      <c r="I19" s="1">
        <f t="shared" si="0"/>
        <v>6.9424924408685836E-3</v>
      </c>
      <c r="J19" s="1">
        <f t="shared" si="1"/>
        <v>11.829867207512782</v>
      </c>
      <c r="K19" s="1">
        <f t="shared" si="2"/>
        <v>382.60006666666698</v>
      </c>
      <c r="L19" s="1">
        <f t="shared" si="3"/>
        <v>233.12179099770367</v>
      </c>
      <c r="M19" s="1">
        <f t="shared" si="4"/>
        <v>23.760710416787493</v>
      </c>
      <c r="N19" s="1">
        <f t="shared" si="5"/>
        <v>38.99613738640079</v>
      </c>
      <c r="O19" s="1">
        <f t="shared" si="6"/>
        <v>0.15316874332688568</v>
      </c>
      <c r="P19" s="1">
        <f t="shared" si="7"/>
        <v>2.9661341239528092</v>
      </c>
      <c r="Q19" s="1">
        <f t="shared" si="8"/>
        <v>0.1489064350744822</v>
      </c>
      <c r="R19" s="1">
        <f t="shared" si="9"/>
        <v>9.3439593922671066E-2</v>
      </c>
      <c r="S19" s="1">
        <f t="shared" si="10"/>
        <v>231.28897855347219</v>
      </c>
      <c r="T19" s="1">
        <f t="shared" si="11"/>
        <v>34.913395243937053</v>
      </c>
      <c r="U19" s="1">
        <f t="shared" si="12"/>
        <v>34.442526666666701</v>
      </c>
      <c r="V19" s="1">
        <f t="shared" si="13"/>
        <v>5.476322165752463</v>
      </c>
      <c r="W19" s="1">
        <f t="shared" si="14"/>
        <v>15.149474891225909</v>
      </c>
      <c r="X19" s="1">
        <f t="shared" si="15"/>
        <v>0.87229594473711736</v>
      </c>
      <c r="Y19" s="1">
        <f t="shared" si="16"/>
        <v>5.757928581685186</v>
      </c>
      <c r="Z19" s="1">
        <f t="shared" si="17"/>
        <v>4.6040262210153458</v>
      </c>
      <c r="AA19" s="1">
        <f t="shared" si="18"/>
        <v>-306.16391664230451</v>
      </c>
      <c r="AB19" s="1">
        <f t="shared" si="19"/>
        <v>144.68943484173457</v>
      </c>
      <c r="AC19" s="1">
        <f t="shared" si="20"/>
        <v>11.380617168591016</v>
      </c>
      <c r="AD19" s="1">
        <f t="shared" si="21"/>
        <v>81.19511392149326</v>
      </c>
      <c r="AE19" s="1">
        <v>20</v>
      </c>
      <c r="AF19" s="1">
        <v>4</v>
      </c>
      <c r="AG19" s="1">
        <f t="shared" si="22"/>
        <v>1</v>
      </c>
      <c r="AH19" s="1">
        <f t="shared" si="23"/>
        <v>0</v>
      </c>
      <c r="AI19" s="1">
        <f t="shared" si="24"/>
        <v>52520.481621924991</v>
      </c>
      <c r="AJ19" s="1" t="s">
        <v>263</v>
      </c>
      <c r="AK19" s="1">
        <v>715.47692307692296</v>
      </c>
      <c r="AL19" s="1">
        <v>3262.08</v>
      </c>
      <c r="AM19" s="1">
        <f t="shared" si="25"/>
        <v>2546.603076923077</v>
      </c>
      <c r="AN19" s="1">
        <f t="shared" si="26"/>
        <v>0.78066849277855754</v>
      </c>
      <c r="AO19" s="1">
        <v>-0.57774747981622299</v>
      </c>
      <c r="AP19" s="1" t="s">
        <v>277</v>
      </c>
      <c r="AQ19" s="1">
        <v>740.51265384615397</v>
      </c>
      <c r="AR19" s="1">
        <v>987.8</v>
      </c>
      <c r="AS19" s="1">
        <f t="shared" si="27"/>
        <v>0.25034151260765947</v>
      </c>
      <c r="AT19" s="1">
        <v>0.5</v>
      </c>
      <c r="AU19" s="1">
        <f t="shared" si="28"/>
        <v>1180.1723618534872</v>
      </c>
      <c r="AV19" s="1">
        <f t="shared" si="29"/>
        <v>11.829867207512782</v>
      </c>
      <c r="AW19" s="1">
        <f t="shared" si="30"/>
        <v>147.72306710207801</v>
      </c>
      <c r="AX19" s="1">
        <f t="shared" si="31"/>
        <v>0.44038266855638797</v>
      </c>
      <c r="AY19" s="1">
        <f t="shared" si="32"/>
        <v>1.051339201660558E-2</v>
      </c>
      <c r="AZ19" s="1">
        <f t="shared" si="33"/>
        <v>2.302368900587163</v>
      </c>
      <c r="BA19" s="1" t="s">
        <v>278</v>
      </c>
      <c r="BB19" s="1">
        <v>552.79</v>
      </c>
      <c r="BC19" s="1">
        <f t="shared" si="34"/>
        <v>435.01</v>
      </c>
      <c r="BD19" s="1">
        <f t="shared" si="35"/>
        <v>0.56846358969643451</v>
      </c>
      <c r="BE19" s="1">
        <f t="shared" si="36"/>
        <v>0.83943763864333454</v>
      </c>
      <c r="BF19" s="1">
        <f t="shared" si="37"/>
        <v>0.90806606971357462</v>
      </c>
      <c r="BG19" s="1">
        <f t="shared" si="38"/>
        <v>0.89306418444600699</v>
      </c>
      <c r="BH19" s="1">
        <f t="shared" si="39"/>
        <v>1399.9846666666699</v>
      </c>
      <c r="BI19" s="1">
        <f t="shared" si="40"/>
        <v>1180.1723618534872</v>
      </c>
      <c r="BJ19" s="1">
        <f t="shared" si="41"/>
        <v>0.84298949120882116</v>
      </c>
      <c r="BK19" s="1">
        <f t="shared" si="42"/>
        <v>0.1959789824176425</v>
      </c>
      <c r="BL19" s="1">
        <v>6</v>
      </c>
      <c r="BM19" s="1">
        <v>0.5</v>
      </c>
      <c r="BN19" s="1" t="s">
        <v>266</v>
      </c>
      <c r="BO19" s="1">
        <v>2</v>
      </c>
      <c r="BP19" s="1">
        <v>1607541582.75</v>
      </c>
      <c r="BQ19" s="1">
        <v>382.60006666666698</v>
      </c>
      <c r="BR19" s="1">
        <v>399.98289999999997</v>
      </c>
      <c r="BS19" s="1">
        <v>8.5582960000000003</v>
      </c>
      <c r="BT19" s="1">
        <v>0.29881560000000001</v>
      </c>
      <c r="BU19" s="1">
        <v>380.60686666666697</v>
      </c>
      <c r="BV19" s="1">
        <v>8.5494283333333296</v>
      </c>
      <c r="BW19" s="1">
        <v>500.01280000000003</v>
      </c>
      <c r="BX19" s="1">
        <v>101.8241</v>
      </c>
      <c r="BY19" s="1">
        <v>9.9921410000000002E-2</v>
      </c>
      <c r="BZ19" s="1">
        <v>35.347343333333299</v>
      </c>
      <c r="CA19" s="1">
        <v>34.442526666666701</v>
      </c>
      <c r="CB19" s="1">
        <v>999.9</v>
      </c>
      <c r="CC19" s="1">
        <v>0</v>
      </c>
      <c r="CD19" s="1">
        <v>0</v>
      </c>
      <c r="CE19" s="1">
        <v>10027.1466666667</v>
      </c>
      <c r="CF19" s="1">
        <v>0</v>
      </c>
      <c r="CG19" s="1">
        <v>315.234466666667</v>
      </c>
      <c r="CH19" s="1">
        <v>1399.9846666666699</v>
      </c>
      <c r="CI19" s="1">
        <v>0.89999196666666603</v>
      </c>
      <c r="CJ19" s="1">
        <v>0.10000807</v>
      </c>
      <c r="CK19" s="1">
        <v>0</v>
      </c>
      <c r="CL19" s="1">
        <v>740.837533333333</v>
      </c>
      <c r="CM19" s="1">
        <v>4.9993800000000004</v>
      </c>
      <c r="CN19" s="1">
        <v>10558.4333333333</v>
      </c>
      <c r="CO19" s="1">
        <v>11164.196666666699</v>
      </c>
      <c r="CP19" s="1">
        <v>49.3038666666667</v>
      </c>
      <c r="CQ19" s="1">
        <v>51.0538666666667</v>
      </c>
      <c r="CR19" s="1">
        <v>49.8874</v>
      </c>
      <c r="CS19" s="1">
        <v>51.066333333333297</v>
      </c>
      <c r="CT19" s="1">
        <v>51.266466666666702</v>
      </c>
      <c r="CU19" s="1">
        <v>1255.4766666666701</v>
      </c>
      <c r="CV19" s="1">
        <v>139.50800000000001</v>
      </c>
      <c r="CW19" s="1">
        <v>0</v>
      </c>
      <c r="CX19" s="1">
        <v>172.799999952316</v>
      </c>
      <c r="CY19" s="1">
        <v>0</v>
      </c>
      <c r="CZ19" s="1">
        <v>740.51265384615397</v>
      </c>
      <c r="DA19" s="1">
        <v>-48.895555489379298</v>
      </c>
      <c r="DB19" s="1">
        <v>-683.63418700378702</v>
      </c>
      <c r="DC19" s="1">
        <v>10554.1115384615</v>
      </c>
      <c r="DD19" s="1">
        <v>15</v>
      </c>
      <c r="DE19" s="1">
        <v>1607540568.5</v>
      </c>
      <c r="DF19" s="1" t="s">
        <v>267</v>
      </c>
      <c r="DG19" s="1">
        <v>1607540568.5</v>
      </c>
      <c r="DH19" s="1">
        <v>1607540568.5</v>
      </c>
      <c r="DI19" s="1">
        <v>1</v>
      </c>
      <c r="DJ19" s="1">
        <v>-0.17799999999999999</v>
      </c>
      <c r="DK19" s="1">
        <v>-0.29399999999999998</v>
      </c>
      <c r="DL19" s="1">
        <v>1.9930000000000001</v>
      </c>
      <c r="DM19" s="1">
        <v>8.9999999999999993E-3</v>
      </c>
      <c r="DN19" s="1">
        <v>400</v>
      </c>
      <c r="DO19" s="1">
        <v>0</v>
      </c>
      <c r="DP19" s="1">
        <v>0.33</v>
      </c>
      <c r="DQ19" s="1">
        <v>0.17</v>
      </c>
      <c r="DR19" s="1">
        <v>11.835135191304699</v>
      </c>
      <c r="DS19" s="1">
        <v>-0.280022361112094</v>
      </c>
      <c r="DT19" s="1">
        <v>3.3134832465950698E-2</v>
      </c>
      <c r="DU19" s="1">
        <v>1</v>
      </c>
      <c r="DV19" s="1">
        <v>-17.382763333333301</v>
      </c>
      <c r="DW19" s="1">
        <v>0.43791857619581198</v>
      </c>
      <c r="DX19" s="1">
        <v>4.5836226454143897E-2</v>
      </c>
      <c r="DY19" s="1">
        <v>0</v>
      </c>
      <c r="DZ19" s="1">
        <v>8.2594793333333296</v>
      </c>
      <c r="EA19" s="1">
        <v>-0.197849699666305</v>
      </c>
      <c r="EB19" s="1">
        <v>1.43352814025011E-2</v>
      </c>
      <c r="EC19" s="1">
        <v>1</v>
      </c>
      <c r="ED19" s="1">
        <v>2</v>
      </c>
      <c r="EE19" s="1">
        <v>3</v>
      </c>
      <c r="EF19" s="1" t="s">
        <v>273</v>
      </c>
      <c r="EG19" s="1">
        <v>100</v>
      </c>
      <c r="EH19" s="1">
        <v>100</v>
      </c>
      <c r="EI19" s="1">
        <v>1.9930000000000001</v>
      </c>
      <c r="EJ19" s="1">
        <v>8.8999999999999999E-3</v>
      </c>
      <c r="EK19" s="1">
        <v>1.9932999999999801</v>
      </c>
      <c r="EL19" s="1">
        <v>0</v>
      </c>
      <c r="EM19" s="1">
        <v>0</v>
      </c>
      <c r="EN19" s="1">
        <v>0</v>
      </c>
      <c r="EO19" s="1">
        <v>8.8662000000000497E-3</v>
      </c>
      <c r="EP19" s="1">
        <v>0</v>
      </c>
      <c r="EQ19" s="1">
        <v>0</v>
      </c>
      <c r="ER19" s="1">
        <v>0</v>
      </c>
      <c r="ES19" s="1">
        <v>-1</v>
      </c>
      <c r="ET19" s="1">
        <v>-1</v>
      </c>
      <c r="EU19" s="1">
        <v>-1</v>
      </c>
      <c r="EV19" s="1">
        <v>-1</v>
      </c>
      <c r="EW19" s="1">
        <v>17</v>
      </c>
      <c r="EX19" s="1">
        <v>17</v>
      </c>
      <c r="EY19" s="1">
        <v>2</v>
      </c>
      <c r="EZ19" s="1">
        <v>457.96499999999997</v>
      </c>
      <c r="FA19" s="1">
        <v>529.48400000000004</v>
      </c>
      <c r="FB19" s="1">
        <v>34.070300000000003</v>
      </c>
      <c r="FC19" s="1">
        <v>32.335999999999999</v>
      </c>
      <c r="FD19" s="1">
        <v>30.001200000000001</v>
      </c>
      <c r="FE19" s="1">
        <v>31.902200000000001</v>
      </c>
      <c r="FF19" s="1">
        <v>31.9255</v>
      </c>
      <c r="FG19" s="1">
        <v>20.309999999999999</v>
      </c>
      <c r="FH19" s="1">
        <v>100</v>
      </c>
      <c r="FI19" s="1">
        <v>0</v>
      </c>
      <c r="FJ19" s="1">
        <v>-999.9</v>
      </c>
      <c r="FK19" s="1">
        <v>400</v>
      </c>
      <c r="FL19" s="1">
        <v>63.4848</v>
      </c>
      <c r="FM19" s="1">
        <v>101.41200000000001</v>
      </c>
      <c r="FN19" s="1">
        <v>100.608</v>
      </c>
    </row>
    <row r="20" spans="1:170" x14ac:dyDescent="0.25">
      <c r="A20" s="1">
        <v>4</v>
      </c>
      <c r="B20" s="1">
        <v>1607541763.5</v>
      </c>
      <c r="C20" s="1">
        <v>706.5</v>
      </c>
      <c r="D20" s="1" t="s">
        <v>279</v>
      </c>
      <c r="E20" s="1" t="s">
        <v>280</v>
      </c>
      <c r="F20" s="1" t="s">
        <v>276</v>
      </c>
      <c r="G20" s="1" t="s">
        <v>262</v>
      </c>
      <c r="H20" s="1">
        <v>1607541755.75</v>
      </c>
      <c r="I20" s="1">
        <f t="shared" si="0"/>
        <v>6.4021578729814912E-3</v>
      </c>
      <c r="J20" s="1">
        <f t="shared" si="1"/>
        <v>11.724959671405429</v>
      </c>
      <c r="K20" s="1">
        <f t="shared" si="2"/>
        <v>382.95456666666701</v>
      </c>
      <c r="L20" s="1">
        <f t="shared" si="3"/>
        <v>224.0145333013318</v>
      </c>
      <c r="M20" s="1">
        <f t="shared" si="4"/>
        <v>22.831211685527471</v>
      </c>
      <c r="N20" s="1">
        <f t="shared" si="5"/>
        <v>39.030131878743326</v>
      </c>
      <c r="O20" s="1">
        <f t="shared" si="6"/>
        <v>0.14069478743341735</v>
      </c>
      <c r="P20" s="1">
        <f t="shared" si="7"/>
        <v>2.9613137046453937</v>
      </c>
      <c r="Q20" s="1">
        <f t="shared" si="8"/>
        <v>0.13708394401331936</v>
      </c>
      <c r="R20" s="1">
        <f t="shared" si="9"/>
        <v>8.5994166372150155E-2</v>
      </c>
      <c r="S20" s="1">
        <f t="shared" si="10"/>
        <v>231.29094144533124</v>
      </c>
      <c r="T20" s="1">
        <f t="shared" si="11"/>
        <v>34.928103915564861</v>
      </c>
      <c r="U20" s="1">
        <f t="shared" si="12"/>
        <v>34.260719999999999</v>
      </c>
      <c r="V20" s="1">
        <f t="shared" si="13"/>
        <v>5.421206609930854</v>
      </c>
      <c r="W20" s="1">
        <f t="shared" si="14"/>
        <v>14.107427903787489</v>
      </c>
      <c r="X20" s="1">
        <f t="shared" si="15"/>
        <v>0.80679594833885471</v>
      </c>
      <c r="Y20" s="1">
        <f t="shared" si="16"/>
        <v>5.718944330895714</v>
      </c>
      <c r="Z20" s="1">
        <f t="shared" si="17"/>
        <v>4.6144106615919993</v>
      </c>
      <c r="AA20" s="1">
        <f t="shared" si="18"/>
        <v>-282.33516219848377</v>
      </c>
      <c r="AB20" s="1">
        <f t="shared" si="19"/>
        <v>153.85344043805017</v>
      </c>
      <c r="AC20" s="1">
        <f t="shared" si="20"/>
        <v>12.103132173581132</v>
      </c>
      <c r="AD20" s="1">
        <f t="shared" si="21"/>
        <v>114.91235185847879</v>
      </c>
      <c r="AE20" s="1">
        <v>119</v>
      </c>
      <c r="AF20" s="1">
        <v>24</v>
      </c>
      <c r="AG20" s="1">
        <f t="shared" si="22"/>
        <v>1</v>
      </c>
      <c r="AH20" s="1">
        <f t="shared" si="23"/>
        <v>0</v>
      </c>
      <c r="AI20" s="1">
        <f t="shared" si="24"/>
        <v>52403.88494445265</v>
      </c>
      <c r="AJ20" s="1" t="s">
        <v>263</v>
      </c>
      <c r="AK20" s="1">
        <v>715.47692307692296</v>
      </c>
      <c r="AL20" s="1">
        <v>3262.08</v>
      </c>
      <c r="AM20" s="1">
        <f t="shared" si="25"/>
        <v>2546.603076923077</v>
      </c>
      <c r="AN20" s="1">
        <f t="shared" si="26"/>
        <v>0.78066849277855754</v>
      </c>
      <c r="AO20" s="1">
        <v>-0.57774747981622299</v>
      </c>
      <c r="AP20" s="1" t="s">
        <v>281</v>
      </c>
      <c r="AQ20" s="1">
        <v>940.06460000000004</v>
      </c>
      <c r="AR20" s="1">
        <v>1191.02</v>
      </c>
      <c r="AS20" s="1">
        <f t="shared" si="27"/>
        <v>0.2107062853688435</v>
      </c>
      <c r="AT20" s="1">
        <v>0.5</v>
      </c>
      <c r="AU20" s="1">
        <f t="shared" si="28"/>
        <v>1180.1857398605034</v>
      </c>
      <c r="AV20" s="1">
        <f t="shared" si="29"/>
        <v>11.724959671405429</v>
      </c>
      <c r="AW20" s="1">
        <f t="shared" si="30"/>
        <v>124.33627664564347</v>
      </c>
      <c r="AX20" s="1">
        <f t="shared" si="31"/>
        <v>0.4361219794797736</v>
      </c>
      <c r="AY20" s="1">
        <f t="shared" si="32"/>
        <v>1.0424382142319241E-2</v>
      </c>
      <c r="AZ20" s="1">
        <f t="shared" si="33"/>
        <v>1.7388960722741851</v>
      </c>
      <c r="BA20" s="1" t="s">
        <v>282</v>
      </c>
      <c r="BB20" s="1">
        <v>671.59</v>
      </c>
      <c r="BC20" s="1">
        <f t="shared" si="34"/>
        <v>519.42999999999995</v>
      </c>
      <c r="BD20" s="1">
        <f t="shared" si="35"/>
        <v>0.48313612998864131</v>
      </c>
      <c r="BE20" s="1">
        <f t="shared" si="36"/>
        <v>0.79948581156460752</v>
      </c>
      <c r="BF20" s="1">
        <f t="shared" si="37"/>
        <v>0.5277238008042624</v>
      </c>
      <c r="BG20" s="1">
        <f t="shared" si="38"/>
        <v>0.8132637625264908</v>
      </c>
      <c r="BH20" s="1">
        <f t="shared" si="39"/>
        <v>1400.001</v>
      </c>
      <c r="BI20" s="1">
        <f t="shared" si="40"/>
        <v>1180.1857398605034</v>
      </c>
      <c r="BJ20" s="1">
        <f t="shared" si="41"/>
        <v>0.84298921205092237</v>
      </c>
      <c r="BK20" s="1">
        <f t="shared" si="42"/>
        <v>0.19597842410184482</v>
      </c>
      <c r="BL20" s="1">
        <v>6</v>
      </c>
      <c r="BM20" s="1">
        <v>0.5</v>
      </c>
      <c r="BN20" s="1" t="s">
        <v>266</v>
      </c>
      <c r="BO20" s="1">
        <v>2</v>
      </c>
      <c r="BP20" s="1">
        <v>1607541755.75</v>
      </c>
      <c r="BQ20" s="1">
        <v>382.95456666666701</v>
      </c>
      <c r="BR20" s="1">
        <v>399.96633333333301</v>
      </c>
      <c r="BS20" s="1">
        <v>7.9160940000000002</v>
      </c>
      <c r="BT20" s="1">
        <v>0.29444056666666701</v>
      </c>
      <c r="BU20" s="1">
        <v>380.96113333333301</v>
      </c>
      <c r="BV20" s="1">
        <v>7.9072276666666701</v>
      </c>
      <c r="BW20" s="1">
        <v>500.00786666666698</v>
      </c>
      <c r="BX20" s="1">
        <v>101.818433333333</v>
      </c>
      <c r="BY20" s="1">
        <v>0.100006283333333</v>
      </c>
      <c r="BZ20" s="1">
        <v>35.224409999999999</v>
      </c>
      <c r="CA20" s="1">
        <v>34.260719999999999</v>
      </c>
      <c r="CB20" s="1">
        <v>999.9</v>
      </c>
      <c r="CC20" s="1">
        <v>0</v>
      </c>
      <c r="CD20" s="1">
        <v>0</v>
      </c>
      <c r="CE20" s="1">
        <v>10000.351333333299</v>
      </c>
      <c r="CF20" s="1">
        <v>0</v>
      </c>
      <c r="CG20" s="1">
        <v>310.66343333333299</v>
      </c>
      <c r="CH20" s="1">
        <v>1400.001</v>
      </c>
      <c r="CI20" s="1">
        <v>0.90000119999999995</v>
      </c>
      <c r="CJ20" s="1">
        <v>9.9998746666666694E-2</v>
      </c>
      <c r="CK20" s="1">
        <v>0</v>
      </c>
      <c r="CL20" s="1">
        <v>943.05836666666698</v>
      </c>
      <c r="CM20" s="1">
        <v>4.9993800000000004</v>
      </c>
      <c r="CN20" s="1">
        <v>13350.54</v>
      </c>
      <c r="CO20" s="1">
        <v>11164.3433333333</v>
      </c>
      <c r="CP20" s="1">
        <v>48.1039666666667</v>
      </c>
      <c r="CQ20" s="1">
        <v>49.862299999999998</v>
      </c>
      <c r="CR20" s="1">
        <v>48.674766666666699</v>
      </c>
      <c r="CS20" s="1">
        <v>49.972700000000003</v>
      </c>
      <c r="CT20" s="1">
        <v>50.210099999999997</v>
      </c>
      <c r="CU20" s="1">
        <v>1255.5050000000001</v>
      </c>
      <c r="CV20" s="1">
        <v>139.49666666666701</v>
      </c>
      <c r="CW20" s="1">
        <v>0</v>
      </c>
      <c r="CX20" s="1">
        <v>172.200000047684</v>
      </c>
      <c r="CY20" s="1">
        <v>0</v>
      </c>
      <c r="CZ20" s="1">
        <v>940.06460000000004</v>
      </c>
      <c r="DA20" s="1">
        <v>-305.29730815816498</v>
      </c>
      <c r="DB20" s="1">
        <v>-4274.9923142182697</v>
      </c>
      <c r="DC20" s="1">
        <v>13309.056</v>
      </c>
      <c r="DD20" s="1">
        <v>15</v>
      </c>
      <c r="DE20" s="1">
        <v>1607540568.5</v>
      </c>
      <c r="DF20" s="1" t="s">
        <v>267</v>
      </c>
      <c r="DG20" s="1">
        <v>1607540568.5</v>
      </c>
      <c r="DH20" s="1">
        <v>1607540568.5</v>
      </c>
      <c r="DI20" s="1">
        <v>1</v>
      </c>
      <c r="DJ20" s="1">
        <v>-0.17799999999999999</v>
      </c>
      <c r="DK20" s="1">
        <v>-0.29399999999999998</v>
      </c>
      <c r="DL20" s="1">
        <v>1.9930000000000001</v>
      </c>
      <c r="DM20" s="1">
        <v>8.9999999999999993E-3</v>
      </c>
      <c r="DN20" s="1">
        <v>400</v>
      </c>
      <c r="DO20" s="1">
        <v>0</v>
      </c>
      <c r="DP20" s="1">
        <v>0.33</v>
      </c>
      <c r="DQ20" s="1">
        <v>0.17</v>
      </c>
      <c r="DR20" s="1">
        <v>11.734530061296001</v>
      </c>
      <c r="DS20" s="1">
        <v>-0.90858943258997205</v>
      </c>
      <c r="DT20" s="1">
        <v>6.9233004570250695E-2</v>
      </c>
      <c r="DU20" s="1">
        <v>0</v>
      </c>
      <c r="DV20" s="1">
        <v>-17.011836666666699</v>
      </c>
      <c r="DW20" s="1">
        <v>1.27694149054506</v>
      </c>
      <c r="DX20" s="1">
        <v>9.4147007328373694E-2</v>
      </c>
      <c r="DY20" s="1">
        <v>0</v>
      </c>
      <c r="DZ20" s="1">
        <v>7.6216536666666697</v>
      </c>
      <c r="EA20" s="1">
        <v>-0.59143608453837304</v>
      </c>
      <c r="EB20" s="1">
        <v>4.2693726508964101E-2</v>
      </c>
      <c r="EC20" s="1">
        <v>0</v>
      </c>
      <c r="ED20" s="1">
        <v>0</v>
      </c>
      <c r="EE20" s="1">
        <v>3</v>
      </c>
      <c r="EF20" s="1" t="s">
        <v>283</v>
      </c>
      <c r="EG20" s="1">
        <v>100</v>
      </c>
      <c r="EH20" s="1">
        <v>100</v>
      </c>
      <c r="EI20" s="1">
        <v>1.9930000000000001</v>
      </c>
      <c r="EJ20" s="1">
        <v>8.8999999999999999E-3</v>
      </c>
      <c r="EK20" s="1">
        <v>1.9932999999999801</v>
      </c>
      <c r="EL20" s="1">
        <v>0</v>
      </c>
      <c r="EM20" s="1">
        <v>0</v>
      </c>
      <c r="EN20" s="1">
        <v>0</v>
      </c>
      <c r="EO20" s="1">
        <v>8.8662000000000497E-3</v>
      </c>
      <c r="EP20" s="1">
        <v>0</v>
      </c>
      <c r="EQ20" s="1">
        <v>0</v>
      </c>
      <c r="ER20" s="1">
        <v>0</v>
      </c>
      <c r="ES20" s="1">
        <v>-1</v>
      </c>
      <c r="ET20" s="1">
        <v>-1</v>
      </c>
      <c r="EU20" s="1">
        <v>-1</v>
      </c>
      <c r="EV20" s="1">
        <v>-1</v>
      </c>
      <c r="EW20" s="1">
        <v>19.899999999999999</v>
      </c>
      <c r="EX20" s="1">
        <v>19.899999999999999</v>
      </c>
      <c r="EY20" s="1">
        <v>2</v>
      </c>
      <c r="EZ20" s="1">
        <v>343.48899999999998</v>
      </c>
      <c r="FA20" s="1">
        <v>527.92999999999995</v>
      </c>
      <c r="FB20" s="1">
        <v>34.207900000000002</v>
      </c>
      <c r="FC20" s="1">
        <v>32.583799999999997</v>
      </c>
      <c r="FD20" s="1">
        <v>29.9999</v>
      </c>
      <c r="FE20" s="1">
        <v>32.154499999999999</v>
      </c>
      <c r="FF20" s="1">
        <v>32.147399999999998</v>
      </c>
      <c r="FG20" s="1">
        <v>20.337399999999999</v>
      </c>
      <c r="FH20" s="1">
        <v>100</v>
      </c>
      <c r="FI20" s="1">
        <v>0</v>
      </c>
      <c r="FJ20" s="1">
        <v>-999.9</v>
      </c>
      <c r="FK20" s="1">
        <v>400</v>
      </c>
      <c r="FL20" s="1">
        <v>63.4848</v>
      </c>
      <c r="FM20" s="1">
        <v>101.383</v>
      </c>
      <c r="FN20" s="1">
        <v>100.592</v>
      </c>
    </row>
    <row r="21" spans="1:170" ht="15.75" customHeight="1" x14ac:dyDescent="0.25">
      <c r="A21" s="1">
        <v>5</v>
      </c>
      <c r="B21" s="1">
        <v>1607541998</v>
      </c>
      <c r="C21" s="1">
        <v>941</v>
      </c>
      <c r="D21" s="1" t="s">
        <v>284</v>
      </c>
      <c r="E21" s="1" t="s">
        <v>285</v>
      </c>
      <c r="F21" s="1" t="s">
        <v>286</v>
      </c>
      <c r="G21" s="1" t="s">
        <v>287</v>
      </c>
      <c r="H21" s="1">
        <v>1607541990.25</v>
      </c>
      <c r="I21" s="1">
        <f t="shared" si="0"/>
        <v>5.7443358778147275E-4</v>
      </c>
      <c r="J21" s="1">
        <f t="shared" si="1"/>
        <v>0.34327840307537522</v>
      </c>
      <c r="K21" s="1">
        <f t="shared" si="2"/>
        <v>399.28723333333301</v>
      </c>
      <c r="L21" s="1">
        <f t="shared" si="3"/>
        <v>307.71743260357817</v>
      </c>
      <c r="M21" s="1">
        <f t="shared" si="4"/>
        <v>31.358289620172226</v>
      </c>
      <c r="N21" s="1">
        <f t="shared" si="5"/>
        <v>40.68981272385134</v>
      </c>
      <c r="O21" s="1">
        <f t="shared" si="6"/>
        <v>9.5608986405432608E-3</v>
      </c>
      <c r="P21" s="1">
        <f t="shared" si="7"/>
        <v>2.9613522709399995</v>
      </c>
      <c r="Q21" s="1">
        <f t="shared" si="8"/>
        <v>9.5437829487454717E-3</v>
      </c>
      <c r="R21" s="1">
        <f t="shared" si="9"/>
        <v>5.9663995349728497E-3</v>
      </c>
      <c r="S21" s="1">
        <f t="shared" si="10"/>
        <v>231.29063832166182</v>
      </c>
      <c r="T21" s="1">
        <f t="shared" si="11"/>
        <v>37.010598505537942</v>
      </c>
      <c r="U21" s="1">
        <f t="shared" si="12"/>
        <v>36.241723333333297</v>
      </c>
      <c r="V21" s="1">
        <f t="shared" si="13"/>
        <v>6.0485692233730424</v>
      </c>
      <c r="W21" s="1">
        <f t="shared" si="14"/>
        <v>1.6916052711906497</v>
      </c>
      <c r="X21" s="1">
        <f t="shared" si="15"/>
        <v>9.9948979019578582E-2</v>
      </c>
      <c r="Y21" s="1">
        <f t="shared" si="16"/>
        <v>5.9085284683009238</v>
      </c>
      <c r="Z21" s="1">
        <f t="shared" si="17"/>
        <v>5.9486202443534637</v>
      </c>
      <c r="AA21" s="1">
        <f t="shared" si="18"/>
        <v>-25.332521221162949</v>
      </c>
      <c r="AB21" s="1">
        <f t="shared" si="19"/>
        <v>-68.039073378787862</v>
      </c>
      <c r="AC21" s="1">
        <f t="shared" si="20"/>
        <v>-5.4197083559061303</v>
      </c>
      <c r="AD21" s="1">
        <f t="shared" si="21"/>
        <v>132.49933536580488</v>
      </c>
      <c r="AE21" s="1">
        <v>15</v>
      </c>
      <c r="AF21" s="1">
        <v>3</v>
      </c>
      <c r="AG21" s="1">
        <f t="shared" si="22"/>
        <v>1</v>
      </c>
      <c r="AH21" s="1">
        <f t="shared" si="23"/>
        <v>0</v>
      </c>
      <c r="AI21" s="1">
        <f t="shared" si="24"/>
        <v>52304.411668412344</v>
      </c>
      <c r="AJ21" s="1" t="s">
        <v>263</v>
      </c>
      <c r="AK21" s="1">
        <v>715.47692307692296</v>
      </c>
      <c r="AL21" s="1">
        <v>3262.08</v>
      </c>
      <c r="AM21" s="1">
        <f t="shared" si="25"/>
        <v>2546.603076923077</v>
      </c>
      <c r="AN21" s="1">
        <f t="shared" si="26"/>
        <v>0.78066849277855754</v>
      </c>
      <c r="AO21" s="1">
        <v>-0.57774747981622299</v>
      </c>
      <c r="AP21" s="1" t="s">
        <v>288</v>
      </c>
      <c r="AQ21" s="1">
        <v>812.58265384615402</v>
      </c>
      <c r="AR21" s="1">
        <v>922.19</v>
      </c>
      <c r="AS21" s="1">
        <f t="shared" si="27"/>
        <v>0.11885549198521561</v>
      </c>
      <c r="AT21" s="1">
        <v>0.5</v>
      </c>
      <c r="AU21" s="1">
        <f t="shared" si="28"/>
        <v>1180.1845718532945</v>
      </c>
      <c r="AV21" s="1">
        <f t="shared" si="29"/>
        <v>0.34327840307537522</v>
      </c>
      <c r="AW21" s="1">
        <f t="shared" si="30"/>
        <v>70.135708960492181</v>
      </c>
      <c r="AX21" s="1">
        <f t="shared" si="31"/>
        <v>0.39722833689369874</v>
      </c>
      <c r="AY21" s="1">
        <f t="shared" si="32"/>
        <v>7.8040834023552076E-4</v>
      </c>
      <c r="AZ21" s="1">
        <f t="shared" si="33"/>
        <v>2.5373187737884817</v>
      </c>
      <c r="BA21" s="1" t="s">
        <v>289</v>
      </c>
      <c r="BB21" s="1">
        <v>555.87</v>
      </c>
      <c r="BC21" s="1">
        <f t="shared" si="34"/>
        <v>366.32000000000005</v>
      </c>
      <c r="BD21" s="1">
        <f t="shared" si="35"/>
        <v>0.29921201723587582</v>
      </c>
      <c r="BE21" s="1">
        <f t="shared" si="36"/>
        <v>0.86463726022740284</v>
      </c>
      <c r="BF21" s="1">
        <f t="shared" si="37"/>
        <v>0.53023905301662921</v>
      </c>
      <c r="BG21" s="1">
        <f t="shared" si="38"/>
        <v>0.9188279167663469</v>
      </c>
      <c r="BH21" s="1">
        <f t="shared" si="39"/>
        <v>1399.99966666667</v>
      </c>
      <c r="BI21" s="1">
        <f t="shared" si="40"/>
        <v>1180.1845718532945</v>
      </c>
      <c r="BJ21" s="1">
        <f t="shared" si="41"/>
        <v>0.84298918060691808</v>
      </c>
      <c r="BK21" s="1">
        <f t="shared" si="42"/>
        <v>0.19597836121383641</v>
      </c>
      <c r="BL21" s="1">
        <v>6</v>
      </c>
      <c r="BM21" s="1">
        <v>0.5</v>
      </c>
      <c r="BN21" s="1" t="s">
        <v>266</v>
      </c>
      <c r="BO21" s="1">
        <v>2</v>
      </c>
      <c r="BP21" s="1">
        <v>1607541990.25</v>
      </c>
      <c r="BQ21" s="1">
        <v>399.28723333333301</v>
      </c>
      <c r="BR21" s="1">
        <v>399.9744</v>
      </c>
      <c r="BS21" s="1">
        <v>0.98079466666666704</v>
      </c>
      <c r="BT21" s="1">
        <v>0.29215466666666701</v>
      </c>
      <c r="BU21" s="1">
        <v>397.293833333333</v>
      </c>
      <c r="BV21" s="1">
        <v>0.97192840000000003</v>
      </c>
      <c r="BW21" s="1">
        <v>500.003066666667</v>
      </c>
      <c r="BX21" s="1">
        <v>101.8062</v>
      </c>
      <c r="BY21" s="1">
        <v>9.9920023333333302E-2</v>
      </c>
      <c r="BZ21" s="1">
        <v>35.815553333333298</v>
      </c>
      <c r="CA21" s="1">
        <v>36.241723333333297</v>
      </c>
      <c r="CB21" s="1">
        <v>999.9</v>
      </c>
      <c r="CC21" s="1">
        <v>0</v>
      </c>
      <c r="CD21" s="1">
        <v>0</v>
      </c>
      <c r="CE21" s="1">
        <v>10001.7716666667</v>
      </c>
      <c r="CF21" s="1">
        <v>0</v>
      </c>
      <c r="CG21" s="1">
        <v>451.52813333333302</v>
      </c>
      <c r="CH21" s="1">
        <v>1399.99966666667</v>
      </c>
      <c r="CI21" s="1">
        <v>0.90000206666666704</v>
      </c>
      <c r="CJ21" s="1">
        <v>9.9997879999999997E-2</v>
      </c>
      <c r="CK21" s="1">
        <v>0</v>
      </c>
      <c r="CL21" s="1">
        <v>812.65943333333303</v>
      </c>
      <c r="CM21" s="1">
        <v>4.9993800000000004</v>
      </c>
      <c r="CN21" s="1">
        <v>11496.3433333333</v>
      </c>
      <c r="CO21" s="1">
        <v>11164.333333333299</v>
      </c>
      <c r="CP21" s="1">
        <v>47.180799999999998</v>
      </c>
      <c r="CQ21" s="1">
        <v>48.875</v>
      </c>
      <c r="CR21" s="1">
        <v>47.686999999999998</v>
      </c>
      <c r="CS21" s="1">
        <v>49.101900000000001</v>
      </c>
      <c r="CT21" s="1">
        <v>49.335099999999997</v>
      </c>
      <c r="CU21" s="1">
        <v>1255.5046666666699</v>
      </c>
      <c r="CV21" s="1">
        <v>139.495</v>
      </c>
      <c r="CW21" s="1">
        <v>0</v>
      </c>
      <c r="CX21" s="1">
        <v>233.60000014305101</v>
      </c>
      <c r="CY21" s="1">
        <v>0</v>
      </c>
      <c r="CZ21" s="1">
        <v>812.58265384615402</v>
      </c>
      <c r="DA21" s="1">
        <v>-26.309504298272</v>
      </c>
      <c r="DB21" s="1">
        <v>-397.20683788011701</v>
      </c>
      <c r="DC21" s="1">
        <v>11495.288461538499</v>
      </c>
      <c r="DD21" s="1">
        <v>15</v>
      </c>
      <c r="DE21" s="1">
        <v>1607540568.5</v>
      </c>
      <c r="DF21" s="1" t="s">
        <v>267</v>
      </c>
      <c r="DG21" s="1">
        <v>1607540568.5</v>
      </c>
      <c r="DH21" s="1">
        <v>1607540568.5</v>
      </c>
      <c r="DI21" s="1">
        <v>1</v>
      </c>
      <c r="DJ21" s="1">
        <v>-0.17799999999999999</v>
      </c>
      <c r="DK21" s="1">
        <v>-0.29399999999999998</v>
      </c>
      <c r="DL21" s="1">
        <v>1.9930000000000001</v>
      </c>
      <c r="DM21" s="1">
        <v>8.9999999999999993E-3</v>
      </c>
      <c r="DN21" s="1">
        <v>400</v>
      </c>
      <c r="DO21" s="1">
        <v>0</v>
      </c>
      <c r="DP21" s="1">
        <v>0.33</v>
      </c>
      <c r="DQ21" s="1">
        <v>0.17</v>
      </c>
      <c r="DR21" s="1">
        <v>0.34115677421746099</v>
      </c>
      <c r="DS21" s="1">
        <v>0.25868293758990002</v>
      </c>
      <c r="DT21" s="1">
        <v>3.4874072676605403E-2</v>
      </c>
      <c r="DU21" s="1">
        <v>1</v>
      </c>
      <c r="DV21" s="1">
        <v>-0.68671976666666701</v>
      </c>
      <c r="DW21" s="1">
        <v>-0.29820854282536302</v>
      </c>
      <c r="DX21" s="1">
        <v>3.9656484722916198E-2</v>
      </c>
      <c r="DY21" s="1">
        <v>0</v>
      </c>
      <c r="DZ21" s="1">
        <v>0.69040076666666705</v>
      </c>
      <c r="EA21" s="1">
        <v>-0.212978589543937</v>
      </c>
      <c r="EB21" s="1">
        <v>1.53682254032649E-2</v>
      </c>
      <c r="EC21" s="1">
        <v>0</v>
      </c>
      <c r="ED21" s="1">
        <v>1</v>
      </c>
      <c r="EE21" s="1">
        <v>3</v>
      </c>
      <c r="EF21" s="1" t="s">
        <v>268</v>
      </c>
      <c r="EG21" s="1">
        <v>100</v>
      </c>
      <c r="EH21" s="1">
        <v>100</v>
      </c>
      <c r="EI21" s="1">
        <v>1.9930000000000001</v>
      </c>
      <c r="EJ21" s="1">
        <v>8.8999999999999999E-3</v>
      </c>
      <c r="EK21" s="1">
        <v>1.9932999999999801</v>
      </c>
      <c r="EL21" s="1">
        <v>0</v>
      </c>
      <c r="EM21" s="1">
        <v>0</v>
      </c>
      <c r="EN21" s="1">
        <v>0</v>
      </c>
      <c r="EO21" s="1">
        <v>8.8662000000000497E-3</v>
      </c>
      <c r="EP21" s="1">
        <v>0</v>
      </c>
      <c r="EQ21" s="1">
        <v>0</v>
      </c>
      <c r="ER21" s="1">
        <v>0</v>
      </c>
      <c r="ES21" s="1">
        <v>-1</v>
      </c>
      <c r="ET21" s="1">
        <v>-1</v>
      </c>
      <c r="EU21" s="1">
        <v>-1</v>
      </c>
      <c r="EV21" s="1">
        <v>-1</v>
      </c>
      <c r="EW21" s="1">
        <v>23.8</v>
      </c>
      <c r="EX21" s="1">
        <v>23.8</v>
      </c>
      <c r="EY21" s="1">
        <v>2</v>
      </c>
      <c r="EZ21" s="1">
        <v>463.101</v>
      </c>
      <c r="FA21" s="1">
        <v>526.66899999999998</v>
      </c>
      <c r="FB21" s="1">
        <v>34.481099999999998</v>
      </c>
      <c r="FC21" s="1">
        <v>32.737099999999998</v>
      </c>
      <c r="FD21" s="1">
        <v>30.000800000000002</v>
      </c>
      <c r="FE21" s="1">
        <v>32.329700000000003</v>
      </c>
      <c r="FF21" s="1">
        <v>32.363799999999998</v>
      </c>
      <c r="FG21" s="1">
        <v>20.358000000000001</v>
      </c>
      <c r="FH21" s="1">
        <v>100</v>
      </c>
      <c r="FI21" s="1">
        <v>0</v>
      </c>
      <c r="FJ21" s="1">
        <v>-999.9</v>
      </c>
      <c r="FK21" s="1">
        <v>400</v>
      </c>
      <c r="FL21" s="1">
        <v>63.4848</v>
      </c>
      <c r="FM21" s="1">
        <v>101.367</v>
      </c>
      <c r="FN21" s="1">
        <v>100.56399999999999</v>
      </c>
    </row>
    <row r="22" spans="1:170" ht="15.75" customHeight="1" x14ac:dyDescent="0.25">
      <c r="A22" s="1">
        <v>6</v>
      </c>
      <c r="B22" s="1">
        <v>1607542199.0999999</v>
      </c>
      <c r="C22" s="1">
        <v>1142.0999999046301</v>
      </c>
      <c r="D22" s="1" t="s">
        <v>290</v>
      </c>
      <c r="E22" s="1" t="s">
        <v>291</v>
      </c>
      <c r="F22" s="1" t="s">
        <v>286</v>
      </c>
      <c r="G22" s="1" t="s">
        <v>287</v>
      </c>
      <c r="H22" s="1">
        <v>1607542191.0999999</v>
      </c>
      <c r="I22" s="1">
        <f t="shared" si="0"/>
        <v>9.7619855789425874E-4</v>
      </c>
      <c r="J22" s="1">
        <f t="shared" si="1"/>
        <v>1.2355542160647155</v>
      </c>
      <c r="K22" s="1">
        <f t="shared" si="2"/>
        <v>398.05480645161299</v>
      </c>
      <c r="L22" s="1">
        <f t="shared" si="3"/>
        <v>243.08497795378096</v>
      </c>
      <c r="M22" s="1">
        <f t="shared" si="4"/>
        <v>24.772441007364634</v>
      </c>
      <c r="N22" s="1">
        <f t="shared" si="5"/>
        <v>40.56519367640815</v>
      </c>
      <c r="O22" s="1">
        <f t="shared" si="6"/>
        <v>1.6028783181703119E-2</v>
      </c>
      <c r="P22" s="1">
        <f t="shared" si="7"/>
        <v>2.9570245603333118</v>
      </c>
      <c r="Q22" s="1">
        <f t="shared" si="8"/>
        <v>1.5980670040375011E-2</v>
      </c>
      <c r="R22" s="1">
        <f t="shared" si="9"/>
        <v>9.9922294394161355E-3</v>
      </c>
      <c r="S22" s="1">
        <f t="shared" si="10"/>
        <v>231.29324033374442</v>
      </c>
      <c r="T22" s="1">
        <f t="shared" si="11"/>
        <v>37.209380687242927</v>
      </c>
      <c r="U22" s="1">
        <f t="shared" si="12"/>
        <v>36.6362387096774</v>
      </c>
      <c r="V22" s="1">
        <f t="shared" si="13"/>
        <v>6.1807687227034336</v>
      </c>
      <c r="W22" s="1">
        <f t="shared" si="14"/>
        <v>2.4786115332500644</v>
      </c>
      <c r="X22" s="1">
        <f t="shared" si="15"/>
        <v>0.14888821460609225</v>
      </c>
      <c r="Y22" s="1">
        <f t="shared" si="16"/>
        <v>6.0069201086490338</v>
      </c>
      <c r="Z22" s="1">
        <f t="shared" si="17"/>
        <v>6.0318805080973412</v>
      </c>
      <c r="AA22" s="1">
        <f t="shared" si="18"/>
        <v>-43.05035640313681</v>
      </c>
      <c r="AB22" s="1">
        <f t="shared" si="19"/>
        <v>-82.955018536076693</v>
      </c>
      <c r="AC22" s="1">
        <f t="shared" si="20"/>
        <v>-6.639866681321144</v>
      </c>
      <c r="AD22" s="1">
        <f t="shared" si="21"/>
        <v>98.647998713209773</v>
      </c>
      <c r="AE22" s="1">
        <v>14</v>
      </c>
      <c r="AF22" s="1">
        <v>3</v>
      </c>
      <c r="AG22" s="1">
        <f t="shared" si="22"/>
        <v>1</v>
      </c>
      <c r="AH22" s="1">
        <f t="shared" si="23"/>
        <v>0</v>
      </c>
      <c r="AI22" s="1">
        <f t="shared" si="24"/>
        <v>52130.75432050621</v>
      </c>
      <c r="AJ22" s="1" t="s">
        <v>263</v>
      </c>
      <c r="AK22" s="1">
        <v>715.47692307692296</v>
      </c>
      <c r="AL22" s="1">
        <v>3262.08</v>
      </c>
      <c r="AM22" s="1">
        <f t="shared" si="25"/>
        <v>2546.603076923077</v>
      </c>
      <c r="AN22" s="1">
        <f t="shared" si="26"/>
        <v>0.78066849277855754</v>
      </c>
      <c r="AO22" s="1">
        <v>-0.57774747981622299</v>
      </c>
      <c r="AP22" s="1" t="s">
        <v>292</v>
      </c>
      <c r="AQ22" s="1">
        <v>806.68807692307701</v>
      </c>
      <c r="AR22" s="1">
        <v>939.8</v>
      </c>
      <c r="AS22" s="1">
        <f t="shared" si="27"/>
        <v>0.14163856467006064</v>
      </c>
      <c r="AT22" s="1">
        <v>0.5</v>
      </c>
      <c r="AU22" s="1">
        <f t="shared" si="28"/>
        <v>1180.1940018534942</v>
      </c>
      <c r="AV22" s="1">
        <f t="shared" si="29"/>
        <v>1.2355542160647155</v>
      </c>
      <c r="AW22" s="1">
        <f t="shared" si="30"/>
        <v>83.580492227371906</v>
      </c>
      <c r="AX22" s="1">
        <f t="shared" si="31"/>
        <v>0.41128963609278568</v>
      </c>
      <c r="AY22" s="1">
        <f t="shared" si="32"/>
        <v>1.5364437482593106E-3</v>
      </c>
      <c r="AZ22" s="1">
        <f t="shared" si="33"/>
        <v>2.4710363907214301</v>
      </c>
      <c r="BA22" s="1" t="s">
        <v>293</v>
      </c>
      <c r="BB22" s="1">
        <v>553.27</v>
      </c>
      <c r="BC22" s="1">
        <f t="shared" si="34"/>
        <v>386.53</v>
      </c>
      <c r="BD22" s="1">
        <f t="shared" si="35"/>
        <v>0.34437669282312616</v>
      </c>
      <c r="BE22" s="1">
        <f t="shared" si="36"/>
        <v>0.85730634485253665</v>
      </c>
      <c r="BF22" s="1">
        <f t="shared" si="37"/>
        <v>0.5933938001508805</v>
      </c>
      <c r="BG22" s="1">
        <f t="shared" si="38"/>
        <v>0.9119128226318981</v>
      </c>
      <c r="BH22" s="1">
        <f t="shared" si="39"/>
        <v>1400.0103225806499</v>
      </c>
      <c r="BI22" s="1">
        <f t="shared" si="40"/>
        <v>1180.1940018534942</v>
      </c>
      <c r="BJ22" s="1">
        <f t="shared" si="41"/>
        <v>0.84298950001885231</v>
      </c>
      <c r="BK22" s="1">
        <f t="shared" si="42"/>
        <v>0.19597900003770438</v>
      </c>
      <c r="BL22" s="1">
        <v>6</v>
      </c>
      <c r="BM22" s="1">
        <v>0.5</v>
      </c>
      <c r="BN22" s="1" t="s">
        <v>266</v>
      </c>
      <c r="BO22" s="1">
        <v>2</v>
      </c>
      <c r="BP22" s="1">
        <v>1607542191.0999999</v>
      </c>
      <c r="BQ22" s="1">
        <v>398.05480645161299</v>
      </c>
      <c r="BR22" s="1">
        <v>400.00370967741901</v>
      </c>
      <c r="BS22" s="1">
        <v>1.46099806451613</v>
      </c>
      <c r="BT22" s="1">
        <v>0.29130635483870998</v>
      </c>
      <c r="BU22" s="1">
        <v>396.06151612903199</v>
      </c>
      <c r="BV22" s="1">
        <v>1.45213161290323</v>
      </c>
      <c r="BW22" s="1">
        <v>500.01499999999999</v>
      </c>
      <c r="BX22" s="1">
        <v>101.808451612903</v>
      </c>
      <c r="BY22" s="1">
        <v>0.10011228064516101</v>
      </c>
      <c r="BZ22" s="1">
        <v>36.115880645161297</v>
      </c>
      <c r="CA22" s="1">
        <v>36.6362387096774</v>
      </c>
      <c r="CB22" s="1">
        <v>999.9</v>
      </c>
      <c r="CC22" s="1">
        <v>0</v>
      </c>
      <c r="CD22" s="1">
        <v>0</v>
      </c>
      <c r="CE22" s="1">
        <v>9977.0348387096801</v>
      </c>
      <c r="CF22" s="1">
        <v>0</v>
      </c>
      <c r="CG22" s="1">
        <v>615.91119354838702</v>
      </c>
      <c r="CH22" s="1">
        <v>1400.0103225806499</v>
      </c>
      <c r="CI22" s="1">
        <v>0.89999203225806401</v>
      </c>
      <c r="CJ22" s="1">
        <v>0.100007958064516</v>
      </c>
      <c r="CK22" s="1">
        <v>0</v>
      </c>
      <c r="CL22" s="1">
        <v>806.77800000000002</v>
      </c>
      <c r="CM22" s="1">
        <v>4.9993800000000004</v>
      </c>
      <c r="CN22" s="1">
        <v>11393.461290322601</v>
      </c>
      <c r="CO22" s="1">
        <v>11164.3870967742</v>
      </c>
      <c r="CP22" s="1">
        <v>47.06</v>
      </c>
      <c r="CQ22" s="1">
        <v>48.804000000000002</v>
      </c>
      <c r="CR22" s="1">
        <v>47.561999999999998</v>
      </c>
      <c r="CS22" s="1">
        <v>49.003999999999998</v>
      </c>
      <c r="CT22" s="1">
        <v>49.258000000000003</v>
      </c>
      <c r="CU22" s="1">
        <v>1255.4993548387099</v>
      </c>
      <c r="CV22" s="1">
        <v>139.51096774193601</v>
      </c>
      <c r="CW22" s="1">
        <v>0</v>
      </c>
      <c r="CX22" s="1">
        <v>200</v>
      </c>
      <c r="CY22" s="1">
        <v>0</v>
      </c>
      <c r="CZ22" s="1">
        <v>806.68807692307701</v>
      </c>
      <c r="DA22" s="1">
        <v>-18.451760698906199</v>
      </c>
      <c r="DB22" s="1">
        <v>-264.78290616583502</v>
      </c>
      <c r="DC22" s="1">
        <v>11392.365384615399</v>
      </c>
      <c r="DD22" s="1">
        <v>15</v>
      </c>
      <c r="DE22" s="1">
        <v>1607540568.5</v>
      </c>
      <c r="DF22" s="1" t="s">
        <v>267</v>
      </c>
      <c r="DG22" s="1">
        <v>1607540568.5</v>
      </c>
      <c r="DH22" s="1">
        <v>1607540568.5</v>
      </c>
      <c r="DI22" s="1">
        <v>1</v>
      </c>
      <c r="DJ22" s="1">
        <v>-0.17799999999999999</v>
      </c>
      <c r="DK22" s="1">
        <v>-0.29399999999999998</v>
      </c>
      <c r="DL22" s="1">
        <v>1.9930000000000001</v>
      </c>
      <c r="DM22" s="1">
        <v>8.9999999999999993E-3</v>
      </c>
      <c r="DN22" s="1">
        <v>400</v>
      </c>
      <c r="DO22" s="1">
        <v>0</v>
      </c>
      <c r="DP22" s="1">
        <v>0.33</v>
      </c>
      <c r="DQ22" s="1">
        <v>0.17</v>
      </c>
      <c r="DR22" s="1">
        <v>1.2343331114252201</v>
      </c>
      <c r="DS22" s="1">
        <v>-3.12695262568157E-3</v>
      </c>
      <c r="DT22" s="1">
        <v>2.3911342474064599E-2</v>
      </c>
      <c r="DU22" s="1">
        <v>1</v>
      </c>
      <c r="DV22" s="1">
        <v>-1.948096</v>
      </c>
      <c r="DW22" s="1">
        <v>6.7810278086764195E-2</v>
      </c>
      <c r="DX22" s="1">
        <v>2.90862816003238E-2</v>
      </c>
      <c r="DY22" s="1">
        <v>1</v>
      </c>
      <c r="DZ22" s="1">
        <v>1.17111866666667</v>
      </c>
      <c r="EA22" s="1">
        <v>-0.36113299221356898</v>
      </c>
      <c r="EB22" s="1">
        <v>2.6107143943543298E-2</v>
      </c>
      <c r="EC22" s="1">
        <v>0</v>
      </c>
      <c r="ED22" s="1">
        <v>2</v>
      </c>
      <c r="EE22" s="1">
        <v>3</v>
      </c>
      <c r="EF22" s="1" t="s">
        <v>273</v>
      </c>
      <c r="EG22" s="1">
        <v>100</v>
      </c>
      <c r="EH22" s="1">
        <v>100</v>
      </c>
      <c r="EI22" s="1">
        <v>1.994</v>
      </c>
      <c r="EJ22" s="1">
        <v>8.8999999999999999E-3</v>
      </c>
      <c r="EK22" s="1">
        <v>1.9932999999999801</v>
      </c>
      <c r="EL22" s="1">
        <v>0</v>
      </c>
      <c r="EM22" s="1">
        <v>0</v>
      </c>
      <c r="EN22" s="1">
        <v>0</v>
      </c>
      <c r="EO22" s="1">
        <v>8.8662000000000497E-3</v>
      </c>
      <c r="EP22" s="1">
        <v>0</v>
      </c>
      <c r="EQ22" s="1">
        <v>0</v>
      </c>
      <c r="ER22" s="1">
        <v>0</v>
      </c>
      <c r="ES22" s="1">
        <v>-1</v>
      </c>
      <c r="ET22" s="1">
        <v>-1</v>
      </c>
      <c r="EU22" s="1">
        <v>-1</v>
      </c>
      <c r="EV22" s="1">
        <v>-1</v>
      </c>
      <c r="EW22" s="1">
        <v>27.2</v>
      </c>
      <c r="EX22" s="1">
        <v>27.2</v>
      </c>
      <c r="EY22" s="1">
        <v>2</v>
      </c>
      <c r="EZ22" s="1">
        <v>464.92700000000002</v>
      </c>
      <c r="FA22" s="1">
        <v>524.19100000000003</v>
      </c>
      <c r="FB22" s="1">
        <v>34.840400000000002</v>
      </c>
      <c r="FC22" s="1">
        <v>33.122799999999998</v>
      </c>
      <c r="FD22" s="1">
        <v>30.000299999999999</v>
      </c>
      <c r="FE22" s="1">
        <v>32.681899999999999</v>
      </c>
      <c r="FF22" s="1">
        <v>32.707099999999997</v>
      </c>
      <c r="FG22" s="1">
        <v>20.378799999999998</v>
      </c>
      <c r="FH22" s="1">
        <v>100</v>
      </c>
      <c r="FI22" s="1">
        <v>0</v>
      </c>
      <c r="FJ22" s="1">
        <v>-999.9</v>
      </c>
      <c r="FK22" s="1">
        <v>400</v>
      </c>
      <c r="FL22" s="1">
        <v>63.4848</v>
      </c>
      <c r="FM22" s="1">
        <v>101.29900000000001</v>
      </c>
      <c r="FN22" s="1">
        <v>100.509</v>
      </c>
    </row>
    <row r="23" spans="1:170" ht="15.75" customHeight="1" x14ac:dyDescent="0.25">
      <c r="A23" s="1">
        <v>7</v>
      </c>
      <c r="B23" s="1">
        <v>1607543952</v>
      </c>
      <c r="C23" s="1">
        <v>2895</v>
      </c>
      <c r="D23" s="1" t="s">
        <v>294</v>
      </c>
      <c r="E23" s="1" t="s">
        <v>295</v>
      </c>
      <c r="F23" s="1" t="s">
        <v>296</v>
      </c>
      <c r="G23" s="1" t="s">
        <v>297</v>
      </c>
      <c r="H23" s="1">
        <v>1607543944</v>
      </c>
      <c r="I23" s="1">
        <f t="shared" si="0"/>
        <v>3.0112425695101915E-3</v>
      </c>
      <c r="J23" s="1">
        <f t="shared" si="1"/>
        <v>6.6696925383442833</v>
      </c>
      <c r="K23" s="1">
        <f t="shared" si="2"/>
        <v>390.58258064516099</v>
      </c>
      <c r="L23" s="1">
        <f t="shared" si="3"/>
        <v>158.10315785748625</v>
      </c>
      <c r="M23" s="1">
        <f t="shared" si="4"/>
        <v>16.10588483710724</v>
      </c>
      <c r="N23" s="1">
        <f t="shared" si="5"/>
        <v>39.788440335401233</v>
      </c>
      <c r="O23" s="1">
        <f t="shared" si="6"/>
        <v>5.2019877665745368E-2</v>
      </c>
      <c r="P23" s="1">
        <f t="shared" si="7"/>
        <v>2.9580726523889878</v>
      </c>
      <c r="Q23" s="1">
        <f t="shared" si="8"/>
        <v>5.1516954972576752E-2</v>
      </c>
      <c r="R23" s="1">
        <f t="shared" si="9"/>
        <v>3.2242877132921198E-2</v>
      </c>
      <c r="S23" s="1">
        <f t="shared" si="10"/>
        <v>231.29005519408511</v>
      </c>
      <c r="T23" s="1">
        <f t="shared" si="11"/>
        <v>37.524645516936197</v>
      </c>
      <c r="U23" s="1">
        <f t="shared" si="12"/>
        <v>36.569922580645198</v>
      </c>
      <c r="V23" s="1">
        <f t="shared" si="13"/>
        <v>6.1583727663752725</v>
      </c>
      <c r="W23" s="1">
        <f t="shared" si="14"/>
        <v>6.2889073632192911</v>
      </c>
      <c r="X23" s="1">
        <f t="shared" si="15"/>
        <v>0.39549247534607967</v>
      </c>
      <c r="Y23" s="1">
        <f t="shared" si="16"/>
        <v>6.2887311341095522</v>
      </c>
      <c r="Z23" s="1">
        <f t="shared" si="17"/>
        <v>5.7628802910291927</v>
      </c>
      <c r="AA23" s="1">
        <f t="shared" si="18"/>
        <v>-132.79579731539945</v>
      </c>
      <c r="AB23" s="1">
        <f t="shared" si="19"/>
        <v>61.09562171476923</v>
      </c>
      <c r="AC23" s="1">
        <f t="shared" si="20"/>
        <v>4.906760195890743</v>
      </c>
      <c r="AD23" s="1">
        <f t="shared" si="21"/>
        <v>164.49663978934564</v>
      </c>
      <c r="AE23" s="1">
        <v>9</v>
      </c>
      <c r="AF23" s="1">
        <v>2</v>
      </c>
      <c r="AG23" s="1">
        <f t="shared" si="22"/>
        <v>1</v>
      </c>
      <c r="AH23" s="1">
        <f t="shared" si="23"/>
        <v>0</v>
      </c>
      <c r="AI23" s="1">
        <f t="shared" si="24"/>
        <v>52018.817551434804</v>
      </c>
      <c r="AJ23" s="1" t="s">
        <v>263</v>
      </c>
      <c r="AK23" s="1">
        <v>715.47692307692296</v>
      </c>
      <c r="AL23" s="1">
        <v>3262.08</v>
      </c>
      <c r="AM23" s="1">
        <f t="shared" si="25"/>
        <v>2546.603076923077</v>
      </c>
      <c r="AN23" s="1">
        <f t="shared" si="26"/>
        <v>0.78066849277855754</v>
      </c>
      <c r="AO23" s="1">
        <v>-0.57774747981622299</v>
      </c>
      <c r="AP23" s="1" t="s">
        <v>298</v>
      </c>
      <c r="AQ23" s="1">
        <v>847.41056000000003</v>
      </c>
      <c r="AR23" s="1">
        <v>1147.21</v>
      </c>
      <c r="AS23" s="1">
        <f t="shared" si="27"/>
        <v>0.26132917251418664</v>
      </c>
      <c r="AT23" s="1">
        <v>0.5</v>
      </c>
      <c r="AU23" s="1">
        <f t="shared" si="28"/>
        <v>1180.1823212080903</v>
      </c>
      <c r="AV23" s="1">
        <f t="shared" si="29"/>
        <v>6.6696925383442833</v>
      </c>
      <c r="AW23" s="1">
        <f t="shared" si="30"/>
        <v>154.20803470859113</v>
      </c>
      <c r="AX23" s="1">
        <f t="shared" si="31"/>
        <v>0.44011122636657635</v>
      </c>
      <c r="AY23" s="1">
        <f t="shared" si="32"/>
        <v>6.1409494854504209E-3</v>
      </c>
      <c r="AZ23" s="1">
        <f t="shared" si="33"/>
        <v>1.8434898580033297</v>
      </c>
      <c r="BA23" s="1" t="s">
        <v>299</v>
      </c>
      <c r="BB23" s="1">
        <v>642.30999999999995</v>
      </c>
      <c r="BC23" s="1">
        <f t="shared" si="34"/>
        <v>504.90000000000009</v>
      </c>
      <c r="BD23" s="1">
        <f t="shared" si="35"/>
        <v>0.59377983759160224</v>
      </c>
      <c r="BE23" s="1">
        <f t="shared" si="36"/>
        <v>0.80727315756726736</v>
      </c>
      <c r="BF23" s="1">
        <f t="shared" si="37"/>
        <v>0.69440924502853418</v>
      </c>
      <c r="BG23" s="1">
        <f t="shared" si="38"/>
        <v>0.83046707167073841</v>
      </c>
      <c r="BH23" s="1">
        <f t="shared" si="39"/>
        <v>1399.9970967741899</v>
      </c>
      <c r="BI23" s="1">
        <f t="shared" si="40"/>
        <v>1180.1823212080903</v>
      </c>
      <c r="BJ23" s="1">
        <f t="shared" si="41"/>
        <v>0.84298912042561591</v>
      </c>
      <c r="BK23" s="1">
        <f t="shared" si="42"/>
        <v>0.19597824085123194</v>
      </c>
      <c r="BL23" s="1">
        <v>6</v>
      </c>
      <c r="BM23" s="1">
        <v>0.5</v>
      </c>
      <c r="BN23" s="1" t="s">
        <v>266</v>
      </c>
      <c r="BO23" s="1">
        <v>2</v>
      </c>
      <c r="BP23" s="1">
        <v>1607543944</v>
      </c>
      <c r="BQ23" s="1">
        <v>390.58258064516099</v>
      </c>
      <c r="BR23" s="1">
        <v>399.99735483871001</v>
      </c>
      <c r="BS23" s="1">
        <v>3.8823454838709699</v>
      </c>
      <c r="BT23" s="1">
        <v>0.282968677419355</v>
      </c>
      <c r="BU23" s="1">
        <v>388.58909677419399</v>
      </c>
      <c r="BV23" s="1">
        <v>3.87348032258065</v>
      </c>
      <c r="BW23" s="1">
        <v>500.01187096774203</v>
      </c>
      <c r="BX23" s="1">
        <v>101.769451612903</v>
      </c>
      <c r="BY23" s="1">
        <v>0.100018012903226</v>
      </c>
      <c r="BZ23" s="1">
        <v>36.953025806451599</v>
      </c>
      <c r="CA23" s="1">
        <v>36.569922580645198</v>
      </c>
      <c r="CB23" s="1">
        <v>999.9</v>
      </c>
      <c r="CC23" s="1">
        <v>0</v>
      </c>
      <c r="CD23" s="1">
        <v>0</v>
      </c>
      <c r="CE23" s="1">
        <v>9986.7938709677401</v>
      </c>
      <c r="CF23" s="1">
        <v>0</v>
      </c>
      <c r="CG23" s="1">
        <v>232.89835483870999</v>
      </c>
      <c r="CH23" s="1">
        <v>1399.9970967741899</v>
      </c>
      <c r="CI23" s="1">
        <v>0.90000261290322603</v>
      </c>
      <c r="CJ23" s="1">
        <v>9.9997135483871E-2</v>
      </c>
      <c r="CK23" s="1">
        <v>0</v>
      </c>
      <c r="CL23" s="1">
        <v>847.47593548387101</v>
      </c>
      <c r="CM23" s="1">
        <v>4.9993800000000004</v>
      </c>
      <c r="CN23" s="1">
        <v>11973.9935483871</v>
      </c>
      <c r="CO23" s="1">
        <v>11164.319354838701</v>
      </c>
      <c r="CP23" s="1">
        <v>46.186999999999998</v>
      </c>
      <c r="CQ23" s="1">
        <v>47.936999999999998</v>
      </c>
      <c r="CR23" s="1">
        <v>46.640999999999998</v>
      </c>
      <c r="CS23" s="1">
        <v>48.156999999999996</v>
      </c>
      <c r="CT23" s="1">
        <v>48.561999999999998</v>
      </c>
      <c r="CU23" s="1">
        <v>1255.5051612903201</v>
      </c>
      <c r="CV23" s="1">
        <v>139.491935483871</v>
      </c>
      <c r="CW23" s="1">
        <v>0</v>
      </c>
      <c r="CX23" s="1">
        <v>258.90000009536698</v>
      </c>
      <c r="CY23" s="1">
        <v>0</v>
      </c>
      <c r="CZ23" s="1">
        <v>847.41056000000003</v>
      </c>
      <c r="DA23" s="1">
        <v>-6.4344615277273602</v>
      </c>
      <c r="DB23" s="1">
        <v>-83.584615395571205</v>
      </c>
      <c r="DC23" s="1">
        <v>11973.236000000001</v>
      </c>
      <c r="DD23" s="1">
        <v>15</v>
      </c>
      <c r="DE23" s="1">
        <v>1607540568.5</v>
      </c>
      <c r="DF23" s="1" t="s">
        <v>267</v>
      </c>
      <c r="DG23" s="1">
        <v>1607540568.5</v>
      </c>
      <c r="DH23" s="1">
        <v>1607540568.5</v>
      </c>
      <c r="DI23" s="1">
        <v>1</v>
      </c>
      <c r="DJ23" s="1">
        <v>-0.17799999999999999</v>
      </c>
      <c r="DK23" s="1">
        <v>-0.29399999999999998</v>
      </c>
      <c r="DL23" s="1">
        <v>1.9930000000000001</v>
      </c>
      <c r="DM23" s="1">
        <v>8.9999999999999993E-3</v>
      </c>
      <c r="DN23" s="1">
        <v>400</v>
      </c>
      <c r="DO23" s="1">
        <v>0</v>
      </c>
      <c r="DP23" s="1">
        <v>0.33</v>
      </c>
      <c r="DQ23" s="1">
        <v>0.17</v>
      </c>
      <c r="DR23" s="1">
        <v>6.66953750572958</v>
      </c>
      <c r="DS23" s="1">
        <v>-0.15537039728534399</v>
      </c>
      <c r="DT23" s="1">
        <v>3.56197049348599E-2</v>
      </c>
      <c r="DU23" s="1">
        <v>1</v>
      </c>
      <c r="DV23" s="1">
        <v>-9.4149161290322603</v>
      </c>
      <c r="DW23" s="1">
        <v>0.21294387096775</v>
      </c>
      <c r="DX23" s="1">
        <v>4.3404714971876097E-2</v>
      </c>
      <c r="DY23" s="1">
        <v>0</v>
      </c>
      <c r="DZ23" s="1">
        <v>3.5993777419354802</v>
      </c>
      <c r="EA23" s="1">
        <v>-0.124064032258074</v>
      </c>
      <c r="EB23" s="1">
        <v>9.3063012678637393E-3</v>
      </c>
      <c r="EC23" s="1">
        <v>1</v>
      </c>
      <c r="ED23" s="1">
        <v>2</v>
      </c>
      <c r="EE23" s="1">
        <v>3</v>
      </c>
      <c r="EF23" s="1" t="s">
        <v>273</v>
      </c>
      <c r="EG23" s="1">
        <v>100</v>
      </c>
      <c r="EH23" s="1">
        <v>100</v>
      </c>
      <c r="EI23" s="1">
        <v>1.9930000000000001</v>
      </c>
      <c r="EJ23" s="1">
        <v>8.8999999999999999E-3</v>
      </c>
      <c r="EK23" s="1">
        <v>1.9932999999999801</v>
      </c>
      <c r="EL23" s="1">
        <v>0</v>
      </c>
      <c r="EM23" s="1">
        <v>0</v>
      </c>
      <c r="EN23" s="1">
        <v>0</v>
      </c>
      <c r="EO23" s="1">
        <v>8.8662000000000497E-3</v>
      </c>
      <c r="EP23" s="1">
        <v>0</v>
      </c>
      <c r="EQ23" s="1">
        <v>0</v>
      </c>
      <c r="ER23" s="1">
        <v>0</v>
      </c>
      <c r="ES23" s="1">
        <v>-1</v>
      </c>
      <c r="ET23" s="1">
        <v>-1</v>
      </c>
      <c r="EU23" s="1">
        <v>-1</v>
      </c>
      <c r="EV23" s="1">
        <v>-1</v>
      </c>
      <c r="EW23" s="1">
        <v>56.4</v>
      </c>
      <c r="EX23" s="1">
        <v>56.4</v>
      </c>
      <c r="EY23" s="1">
        <v>2</v>
      </c>
      <c r="EZ23" s="1">
        <v>470.48399999999998</v>
      </c>
      <c r="FA23" s="1">
        <v>512.16800000000001</v>
      </c>
      <c r="FB23" s="1">
        <v>35.942399999999999</v>
      </c>
      <c r="FC23" s="1">
        <v>33.398000000000003</v>
      </c>
      <c r="FD23" s="1">
        <v>29.9999</v>
      </c>
      <c r="FE23" s="1">
        <v>32.998899999999999</v>
      </c>
      <c r="FF23" s="1">
        <v>33.020200000000003</v>
      </c>
      <c r="FG23" s="1">
        <v>20.519400000000001</v>
      </c>
      <c r="FH23" s="1">
        <v>100</v>
      </c>
      <c r="FI23" s="1">
        <v>0</v>
      </c>
      <c r="FJ23" s="1">
        <v>-999.9</v>
      </c>
      <c r="FK23" s="1">
        <v>400</v>
      </c>
      <c r="FL23" s="1">
        <v>63.4848</v>
      </c>
      <c r="FM23" s="1">
        <v>101.256</v>
      </c>
      <c r="FN23" s="1">
        <v>100.49</v>
      </c>
    </row>
    <row r="24" spans="1:170" ht="15.75" customHeight="1" x14ac:dyDescent="0.25">
      <c r="A24" s="1">
        <v>8</v>
      </c>
      <c r="B24" s="1">
        <v>1607544872.5</v>
      </c>
      <c r="C24" s="1">
        <v>3815.5</v>
      </c>
      <c r="D24" s="1" t="s">
        <v>300</v>
      </c>
      <c r="E24" s="1" t="s">
        <v>301</v>
      </c>
      <c r="F24" s="1" t="s">
        <v>296</v>
      </c>
      <c r="G24" s="1" t="s">
        <v>297</v>
      </c>
      <c r="H24" s="1">
        <v>1607544864.75</v>
      </c>
      <c r="I24" s="1">
        <f t="shared" si="0"/>
        <v>2.3942440461888551E-3</v>
      </c>
      <c r="J24" s="1">
        <f t="shared" si="1"/>
        <v>5.3310517894372866</v>
      </c>
      <c r="K24" s="1">
        <f t="shared" si="2"/>
        <v>392.473366666667</v>
      </c>
      <c r="L24" s="1">
        <f t="shared" si="3"/>
        <v>145.09042269874845</v>
      </c>
      <c r="M24" s="1">
        <f t="shared" si="4"/>
        <v>14.777324529269263</v>
      </c>
      <c r="N24" s="1">
        <f t="shared" si="5"/>
        <v>39.973047155360277</v>
      </c>
      <c r="O24" s="1">
        <f t="shared" si="6"/>
        <v>3.8883126254364075E-2</v>
      </c>
      <c r="P24" s="1">
        <f t="shared" si="7"/>
        <v>2.9606199504900812</v>
      </c>
      <c r="Q24" s="1">
        <f t="shared" si="8"/>
        <v>3.8601638410841445E-2</v>
      </c>
      <c r="R24" s="1">
        <f t="shared" si="9"/>
        <v>2.4151144556188654E-2</v>
      </c>
      <c r="S24" s="1">
        <f t="shared" si="10"/>
        <v>231.2884694661937</v>
      </c>
      <c r="T24" s="1">
        <f t="shared" si="11"/>
        <v>38.2574768744295</v>
      </c>
      <c r="U24" s="1">
        <f t="shared" si="12"/>
        <v>37.3559566666667</v>
      </c>
      <c r="V24" s="1">
        <f t="shared" si="13"/>
        <v>6.4284146430060032</v>
      </c>
      <c r="W24" s="1">
        <f t="shared" si="14"/>
        <v>4.940342916496367</v>
      </c>
      <c r="X24" s="1">
        <f t="shared" si="15"/>
        <v>0.32058712444806242</v>
      </c>
      <c r="Y24" s="1">
        <f t="shared" si="16"/>
        <v>6.4891674498461551</v>
      </c>
      <c r="Z24" s="1">
        <f t="shared" si="17"/>
        <v>6.1078275185579409</v>
      </c>
      <c r="AA24" s="1">
        <f t="shared" si="18"/>
        <v>-105.5861624369285</v>
      </c>
      <c r="AB24" s="1">
        <f t="shared" si="19"/>
        <v>27.593885546219461</v>
      </c>
      <c r="AC24" s="1">
        <f t="shared" si="20"/>
        <v>2.2288688850828664</v>
      </c>
      <c r="AD24" s="1">
        <f t="shared" si="21"/>
        <v>155.52506146056754</v>
      </c>
      <c r="AE24" s="1">
        <v>0</v>
      </c>
      <c r="AF24" s="1">
        <v>0</v>
      </c>
      <c r="AG24" s="1">
        <f t="shared" si="22"/>
        <v>1</v>
      </c>
      <c r="AH24" s="1">
        <f t="shared" si="23"/>
        <v>0</v>
      </c>
      <c r="AI24" s="1">
        <f t="shared" si="24"/>
        <v>51993.931078152425</v>
      </c>
      <c r="AJ24" s="1" t="s">
        <v>263</v>
      </c>
      <c r="AK24" s="1">
        <v>715.47692307692296</v>
      </c>
      <c r="AL24" s="1">
        <v>3262.08</v>
      </c>
      <c r="AM24" s="1">
        <f t="shared" si="25"/>
        <v>2546.603076923077</v>
      </c>
      <c r="AN24" s="1">
        <f t="shared" si="26"/>
        <v>0.78066849277855754</v>
      </c>
      <c r="AO24" s="1">
        <v>-0.57774747981622299</v>
      </c>
      <c r="AP24" s="1" t="s">
        <v>302</v>
      </c>
      <c r="AQ24" s="1">
        <v>817.26292000000001</v>
      </c>
      <c r="AR24" s="1">
        <v>1127.95</v>
      </c>
      <c r="AS24" s="1">
        <f t="shared" si="27"/>
        <v>0.2754440179085953</v>
      </c>
      <c r="AT24" s="1">
        <v>0.5</v>
      </c>
      <c r="AU24" s="1">
        <f t="shared" si="28"/>
        <v>1180.1678118535851</v>
      </c>
      <c r="AV24" s="1">
        <f t="shared" si="29"/>
        <v>5.3310517894372866</v>
      </c>
      <c r="AW24" s="1">
        <f t="shared" si="30"/>
        <v>162.53508195167331</v>
      </c>
      <c r="AX24" s="1">
        <f t="shared" si="31"/>
        <v>0.44336185114588411</v>
      </c>
      <c r="AY24" s="1">
        <f t="shared" si="32"/>
        <v>5.0067449814387675E-3</v>
      </c>
      <c r="AZ24" s="1">
        <f t="shared" si="33"/>
        <v>1.8920430870162686</v>
      </c>
      <c r="BA24" s="1" t="s">
        <v>303</v>
      </c>
      <c r="BB24" s="1">
        <v>627.86</v>
      </c>
      <c r="BC24" s="1">
        <f t="shared" si="34"/>
        <v>500.09000000000003</v>
      </c>
      <c r="BD24" s="1">
        <f t="shared" si="35"/>
        <v>0.62126233278009957</v>
      </c>
      <c r="BE24" s="1">
        <f t="shared" si="36"/>
        <v>0.81015632711011243</v>
      </c>
      <c r="BF24" s="1">
        <f t="shared" si="37"/>
        <v>0.7532299618623125</v>
      </c>
      <c r="BG24" s="1">
        <f t="shared" si="38"/>
        <v>0.83803008774282728</v>
      </c>
      <c r="BH24" s="1">
        <f t="shared" si="39"/>
        <v>1399.979</v>
      </c>
      <c r="BI24" s="1">
        <f t="shared" si="40"/>
        <v>1180.1678118535851</v>
      </c>
      <c r="BJ24" s="1">
        <f t="shared" si="41"/>
        <v>0.8429896533116461</v>
      </c>
      <c r="BK24" s="1">
        <f t="shared" si="42"/>
        <v>0.1959793066232923</v>
      </c>
      <c r="BL24" s="1">
        <v>6</v>
      </c>
      <c r="BM24" s="1">
        <v>0.5</v>
      </c>
      <c r="BN24" s="1" t="s">
        <v>266</v>
      </c>
      <c r="BO24" s="1">
        <v>2</v>
      </c>
      <c r="BP24" s="1">
        <v>1607544864.75</v>
      </c>
      <c r="BQ24" s="1">
        <v>392.473366666667</v>
      </c>
      <c r="BR24" s="1">
        <v>399.998066666667</v>
      </c>
      <c r="BS24" s="1">
        <v>3.1476686666666698</v>
      </c>
      <c r="BT24" s="1">
        <v>0.28368579999999999</v>
      </c>
      <c r="BU24" s="1">
        <v>390.48013333333301</v>
      </c>
      <c r="BV24" s="1">
        <v>3.1388023333333299</v>
      </c>
      <c r="BW24" s="1">
        <v>500.01159999999999</v>
      </c>
      <c r="BX24" s="1">
        <v>101.7491</v>
      </c>
      <c r="BY24" s="1">
        <v>9.9969390000000005E-2</v>
      </c>
      <c r="BZ24" s="1">
        <v>37.528836666666699</v>
      </c>
      <c r="CA24" s="1">
        <v>37.3559566666667</v>
      </c>
      <c r="CB24" s="1">
        <v>999.9</v>
      </c>
      <c r="CC24" s="1">
        <v>0</v>
      </c>
      <c r="CD24" s="1">
        <v>0</v>
      </c>
      <c r="CE24" s="1">
        <v>10003.230666666699</v>
      </c>
      <c r="CF24" s="1">
        <v>0</v>
      </c>
      <c r="CG24" s="1">
        <v>445.10823333333298</v>
      </c>
      <c r="CH24" s="1">
        <v>1399.979</v>
      </c>
      <c r="CI24" s="1">
        <v>0.89998929999999999</v>
      </c>
      <c r="CJ24" s="1">
        <v>0.10001064</v>
      </c>
      <c r="CK24" s="1">
        <v>0</v>
      </c>
      <c r="CL24" s="1">
        <v>817.28943333333302</v>
      </c>
      <c r="CM24" s="1">
        <v>4.9993800000000004</v>
      </c>
      <c r="CN24" s="1">
        <v>11586.5566666667</v>
      </c>
      <c r="CO24" s="1">
        <v>11164.1366666667</v>
      </c>
      <c r="CP24" s="1">
        <v>46.561999999999998</v>
      </c>
      <c r="CQ24" s="1">
        <v>48.276866666666699</v>
      </c>
      <c r="CR24" s="1">
        <v>47</v>
      </c>
      <c r="CS24" s="1">
        <v>48.589300000000001</v>
      </c>
      <c r="CT24" s="1">
        <v>48.936999999999998</v>
      </c>
      <c r="CU24" s="1">
        <v>1255.4639999999999</v>
      </c>
      <c r="CV24" s="1">
        <v>139.51499999999999</v>
      </c>
      <c r="CW24" s="1">
        <v>0</v>
      </c>
      <c r="CX24" s="1">
        <v>919.79999995231606</v>
      </c>
      <c r="CY24" s="1">
        <v>0</v>
      </c>
      <c r="CZ24" s="1">
        <v>817.26292000000001</v>
      </c>
      <c r="DA24" s="1">
        <v>-4.4940769047403899</v>
      </c>
      <c r="DB24" s="1">
        <v>-56.469230510447801</v>
      </c>
      <c r="DC24" s="1">
        <v>11586.183999999999</v>
      </c>
      <c r="DD24" s="1">
        <v>15</v>
      </c>
      <c r="DE24" s="1">
        <v>1607540568.5</v>
      </c>
      <c r="DF24" s="1" t="s">
        <v>267</v>
      </c>
      <c r="DG24" s="1">
        <v>1607540568.5</v>
      </c>
      <c r="DH24" s="1">
        <v>1607540568.5</v>
      </c>
      <c r="DI24" s="1">
        <v>1</v>
      </c>
      <c r="DJ24" s="1">
        <v>-0.17799999999999999</v>
      </c>
      <c r="DK24" s="1">
        <v>-0.29399999999999998</v>
      </c>
      <c r="DL24" s="1">
        <v>1.9930000000000001</v>
      </c>
      <c r="DM24" s="1">
        <v>8.9999999999999993E-3</v>
      </c>
      <c r="DN24" s="1">
        <v>400</v>
      </c>
      <c r="DO24" s="1">
        <v>0</v>
      </c>
      <c r="DP24" s="1">
        <v>0.33</v>
      </c>
      <c r="DQ24" s="1">
        <v>0.17</v>
      </c>
      <c r="DR24" s="1">
        <v>5.3330660326163102</v>
      </c>
      <c r="DS24" s="1">
        <v>7.5475165515270001E-3</v>
      </c>
      <c r="DT24" s="1">
        <v>1.2447655368255E-2</v>
      </c>
      <c r="DU24" s="1">
        <v>1</v>
      </c>
      <c r="DV24" s="1">
        <v>-7.5272403225806404</v>
      </c>
      <c r="DW24" s="1">
        <v>5.59166129032495E-2</v>
      </c>
      <c r="DX24" s="1">
        <v>1.52672080562041E-2</v>
      </c>
      <c r="DY24" s="1">
        <v>1</v>
      </c>
      <c r="DZ24" s="1">
        <v>2.8655696774193502</v>
      </c>
      <c r="EA24" s="1">
        <v>-0.12126193548388201</v>
      </c>
      <c r="EB24" s="1">
        <v>9.0678024808343496E-3</v>
      </c>
      <c r="EC24" s="1">
        <v>1</v>
      </c>
      <c r="ED24" s="1">
        <v>3</v>
      </c>
      <c r="EE24" s="1">
        <v>3</v>
      </c>
      <c r="EF24" s="1" t="s">
        <v>304</v>
      </c>
      <c r="EG24" s="1">
        <v>100</v>
      </c>
      <c r="EH24" s="1">
        <v>100</v>
      </c>
      <c r="EI24" s="1">
        <v>1.9930000000000001</v>
      </c>
      <c r="EJ24" s="1">
        <v>8.8999999999999999E-3</v>
      </c>
      <c r="EK24" s="1">
        <v>1.9932999999999801</v>
      </c>
      <c r="EL24" s="1">
        <v>0</v>
      </c>
      <c r="EM24" s="1">
        <v>0</v>
      </c>
      <c r="EN24" s="1">
        <v>0</v>
      </c>
      <c r="EO24" s="1">
        <v>8.8662000000000497E-3</v>
      </c>
      <c r="EP24" s="1">
        <v>0</v>
      </c>
      <c r="EQ24" s="1">
        <v>0</v>
      </c>
      <c r="ER24" s="1">
        <v>0</v>
      </c>
      <c r="ES24" s="1">
        <v>-1</v>
      </c>
      <c r="ET24" s="1">
        <v>-1</v>
      </c>
      <c r="EU24" s="1">
        <v>-1</v>
      </c>
      <c r="EV24" s="1">
        <v>-1</v>
      </c>
      <c r="EW24" s="1">
        <v>71.7</v>
      </c>
      <c r="EX24" s="1">
        <v>71.7</v>
      </c>
      <c r="EY24" s="1">
        <v>2</v>
      </c>
      <c r="EZ24" s="1">
        <v>488.24</v>
      </c>
      <c r="FA24" s="1">
        <v>505.83100000000002</v>
      </c>
      <c r="FB24" s="1">
        <v>36.484900000000003</v>
      </c>
      <c r="FC24" s="1">
        <v>34.103000000000002</v>
      </c>
      <c r="FD24" s="1">
        <v>30.0002</v>
      </c>
      <c r="FE24" s="1">
        <v>33.628100000000003</v>
      </c>
      <c r="FF24" s="1">
        <v>33.650700000000001</v>
      </c>
      <c r="FG24" s="1">
        <v>20.547899999999998</v>
      </c>
      <c r="FH24" s="1">
        <v>100</v>
      </c>
      <c r="FI24" s="1">
        <v>0</v>
      </c>
      <c r="FJ24" s="1">
        <v>-999.9</v>
      </c>
      <c r="FK24" s="1">
        <v>400</v>
      </c>
      <c r="FL24" s="1">
        <v>63.4848</v>
      </c>
      <c r="FM24" s="1">
        <v>101.114</v>
      </c>
      <c r="FN24" s="1">
        <v>100.37</v>
      </c>
    </row>
    <row r="25" spans="1:170" ht="15.75" customHeight="1" x14ac:dyDescent="0.25">
      <c r="A25" s="1">
        <v>9</v>
      </c>
      <c r="B25" s="1">
        <v>1607545138</v>
      </c>
      <c r="C25" s="1">
        <v>4081</v>
      </c>
      <c r="D25" s="1" t="s">
        <v>305</v>
      </c>
      <c r="E25" s="1" t="s">
        <v>306</v>
      </c>
      <c r="F25" s="1" t="s">
        <v>307</v>
      </c>
      <c r="G25" s="1" t="s">
        <v>297</v>
      </c>
      <c r="H25" s="1">
        <v>1607545130.25</v>
      </c>
      <c r="I25" s="1">
        <f t="shared" si="0"/>
        <v>1.0341814423949332E-2</v>
      </c>
      <c r="J25" s="1">
        <f t="shared" si="1"/>
        <v>9.0998793234087945</v>
      </c>
      <c r="K25" s="1">
        <f t="shared" si="2"/>
        <v>384.31526666666701</v>
      </c>
      <c r="L25" s="1">
        <f t="shared" si="3"/>
        <v>290.35640854435235</v>
      </c>
      <c r="M25" s="1">
        <f t="shared" si="4"/>
        <v>29.572164639421175</v>
      </c>
      <c r="N25" s="1">
        <f t="shared" si="5"/>
        <v>39.141668669502444</v>
      </c>
      <c r="O25" s="1">
        <f t="shared" si="6"/>
        <v>0.22200097546050726</v>
      </c>
      <c r="P25" s="1">
        <f t="shared" si="7"/>
        <v>2.9571750200729303</v>
      </c>
      <c r="Q25" s="1">
        <f t="shared" si="8"/>
        <v>0.21314030838920589</v>
      </c>
      <c r="R25" s="1">
        <f t="shared" si="9"/>
        <v>0.13397932037535873</v>
      </c>
      <c r="S25" s="1">
        <f t="shared" si="10"/>
        <v>231.28921187659142</v>
      </c>
      <c r="T25" s="1">
        <f t="shared" si="11"/>
        <v>35.870932220887426</v>
      </c>
      <c r="U25" s="1">
        <f t="shared" si="12"/>
        <v>36.219053333333299</v>
      </c>
      <c r="V25" s="1">
        <f t="shared" si="13"/>
        <v>6.0410478525171554</v>
      </c>
      <c r="W25" s="1">
        <f t="shared" si="14"/>
        <v>20.058033547464518</v>
      </c>
      <c r="X25" s="1">
        <f t="shared" si="15"/>
        <v>1.2768096515540173</v>
      </c>
      <c r="Y25" s="1">
        <f t="shared" si="16"/>
        <v>6.3655774058440304</v>
      </c>
      <c r="Z25" s="1">
        <f t="shared" si="17"/>
        <v>4.7642382009631383</v>
      </c>
      <c r="AA25" s="1">
        <f t="shared" si="18"/>
        <v>-456.07401609616551</v>
      </c>
      <c r="AB25" s="1">
        <f t="shared" si="19"/>
        <v>152.50701549984524</v>
      </c>
      <c r="AC25" s="1">
        <f t="shared" si="20"/>
        <v>12.244399884589498</v>
      </c>
      <c r="AD25" s="1">
        <f t="shared" si="21"/>
        <v>-60.033388835139363</v>
      </c>
      <c r="AE25" s="1">
        <v>0</v>
      </c>
      <c r="AF25" s="1">
        <v>0</v>
      </c>
      <c r="AG25" s="1">
        <f t="shared" si="22"/>
        <v>1</v>
      </c>
      <c r="AH25" s="1">
        <f t="shared" si="23"/>
        <v>0</v>
      </c>
      <c r="AI25" s="1">
        <f t="shared" si="24"/>
        <v>51955.642790913858</v>
      </c>
      <c r="AJ25" s="1" t="s">
        <v>263</v>
      </c>
      <c r="AK25" s="1">
        <v>715.47692307692296</v>
      </c>
      <c r="AL25" s="1">
        <v>3262.08</v>
      </c>
      <c r="AM25" s="1">
        <f t="shared" si="25"/>
        <v>2546.603076923077</v>
      </c>
      <c r="AN25" s="1">
        <f t="shared" si="26"/>
        <v>0.78066849277855754</v>
      </c>
      <c r="AO25" s="1">
        <v>-0.57774747981622299</v>
      </c>
      <c r="AP25" s="1" t="s">
        <v>308</v>
      </c>
      <c r="AQ25" s="1">
        <v>1638.2508</v>
      </c>
      <c r="AR25" s="1">
        <v>1880.85</v>
      </c>
      <c r="AS25" s="1">
        <f t="shared" si="27"/>
        <v>0.128983810511205</v>
      </c>
      <c r="AT25" s="1">
        <v>0.5</v>
      </c>
      <c r="AU25" s="1">
        <f t="shared" si="28"/>
        <v>1180.176261853348</v>
      </c>
      <c r="AV25" s="1">
        <f t="shared" si="29"/>
        <v>9.0998793234087945</v>
      </c>
      <c r="AW25" s="1">
        <f t="shared" si="30"/>
        <v>76.111815664357252</v>
      </c>
      <c r="AX25" s="1">
        <f t="shared" si="31"/>
        <v>0.64116755722146912</v>
      </c>
      <c r="AY25" s="1">
        <f t="shared" si="32"/>
        <v>8.2001537533277265E-3</v>
      </c>
      <c r="AZ25" s="1">
        <f t="shared" si="33"/>
        <v>0.73436478188053278</v>
      </c>
      <c r="BA25" s="1" t="s">
        <v>309</v>
      </c>
      <c r="BB25" s="1">
        <v>674.91</v>
      </c>
      <c r="BC25" s="1">
        <f t="shared" si="34"/>
        <v>1205.94</v>
      </c>
      <c r="BD25" s="1">
        <f t="shared" si="35"/>
        <v>0.20117020747300851</v>
      </c>
      <c r="BE25" s="1">
        <f t="shared" si="36"/>
        <v>0.53387678428553209</v>
      </c>
      <c r="BF25" s="1">
        <f t="shared" si="37"/>
        <v>0.20817299181180002</v>
      </c>
      <c r="BG25" s="1">
        <f t="shared" si="38"/>
        <v>0.54238134419788175</v>
      </c>
      <c r="BH25" s="1">
        <f t="shared" si="39"/>
        <v>1399.98966666667</v>
      </c>
      <c r="BI25" s="1">
        <f t="shared" si="40"/>
        <v>1180.176261853348</v>
      </c>
      <c r="BJ25" s="1">
        <f t="shared" si="41"/>
        <v>0.84298926624459258</v>
      </c>
      <c r="BK25" s="1">
        <f t="shared" si="42"/>
        <v>0.19597853248918512</v>
      </c>
      <c r="BL25" s="1">
        <v>6</v>
      </c>
      <c r="BM25" s="1">
        <v>0.5</v>
      </c>
      <c r="BN25" s="1" t="s">
        <v>266</v>
      </c>
      <c r="BO25" s="1">
        <v>2</v>
      </c>
      <c r="BP25" s="1">
        <v>1607545130.25</v>
      </c>
      <c r="BQ25" s="1">
        <v>384.31526666666701</v>
      </c>
      <c r="BR25" s="1">
        <v>400.00383333333298</v>
      </c>
      <c r="BS25" s="1">
        <v>12.5364466666667</v>
      </c>
      <c r="BT25" s="1">
        <v>0.28240276666666703</v>
      </c>
      <c r="BU25" s="1">
        <v>382.322</v>
      </c>
      <c r="BV25" s="1">
        <v>12.52759</v>
      </c>
      <c r="BW25" s="1">
        <v>500.02260000000001</v>
      </c>
      <c r="BX25" s="1">
        <v>101.747666666667</v>
      </c>
      <c r="BY25" s="1">
        <v>0.10014439999999999</v>
      </c>
      <c r="BZ25" s="1">
        <v>37.175646666666701</v>
      </c>
      <c r="CA25" s="1">
        <v>36.219053333333299</v>
      </c>
      <c r="CB25" s="1">
        <v>999.9</v>
      </c>
      <c r="CC25" s="1">
        <v>0</v>
      </c>
      <c r="CD25" s="1">
        <v>0</v>
      </c>
      <c r="CE25" s="1">
        <v>9983.8473333333295</v>
      </c>
      <c r="CF25" s="1">
        <v>0</v>
      </c>
      <c r="CG25" s="1">
        <v>392.26690000000002</v>
      </c>
      <c r="CH25" s="1">
        <v>1399.98966666667</v>
      </c>
      <c r="CI25" s="1">
        <v>0.90000006666666699</v>
      </c>
      <c r="CJ25" s="1">
        <v>9.9999879999999999E-2</v>
      </c>
      <c r="CK25" s="1">
        <v>0</v>
      </c>
      <c r="CL25" s="1">
        <v>1639.10533333333</v>
      </c>
      <c r="CM25" s="1">
        <v>4.9993800000000004</v>
      </c>
      <c r="CN25" s="1">
        <v>22899.8066666667</v>
      </c>
      <c r="CO25" s="1">
        <v>11164.26</v>
      </c>
      <c r="CP25" s="1">
        <v>46.186999999999998</v>
      </c>
      <c r="CQ25" s="1">
        <v>47.811999999999998</v>
      </c>
      <c r="CR25" s="1">
        <v>46.625</v>
      </c>
      <c r="CS25" s="1">
        <v>48.186999999999998</v>
      </c>
      <c r="CT25" s="1">
        <v>48.625</v>
      </c>
      <c r="CU25" s="1">
        <v>1255.49166666667</v>
      </c>
      <c r="CV25" s="1">
        <v>139.49799999999999</v>
      </c>
      <c r="CW25" s="1">
        <v>0</v>
      </c>
      <c r="CX25" s="1">
        <v>264.80000019073498</v>
      </c>
      <c r="CY25" s="1">
        <v>0</v>
      </c>
      <c r="CZ25" s="1">
        <v>1638.2508</v>
      </c>
      <c r="DA25" s="1">
        <v>-82.329230657391506</v>
      </c>
      <c r="DB25" s="1">
        <v>-1190.2230751469799</v>
      </c>
      <c r="DC25" s="1">
        <v>22888.184000000001</v>
      </c>
      <c r="DD25" s="1">
        <v>15</v>
      </c>
      <c r="DE25" s="1">
        <v>1607540568.5</v>
      </c>
      <c r="DF25" s="1" t="s">
        <v>267</v>
      </c>
      <c r="DG25" s="1">
        <v>1607540568.5</v>
      </c>
      <c r="DH25" s="1">
        <v>1607540568.5</v>
      </c>
      <c r="DI25" s="1">
        <v>1</v>
      </c>
      <c r="DJ25" s="1">
        <v>-0.17799999999999999</v>
      </c>
      <c r="DK25" s="1">
        <v>-0.29399999999999998</v>
      </c>
      <c r="DL25" s="1">
        <v>1.9930000000000001</v>
      </c>
      <c r="DM25" s="1">
        <v>8.9999999999999993E-3</v>
      </c>
      <c r="DN25" s="1">
        <v>400</v>
      </c>
      <c r="DO25" s="1">
        <v>0</v>
      </c>
      <c r="DP25" s="1">
        <v>0.33</v>
      </c>
      <c r="DQ25" s="1">
        <v>0.17</v>
      </c>
      <c r="DR25" s="1">
        <v>9.1009558976212492</v>
      </c>
      <c r="DS25" s="1">
        <v>-0.28026431054920298</v>
      </c>
      <c r="DT25" s="1">
        <v>3.1992336138880799E-2</v>
      </c>
      <c r="DU25" s="1">
        <v>1</v>
      </c>
      <c r="DV25" s="1">
        <v>-15.689893548387101</v>
      </c>
      <c r="DW25" s="1">
        <v>0.59615806451613296</v>
      </c>
      <c r="DX25" s="1">
        <v>5.3076165208268501E-2</v>
      </c>
      <c r="DY25" s="1">
        <v>0</v>
      </c>
      <c r="DZ25" s="1">
        <v>12.256906451612901</v>
      </c>
      <c r="EA25" s="1">
        <v>-0.70019032258064795</v>
      </c>
      <c r="EB25" s="1">
        <v>5.2206704151638403E-2</v>
      </c>
      <c r="EC25" s="1">
        <v>0</v>
      </c>
      <c r="ED25" s="1">
        <v>1</v>
      </c>
      <c r="EE25" s="1">
        <v>3</v>
      </c>
      <c r="EF25" s="1" t="s">
        <v>268</v>
      </c>
      <c r="EG25" s="1">
        <v>100</v>
      </c>
      <c r="EH25" s="1">
        <v>100</v>
      </c>
      <c r="EI25" s="1">
        <v>1.9930000000000001</v>
      </c>
      <c r="EJ25" s="1">
        <v>8.8000000000000005E-3</v>
      </c>
      <c r="EK25" s="1">
        <v>1.9932999999999801</v>
      </c>
      <c r="EL25" s="1">
        <v>0</v>
      </c>
      <c r="EM25" s="1">
        <v>0</v>
      </c>
      <c r="EN25" s="1">
        <v>0</v>
      </c>
      <c r="EO25" s="1">
        <v>8.8662000000000497E-3</v>
      </c>
      <c r="EP25" s="1">
        <v>0</v>
      </c>
      <c r="EQ25" s="1">
        <v>0</v>
      </c>
      <c r="ER25" s="1">
        <v>0</v>
      </c>
      <c r="ES25" s="1">
        <v>-1</v>
      </c>
      <c r="ET25" s="1">
        <v>-1</v>
      </c>
      <c r="EU25" s="1">
        <v>-1</v>
      </c>
      <c r="EV25" s="1">
        <v>-1</v>
      </c>
      <c r="EW25" s="1">
        <v>76.2</v>
      </c>
      <c r="EX25" s="1">
        <v>76.2</v>
      </c>
      <c r="EY25" s="1">
        <v>2</v>
      </c>
      <c r="EZ25" s="1">
        <v>493</v>
      </c>
      <c r="FA25" s="1">
        <v>507.33100000000002</v>
      </c>
      <c r="FB25" s="1">
        <v>36.461799999999997</v>
      </c>
      <c r="FC25" s="1">
        <v>33.8688</v>
      </c>
      <c r="FD25" s="1">
        <v>29.9998</v>
      </c>
      <c r="FE25" s="1">
        <v>33.481099999999998</v>
      </c>
      <c r="FF25" s="1">
        <v>33.499400000000001</v>
      </c>
      <c r="FG25" s="1">
        <v>20.5623</v>
      </c>
      <c r="FH25" s="1">
        <v>100</v>
      </c>
      <c r="FI25" s="1">
        <v>0</v>
      </c>
      <c r="FJ25" s="1">
        <v>-999.9</v>
      </c>
      <c r="FK25" s="1">
        <v>400</v>
      </c>
      <c r="FL25" s="1">
        <v>63.4848</v>
      </c>
      <c r="FM25" s="1">
        <v>101.16800000000001</v>
      </c>
      <c r="FN25" s="1">
        <v>100.437</v>
      </c>
    </row>
    <row r="26" spans="1:170" ht="15.75" customHeight="1" x14ac:dyDescent="0.25">
      <c r="A26" s="1">
        <v>10</v>
      </c>
      <c r="B26" s="1">
        <v>1607545396.5999999</v>
      </c>
      <c r="C26" s="1">
        <v>4339.5999999046298</v>
      </c>
      <c r="D26" s="1" t="s">
        <v>310</v>
      </c>
      <c r="E26" s="1" t="s">
        <v>311</v>
      </c>
      <c r="F26" s="1" t="s">
        <v>307</v>
      </c>
      <c r="G26" s="1" t="s">
        <v>297</v>
      </c>
      <c r="H26" s="1">
        <v>1607545388.8499999</v>
      </c>
      <c r="I26" s="1">
        <f t="shared" si="0"/>
        <v>3.4254053413824547E-3</v>
      </c>
      <c r="J26" s="1">
        <f t="shared" si="1"/>
        <v>2.2136961515564479</v>
      </c>
      <c r="K26" s="1">
        <f t="shared" si="2"/>
        <v>395.70929999999998</v>
      </c>
      <c r="L26" s="1">
        <f t="shared" si="3"/>
        <v>300.3650641512653</v>
      </c>
      <c r="M26" s="1">
        <f t="shared" si="4"/>
        <v>30.585346514209515</v>
      </c>
      <c r="N26" s="1">
        <f t="shared" si="5"/>
        <v>40.293987230486316</v>
      </c>
      <c r="O26" s="1">
        <f t="shared" si="6"/>
        <v>5.7684437061969851E-2</v>
      </c>
      <c r="P26" s="1">
        <f t="shared" si="7"/>
        <v>2.9591270646729075</v>
      </c>
      <c r="Q26" s="1">
        <f t="shared" si="8"/>
        <v>5.706694135919009E-2</v>
      </c>
      <c r="R26" s="1">
        <f t="shared" si="9"/>
        <v>3.5721766960736707E-2</v>
      </c>
      <c r="S26" s="1">
        <f t="shared" si="10"/>
        <v>231.29267275401918</v>
      </c>
      <c r="T26" s="1">
        <f t="shared" si="11"/>
        <v>37.829353333150998</v>
      </c>
      <c r="U26" s="1">
        <f t="shared" si="12"/>
        <v>37.140606666666699</v>
      </c>
      <c r="V26" s="1">
        <f t="shared" si="13"/>
        <v>6.3534281978825442</v>
      </c>
      <c r="W26" s="1">
        <f t="shared" si="14"/>
        <v>6.9249825894377848</v>
      </c>
      <c r="X26" s="1">
        <f t="shared" si="15"/>
        <v>0.44536181472100356</v>
      </c>
      <c r="Y26" s="1">
        <f t="shared" si="16"/>
        <v>6.4312337102519841</v>
      </c>
      <c r="Z26" s="1">
        <f t="shared" si="17"/>
        <v>5.9080663831615405</v>
      </c>
      <c r="AA26" s="1">
        <f t="shared" si="18"/>
        <v>-151.06037555496624</v>
      </c>
      <c r="AB26" s="1">
        <f t="shared" si="19"/>
        <v>35.640082961454254</v>
      </c>
      <c r="AC26" s="1">
        <f t="shared" si="20"/>
        <v>2.8749574439790138</v>
      </c>
      <c r="AD26" s="1">
        <f t="shared" si="21"/>
        <v>118.74733760448621</v>
      </c>
      <c r="AE26" s="1">
        <v>0</v>
      </c>
      <c r="AF26" s="1">
        <v>0</v>
      </c>
      <c r="AG26" s="1">
        <f t="shared" si="22"/>
        <v>1</v>
      </c>
      <c r="AH26" s="1">
        <f t="shared" si="23"/>
        <v>0</v>
      </c>
      <c r="AI26" s="1">
        <f t="shared" si="24"/>
        <v>51978.868749402085</v>
      </c>
      <c r="AJ26" s="1" t="s">
        <v>263</v>
      </c>
      <c r="AK26" s="1">
        <v>715.47692307692296</v>
      </c>
      <c r="AL26" s="1">
        <v>3262.08</v>
      </c>
      <c r="AM26" s="1">
        <f t="shared" si="25"/>
        <v>2546.603076923077</v>
      </c>
      <c r="AN26" s="1">
        <f t="shared" si="26"/>
        <v>0.78066849277855754</v>
      </c>
      <c r="AO26" s="1">
        <v>-0.57774747981622299</v>
      </c>
      <c r="AP26" s="1" t="s">
        <v>312</v>
      </c>
      <c r="AQ26" s="1">
        <v>1676.1426923076899</v>
      </c>
      <c r="AR26" s="1">
        <v>1752.6</v>
      </c>
      <c r="AS26" s="1">
        <f t="shared" si="27"/>
        <v>4.3625075711691164E-2</v>
      </c>
      <c r="AT26" s="1">
        <v>0.5</v>
      </c>
      <c r="AU26" s="1">
        <f t="shared" si="28"/>
        <v>1180.19421185333</v>
      </c>
      <c r="AV26" s="1">
        <f t="shared" si="29"/>
        <v>2.2136961515564479</v>
      </c>
      <c r="AW26" s="1">
        <f t="shared" si="30"/>
        <v>25.743030923300601</v>
      </c>
      <c r="AX26" s="1">
        <f t="shared" si="31"/>
        <v>0.49305603103959827</v>
      </c>
      <c r="AY26" s="1">
        <f t="shared" si="32"/>
        <v>2.3652409097898379E-3</v>
      </c>
      <c r="AZ26" s="1">
        <f t="shared" si="33"/>
        <v>0.86128038343033209</v>
      </c>
      <c r="BA26" s="1" t="s">
        <v>313</v>
      </c>
      <c r="BB26" s="1">
        <v>888.47</v>
      </c>
      <c r="BC26" s="1">
        <f t="shared" si="34"/>
        <v>864.12999999999988</v>
      </c>
      <c r="BD26" s="1">
        <f t="shared" si="35"/>
        <v>8.8478941469813582E-2</v>
      </c>
      <c r="BE26" s="1">
        <f t="shared" si="36"/>
        <v>0.63594272016043085</v>
      </c>
      <c r="BF26" s="1">
        <f t="shared" si="37"/>
        <v>7.3720573183216134E-2</v>
      </c>
      <c r="BG26" s="1">
        <f t="shared" si="38"/>
        <v>0.59274254935080939</v>
      </c>
      <c r="BH26" s="1">
        <f t="shared" si="39"/>
        <v>1400.011</v>
      </c>
      <c r="BI26" s="1">
        <f t="shared" si="40"/>
        <v>1180.19421185333</v>
      </c>
      <c r="BJ26" s="1">
        <f t="shared" si="41"/>
        <v>0.84298924212261905</v>
      </c>
      <c r="BK26" s="1">
        <f t="shared" si="42"/>
        <v>0.19597848424523823</v>
      </c>
      <c r="BL26" s="1">
        <v>6</v>
      </c>
      <c r="BM26" s="1">
        <v>0.5</v>
      </c>
      <c r="BN26" s="1" t="s">
        <v>266</v>
      </c>
      <c r="BO26" s="1">
        <v>2</v>
      </c>
      <c r="BP26" s="1">
        <v>1607545388.8499999</v>
      </c>
      <c r="BQ26" s="1">
        <v>395.70929999999998</v>
      </c>
      <c r="BR26" s="1">
        <v>399.99220000000003</v>
      </c>
      <c r="BS26" s="1">
        <v>4.3737000000000004</v>
      </c>
      <c r="BT26" s="1">
        <v>0.28128056666666701</v>
      </c>
      <c r="BU26" s="1">
        <v>393.715933333333</v>
      </c>
      <c r="BV26" s="1">
        <v>4.3648326666666701</v>
      </c>
      <c r="BW26" s="1">
        <v>500.01086666666703</v>
      </c>
      <c r="BX26" s="1">
        <v>101.72726666666701</v>
      </c>
      <c r="BY26" s="1">
        <v>9.99767933333333E-2</v>
      </c>
      <c r="BZ26" s="1">
        <v>37.36401</v>
      </c>
      <c r="CA26" s="1">
        <v>37.140606666666699</v>
      </c>
      <c r="CB26" s="1">
        <v>999.9</v>
      </c>
      <c r="CC26" s="1">
        <v>0</v>
      </c>
      <c r="CD26" s="1">
        <v>0</v>
      </c>
      <c r="CE26" s="1">
        <v>9996.9116666666705</v>
      </c>
      <c r="CF26" s="1">
        <v>0</v>
      </c>
      <c r="CG26" s="1">
        <v>356.28289999999998</v>
      </c>
      <c r="CH26" s="1">
        <v>1400.011</v>
      </c>
      <c r="CI26" s="1">
        <v>0.90000073333333297</v>
      </c>
      <c r="CJ26" s="1">
        <v>9.9999336666666702E-2</v>
      </c>
      <c r="CK26" s="1">
        <v>0</v>
      </c>
      <c r="CL26" s="1">
        <v>1676.39233333333</v>
      </c>
      <c r="CM26" s="1">
        <v>4.9993800000000004</v>
      </c>
      <c r="CN26" s="1">
        <v>23320.196666666699</v>
      </c>
      <c r="CO26" s="1">
        <v>11164.4233333333</v>
      </c>
      <c r="CP26" s="1">
        <v>46.311999999999998</v>
      </c>
      <c r="CQ26" s="1">
        <v>47.924599999999998</v>
      </c>
      <c r="CR26" s="1">
        <v>46.686999999999998</v>
      </c>
      <c r="CS26" s="1">
        <v>48.311999999999998</v>
      </c>
      <c r="CT26" s="1">
        <v>48.686999999999998</v>
      </c>
      <c r="CU26" s="1">
        <v>1255.5119999999999</v>
      </c>
      <c r="CV26" s="1">
        <v>139.499</v>
      </c>
      <c r="CW26" s="1">
        <v>0</v>
      </c>
      <c r="CX26" s="1">
        <v>257.700000047684</v>
      </c>
      <c r="CY26" s="1">
        <v>0</v>
      </c>
      <c r="CZ26" s="1">
        <v>1676.1426923076899</v>
      </c>
      <c r="DA26" s="1">
        <v>-71.644102550379998</v>
      </c>
      <c r="DB26" s="1">
        <v>-985.49059848233503</v>
      </c>
      <c r="DC26" s="1">
        <v>23316.692307692301</v>
      </c>
      <c r="DD26" s="1">
        <v>15</v>
      </c>
      <c r="DE26" s="1">
        <v>1607540568.5</v>
      </c>
      <c r="DF26" s="1" t="s">
        <v>267</v>
      </c>
      <c r="DG26" s="1">
        <v>1607540568.5</v>
      </c>
      <c r="DH26" s="1">
        <v>1607540568.5</v>
      </c>
      <c r="DI26" s="1">
        <v>1</v>
      </c>
      <c r="DJ26" s="1">
        <v>-0.17799999999999999</v>
      </c>
      <c r="DK26" s="1">
        <v>-0.29399999999999998</v>
      </c>
      <c r="DL26" s="1">
        <v>1.9930000000000001</v>
      </c>
      <c r="DM26" s="1">
        <v>8.9999999999999993E-3</v>
      </c>
      <c r="DN26" s="1">
        <v>400</v>
      </c>
      <c r="DO26" s="1">
        <v>0</v>
      </c>
      <c r="DP26" s="1">
        <v>0.33</v>
      </c>
      <c r="DQ26" s="1">
        <v>0.17</v>
      </c>
      <c r="DR26" s="1">
        <v>2.21926098321235</v>
      </c>
      <c r="DS26" s="1">
        <v>-0.51980624472883896</v>
      </c>
      <c r="DT26" s="1">
        <v>4.6639164050027701E-2</v>
      </c>
      <c r="DU26" s="1">
        <v>0</v>
      </c>
      <c r="DV26" s="1">
        <v>-4.2866803225806498</v>
      </c>
      <c r="DW26" s="1">
        <v>0.66633532258065498</v>
      </c>
      <c r="DX26" s="1">
        <v>5.7922391318254302E-2</v>
      </c>
      <c r="DY26" s="1">
        <v>0</v>
      </c>
      <c r="DZ26" s="1">
        <v>4.0931690322580696</v>
      </c>
      <c r="EA26" s="1">
        <v>-5.7975967741946598E-2</v>
      </c>
      <c r="EB26" s="1">
        <v>4.4592002428025697E-3</v>
      </c>
      <c r="EC26" s="1">
        <v>1</v>
      </c>
      <c r="ED26" s="1">
        <v>1</v>
      </c>
      <c r="EE26" s="1">
        <v>3</v>
      </c>
      <c r="EF26" s="1" t="s">
        <v>268</v>
      </c>
      <c r="EG26" s="1">
        <v>100</v>
      </c>
      <c r="EH26" s="1">
        <v>100</v>
      </c>
      <c r="EI26" s="1">
        <v>1.9930000000000001</v>
      </c>
      <c r="EJ26" s="1">
        <v>8.8999999999999999E-3</v>
      </c>
      <c r="EK26" s="1">
        <v>1.9932999999999801</v>
      </c>
      <c r="EL26" s="1">
        <v>0</v>
      </c>
      <c r="EM26" s="1">
        <v>0</v>
      </c>
      <c r="EN26" s="1">
        <v>0</v>
      </c>
      <c r="EO26" s="1">
        <v>8.8662000000000497E-3</v>
      </c>
      <c r="EP26" s="1">
        <v>0</v>
      </c>
      <c r="EQ26" s="1">
        <v>0</v>
      </c>
      <c r="ER26" s="1">
        <v>0</v>
      </c>
      <c r="ES26" s="1">
        <v>-1</v>
      </c>
      <c r="ET26" s="1">
        <v>-1</v>
      </c>
      <c r="EU26" s="1">
        <v>-1</v>
      </c>
      <c r="EV26" s="1">
        <v>-1</v>
      </c>
      <c r="EW26" s="1">
        <v>80.5</v>
      </c>
      <c r="EX26" s="1">
        <v>80.5</v>
      </c>
      <c r="EY26" s="1">
        <v>2</v>
      </c>
      <c r="EZ26" s="1">
        <v>485.03699999999998</v>
      </c>
      <c r="FA26" s="1">
        <v>505.61200000000002</v>
      </c>
      <c r="FB26" s="1">
        <v>36.391399999999997</v>
      </c>
      <c r="FC26" s="1">
        <v>33.886200000000002</v>
      </c>
      <c r="FD26" s="1">
        <v>30.000399999999999</v>
      </c>
      <c r="FE26" s="1">
        <v>33.471400000000003</v>
      </c>
      <c r="FF26" s="1">
        <v>33.502800000000001</v>
      </c>
      <c r="FG26" s="1">
        <v>20.565799999999999</v>
      </c>
      <c r="FH26" s="1">
        <v>100</v>
      </c>
      <c r="FI26" s="1">
        <v>0</v>
      </c>
      <c r="FJ26" s="1">
        <v>-999.9</v>
      </c>
      <c r="FK26" s="1">
        <v>400</v>
      </c>
      <c r="FL26" s="1">
        <v>63.4848</v>
      </c>
      <c r="FM26" s="1">
        <v>101.146</v>
      </c>
      <c r="FN26" s="1">
        <v>100.41</v>
      </c>
    </row>
    <row r="27" spans="1:170" ht="15.75" customHeight="1" x14ac:dyDescent="0.25">
      <c r="A27" s="1">
        <v>11</v>
      </c>
      <c r="B27" s="1">
        <v>1607545575.0999999</v>
      </c>
      <c r="C27" s="1">
        <v>4518.0999999046298</v>
      </c>
      <c r="D27" s="1" t="s">
        <v>314</v>
      </c>
      <c r="E27" s="1" t="s">
        <v>315</v>
      </c>
      <c r="F27" s="1" t="s">
        <v>286</v>
      </c>
      <c r="G27" s="1" t="s">
        <v>287</v>
      </c>
      <c r="H27" s="1">
        <v>1607545567.3499999</v>
      </c>
      <c r="I27" s="1">
        <f t="shared" si="0"/>
        <v>7.6517015222387101E-4</v>
      </c>
      <c r="J27" s="1">
        <f t="shared" si="1"/>
        <v>0.63715094155396235</v>
      </c>
      <c r="K27" s="1">
        <f t="shared" si="2"/>
        <v>398.85063333333301</v>
      </c>
      <c r="L27" s="1">
        <f t="shared" si="3"/>
        <v>274.51996537059051</v>
      </c>
      <c r="M27" s="1">
        <f t="shared" si="4"/>
        <v>27.951704897853887</v>
      </c>
      <c r="N27" s="1">
        <f t="shared" si="5"/>
        <v>40.611090658580572</v>
      </c>
      <c r="O27" s="1">
        <f t="shared" si="6"/>
        <v>1.153607319271017E-2</v>
      </c>
      <c r="P27" s="1">
        <f t="shared" si="7"/>
        <v>2.9622928487523321</v>
      </c>
      <c r="Q27" s="1">
        <f t="shared" si="8"/>
        <v>1.1511173037995294E-2</v>
      </c>
      <c r="R27" s="1">
        <f t="shared" si="9"/>
        <v>7.1967158061016345E-3</v>
      </c>
      <c r="S27" s="1">
        <f t="shared" si="10"/>
        <v>231.29275859511702</v>
      </c>
      <c r="T27" s="1">
        <f t="shared" si="11"/>
        <v>38.716497982709193</v>
      </c>
      <c r="U27" s="1">
        <f t="shared" si="12"/>
        <v>38.019743333333302</v>
      </c>
      <c r="V27" s="1">
        <f t="shared" si="13"/>
        <v>6.6644045179358304</v>
      </c>
      <c r="W27" s="1">
        <f t="shared" si="14"/>
        <v>1.8718806293908004</v>
      </c>
      <c r="X27" s="1">
        <f t="shared" si="15"/>
        <v>0.1217550502282017</v>
      </c>
      <c r="Y27" s="1">
        <f t="shared" si="16"/>
        <v>6.5044238567619894</v>
      </c>
      <c r="Z27" s="1">
        <f t="shared" si="17"/>
        <v>6.542649467707629</v>
      </c>
      <c r="AA27" s="1">
        <f t="shared" si="18"/>
        <v>-33.744003713072715</v>
      </c>
      <c r="AB27" s="1">
        <f t="shared" si="19"/>
        <v>-71.501221599218155</v>
      </c>
      <c r="AC27" s="1">
        <f t="shared" si="20"/>
        <v>-5.7919218298468689</v>
      </c>
      <c r="AD27" s="1">
        <f t="shared" si="21"/>
        <v>120.25561145297928</v>
      </c>
      <c r="AE27" s="1">
        <v>18</v>
      </c>
      <c r="AF27" s="1">
        <v>4</v>
      </c>
      <c r="AG27" s="1">
        <f t="shared" si="22"/>
        <v>1</v>
      </c>
      <c r="AH27" s="1">
        <f t="shared" si="23"/>
        <v>0</v>
      </c>
      <c r="AI27" s="1">
        <f t="shared" si="24"/>
        <v>52033.390392445974</v>
      </c>
      <c r="AJ27" s="1" t="s">
        <v>263</v>
      </c>
      <c r="AK27" s="1">
        <v>715.47692307692296</v>
      </c>
      <c r="AL27" s="1">
        <v>3262.08</v>
      </c>
      <c r="AM27" s="1">
        <f t="shared" si="25"/>
        <v>2546.603076923077</v>
      </c>
      <c r="AN27" s="1">
        <f t="shared" si="26"/>
        <v>0.78066849277855754</v>
      </c>
      <c r="AO27" s="1">
        <v>-0.57774747981622299</v>
      </c>
      <c r="AP27" s="1" t="s">
        <v>316</v>
      </c>
      <c r="AQ27" s="1">
        <v>810.02864</v>
      </c>
      <c r="AR27" s="1">
        <v>926.34</v>
      </c>
      <c r="AS27" s="1">
        <f t="shared" si="27"/>
        <v>0.12556011831508951</v>
      </c>
      <c r="AT27" s="1">
        <v>0.5</v>
      </c>
      <c r="AU27" s="1">
        <f t="shared" si="28"/>
        <v>1180.1919918534668</v>
      </c>
      <c r="AV27" s="1">
        <f t="shared" si="29"/>
        <v>0.63715094155396235</v>
      </c>
      <c r="AW27" s="1">
        <f t="shared" si="30"/>
        <v>74.092523065821226</v>
      </c>
      <c r="AX27" s="1">
        <f t="shared" si="31"/>
        <v>0.4007275946196861</v>
      </c>
      <c r="AY27" s="1">
        <f t="shared" si="32"/>
        <v>1.0294074436670365E-3</v>
      </c>
      <c r="AZ27" s="1">
        <f t="shared" si="33"/>
        <v>2.5214715979014182</v>
      </c>
      <c r="BA27" s="1" t="s">
        <v>317</v>
      </c>
      <c r="BB27" s="1">
        <v>555.13</v>
      </c>
      <c r="BC27" s="1">
        <f t="shared" si="34"/>
        <v>371.21000000000004</v>
      </c>
      <c r="BD27" s="1">
        <f t="shared" si="35"/>
        <v>0.31333035209180793</v>
      </c>
      <c r="BE27" s="1">
        <f t="shared" si="36"/>
        <v>0.86286780324719703</v>
      </c>
      <c r="BF27" s="1">
        <f t="shared" si="37"/>
        <v>0.55159661756444189</v>
      </c>
      <c r="BG27" s="1">
        <f t="shared" si="38"/>
        <v>0.91719829492319171</v>
      </c>
      <c r="BH27" s="1">
        <f t="shared" si="39"/>
        <v>1400.008</v>
      </c>
      <c r="BI27" s="1">
        <f t="shared" si="40"/>
        <v>1180.1919918534668</v>
      </c>
      <c r="BJ27" s="1">
        <f t="shared" si="41"/>
        <v>0.84298946281268883</v>
      </c>
      <c r="BK27" s="1">
        <f t="shared" si="42"/>
        <v>0.19597892562537778</v>
      </c>
      <c r="BL27" s="1">
        <v>6</v>
      </c>
      <c r="BM27" s="1">
        <v>0.5</v>
      </c>
      <c r="BN27" s="1" t="s">
        <v>266</v>
      </c>
      <c r="BO27" s="1">
        <v>2</v>
      </c>
      <c r="BP27" s="1">
        <v>1607545567.3499999</v>
      </c>
      <c r="BQ27" s="1">
        <v>398.85063333333301</v>
      </c>
      <c r="BR27" s="1">
        <v>399.98140000000001</v>
      </c>
      <c r="BS27" s="1">
        <v>1.1957836666666699</v>
      </c>
      <c r="BT27" s="1">
        <v>0.27871053333333301</v>
      </c>
      <c r="BU27" s="1">
        <v>396.85743333333301</v>
      </c>
      <c r="BV27" s="1">
        <v>1.1869190000000001</v>
      </c>
      <c r="BW27" s="1">
        <v>500.01803333333299</v>
      </c>
      <c r="BX27" s="1">
        <v>101.720333333333</v>
      </c>
      <c r="BY27" s="1">
        <v>9.9965456666666605E-2</v>
      </c>
      <c r="BZ27" s="1">
        <v>37.572029999999998</v>
      </c>
      <c r="CA27" s="1">
        <v>38.019743333333302</v>
      </c>
      <c r="CB27" s="1">
        <v>999.9</v>
      </c>
      <c r="CC27" s="1">
        <v>0</v>
      </c>
      <c r="CD27" s="1">
        <v>0</v>
      </c>
      <c r="CE27" s="1">
        <v>10015.553</v>
      </c>
      <c r="CF27" s="1">
        <v>0</v>
      </c>
      <c r="CG27" s="1">
        <v>674.82249999999999</v>
      </c>
      <c r="CH27" s="1">
        <v>1400.008</v>
      </c>
      <c r="CI27" s="1">
        <v>0.89999373333333299</v>
      </c>
      <c r="CJ27" s="1">
        <v>0.100006256666667</v>
      </c>
      <c r="CK27" s="1">
        <v>0</v>
      </c>
      <c r="CL27" s="1">
        <v>810.27926666666701</v>
      </c>
      <c r="CM27" s="1">
        <v>4.9993800000000004</v>
      </c>
      <c r="CN27" s="1">
        <v>11640.83</v>
      </c>
      <c r="CO27" s="1">
        <v>11164.3833333333</v>
      </c>
      <c r="CP27" s="1">
        <v>46.375</v>
      </c>
      <c r="CQ27" s="1">
        <v>48.1291333333333</v>
      </c>
      <c r="CR27" s="1">
        <v>46.875</v>
      </c>
      <c r="CS27" s="1">
        <v>48.375</v>
      </c>
      <c r="CT27" s="1">
        <v>48.807866666666598</v>
      </c>
      <c r="CU27" s="1">
        <v>1255.499</v>
      </c>
      <c r="CV27" s="1">
        <v>139.50899999999999</v>
      </c>
      <c r="CW27" s="1">
        <v>0</v>
      </c>
      <c r="CX27" s="1">
        <v>177.69999980926499</v>
      </c>
      <c r="CY27" s="1">
        <v>0</v>
      </c>
      <c r="CZ27" s="1">
        <v>810.02864</v>
      </c>
      <c r="DA27" s="1">
        <v>-21.378846179841599</v>
      </c>
      <c r="DB27" s="1">
        <v>-385.869231393002</v>
      </c>
      <c r="DC27" s="1">
        <v>11636.495999999999</v>
      </c>
      <c r="DD27" s="1">
        <v>15</v>
      </c>
      <c r="DE27" s="1">
        <v>1607540568.5</v>
      </c>
      <c r="DF27" s="1" t="s">
        <v>267</v>
      </c>
      <c r="DG27" s="1">
        <v>1607540568.5</v>
      </c>
      <c r="DH27" s="1">
        <v>1607540568.5</v>
      </c>
      <c r="DI27" s="1">
        <v>1</v>
      </c>
      <c r="DJ27" s="1">
        <v>-0.17799999999999999</v>
      </c>
      <c r="DK27" s="1">
        <v>-0.29399999999999998</v>
      </c>
      <c r="DL27" s="1">
        <v>1.9930000000000001</v>
      </c>
      <c r="DM27" s="1">
        <v>8.9999999999999993E-3</v>
      </c>
      <c r="DN27" s="1">
        <v>400</v>
      </c>
      <c r="DO27" s="1">
        <v>0</v>
      </c>
      <c r="DP27" s="1">
        <v>0.33</v>
      </c>
      <c r="DQ27" s="1">
        <v>0.17</v>
      </c>
      <c r="DR27" s="1">
        <v>0.63712060989075603</v>
      </c>
      <c r="DS27" s="1">
        <v>6.5321906883716602E-3</v>
      </c>
      <c r="DT27" s="1">
        <v>1.9497833565969399E-2</v>
      </c>
      <c r="DU27" s="1">
        <v>1</v>
      </c>
      <c r="DV27" s="1">
        <v>-1.1306429032258101</v>
      </c>
      <c r="DW27" s="1">
        <v>8.8880806451615696E-2</v>
      </c>
      <c r="DX27" s="1">
        <v>2.4232933894179399E-2</v>
      </c>
      <c r="DY27" s="1">
        <v>1</v>
      </c>
      <c r="DZ27" s="1">
        <v>0.91823161290322597</v>
      </c>
      <c r="EA27" s="1">
        <v>-0.26187725806451601</v>
      </c>
      <c r="EB27" s="1">
        <v>1.9541401857590301E-2</v>
      </c>
      <c r="EC27" s="1">
        <v>0</v>
      </c>
      <c r="ED27" s="1">
        <v>2</v>
      </c>
      <c r="EE27" s="1">
        <v>3</v>
      </c>
      <c r="EF27" s="1" t="s">
        <v>273</v>
      </c>
      <c r="EG27" s="1">
        <v>100</v>
      </c>
      <c r="EH27" s="1">
        <v>100</v>
      </c>
      <c r="EI27" s="1">
        <v>1.994</v>
      </c>
      <c r="EJ27" s="1">
        <v>8.8999999999999999E-3</v>
      </c>
      <c r="EK27" s="1">
        <v>1.9932999999999801</v>
      </c>
      <c r="EL27" s="1">
        <v>0</v>
      </c>
      <c r="EM27" s="1">
        <v>0</v>
      </c>
      <c r="EN27" s="1">
        <v>0</v>
      </c>
      <c r="EO27" s="1">
        <v>8.8662000000000497E-3</v>
      </c>
      <c r="EP27" s="1">
        <v>0</v>
      </c>
      <c r="EQ27" s="1">
        <v>0</v>
      </c>
      <c r="ER27" s="1">
        <v>0</v>
      </c>
      <c r="ES27" s="1">
        <v>-1</v>
      </c>
      <c r="ET27" s="1">
        <v>-1</v>
      </c>
      <c r="EU27" s="1">
        <v>-1</v>
      </c>
      <c r="EV27" s="1">
        <v>-1</v>
      </c>
      <c r="EW27" s="1">
        <v>83.4</v>
      </c>
      <c r="EX27" s="1">
        <v>83.4</v>
      </c>
      <c r="EY27" s="1">
        <v>2</v>
      </c>
      <c r="EZ27" s="1">
        <v>460.47300000000001</v>
      </c>
      <c r="FA27" s="1">
        <v>505.00200000000001</v>
      </c>
      <c r="FB27" s="1">
        <v>36.417099999999998</v>
      </c>
      <c r="FC27" s="1">
        <v>33.9602</v>
      </c>
      <c r="FD27" s="1">
        <v>29.999500000000001</v>
      </c>
      <c r="FE27" s="1">
        <v>33.517200000000003</v>
      </c>
      <c r="FF27" s="1">
        <v>33.535400000000003</v>
      </c>
      <c r="FG27" s="1">
        <v>20.574999999999999</v>
      </c>
      <c r="FH27" s="1">
        <v>100</v>
      </c>
      <c r="FI27" s="1">
        <v>0</v>
      </c>
      <c r="FJ27" s="1">
        <v>-999.9</v>
      </c>
      <c r="FK27" s="1">
        <v>400</v>
      </c>
      <c r="FL27" s="1">
        <v>63.4848</v>
      </c>
      <c r="FM27" s="1">
        <v>101.14</v>
      </c>
      <c r="FN27" s="1">
        <v>100.40300000000001</v>
      </c>
    </row>
    <row r="28" spans="1:170" ht="15.75" customHeight="1" x14ac:dyDescent="0.25">
      <c r="A28" s="1">
        <v>12</v>
      </c>
      <c r="B28" s="1">
        <v>1607545751.0999999</v>
      </c>
      <c r="C28" s="1">
        <v>4694.0999999046298</v>
      </c>
      <c r="D28" s="1" t="s">
        <v>318</v>
      </c>
      <c r="E28" s="1" t="s">
        <v>319</v>
      </c>
      <c r="F28" s="1" t="s">
        <v>286</v>
      </c>
      <c r="G28" s="1" t="s">
        <v>287</v>
      </c>
      <c r="H28" s="1">
        <v>1607545743.3499999</v>
      </c>
      <c r="I28" s="1">
        <f t="shared" si="0"/>
        <v>1.0807324595911644E-3</v>
      </c>
      <c r="J28" s="1">
        <f t="shared" si="1"/>
        <v>1.6449695891022167</v>
      </c>
      <c r="K28" s="1">
        <f t="shared" si="2"/>
        <v>397.51366666666701</v>
      </c>
      <c r="L28" s="1">
        <f t="shared" si="3"/>
        <v>210.60647095873645</v>
      </c>
      <c r="M28" s="1">
        <f t="shared" si="4"/>
        <v>21.444167283101752</v>
      </c>
      <c r="N28" s="1">
        <f t="shared" si="5"/>
        <v>40.475250007818175</v>
      </c>
      <c r="O28" s="1">
        <f t="shared" si="6"/>
        <v>1.6940598271433835E-2</v>
      </c>
      <c r="P28" s="1">
        <f t="shared" si="7"/>
        <v>2.959566933682797</v>
      </c>
      <c r="Q28" s="1">
        <f t="shared" si="8"/>
        <v>1.6886911402203601E-2</v>
      </c>
      <c r="R28" s="1">
        <f t="shared" si="9"/>
        <v>1.0559128917741752E-2</v>
      </c>
      <c r="S28" s="1">
        <f t="shared" si="10"/>
        <v>231.29135922647208</v>
      </c>
      <c r="T28" s="1">
        <f t="shared" si="11"/>
        <v>38.532341580902575</v>
      </c>
      <c r="U28" s="1">
        <f t="shared" si="12"/>
        <v>37.458410000000001</v>
      </c>
      <c r="V28" s="1">
        <f t="shared" si="13"/>
        <v>6.4643585028737096</v>
      </c>
      <c r="W28" s="1">
        <f t="shared" si="14"/>
        <v>2.4733485734863501</v>
      </c>
      <c r="X28" s="1">
        <f t="shared" si="15"/>
        <v>0.15996534835707749</v>
      </c>
      <c r="Y28" s="1">
        <f t="shared" si="16"/>
        <v>6.4675618338581229</v>
      </c>
      <c r="Z28" s="1">
        <f t="shared" si="17"/>
        <v>6.3043931545166325</v>
      </c>
      <c r="AA28" s="1">
        <f t="shared" si="18"/>
        <v>-47.660301467970349</v>
      </c>
      <c r="AB28" s="1">
        <f t="shared" si="19"/>
        <v>1.4530248778327921</v>
      </c>
      <c r="AC28" s="1">
        <f t="shared" si="20"/>
        <v>0.1174317375708725</v>
      </c>
      <c r="AD28" s="1">
        <f t="shared" si="21"/>
        <v>185.20151437390541</v>
      </c>
      <c r="AE28" s="1">
        <v>11</v>
      </c>
      <c r="AF28" s="1">
        <v>2</v>
      </c>
      <c r="AG28" s="1">
        <f t="shared" si="22"/>
        <v>1</v>
      </c>
      <c r="AH28" s="1">
        <f t="shared" si="23"/>
        <v>0</v>
      </c>
      <c r="AI28" s="1">
        <f t="shared" si="24"/>
        <v>51973.842844294064</v>
      </c>
      <c r="AJ28" s="1" t="s">
        <v>263</v>
      </c>
      <c r="AK28" s="1">
        <v>715.47692307692296</v>
      </c>
      <c r="AL28" s="1">
        <v>3262.08</v>
      </c>
      <c r="AM28" s="1">
        <f t="shared" si="25"/>
        <v>2546.603076923077</v>
      </c>
      <c r="AN28" s="1">
        <f t="shared" si="26"/>
        <v>0.78066849277855754</v>
      </c>
      <c r="AO28" s="1">
        <v>-0.57774747981622299</v>
      </c>
      <c r="AP28" s="1" t="s">
        <v>320</v>
      </c>
      <c r="AQ28" s="1">
        <v>737.834807692308</v>
      </c>
      <c r="AR28" s="1">
        <v>851.78</v>
      </c>
      <c r="AS28" s="1">
        <f t="shared" si="27"/>
        <v>0.13377303095598858</v>
      </c>
      <c r="AT28" s="1">
        <v>0.5</v>
      </c>
      <c r="AU28" s="1">
        <f t="shared" si="28"/>
        <v>1180.1859618534099</v>
      </c>
      <c r="AV28" s="1">
        <f t="shared" si="29"/>
        <v>1.6449695891022167</v>
      </c>
      <c r="AW28" s="1">
        <f t="shared" si="30"/>
        <v>78.938526604419678</v>
      </c>
      <c r="AX28" s="1">
        <f t="shared" si="31"/>
        <v>0.37419286670266971</v>
      </c>
      <c r="AY28" s="1">
        <f t="shared" si="32"/>
        <v>1.8833617249842546E-3</v>
      </c>
      <c r="AZ28" s="1">
        <f t="shared" si="33"/>
        <v>2.8297212895348567</v>
      </c>
      <c r="BA28" s="1" t="s">
        <v>321</v>
      </c>
      <c r="BB28" s="1">
        <v>533.04999999999995</v>
      </c>
      <c r="BC28" s="1">
        <f t="shared" si="34"/>
        <v>318.73</v>
      </c>
      <c r="BD28" s="1">
        <f t="shared" si="35"/>
        <v>0.35749754434063929</v>
      </c>
      <c r="BE28" s="1">
        <f t="shared" si="36"/>
        <v>0.8832075865783815</v>
      </c>
      <c r="BF28" s="1">
        <f t="shared" si="37"/>
        <v>0.83596933304739129</v>
      </c>
      <c r="BG28" s="1">
        <f t="shared" si="38"/>
        <v>0.94647651290527601</v>
      </c>
      <c r="BH28" s="1">
        <f t="shared" si="39"/>
        <v>1400.001</v>
      </c>
      <c r="BI28" s="1">
        <f t="shared" si="40"/>
        <v>1180.1859618534099</v>
      </c>
      <c r="BJ28" s="1">
        <f t="shared" si="41"/>
        <v>0.84298937061717094</v>
      </c>
      <c r="BK28" s="1">
        <f t="shared" si="42"/>
        <v>0.1959787412343417</v>
      </c>
      <c r="BL28" s="1">
        <v>6</v>
      </c>
      <c r="BM28" s="1">
        <v>0.5</v>
      </c>
      <c r="BN28" s="1" t="s">
        <v>266</v>
      </c>
      <c r="BO28" s="1">
        <v>2</v>
      </c>
      <c r="BP28" s="1">
        <v>1607545743.3499999</v>
      </c>
      <c r="BQ28" s="1">
        <v>397.51366666666701</v>
      </c>
      <c r="BR28" s="1">
        <v>400.003066666667</v>
      </c>
      <c r="BS28" s="1">
        <v>1.5710443333333299</v>
      </c>
      <c r="BT28" s="1">
        <v>0.27624996666666701</v>
      </c>
      <c r="BU28" s="1">
        <v>395.5204</v>
      </c>
      <c r="BV28" s="1">
        <v>1.5621769999999999</v>
      </c>
      <c r="BW28" s="1">
        <v>500.01819999999998</v>
      </c>
      <c r="BX28" s="1">
        <v>101.721033333333</v>
      </c>
      <c r="BY28" s="1">
        <v>9.9994223333333299E-2</v>
      </c>
      <c r="BZ28" s="1">
        <v>37.467516666666697</v>
      </c>
      <c r="CA28" s="1">
        <v>37.458410000000001</v>
      </c>
      <c r="CB28" s="1">
        <v>999.9</v>
      </c>
      <c r="CC28" s="1">
        <v>0</v>
      </c>
      <c r="CD28" s="1">
        <v>0</v>
      </c>
      <c r="CE28" s="1">
        <v>10000.018333333301</v>
      </c>
      <c r="CF28" s="1">
        <v>0</v>
      </c>
      <c r="CG28" s="1">
        <v>526.60379999999998</v>
      </c>
      <c r="CH28" s="1">
        <v>1400.001</v>
      </c>
      <c r="CI28" s="1">
        <v>0.89999969999999996</v>
      </c>
      <c r="CJ28" s="1">
        <v>0.100000226666667</v>
      </c>
      <c r="CK28" s="1">
        <v>0</v>
      </c>
      <c r="CL28" s="1">
        <v>737.82493333333298</v>
      </c>
      <c r="CM28" s="1">
        <v>4.9993800000000004</v>
      </c>
      <c r="CN28" s="1">
        <v>10376.0366666667</v>
      </c>
      <c r="CO28" s="1">
        <v>11164.34</v>
      </c>
      <c r="CP28" s="1">
        <v>46.287199999999999</v>
      </c>
      <c r="CQ28" s="1">
        <v>48.125</v>
      </c>
      <c r="CR28" s="1">
        <v>46.75</v>
      </c>
      <c r="CS28" s="1">
        <v>48.25</v>
      </c>
      <c r="CT28" s="1">
        <v>48.674599999999998</v>
      </c>
      <c r="CU28" s="1">
        <v>1255.4970000000001</v>
      </c>
      <c r="CV28" s="1">
        <v>139.50399999999999</v>
      </c>
      <c r="CW28" s="1">
        <v>0</v>
      </c>
      <c r="CX28" s="1">
        <v>174.90000009536701</v>
      </c>
      <c r="CY28" s="1">
        <v>0</v>
      </c>
      <c r="CZ28" s="1">
        <v>737.834807692308</v>
      </c>
      <c r="DA28" s="1">
        <v>-2.2344273406550399</v>
      </c>
      <c r="DB28" s="1">
        <v>-60.222222274636003</v>
      </c>
      <c r="DC28" s="1">
        <v>10376.0961538462</v>
      </c>
      <c r="DD28" s="1">
        <v>15</v>
      </c>
      <c r="DE28" s="1">
        <v>1607540568.5</v>
      </c>
      <c r="DF28" s="1" t="s">
        <v>267</v>
      </c>
      <c r="DG28" s="1">
        <v>1607540568.5</v>
      </c>
      <c r="DH28" s="1">
        <v>1607540568.5</v>
      </c>
      <c r="DI28" s="1">
        <v>1</v>
      </c>
      <c r="DJ28" s="1">
        <v>-0.17799999999999999</v>
      </c>
      <c r="DK28" s="1">
        <v>-0.29399999999999998</v>
      </c>
      <c r="DL28" s="1">
        <v>1.9930000000000001</v>
      </c>
      <c r="DM28" s="1">
        <v>8.9999999999999993E-3</v>
      </c>
      <c r="DN28" s="1">
        <v>400</v>
      </c>
      <c r="DO28" s="1">
        <v>0</v>
      </c>
      <c r="DP28" s="1">
        <v>0.33</v>
      </c>
      <c r="DQ28" s="1">
        <v>0.17</v>
      </c>
      <c r="DR28" s="1">
        <v>1.64211965410035</v>
      </c>
      <c r="DS28" s="1">
        <v>0.32207345149543798</v>
      </c>
      <c r="DT28" s="1">
        <v>3.0089095123382099E-2</v>
      </c>
      <c r="DU28" s="1">
        <v>1</v>
      </c>
      <c r="DV28" s="1">
        <v>-2.4875987096774201</v>
      </c>
      <c r="DW28" s="1">
        <v>-0.30311516129032301</v>
      </c>
      <c r="DX28" s="1">
        <v>3.2794259405389402E-2</v>
      </c>
      <c r="DY28" s="1">
        <v>0</v>
      </c>
      <c r="DZ28" s="1">
        <v>1.29519064516129</v>
      </c>
      <c r="EA28" s="1">
        <v>-8.68480645161296E-2</v>
      </c>
      <c r="EB28" s="1">
        <v>6.4917639809043198E-3</v>
      </c>
      <c r="EC28" s="1">
        <v>1</v>
      </c>
      <c r="ED28" s="1">
        <v>2</v>
      </c>
      <c r="EE28" s="1">
        <v>3</v>
      </c>
      <c r="EF28" s="1" t="s">
        <v>273</v>
      </c>
      <c r="EG28" s="1">
        <v>100</v>
      </c>
      <c r="EH28" s="1">
        <v>100</v>
      </c>
      <c r="EI28" s="1">
        <v>1.9930000000000001</v>
      </c>
      <c r="EJ28" s="1">
        <v>8.8999999999999999E-3</v>
      </c>
      <c r="EK28" s="1">
        <v>1.9932999999999801</v>
      </c>
      <c r="EL28" s="1">
        <v>0</v>
      </c>
      <c r="EM28" s="1">
        <v>0</v>
      </c>
      <c r="EN28" s="1">
        <v>0</v>
      </c>
      <c r="EO28" s="1">
        <v>8.8662000000000497E-3</v>
      </c>
      <c r="EP28" s="1">
        <v>0</v>
      </c>
      <c r="EQ28" s="1">
        <v>0</v>
      </c>
      <c r="ER28" s="1">
        <v>0</v>
      </c>
      <c r="ES28" s="1">
        <v>-1</v>
      </c>
      <c r="ET28" s="1">
        <v>-1</v>
      </c>
      <c r="EU28" s="1">
        <v>-1</v>
      </c>
      <c r="EV28" s="1">
        <v>-1</v>
      </c>
      <c r="EW28" s="1">
        <v>86.4</v>
      </c>
      <c r="EX28" s="1">
        <v>86.4</v>
      </c>
      <c r="EY28" s="1">
        <v>2</v>
      </c>
      <c r="EZ28" s="1">
        <v>467.92700000000002</v>
      </c>
      <c r="FA28" s="1">
        <v>505.70600000000002</v>
      </c>
      <c r="FB28" s="1">
        <v>36.424900000000001</v>
      </c>
      <c r="FC28" s="1">
        <v>33.653100000000002</v>
      </c>
      <c r="FD28" s="1">
        <v>29.999700000000001</v>
      </c>
      <c r="FE28" s="1">
        <v>33.268700000000003</v>
      </c>
      <c r="FF28" s="1">
        <v>33.2941</v>
      </c>
      <c r="FG28" s="1">
        <v>20.587</v>
      </c>
      <c r="FH28" s="1">
        <v>100</v>
      </c>
      <c r="FI28" s="1">
        <v>0</v>
      </c>
      <c r="FJ28" s="1">
        <v>-999.9</v>
      </c>
      <c r="FK28" s="1">
        <v>400</v>
      </c>
      <c r="FL28" s="1">
        <v>63.4848</v>
      </c>
      <c r="FM28" s="1">
        <v>101.208</v>
      </c>
      <c r="FN28" s="1">
        <v>100.46599999999999</v>
      </c>
    </row>
    <row r="29" spans="1:170" ht="15.75" customHeight="1" x14ac:dyDescent="0.25">
      <c r="A29" s="1">
        <v>13</v>
      </c>
      <c r="B29" s="1">
        <v>1607545930.5999999</v>
      </c>
      <c r="C29" s="1">
        <v>4873.5999999046298</v>
      </c>
      <c r="D29" s="1" t="s">
        <v>322</v>
      </c>
      <c r="E29" s="1" t="s">
        <v>323</v>
      </c>
      <c r="F29" s="1" t="s">
        <v>307</v>
      </c>
      <c r="G29" s="1" t="s">
        <v>324</v>
      </c>
      <c r="H29" s="1">
        <v>1607545922.8499999</v>
      </c>
      <c r="I29" s="1">
        <f t="shared" si="0"/>
        <v>1.2074354228393536E-3</v>
      </c>
      <c r="J29" s="1">
        <f t="shared" si="1"/>
        <v>1.7587709008097063</v>
      </c>
      <c r="K29" s="1">
        <f t="shared" si="2"/>
        <v>397.311033333333</v>
      </c>
      <c r="L29" s="1">
        <f t="shared" si="3"/>
        <v>215.41145193123762</v>
      </c>
      <c r="M29" s="1">
        <f t="shared" si="4"/>
        <v>21.931149439891584</v>
      </c>
      <c r="N29" s="1">
        <f t="shared" si="5"/>
        <v>40.450438303217702</v>
      </c>
      <c r="O29" s="1">
        <f t="shared" si="6"/>
        <v>1.8780521258518874E-2</v>
      </c>
      <c r="P29" s="1">
        <f t="shared" si="7"/>
        <v>2.9599550096098937</v>
      </c>
      <c r="Q29" s="1">
        <f t="shared" si="8"/>
        <v>1.8714572322618896E-2</v>
      </c>
      <c r="R29" s="1">
        <f t="shared" si="9"/>
        <v>1.1702513556881051E-2</v>
      </c>
      <c r="S29" s="1">
        <f t="shared" si="10"/>
        <v>231.28835702145679</v>
      </c>
      <c r="T29" s="1">
        <f t="shared" si="11"/>
        <v>38.556958672984571</v>
      </c>
      <c r="U29" s="1">
        <f t="shared" si="12"/>
        <v>37.637633333333298</v>
      </c>
      <c r="V29" s="1">
        <f t="shared" si="13"/>
        <v>6.5276552935106666</v>
      </c>
      <c r="W29" s="1">
        <f t="shared" si="14"/>
        <v>2.700915938981876</v>
      </c>
      <c r="X29" s="1">
        <f t="shared" si="15"/>
        <v>0.17522772894089489</v>
      </c>
      <c r="Y29" s="1">
        <f t="shared" si="16"/>
        <v>6.4877150159270736</v>
      </c>
      <c r="Z29" s="1">
        <f t="shared" si="17"/>
        <v>6.3524275645697719</v>
      </c>
      <c r="AA29" s="1">
        <f t="shared" si="18"/>
        <v>-53.247902147215491</v>
      </c>
      <c r="AB29" s="1">
        <f t="shared" si="19"/>
        <v>-18.018381661163268</v>
      </c>
      <c r="AC29" s="1">
        <f t="shared" si="20"/>
        <v>-1.4576970905357505</v>
      </c>
      <c r="AD29" s="1">
        <f t="shared" si="21"/>
        <v>158.56437612254228</v>
      </c>
      <c r="AE29" s="1">
        <v>2</v>
      </c>
      <c r="AF29" s="1">
        <v>0</v>
      </c>
      <c r="AG29" s="1">
        <f t="shared" si="22"/>
        <v>1</v>
      </c>
      <c r="AH29" s="1">
        <f t="shared" si="23"/>
        <v>0</v>
      </c>
      <c r="AI29" s="1">
        <f t="shared" si="24"/>
        <v>51975.017130942018</v>
      </c>
      <c r="AJ29" s="1" t="s">
        <v>263</v>
      </c>
      <c r="AK29" s="1">
        <v>715.47692307692296</v>
      </c>
      <c r="AL29" s="1">
        <v>3262.08</v>
      </c>
      <c r="AM29" s="1">
        <f t="shared" si="25"/>
        <v>2546.603076923077</v>
      </c>
      <c r="AN29" s="1">
        <f t="shared" si="26"/>
        <v>0.78066849277855754</v>
      </c>
      <c r="AO29" s="1">
        <v>-0.57774747981622299</v>
      </c>
      <c r="AP29" s="1" t="s">
        <v>325</v>
      </c>
      <c r="AQ29" s="1">
        <v>1041.5407692307699</v>
      </c>
      <c r="AR29" s="1">
        <v>1107.18</v>
      </c>
      <c r="AS29" s="1">
        <f t="shared" si="27"/>
        <v>5.9285058228318976E-2</v>
      </c>
      <c r="AT29" s="1">
        <v>0.5</v>
      </c>
      <c r="AU29" s="1">
        <f t="shared" si="28"/>
        <v>1180.1717798604975</v>
      </c>
      <c r="AV29" s="1">
        <f t="shared" si="29"/>
        <v>1.7587709008097063</v>
      </c>
      <c r="AW29" s="1">
        <f t="shared" si="30"/>
        <v>34.983276344224222</v>
      </c>
      <c r="AX29" s="1">
        <f t="shared" si="31"/>
        <v>0.39090301486659806</v>
      </c>
      <c r="AY29" s="1">
        <f t="shared" si="32"/>
        <v>1.9798121091339077E-3</v>
      </c>
      <c r="AZ29" s="1">
        <f t="shared" si="33"/>
        <v>1.9462959952311274</v>
      </c>
      <c r="BA29" s="1" t="s">
        <v>326</v>
      </c>
      <c r="BB29" s="1">
        <v>674.38</v>
      </c>
      <c r="BC29" s="1">
        <f t="shared" si="34"/>
        <v>432.80000000000007</v>
      </c>
      <c r="BD29" s="1">
        <f t="shared" si="35"/>
        <v>0.15166180861652065</v>
      </c>
      <c r="BE29" s="1">
        <f t="shared" si="36"/>
        <v>0.83274722726745753</v>
      </c>
      <c r="BF29" s="1">
        <f t="shared" si="37"/>
        <v>0.16757394729916922</v>
      </c>
      <c r="BG29" s="1">
        <f t="shared" si="38"/>
        <v>0.84618605055784701</v>
      </c>
      <c r="BH29" s="1">
        <f t="shared" si="39"/>
        <v>1399.9843333333299</v>
      </c>
      <c r="BI29" s="1">
        <f t="shared" si="40"/>
        <v>1180.1717798604975</v>
      </c>
      <c r="BJ29" s="1">
        <f t="shared" si="41"/>
        <v>0.8429892762089245</v>
      </c>
      <c r="BK29" s="1">
        <f t="shared" si="42"/>
        <v>0.19597855241784912</v>
      </c>
      <c r="BL29" s="1">
        <v>6</v>
      </c>
      <c r="BM29" s="1">
        <v>0.5</v>
      </c>
      <c r="BN29" s="1" t="s">
        <v>266</v>
      </c>
      <c r="BO29" s="1">
        <v>2</v>
      </c>
      <c r="BP29" s="1">
        <v>1607545922.8499999</v>
      </c>
      <c r="BQ29" s="1">
        <v>397.311033333333</v>
      </c>
      <c r="BR29" s="1">
        <v>399.997166666667</v>
      </c>
      <c r="BS29" s="1">
        <v>1.7211163333333299</v>
      </c>
      <c r="BT29" s="1">
        <v>0.27472239999999998</v>
      </c>
      <c r="BU29" s="1">
        <v>395.31779999999998</v>
      </c>
      <c r="BV29" s="1">
        <v>1.71225</v>
      </c>
      <c r="BW29" s="1">
        <v>500.01203333333302</v>
      </c>
      <c r="BX29" s="1">
        <v>101.710533333333</v>
      </c>
      <c r="BY29" s="1">
        <v>9.9975083333333298E-2</v>
      </c>
      <c r="BZ29" s="1">
        <v>37.524720000000002</v>
      </c>
      <c r="CA29" s="1">
        <v>37.637633333333298</v>
      </c>
      <c r="CB29" s="1">
        <v>999.9</v>
      </c>
      <c r="CC29" s="1">
        <v>0</v>
      </c>
      <c r="CD29" s="1">
        <v>0</v>
      </c>
      <c r="CE29" s="1">
        <v>10003.2516666667</v>
      </c>
      <c r="CF29" s="1">
        <v>0</v>
      </c>
      <c r="CG29" s="1">
        <v>803.36913333333302</v>
      </c>
      <c r="CH29" s="1">
        <v>1399.9843333333299</v>
      </c>
      <c r="CI29" s="1">
        <v>0.89999976666666703</v>
      </c>
      <c r="CJ29" s="1">
        <v>0.100000193333333</v>
      </c>
      <c r="CK29" s="1">
        <v>0</v>
      </c>
      <c r="CL29" s="1">
        <v>1042.00166666667</v>
      </c>
      <c r="CM29" s="1">
        <v>4.9993800000000004</v>
      </c>
      <c r="CN29" s="1">
        <v>14616.4866666667</v>
      </c>
      <c r="CO29" s="1">
        <v>11164.21</v>
      </c>
      <c r="CP29" s="1">
        <v>46.337200000000003</v>
      </c>
      <c r="CQ29" s="1">
        <v>48.149799999999999</v>
      </c>
      <c r="CR29" s="1">
        <v>46.811999999999998</v>
      </c>
      <c r="CS29" s="1">
        <v>48.366599999999998</v>
      </c>
      <c r="CT29" s="1">
        <v>48.7624</v>
      </c>
      <c r="CU29" s="1">
        <v>1255.4870000000001</v>
      </c>
      <c r="CV29" s="1">
        <v>139.49799999999999</v>
      </c>
      <c r="CW29" s="1">
        <v>0</v>
      </c>
      <c r="CX29" s="1">
        <v>178.700000047684</v>
      </c>
      <c r="CY29" s="1">
        <v>0</v>
      </c>
      <c r="CZ29" s="1">
        <v>1041.5407692307699</v>
      </c>
      <c r="DA29" s="1">
        <v>-92.134016980514303</v>
      </c>
      <c r="DB29" s="1">
        <v>-1268.79999830837</v>
      </c>
      <c r="DC29" s="1">
        <v>14610.069230769201</v>
      </c>
      <c r="DD29" s="1">
        <v>15</v>
      </c>
      <c r="DE29" s="1">
        <v>1607540568.5</v>
      </c>
      <c r="DF29" s="1" t="s">
        <v>267</v>
      </c>
      <c r="DG29" s="1">
        <v>1607540568.5</v>
      </c>
      <c r="DH29" s="1">
        <v>1607540568.5</v>
      </c>
      <c r="DI29" s="1">
        <v>1</v>
      </c>
      <c r="DJ29" s="1">
        <v>-0.17799999999999999</v>
      </c>
      <c r="DK29" s="1">
        <v>-0.29399999999999998</v>
      </c>
      <c r="DL29" s="1">
        <v>1.9930000000000001</v>
      </c>
      <c r="DM29" s="1">
        <v>8.9999999999999993E-3</v>
      </c>
      <c r="DN29" s="1">
        <v>400</v>
      </c>
      <c r="DO29" s="1">
        <v>0</v>
      </c>
      <c r="DP29" s="1">
        <v>0.33</v>
      </c>
      <c r="DQ29" s="1">
        <v>0.17</v>
      </c>
      <c r="DR29" s="1">
        <v>1.76153375988918</v>
      </c>
      <c r="DS29" s="1">
        <v>-0.20741767776598899</v>
      </c>
      <c r="DT29" s="1">
        <v>2.5756692363784101E-2</v>
      </c>
      <c r="DU29" s="1">
        <v>1</v>
      </c>
      <c r="DV29" s="1">
        <v>-2.6895687096774199</v>
      </c>
      <c r="DW29" s="1">
        <v>0.40800532258065197</v>
      </c>
      <c r="DX29" s="1">
        <v>3.9174588763466002E-2</v>
      </c>
      <c r="DY29" s="1">
        <v>0</v>
      </c>
      <c r="DZ29" s="1">
        <v>1.4509435483871</v>
      </c>
      <c r="EA29" s="1">
        <v>-0.36665758064516502</v>
      </c>
      <c r="EB29" s="1">
        <v>2.7344189634432199E-2</v>
      </c>
      <c r="EC29" s="1">
        <v>0</v>
      </c>
      <c r="ED29" s="1">
        <v>1</v>
      </c>
      <c r="EE29" s="1">
        <v>3</v>
      </c>
      <c r="EF29" s="1" t="s">
        <v>268</v>
      </c>
      <c r="EG29" s="1">
        <v>100</v>
      </c>
      <c r="EH29" s="1">
        <v>100</v>
      </c>
      <c r="EI29" s="1">
        <v>1.9930000000000001</v>
      </c>
      <c r="EJ29" s="1">
        <v>8.8999999999999999E-3</v>
      </c>
      <c r="EK29" s="1">
        <v>1.9932999999999801</v>
      </c>
      <c r="EL29" s="1">
        <v>0</v>
      </c>
      <c r="EM29" s="1">
        <v>0</v>
      </c>
      <c r="EN29" s="1">
        <v>0</v>
      </c>
      <c r="EO29" s="1">
        <v>8.8662000000000497E-3</v>
      </c>
      <c r="EP29" s="1">
        <v>0</v>
      </c>
      <c r="EQ29" s="1">
        <v>0</v>
      </c>
      <c r="ER29" s="1">
        <v>0</v>
      </c>
      <c r="ES29" s="1">
        <v>-1</v>
      </c>
      <c r="ET29" s="1">
        <v>-1</v>
      </c>
      <c r="EU29" s="1">
        <v>-1</v>
      </c>
      <c r="EV29" s="1">
        <v>-1</v>
      </c>
      <c r="EW29" s="1">
        <v>89.4</v>
      </c>
      <c r="EX29" s="1">
        <v>89.4</v>
      </c>
      <c r="EY29" s="1">
        <v>2</v>
      </c>
      <c r="EZ29" s="1">
        <v>479.16899999999998</v>
      </c>
      <c r="FA29" s="1">
        <v>504.94600000000003</v>
      </c>
      <c r="FB29" s="1">
        <v>36.4373</v>
      </c>
      <c r="FC29" s="1">
        <v>33.575099999999999</v>
      </c>
      <c r="FD29" s="1">
        <v>29.999600000000001</v>
      </c>
      <c r="FE29" s="1">
        <v>33.1723</v>
      </c>
      <c r="FF29" s="1">
        <v>33.197000000000003</v>
      </c>
      <c r="FG29" s="1">
        <v>20.588200000000001</v>
      </c>
      <c r="FH29" s="1">
        <v>100</v>
      </c>
      <c r="FI29" s="1">
        <v>0</v>
      </c>
      <c r="FJ29" s="1">
        <v>-999.9</v>
      </c>
      <c r="FK29" s="1">
        <v>400</v>
      </c>
      <c r="FL29" s="1">
        <v>63.4848</v>
      </c>
      <c r="FM29" s="1">
        <v>101.20699999999999</v>
      </c>
      <c r="FN29" s="1">
        <v>100.465</v>
      </c>
    </row>
    <row r="30" spans="1:170" ht="15.75" customHeight="1" x14ac:dyDescent="0.25">
      <c r="A30" s="1">
        <v>14</v>
      </c>
      <c r="B30" s="1">
        <v>1607546211.5999999</v>
      </c>
      <c r="C30" s="1">
        <v>5154.5999999046298</v>
      </c>
      <c r="D30" s="1" t="s">
        <v>327</v>
      </c>
      <c r="E30" s="1" t="s">
        <v>328</v>
      </c>
      <c r="F30" s="1" t="s">
        <v>307</v>
      </c>
      <c r="G30" s="1" t="s">
        <v>324</v>
      </c>
      <c r="H30" s="1">
        <v>1607546203.8499999</v>
      </c>
      <c r="I30" s="1">
        <f t="shared" si="0"/>
        <v>8.4577199701076902E-4</v>
      </c>
      <c r="J30" s="1">
        <f t="shared" si="1"/>
        <v>1.0694568123264216</v>
      </c>
      <c r="K30" s="1">
        <f t="shared" si="2"/>
        <v>398.3023</v>
      </c>
      <c r="L30" s="1">
        <f t="shared" si="3"/>
        <v>235.71291308939604</v>
      </c>
      <c r="M30" s="1">
        <f t="shared" si="4"/>
        <v>23.993253498445341</v>
      </c>
      <c r="N30" s="1">
        <f t="shared" si="5"/>
        <v>40.543252075839476</v>
      </c>
      <c r="O30" s="1">
        <f t="shared" si="6"/>
        <v>1.3190616077051945E-2</v>
      </c>
      <c r="P30" s="1">
        <f t="shared" si="7"/>
        <v>2.9590141751927477</v>
      </c>
      <c r="Q30" s="1">
        <f t="shared" si="8"/>
        <v>1.3158036103996603E-2</v>
      </c>
      <c r="R30" s="1">
        <f t="shared" si="9"/>
        <v>8.2266929852977955E-3</v>
      </c>
      <c r="S30" s="1">
        <f t="shared" si="10"/>
        <v>231.29489163163231</v>
      </c>
      <c r="T30" s="1">
        <f t="shared" si="11"/>
        <v>38.455189888902552</v>
      </c>
      <c r="U30" s="1">
        <f t="shared" si="12"/>
        <v>37.451733333333301</v>
      </c>
      <c r="V30" s="1">
        <f t="shared" si="13"/>
        <v>6.4620108156792631</v>
      </c>
      <c r="W30" s="1">
        <f t="shared" si="14"/>
        <v>2.0413261570644141</v>
      </c>
      <c r="X30" s="1">
        <f t="shared" si="15"/>
        <v>0.13103924815416765</v>
      </c>
      <c r="Y30" s="1">
        <f t="shared" si="16"/>
        <v>6.4193195046602591</v>
      </c>
      <c r="Z30" s="1">
        <f t="shared" si="17"/>
        <v>6.3309715675250953</v>
      </c>
      <c r="AA30" s="1">
        <f t="shared" si="18"/>
        <v>-37.298545068174917</v>
      </c>
      <c r="AB30" s="1">
        <f t="shared" si="19"/>
        <v>-19.427121608098272</v>
      </c>
      <c r="AC30" s="1">
        <f t="shared" si="20"/>
        <v>-1.5692760269430988</v>
      </c>
      <c r="AD30" s="1">
        <f t="shared" si="21"/>
        <v>172.99994892841602</v>
      </c>
      <c r="AE30" s="1">
        <v>0</v>
      </c>
      <c r="AF30" s="1">
        <v>0</v>
      </c>
      <c r="AG30" s="1">
        <f t="shared" si="22"/>
        <v>1</v>
      </c>
      <c r="AH30" s="1">
        <f t="shared" si="23"/>
        <v>0</v>
      </c>
      <c r="AI30" s="1">
        <f t="shared" si="24"/>
        <v>51980.606795334279</v>
      </c>
      <c r="AJ30" s="1" t="s">
        <v>263</v>
      </c>
      <c r="AK30" s="1">
        <v>715.47692307692296</v>
      </c>
      <c r="AL30" s="1">
        <v>3262.08</v>
      </c>
      <c r="AM30" s="1">
        <f t="shared" si="25"/>
        <v>2546.603076923077</v>
      </c>
      <c r="AN30" s="1">
        <f t="shared" si="26"/>
        <v>0.78066849277855754</v>
      </c>
      <c r="AO30" s="1">
        <v>-0.57774747981622299</v>
      </c>
      <c r="AP30" s="1" t="s">
        <v>329</v>
      </c>
      <c r="AQ30" s="1">
        <v>836.77769230769195</v>
      </c>
      <c r="AR30" s="1">
        <v>893.95</v>
      </c>
      <c r="AS30" s="1">
        <f t="shared" si="27"/>
        <v>6.3954704057618494E-2</v>
      </c>
      <c r="AT30" s="1">
        <v>0.5</v>
      </c>
      <c r="AU30" s="1">
        <f t="shared" si="28"/>
        <v>1180.2039498604929</v>
      </c>
      <c r="AV30" s="1">
        <f t="shared" si="29"/>
        <v>1.0694568123264216</v>
      </c>
      <c r="AW30" s="1">
        <f t="shared" si="30"/>
        <v>37.739797170480124</v>
      </c>
      <c r="AX30" s="1">
        <f t="shared" si="31"/>
        <v>0.33990715364393981</v>
      </c>
      <c r="AY30" s="1">
        <f t="shared" si="32"/>
        <v>1.3956946105267262E-3</v>
      </c>
      <c r="AZ30" s="1">
        <f t="shared" si="33"/>
        <v>2.6490631467084289</v>
      </c>
      <c r="BA30" s="1" t="s">
        <v>330</v>
      </c>
      <c r="BB30" s="1">
        <v>590.09</v>
      </c>
      <c r="BC30" s="1">
        <f t="shared" si="34"/>
        <v>303.86</v>
      </c>
      <c r="BD30" s="1">
        <f t="shared" si="35"/>
        <v>0.18815345123513491</v>
      </c>
      <c r="BE30" s="1">
        <f t="shared" si="36"/>
        <v>0.88627951451914133</v>
      </c>
      <c r="BF30" s="1">
        <f t="shared" si="37"/>
        <v>0.32034135723983559</v>
      </c>
      <c r="BG30" s="1">
        <f t="shared" si="38"/>
        <v>0.92991719889904623</v>
      </c>
      <c r="BH30" s="1">
        <f t="shared" si="39"/>
        <v>1400.0223333333299</v>
      </c>
      <c r="BI30" s="1">
        <f t="shared" si="40"/>
        <v>1180.2039498604929</v>
      </c>
      <c r="BJ30" s="1">
        <f t="shared" si="41"/>
        <v>0.84298937364129845</v>
      </c>
      <c r="BK30" s="1">
        <f t="shared" si="42"/>
        <v>0.19597874728259698</v>
      </c>
      <c r="BL30" s="1">
        <v>6</v>
      </c>
      <c r="BM30" s="1">
        <v>0.5</v>
      </c>
      <c r="BN30" s="1" t="s">
        <v>266</v>
      </c>
      <c r="BO30" s="1">
        <v>2</v>
      </c>
      <c r="BP30" s="1">
        <v>1607546203.8499999</v>
      </c>
      <c r="BQ30" s="1">
        <v>398.3023</v>
      </c>
      <c r="BR30" s="1">
        <v>399.98986666666701</v>
      </c>
      <c r="BS30" s="1">
        <v>1.287347</v>
      </c>
      <c r="BT30" s="1">
        <v>0.2737446</v>
      </c>
      <c r="BU30" s="1">
        <v>396.09876666666702</v>
      </c>
      <c r="BV30" s="1">
        <v>1.28122766666667</v>
      </c>
      <c r="BW30" s="1">
        <v>500.0086</v>
      </c>
      <c r="BX30" s="1">
        <v>101.690166666667</v>
      </c>
      <c r="BY30" s="1">
        <v>9.998638E-2</v>
      </c>
      <c r="BZ30" s="1">
        <v>37.3299533333333</v>
      </c>
      <c r="CA30" s="1">
        <v>37.451733333333301</v>
      </c>
      <c r="CB30" s="1">
        <v>999.9</v>
      </c>
      <c r="CC30" s="1">
        <v>0</v>
      </c>
      <c r="CD30" s="1">
        <v>0</v>
      </c>
      <c r="CE30" s="1">
        <v>9999.9186666666701</v>
      </c>
      <c r="CF30" s="1">
        <v>0</v>
      </c>
      <c r="CG30" s="1">
        <v>979.11126666666701</v>
      </c>
      <c r="CH30" s="1">
        <v>1400.0223333333299</v>
      </c>
      <c r="CI30" s="1">
        <v>0.89999796666666598</v>
      </c>
      <c r="CJ30" s="1">
        <v>0.10000197333333299</v>
      </c>
      <c r="CK30" s="1">
        <v>0</v>
      </c>
      <c r="CL30" s="1">
        <v>836.91459999999995</v>
      </c>
      <c r="CM30" s="1">
        <v>4.9993800000000004</v>
      </c>
      <c r="CN30" s="1">
        <v>11634.7133333333</v>
      </c>
      <c r="CO30" s="1">
        <v>11164.506666666701</v>
      </c>
      <c r="CP30" s="1">
        <v>46.201700000000002</v>
      </c>
      <c r="CQ30" s="1">
        <v>47.914266666666698</v>
      </c>
      <c r="CR30" s="1">
        <v>46.561999999999998</v>
      </c>
      <c r="CS30" s="1">
        <v>48.2520666666667</v>
      </c>
      <c r="CT30" s="1">
        <v>48.6145</v>
      </c>
      <c r="CU30" s="1">
        <v>1255.5166666666701</v>
      </c>
      <c r="CV30" s="1">
        <v>139.506333333333</v>
      </c>
      <c r="CW30" s="1">
        <v>0</v>
      </c>
      <c r="CX30" s="1">
        <v>280.39999985694902</v>
      </c>
      <c r="CY30" s="1">
        <v>0</v>
      </c>
      <c r="CZ30" s="1">
        <v>836.77769230769195</v>
      </c>
      <c r="DA30" s="1">
        <v>-20.102905989418101</v>
      </c>
      <c r="DB30" s="1">
        <v>-286.56068385803798</v>
      </c>
      <c r="DC30" s="1">
        <v>11632.2269230769</v>
      </c>
      <c r="DD30" s="1">
        <v>15</v>
      </c>
      <c r="DE30" s="1">
        <v>1607546083.5999999</v>
      </c>
      <c r="DF30" s="1" t="s">
        <v>331</v>
      </c>
      <c r="DG30" s="1">
        <v>1607546075.5999999</v>
      </c>
      <c r="DH30" s="1">
        <v>1607546083.5999999</v>
      </c>
      <c r="DI30" s="1">
        <v>2</v>
      </c>
      <c r="DJ30" s="1">
        <v>0.21</v>
      </c>
      <c r="DK30" s="1">
        <v>-3.0000000000000001E-3</v>
      </c>
      <c r="DL30" s="1">
        <v>2.2029999999999998</v>
      </c>
      <c r="DM30" s="1">
        <v>6.0000000000000001E-3</v>
      </c>
      <c r="DN30" s="1">
        <v>400</v>
      </c>
      <c r="DO30" s="1">
        <v>0</v>
      </c>
      <c r="DP30" s="1">
        <v>0.25</v>
      </c>
      <c r="DQ30" s="1">
        <v>0.05</v>
      </c>
      <c r="DR30" s="1">
        <v>1.0808832869944001</v>
      </c>
      <c r="DS30" s="1">
        <v>-1.0861294246570401</v>
      </c>
      <c r="DT30" s="1">
        <v>8.2821684820903907E-2</v>
      </c>
      <c r="DU30" s="1">
        <v>0</v>
      </c>
      <c r="DV30" s="1">
        <v>-1.6998583870967701</v>
      </c>
      <c r="DW30" s="1">
        <v>1.3767633870967699</v>
      </c>
      <c r="DX30" s="1">
        <v>0.10809612356443001</v>
      </c>
      <c r="DY30" s="1">
        <v>0</v>
      </c>
      <c r="DZ30" s="1">
        <v>1.01764722580645</v>
      </c>
      <c r="EA30" s="1">
        <v>-0.32150970967742398</v>
      </c>
      <c r="EB30" s="1">
        <v>2.39732179837709E-2</v>
      </c>
      <c r="EC30" s="1">
        <v>0</v>
      </c>
      <c r="ED30" s="1">
        <v>0</v>
      </c>
      <c r="EE30" s="1">
        <v>3</v>
      </c>
      <c r="EF30" s="1" t="s">
        <v>283</v>
      </c>
      <c r="EG30" s="1">
        <v>100</v>
      </c>
      <c r="EH30" s="1">
        <v>100</v>
      </c>
      <c r="EI30" s="1">
        <v>2.2040000000000002</v>
      </c>
      <c r="EJ30" s="1">
        <v>6.1000000000000004E-3</v>
      </c>
      <c r="EK30" s="1">
        <v>2.2034500000000898</v>
      </c>
      <c r="EL30" s="1">
        <v>0</v>
      </c>
      <c r="EM30" s="1">
        <v>0</v>
      </c>
      <c r="EN30" s="1">
        <v>0</v>
      </c>
      <c r="EO30" s="1">
        <v>6.1187499999999497E-3</v>
      </c>
      <c r="EP30" s="1">
        <v>0</v>
      </c>
      <c r="EQ30" s="1">
        <v>0</v>
      </c>
      <c r="ER30" s="1">
        <v>0</v>
      </c>
      <c r="ES30" s="1">
        <v>-1</v>
      </c>
      <c r="ET30" s="1">
        <v>-1</v>
      </c>
      <c r="EU30" s="1">
        <v>-1</v>
      </c>
      <c r="EV30" s="1">
        <v>-1</v>
      </c>
      <c r="EW30" s="1">
        <v>2.2999999999999998</v>
      </c>
      <c r="EX30" s="1">
        <v>2.1</v>
      </c>
      <c r="EY30" s="1">
        <v>2</v>
      </c>
      <c r="EZ30" s="1">
        <v>482.09500000000003</v>
      </c>
      <c r="FA30" s="1">
        <v>506.67700000000002</v>
      </c>
      <c r="FB30" s="1">
        <v>36.214500000000001</v>
      </c>
      <c r="FC30" s="1">
        <v>33.177799999999998</v>
      </c>
      <c r="FD30" s="1">
        <v>30.000399999999999</v>
      </c>
      <c r="FE30" s="1">
        <v>32.811500000000002</v>
      </c>
      <c r="FF30" s="1">
        <v>32.843899999999998</v>
      </c>
      <c r="FG30" s="1">
        <v>20.5992</v>
      </c>
      <c r="FH30" s="1">
        <v>100</v>
      </c>
      <c r="FI30" s="1">
        <v>0</v>
      </c>
      <c r="FJ30" s="1">
        <v>-999.9</v>
      </c>
      <c r="FK30" s="1">
        <v>400</v>
      </c>
      <c r="FL30" s="1">
        <v>63.4848</v>
      </c>
      <c r="FM30" s="1">
        <v>101.265</v>
      </c>
      <c r="FN30" s="1">
        <v>100.527</v>
      </c>
    </row>
    <row r="31" spans="1:170" ht="15.75" customHeight="1" x14ac:dyDescent="0.25">
      <c r="A31" s="1">
        <v>15</v>
      </c>
      <c r="B31" s="1">
        <v>1607546344.0999999</v>
      </c>
      <c r="C31" s="1">
        <v>5287.0999999046298</v>
      </c>
      <c r="D31" s="1" t="s">
        <v>332</v>
      </c>
      <c r="E31" s="1" t="s">
        <v>333</v>
      </c>
      <c r="F31" s="1" t="s">
        <v>334</v>
      </c>
      <c r="G31" s="1" t="s">
        <v>335</v>
      </c>
      <c r="H31" s="1">
        <v>1607546336.3499999</v>
      </c>
      <c r="I31" s="1">
        <f t="shared" si="0"/>
        <v>8.7298558882548047E-3</v>
      </c>
      <c r="J31" s="1">
        <f t="shared" si="1"/>
        <v>11.579919853123531</v>
      </c>
      <c r="K31" s="1">
        <f t="shared" si="2"/>
        <v>382.09876666666702</v>
      </c>
      <c r="L31" s="1">
        <f t="shared" si="3"/>
        <v>259.31251265741435</v>
      </c>
      <c r="M31" s="1">
        <f t="shared" si="4"/>
        <v>26.392978733025348</v>
      </c>
      <c r="N31" s="1">
        <f t="shared" si="5"/>
        <v>38.890235257840388</v>
      </c>
      <c r="O31" s="1">
        <f t="shared" si="6"/>
        <v>0.19318505305016151</v>
      </c>
      <c r="P31" s="1">
        <f t="shared" si="7"/>
        <v>2.957957955972252</v>
      </c>
      <c r="Q31" s="1">
        <f t="shared" si="8"/>
        <v>0.18643946105473536</v>
      </c>
      <c r="R31" s="1">
        <f t="shared" si="9"/>
        <v>0.11711110487042087</v>
      </c>
      <c r="S31" s="1">
        <f t="shared" si="10"/>
        <v>231.29002312869716</v>
      </c>
      <c r="T31" s="1">
        <f t="shared" si="11"/>
        <v>35.87432682133435</v>
      </c>
      <c r="U31" s="1">
        <f t="shared" si="12"/>
        <v>35.132303333333297</v>
      </c>
      <c r="V31" s="1">
        <f t="shared" si="13"/>
        <v>5.6898862449122349</v>
      </c>
      <c r="W31" s="1">
        <f t="shared" si="14"/>
        <v>17.392308090363255</v>
      </c>
      <c r="X31" s="1">
        <f t="shared" si="15"/>
        <v>1.0826634715433274</v>
      </c>
      <c r="Y31" s="1">
        <f t="shared" si="16"/>
        <v>6.2249556868372782</v>
      </c>
      <c r="Z31" s="1">
        <f t="shared" si="17"/>
        <v>4.6072227733689077</v>
      </c>
      <c r="AA31" s="1">
        <f t="shared" si="18"/>
        <v>-384.9866446720369</v>
      </c>
      <c r="AB31" s="1">
        <f t="shared" si="19"/>
        <v>260.59962575098831</v>
      </c>
      <c r="AC31" s="1">
        <f t="shared" si="20"/>
        <v>20.766248590749651</v>
      </c>
      <c r="AD31" s="1">
        <f t="shared" si="21"/>
        <v>127.66925279839822</v>
      </c>
      <c r="AE31" s="1">
        <v>19</v>
      </c>
      <c r="AF31" s="1">
        <v>4</v>
      </c>
      <c r="AG31" s="1">
        <f t="shared" si="22"/>
        <v>1</v>
      </c>
      <c r="AH31" s="1">
        <f t="shared" si="23"/>
        <v>0</v>
      </c>
      <c r="AI31" s="1">
        <f t="shared" si="24"/>
        <v>52045.048587833357</v>
      </c>
      <c r="AJ31" s="1" t="s">
        <v>263</v>
      </c>
      <c r="AK31" s="1">
        <v>715.47692307692296</v>
      </c>
      <c r="AL31" s="1">
        <v>3262.08</v>
      </c>
      <c r="AM31" s="1">
        <f t="shared" si="25"/>
        <v>2546.603076923077</v>
      </c>
      <c r="AN31" s="1">
        <f t="shared" si="26"/>
        <v>0.78066849277855754</v>
      </c>
      <c r="AO31" s="1">
        <v>-0.57774747981622299</v>
      </c>
      <c r="AP31" s="1" t="s">
        <v>336</v>
      </c>
      <c r="AQ31" s="1">
        <v>1051.05269230769</v>
      </c>
      <c r="AR31" s="1">
        <v>1310.3599999999999</v>
      </c>
      <c r="AS31" s="1">
        <f t="shared" si="27"/>
        <v>0.19789012766896874</v>
      </c>
      <c r="AT31" s="1">
        <v>0.5</v>
      </c>
      <c r="AU31" s="1">
        <f t="shared" si="28"/>
        <v>1180.1776998604905</v>
      </c>
      <c r="AV31" s="1">
        <f t="shared" si="29"/>
        <v>11.579919853123531</v>
      </c>
      <c r="AW31" s="1">
        <f t="shared" si="30"/>
        <v>116.77275784873117</v>
      </c>
      <c r="AX31" s="1">
        <f t="shared" si="31"/>
        <v>0.50602124606978238</v>
      </c>
      <c r="AY31" s="1">
        <f t="shared" si="32"/>
        <v>1.0301556565911149E-2</v>
      </c>
      <c r="AZ31" s="1">
        <f t="shared" si="33"/>
        <v>1.4894532800146525</v>
      </c>
      <c r="BA31" s="1" t="s">
        <v>337</v>
      </c>
      <c r="BB31" s="1">
        <v>647.29</v>
      </c>
      <c r="BC31" s="1">
        <f t="shared" si="34"/>
        <v>663.06999999999994</v>
      </c>
      <c r="BD31" s="1">
        <f t="shared" si="35"/>
        <v>0.39107078844211007</v>
      </c>
      <c r="BE31" s="1">
        <f t="shared" si="36"/>
        <v>0.74641558213087855</v>
      </c>
      <c r="BF31" s="1">
        <f t="shared" si="37"/>
        <v>0.43589625886405975</v>
      </c>
      <c r="BG31" s="1">
        <f t="shared" si="38"/>
        <v>0.76640133583681913</v>
      </c>
      <c r="BH31" s="1">
        <f t="shared" si="39"/>
        <v>1399.991</v>
      </c>
      <c r="BI31" s="1">
        <f t="shared" si="40"/>
        <v>1180.1776998604905</v>
      </c>
      <c r="BJ31" s="1">
        <f t="shared" si="41"/>
        <v>0.84298949054707528</v>
      </c>
      <c r="BK31" s="1">
        <f t="shared" si="42"/>
        <v>0.19597898109415055</v>
      </c>
      <c r="BL31" s="1">
        <v>6</v>
      </c>
      <c r="BM31" s="1">
        <v>0.5</v>
      </c>
      <c r="BN31" s="1" t="s">
        <v>266</v>
      </c>
      <c r="BO31" s="1">
        <v>2</v>
      </c>
      <c r="BP31" s="1">
        <v>1607546336.3499999</v>
      </c>
      <c r="BQ31" s="1">
        <v>382.09876666666702</v>
      </c>
      <c r="BR31" s="1">
        <v>399.99709999999999</v>
      </c>
      <c r="BS31" s="1">
        <v>10.637230000000001</v>
      </c>
      <c r="BT31" s="1">
        <v>0.27305160000000001</v>
      </c>
      <c r="BU31" s="1">
        <v>379.89519999999999</v>
      </c>
      <c r="BV31" s="1">
        <v>10.63111</v>
      </c>
      <c r="BW31" s="1">
        <v>500.01036666666698</v>
      </c>
      <c r="BX31" s="1">
        <v>101.680566666667</v>
      </c>
      <c r="BY31" s="1">
        <v>0.100016393333333</v>
      </c>
      <c r="BZ31" s="1">
        <v>36.766469999999998</v>
      </c>
      <c r="CA31" s="1">
        <v>35.132303333333297</v>
      </c>
      <c r="CB31" s="1">
        <v>999.9</v>
      </c>
      <c r="CC31" s="1">
        <v>0</v>
      </c>
      <c r="CD31" s="1">
        <v>0</v>
      </c>
      <c r="CE31" s="1">
        <v>9994.8736666666591</v>
      </c>
      <c r="CF31" s="1">
        <v>0</v>
      </c>
      <c r="CG31" s="1">
        <v>299.50380000000001</v>
      </c>
      <c r="CH31" s="1">
        <v>1399.991</v>
      </c>
      <c r="CI31" s="1">
        <v>0.8999935</v>
      </c>
      <c r="CJ31" s="1">
        <v>0.10000648333333299</v>
      </c>
      <c r="CK31" s="1">
        <v>0</v>
      </c>
      <c r="CL31" s="1">
        <v>1053.2166666666701</v>
      </c>
      <c r="CM31" s="1">
        <v>4.9993800000000004</v>
      </c>
      <c r="CN31" s="1">
        <v>14769.43</v>
      </c>
      <c r="CO31" s="1">
        <v>11164.233333333301</v>
      </c>
      <c r="CP31" s="1">
        <v>46.186999999999998</v>
      </c>
      <c r="CQ31" s="1">
        <v>47.8309</v>
      </c>
      <c r="CR31" s="1">
        <v>46.555799999999998</v>
      </c>
      <c r="CS31" s="1">
        <v>48.237400000000001</v>
      </c>
      <c r="CT31" s="1">
        <v>48.625</v>
      </c>
      <c r="CU31" s="1">
        <v>1255.4829999999999</v>
      </c>
      <c r="CV31" s="1">
        <v>139.50866666666701</v>
      </c>
      <c r="CW31" s="1">
        <v>0</v>
      </c>
      <c r="CX31" s="1">
        <v>131.69999980926499</v>
      </c>
      <c r="CY31" s="1">
        <v>0</v>
      </c>
      <c r="CZ31" s="1">
        <v>1051.05269230769</v>
      </c>
      <c r="DA31" s="1">
        <v>-335.33641027893299</v>
      </c>
      <c r="DB31" s="1">
        <v>-4637.2170944563604</v>
      </c>
      <c r="DC31" s="1">
        <v>14739.8384615385</v>
      </c>
      <c r="DD31" s="1">
        <v>15</v>
      </c>
      <c r="DE31" s="1">
        <v>1607546083.5999999</v>
      </c>
      <c r="DF31" s="1" t="s">
        <v>331</v>
      </c>
      <c r="DG31" s="1">
        <v>1607546075.5999999</v>
      </c>
      <c r="DH31" s="1">
        <v>1607546083.5999999</v>
      </c>
      <c r="DI31" s="1">
        <v>2</v>
      </c>
      <c r="DJ31" s="1">
        <v>0.21</v>
      </c>
      <c r="DK31" s="1">
        <v>-3.0000000000000001E-3</v>
      </c>
      <c r="DL31" s="1">
        <v>2.2029999999999998</v>
      </c>
      <c r="DM31" s="1">
        <v>6.0000000000000001E-3</v>
      </c>
      <c r="DN31" s="1">
        <v>400</v>
      </c>
      <c r="DO31" s="1">
        <v>0</v>
      </c>
      <c r="DP31" s="1">
        <v>0.25</v>
      </c>
      <c r="DQ31" s="1">
        <v>0.05</v>
      </c>
      <c r="DR31" s="1">
        <v>11.591719105726201</v>
      </c>
      <c r="DS31" s="1">
        <v>-0.85698573975437098</v>
      </c>
      <c r="DT31" s="1">
        <v>6.5491159465344603E-2</v>
      </c>
      <c r="DU31" s="1">
        <v>0</v>
      </c>
      <c r="DV31" s="1">
        <v>-17.902825806451599</v>
      </c>
      <c r="DW31" s="1">
        <v>0.919843548387138</v>
      </c>
      <c r="DX31" s="1">
        <v>7.0484782012270805E-2</v>
      </c>
      <c r="DY31" s="1">
        <v>0</v>
      </c>
      <c r="DZ31" s="1">
        <v>10.3632322580645</v>
      </c>
      <c r="EA31" s="1">
        <v>0.202553225806408</v>
      </c>
      <c r="EB31" s="1">
        <v>1.52643668359073E-2</v>
      </c>
      <c r="EC31" s="1">
        <v>0</v>
      </c>
      <c r="ED31" s="1">
        <v>0</v>
      </c>
      <c r="EE31" s="1">
        <v>3</v>
      </c>
      <c r="EF31" s="1" t="s">
        <v>283</v>
      </c>
      <c r="EG31" s="1">
        <v>100</v>
      </c>
      <c r="EH31" s="1">
        <v>100</v>
      </c>
      <c r="EI31" s="1">
        <v>2.2029999999999998</v>
      </c>
      <c r="EJ31" s="1">
        <v>6.1000000000000004E-3</v>
      </c>
      <c r="EK31" s="1">
        <v>2.2034500000000898</v>
      </c>
      <c r="EL31" s="1">
        <v>0</v>
      </c>
      <c r="EM31" s="1">
        <v>0</v>
      </c>
      <c r="EN31" s="1">
        <v>0</v>
      </c>
      <c r="EO31" s="1">
        <v>6.1187499999999497E-3</v>
      </c>
      <c r="EP31" s="1">
        <v>0</v>
      </c>
      <c r="EQ31" s="1">
        <v>0</v>
      </c>
      <c r="ER31" s="1">
        <v>0</v>
      </c>
      <c r="ES31" s="1">
        <v>-1</v>
      </c>
      <c r="ET31" s="1">
        <v>-1</v>
      </c>
      <c r="EU31" s="1">
        <v>-1</v>
      </c>
      <c r="EV31" s="1">
        <v>-1</v>
      </c>
      <c r="EW31" s="1">
        <v>4.5</v>
      </c>
      <c r="EX31" s="1">
        <v>4.3</v>
      </c>
      <c r="EY31" s="1">
        <v>2</v>
      </c>
      <c r="EZ31" s="1">
        <v>458.94799999999998</v>
      </c>
      <c r="FA31" s="1">
        <v>505.88200000000001</v>
      </c>
      <c r="FB31" s="1">
        <v>36.070399999999999</v>
      </c>
      <c r="FC31" s="1">
        <v>33.171799999999998</v>
      </c>
      <c r="FD31" s="1">
        <v>29.999600000000001</v>
      </c>
      <c r="FE31" s="1">
        <v>32.787799999999997</v>
      </c>
      <c r="FF31" s="1">
        <v>32.800400000000003</v>
      </c>
      <c r="FG31" s="1">
        <v>20.599399999999999</v>
      </c>
      <c r="FH31" s="1">
        <v>100</v>
      </c>
      <c r="FI31" s="1">
        <v>0</v>
      </c>
      <c r="FJ31" s="1">
        <v>-999.9</v>
      </c>
      <c r="FK31" s="1">
        <v>400</v>
      </c>
      <c r="FL31" s="1">
        <v>63.4848</v>
      </c>
      <c r="FM31" s="1">
        <v>101.25</v>
      </c>
      <c r="FN31" s="1">
        <v>100.52500000000001</v>
      </c>
    </row>
    <row r="32" spans="1:170" ht="15.75" customHeight="1" x14ac:dyDescent="0.25">
      <c r="A32" s="1">
        <v>16</v>
      </c>
      <c r="B32" s="1">
        <v>1607546474.5999999</v>
      </c>
      <c r="C32" s="1">
        <v>5417.5999999046298</v>
      </c>
      <c r="D32" s="1" t="s">
        <v>338</v>
      </c>
      <c r="E32" s="1" t="s">
        <v>339</v>
      </c>
      <c r="F32" s="1" t="s">
        <v>334</v>
      </c>
      <c r="G32" s="1" t="s">
        <v>335</v>
      </c>
      <c r="H32" s="1">
        <v>1607546466.5999999</v>
      </c>
      <c r="I32" s="1">
        <f t="shared" si="0"/>
        <v>7.5888767665334457E-3</v>
      </c>
      <c r="J32" s="1">
        <f t="shared" si="1"/>
        <v>10.475892694741184</v>
      </c>
      <c r="K32" s="1">
        <f t="shared" si="2"/>
        <v>383.928258064516</v>
      </c>
      <c r="L32" s="1">
        <f t="shared" si="3"/>
        <v>248.87609952899922</v>
      </c>
      <c r="M32" s="1">
        <f t="shared" si="4"/>
        <v>25.329535463931045</v>
      </c>
      <c r="N32" s="1">
        <f t="shared" si="5"/>
        <v>39.074561384779727</v>
      </c>
      <c r="O32" s="1">
        <f t="shared" si="6"/>
        <v>0.15638935085826081</v>
      </c>
      <c r="P32" s="1">
        <f t="shared" si="7"/>
        <v>2.9561497507447925</v>
      </c>
      <c r="Q32" s="1">
        <f t="shared" si="8"/>
        <v>0.15193417461715658</v>
      </c>
      <c r="R32" s="1">
        <f t="shared" si="9"/>
        <v>9.5348567382623373E-2</v>
      </c>
      <c r="S32" s="1">
        <f t="shared" si="10"/>
        <v>231.28494831254446</v>
      </c>
      <c r="T32" s="1">
        <f t="shared" si="11"/>
        <v>36.007182206763694</v>
      </c>
      <c r="U32" s="1">
        <f t="shared" si="12"/>
        <v>35.663348387096804</v>
      </c>
      <c r="V32" s="1">
        <f t="shared" si="13"/>
        <v>5.8592006854199292</v>
      </c>
      <c r="W32" s="1">
        <f t="shared" si="14"/>
        <v>15.323112304368911</v>
      </c>
      <c r="X32" s="1">
        <f t="shared" si="15"/>
        <v>0.94560763839387962</v>
      </c>
      <c r="Y32" s="1">
        <f t="shared" si="16"/>
        <v>6.1711199370657157</v>
      </c>
      <c r="Z32" s="1">
        <f t="shared" si="17"/>
        <v>4.9135930470260494</v>
      </c>
      <c r="AA32" s="1">
        <f t="shared" si="18"/>
        <v>-334.66946540412494</v>
      </c>
      <c r="AB32" s="1">
        <f t="shared" si="19"/>
        <v>150.50212544817043</v>
      </c>
      <c r="AC32" s="1">
        <f t="shared" si="20"/>
        <v>12.021956558534354</v>
      </c>
      <c r="AD32" s="1">
        <f t="shared" si="21"/>
        <v>59.139564915124311</v>
      </c>
      <c r="AE32" s="1">
        <v>46</v>
      </c>
      <c r="AF32" s="1">
        <v>9</v>
      </c>
      <c r="AG32" s="1">
        <f t="shared" si="22"/>
        <v>1</v>
      </c>
      <c r="AH32" s="1">
        <f t="shared" si="23"/>
        <v>0</v>
      </c>
      <c r="AI32" s="1">
        <f t="shared" si="24"/>
        <v>52020.414448505653</v>
      </c>
      <c r="AJ32" s="1" t="s">
        <v>263</v>
      </c>
      <c r="AK32" s="1">
        <v>715.47692307692296</v>
      </c>
      <c r="AL32" s="1">
        <v>3262.08</v>
      </c>
      <c r="AM32" s="1">
        <f t="shared" si="25"/>
        <v>2546.603076923077</v>
      </c>
      <c r="AN32" s="1">
        <f t="shared" si="26"/>
        <v>0.78066849277855754</v>
      </c>
      <c r="AO32" s="1">
        <v>-0.57774747981622299</v>
      </c>
      <c r="AP32" s="1" t="s">
        <v>340</v>
      </c>
      <c r="AQ32" s="1">
        <v>1188.376</v>
      </c>
      <c r="AR32" s="1">
        <v>1416.69</v>
      </c>
      <c r="AS32" s="1">
        <f t="shared" si="27"/>
        <v>0.16116016912662623</v>
      </c>
      <c r="AT32" s="1">
        <v>0.5</v>
      </c>
      <c r="AU32" s="1">
        <f t="shared" si="28"/>
        <v>1180.154758953578</v>
      </c>
      <c r="AV32" s="1">
        <f t="shared" si="29"/>
        <v>10.475892694741184</v>
      </c>
      <c r="AW32" s="1">
        <f t="shared" si="30"/>
        <v>95.096970274275719</v>
      </c>
      <c r="AX32" s="1">
        <f t="shared" si="31"/>
        <v>0.5159209142437654</v>
      </c>
      <c r="AY32" s="1">
        <f t="shared" si="32"/>
        <v>9.3662632724190089E-3</v>
      </c>
      <c r="AZ32" s="1">
        <f t="shared" si="33"/>
        <v>1.3026067805942019</v>
      </c>
      <c r="BA32" s="1" t="s">
        <v>341</v>
      </c>
      <c r="BB32" s="1">
        <v>685.79</v>
      </c>
      <c r="BC32" s="1">
        <f t="shared" si="34"/>
        <v>730.90000000000009</v>
      </c>
      <c r="BD32" s="1">
        <f t="shared" si="35"/>
        <v>0.31237378574360386</v>
      </c>
      <c r="BE32" s="1">
        <f t="shared" si="36"/>
        <v>0.71629746651192217</v>
      </c>
      <c r="BF32" s="1">
        <f t="shared" si="37"/>
        <v>0.32559860549355679</v>
      </c>
      <c r="BG32" s="1">
        <f t="shared" si="38"/>
        <v>0.72464767545544828</v>
      </c>
      <c r="BH32" s="1">
        <f t="shared" si="39"/>
        <v>1399.9641935483901</v>
      </c>
      <c r="BI32" s="1">
        <f t="shared" si="40"/>
        <v>1180.154758953578</v>
      </c>
      <c r="BJ32" s="1">
        <f t="shared" si="41"/>
        <v>0.84298924529085517</v>
      </c>
      <c r="BK32" s="1">
        <f t="shared" si="42"/>
        <v>0.19597849058171035</v>
      </c>
      <c r="BL32" s="1">
        <v>6</v>
      </c>
      <c r="BM32" s="1">
        <v>0.5</v>
      </c>
      <c r="BN32" s="1" t="s">
        <v>266</v>
      </c>
      <c r="BO32" s="1">
        <v>2</v>
      </c>
      <c r="BP32" s="1">
        <v>1607546466.5999999</v>
      </c>
      <c r="BQ32" s="1">
        <v>383.928258064516</v>
      </c>
      <c r="BR32" s="1">
        <v>399.99477419354798</v>
      </c>
      <c r="BS32" s="1">
        <v>9.2910958064516098</v>
      </c>
      <c r="BT32" s="1">
        <v>0.26953522580645201</v>
      </c>
      <c r="BU32" s="1">
        <v>381.72487096774199</v>
      </c>
      <c r="BV32" s="1">
        <v>9.2849774193548402</v>
      </c>
      <c r="BW32" s="1">
        <v>500.02664516128999</v>
      </c>
      <c r="BX32" s="1">
        <v>101.67548387096799</v>
      </c>
      <c r="BY32" s="1">
        <v>0.10020094516128999</v>
      </c>
      <c r="BZ32" s="1">
        <v>36.607693548387097</v>
      </c>
      <c r="CA32" s="1">
        <v>35.663348387096804</v>
      </c>
      <c r="CB32" s="1">
        <v>999.9</v>
      </c>
      <c r="CC32" s="1">
        <v>0</v>
      </c>
      <c r="CD32" s="1">
        <v>0</v>
      </c>
      <c r="CE32" s="1">
        <v>9985.1254838709701</v>
      </c>
      <c r="CF32" s="1">
        <v>0</v>
      </c>
      <c r="CG32" s="1">
        <v>330.03164516128999</v>
      </c>
      <c r="CH32" s="1">
        <v>1399.9641935483901</v>
      </c>
      <c r="CI32" s="1">
        <v>0.90000174193548399</v>
      </c>
      <c r="CJ32" s="1">
        <v>9.9998161290322601E-2</v>
      </c>
      <c r="CK32" s="1">
        <v>0</v>
      </c>
      <c r="CL32" s="1">
        <v>1195.6806451612899</v>
      </c>
      <c r="CM32" s="1">
        <v>4.9993800000000004</v>
      </c>
      <c r="CN32" s="1">
        <v>16763.554838709701</v>
      </c>
      <c r="CO32" s="1">
        <v>11164.061290322599</v>
      </c>
      <c r="CP32" s="1">
        <v>45.875</v>
      </c>
      <c r="CQ32" s="1">
        <v>47.475612903225802</v>
      </c>
      <c r="CR32" s="1">
        <v>46.256</v>
      </c>
      <c r="CS32" s="1">
        <v>47.877000000000002</v>
      </c>
      <c r="CT32" s="1">
        <v>48.276000000000003</v>
      </c>
      <c r="CU32" s="1">
        <v>1255.47</v>
      </c>
      <c r="CV32" s="1">
        <v>139.49451612903201</v>
      </c>
      <c r="CW32" s="1">
        <v>0</v>
      </c>
      <c r="CX32" s="1">
        <v>129.799999952316</v>
      </c>
      <c r="CY32" s="1">
        <v>0</v>
      </c>
      <c r="CZ32" s="1">
        <v>1188.376</v>
      </c>
      <c r="DA32" s="1">
        <v>-457.59846225242899</v>
      </c>
      <c r="DB32" s="1">
        <v>-6291.4923174414498</v>
      </c>
      <c r="DC32" s="1">
        <v>16662.524000000001</v>
      </c>
      <c r="DD32" s="1">
        <v>15</v>
      </c>
      <c r="DE32" s="1">
        <v>1607546083.5999999</v>
      </c>
      <c r="DF32" s="1" t="s">
        <v>331</v>
      </c>
      <c r="DG32" s="1">
        <v>1607546075.5999999</v>
      </c>
      <c r="DH32" s="1">
        <v>1607546083.5999999</v>
      </c>
      <c r="DI32" s="1">
        <v>2</v>
      </c>
      <c r="DJ32" s="1">
        <v>0.21</v>
      </c>
      <c r="DK32" s="1">
        <v>-3.0000000000000001E-3</v>
      </c>
      <c r="DL32" s="1">
        <v>2.2029999999999998</v>
      </c>
      <c r="DM32" s="1">
        <v>6.0000000000000001E-3</v>
      </c>
      <c r="DN32" s="1">
        <v>400</v>
      </c>
      <c r="DO32" s="1">
        <v>0</v>
      </c>
      <c r="DP32" s="1">
        <v>0.25</v>
      </c>
      <c r="DQ32" s="1">
        <v>0.05</v>
      </c>
      <c r="DR32" s="1">
        <v>10.466337685393199</v>
      </c>
      <c r="DS32" s="1">
        <v>0.34426588851407403</v>
      </c>
      <c r="DT32" s="1">
        <v>3.8208390778837899E-2</v>
      </c>
      <c r="DU32" s="1">
        <v>1</v>
      </c>
      <c r="DV32" s="1">
        <v>-16.059116129032301</v>
      </c>
      <c r="DW32" s="1">
        <v>-0.52278387096771395</v>
      </c>
      <c r="DX32" s="1">
        <v>5.0864532904532397E-2</v>
      </c>
      <c r="DY32" s="1">
        <v>0</v>
      </c>
      <c r="DZ32" s="1">
        <v>9.0181909677419405</v>
      </c>
      <c r="EA32" s="1">
        <v>0.40047580645160402</v>
      </c>
      <c r="EB32" s="1">
        <v>2.99524720671673E-2</v>
      </c>
      <c r="EC32" s="1">
        <v>0</v>
      </c>
      <c r="ED32" s="1">
        <v>1</v>
      </c>
      <c r="EE32" s="1">
        <v>3</v>
      </c>
      <c r="EF32" s="1" t="s">
        <v>268</v>
      </c>
      <c r="EG32" s="1">
        <v>100</v>
      </c>
      <c r="EH32" s="1">
        <v>100</v>
      </c>
      <c r="EI32" s="1">
        <v>2.2040000000000002</v>
      </c>
      <c r="EJ32" s="1">
        <v>6.1000000000000004E-3</v>
      </c>
      <c r="EK32" s="1">
        <v>2.2034500000000898</v>
      </c>
      <c r="EL32" s="1">
        <v>0</v>
      </c>
      <c r="EM32" s="1">
        <v>0</v>
      </c>
      <c r="EN32" s="1">
        <v>0</v>
      </c>
      <c r="EO32" s="1">
        <v>6.1187499999999497E-3</v>
      </c>
      <c r="EP32" s="1">
        <v>0</v>
      </c>
      <c r="EQ32" s="1">
        <v>0</v>
      </c>
      <c r="ER32" s="1">
        <v>0</v>
      </c>
      <c r="ES32" s="1">
        <v>-1</v>
      </c>
      <c r="ET32" s="1">
        <v>-1</v>
      </c>
      <c r="EU32" s="1">
        <v>-1</v>
      </c>
      <c r="EV32" s="1">
        <v>-1</v>
      </c>
      <c r="EW32" s="1">
        <v>6.7</v>
      </c>
      <c r="EX32" s="1">
        <v>6.5</v>
      </c>
      <c r="EY32" s="1">
        <v>2</v>
      </c>
      <c r="EZ32" s="1">
        <v>426.66699999999997</v>
      </c>
      <c r="FA32" s="1">
        <v>505.14499999999998</v>
      </c>
      <c r="FB32" s="1">
        <v>35.913699999999999</v>
      </c>
      <c r="FC32" s="1">
        <v>33.055</v>
      </c>
      <c r="FD32" s="1">
        <v>29.9998</v>
      </c>
      <c r="FE32" s="1">
        <v>32.6877</v>
      </c>
      <c r="FF32" s="1">
        <v>32.709000000000003</v>
      </c>
      <c r="FG32" s="1">
        <v>20.604700000000001</v>
      </c>
      <c r="FH32" s="1">
        <v>100</v>
      </c>
      <c r="FI32" s="1">
        <v>0</v>
      </c>
      <c r="FJ32" s="1">
        <v>-999.9</v>
      </c>
      <c r="FK32" s="1">
        <v>400</v>
      </c>
      <c r="FL32" s="1">
        <v>63.4848</v>
      </c>
      <c r="FM32" s="1">
        <v>101.255</v>
      </c>
      <c r="FN32" s="1">
        <v>100.509</v>
      </c>
    </row>
    <row r="33" spans="1:170" ht="15.75" customHeight="1" x14ac:dyDescent="0.25">
      <c r="A33" s="1">
        <v>17</v>
      </c>
      <c r="B33" s="1">
        <v>1607546697.5999999</v>
      </c>
      <c r="C33" s="1">
        <v>5640.5999999046298</v>
      </c>
      <c r="D33" s="1" t="s">
        <v>342</v>
      </c>
      <c r="E33" s="1" t="s">
        <v>343</v>
      </c>
      <c r="F33" s="1" t="s">
        <v>344</v>
      </c>
      <c r="G33" s="1" t="s">
        <v>345</v>
      </c>
      <c r="H33" s="1">
        <v>1607546689.5999999</v>
      </c>
      <c r="I33" s="1">
        <f t="shared" si="0"/>
        <v>1.1342385443242672E-3</v>
      </c>
      <c r="J33" s="1">
        <f t="shared" si="1"/>
        <v>1.5955729528163829</v>
      </c>
      <c r="K33" s="1">
        <f t="shared" si="2"/>
        <v>397.55106451612897</v>
      </c>
      <c r="L33" s="1">
        <f t="shared" si="3"/>
        <v>226.57745224221026</v>
      </c>
      <c r="M33" s="1">
        <f t="shared" si="4"/>
        <v>23.058587404672824</v>
      </c>
      <c r="N33" s="1">
        <f t="shared" si="5"/>
        <v>40.458421075219967</v>
      </c>
      <c r="O33" s="1">
        <f t="shared" si="6"/>
        <v>1.8297677233852207E-2</v>
      </c>
      <c r="P33" s="1">
        <f t="shared" si="7"/>
        <v>2.9585385441153793</v>
      </c>
      <c r="Q33" s="1">
        <f t="shared" si="8"/>
        <v>1.8235039811773136E-2</v>
      </c>
      <c r="R33" s="1">
        <f t="shared" si="9"/>
        <v>1.1402509644895632E-2</v>
      </c>
      <c r="S33" s="1">
        <f t="shared" si="10"/>
        <v>231.29154006852568</v>
      </c>
      <c r="T33" s="1">
        <f t="shared" si="11"/>
        <v>37.838536629874035</v>
      </c>
      <c r="U33" s="1">
        <f t="shared" si="12"/>
        <v>36.971032258064497</v>
      </c>
      <c r="V33" s="1">
        <f t="shared" si="13"/>
        <v>6.2949166812965354</v>
      </c>
      <c r="W33" s="1">
        <f t="shared" si="14"/>
        <v>2.6589424449812391</v>
      </c>
      <c r="X33" s="1">
        <f t="shared" si="15"/>
        <v>0.16569968954394537</v>
      </c>
      <c r="Y33" s="1">
        <f t="shared" si="16"/>
        <v>6.2317892535321313</v>
      </c>
      <c r="Z33" s="1">
        <f t="shared" si="17"/>
        <v>6.1292169917525898</v>
      </c>
      <c r="AA33" s="1">
        <f t="shared" si="18"/>
        <v>-50.01991980470018</v>
      </c>
      <c r="AB33" s="1">
        <f t="shared" si="19"/>
        <v>-29.42685564625139</v>
      </c>
      <c r="AC33" s="1">
        <f t="shared" si="20"/>
        <v>-2.3656658953463521</v>
      </c>
      <c r="AD33" s="1">
        <f t="shared" si="21"/>
        <v>149.47909872222775</v>
      </c>
      <c r="AE33" s="1">
        <v>0</v>
      </c>
      <c r="AF33" s="1">
        <v>0</v>
      </c>
      <c r="AG33" s="1">
        <f t="shared" si="22"/>
        <v>1</v>
      </c>
      <c r="AH33" s="1">
        <f t="shared" si="23"/>
        <v>0</v>
      </c>
      <c r="AI33" s="1">
        <f t="shared" si="24"/>
        <v>52057.87923883972</v>
      </c>
      <c r="AJ33" s="1" t="s">
        <v>263</v>
      </c>
      <c r="AK33" s="1">
        <v>715.47692307692296</v>
      </c>
      <c r="AL33" s="1">
        <v>3262.08</v>
      </c>
      <c r="AM33" s="1">
        <f t="shared" si="25"/>
        <v>2546.603076923077</v>
      </c>
      <c r="AN33" s="1">
        <f t="shared" si="26"/>
        <v>0.78066849277855754</v>
      </c>
      <c r="AO33" s="1">
        <v>-0.57774747981622299</v>
      </c>
      <c r="AP33" s="1" t="s">
        <v>346</v>
      </c>
      <c r="AQ33" s="1">
        <v>589.26664000000005</v>
      </c>
      <c r="AR33" s="1">
        <v>687.93</v>
      </c>
      <c r="AS33" s="1">
        <f t="shared" si="27"/>
        <v>0.14342063872777744</v>
      </c>
      <c r="AT33" s="1">
        <v>0.5</v>
      </c>
      <c r="AU33" s="1">
        <f t="shared" si="28"/>
        <v>1180.1879824985172</v>
      </c>
      <c r="AV33" s="1">
        <f t="shared" si="29"/>
        <v>1.5955729528163829</v>
      </c>
      <c r="AW33" s="1">
        <f t="shared" si="30"/>
        <v>84.631657134392171</v>
      </c>
      <c r="AX33" s="1">
        <f t="shared" si="31"/>
        <v>0.34256392365502303</v>
      </c>
      <c r="AY33" s="1">
        <f t="shared" si="32"/>
        <v>1.8415036120191441E-3</v>
      </c>
      <c r="AZ33" s="1">
        <f t="shared" si="33"/>
        <v>3.7418778073350492</v>
      </c>
      <c r="BA33" s="1" t="s">
        <v>347</v>
      </c>
      <c r="BB33" s="1">
        <v>452.27</v>
      </c>
      <c r="BC33" s="1">
        <f t="shared" si="34"/>
        <v>235.65999999999997</v>
      </c>
      <c r="BD33" s="1">
        <f t="shared" si="35"/>
        <v>0.41866825086989695</v>
      </c>
      <c r="BE33" s="1">
        <f t="shared" si="36"/>
        <v>0.91612956036173265</v>
      </c>
      <c r="BF33" s="1">
        <f t="shared" si="37"/>
        <v>-3.5816472033732705</v>
      </c>
      <c r="BG33" s="1">
        <f t="shared" si="38"/>
        <v>1.0108171247127395</v>
      </c>
      <c r="BH33" s="1">
        <f t="shared" si="39"/>
        <v>1400.0035483871</v>
      </c>
      <c r="BI33" s="1">
        <f t="shared" si="40"/>
        <v>1180.1879824985172</v>
      </c>
      <c r="BJ33" s="1">
        <f t="shared" si="41"/>
        <v>0.84298927946159463</v>
      </c>
      <c r="BK33" s="1">
        <f t="shared" si="42"/>
        <v>0.19597855892318941</v>
      </c>
      <c r="BL33" s="1">
        <v>6</v>
      </c>
      <c r="BM33" s="1">
        <v>0.5</v>
      </c>
      <c r="BN33" s="1" t="s">
        <v>266</v>
      </c>
      <c r="BO33" s="1">
        <v>2</v>
      </c>
      <c r="BP33" s="1">
        <v>1607546689.5999999</v>
      </c>
      <c r="BQ33" s="1">
        <v>397.55106451612897</v>
      </c>
      <c r="BR33" s="1">
        <v>400.00680645161299</v>
      </c>
      <c r="BS33" s="1">
        <v>1.6281922580645201</v>
      </c>
      <c r="BT33" s="1">
        <v>0.26934806451612903</v>
      </c>
      <c r="BU33" s="1">
        <v>395.175064516129</v>
      </c>
      <c r="BV33" s="1">
        <v>1.6241922580645201</v>
      </c>
      <c r="BW33" s="1">
        <v>500.00954838709703</v>
      </c>
      <c r="BX33" s="1">
        <v>101.669161290323</v>
      </c>
      <c r="BY33" s="1">
        <v>9.9956406451612898E-2</v>
      </c>
      <c r="BZ33" s="1">
        <v>36.786538709677401</v>
      </c>
      <c r="CA33" s="1">
        <v>36.971032258064497</v>
      </c>
      <c r="CB33" s="1">
        <v>999.9</v>
      </c>
      <c r="CC33" s="1">
        <v>0</v>
      </c>
      <c r="CD33" s="1">
        <v>0</v>
      </c>
      <c r="CE33" s="1">
        <v>9999.2870967741892</v>
      </c>
      <c r="CF33" s="1">
        <v>0</v>
      </c>
      <c r="CG33" s="1">
        <v>397.71493548387099</v>
      </c>
      <c r="CH33" s="1">
        <v>1400.0035483871</v>
      </c>
      <c r="CI33" s="1">
        <v>0.90000132258064502</v>
      </c>
      <c r="CJ33" s="1">
        <v>9.9998387096774194E-2</v>
      </c>
      <c r="CK33" s="1">
        <v>0</v>
      </c>
      <c r="CL33" s="1">
        <v>589.36306451612904</v>
      </c>
      <c r="CM33" s="1">
        <v>4.9993800000000004</v>
      </c>
      <c r="CN33" s="1">
        <v>8339.3538709677396</v>
      </c>
      <c r="CO33" s="1">
        <v>11164.367741935501</v>
      </c>
      <c r="CP33" s="1">
        <v>45.811999999999998</v>
      </c>
      <c r="CQ33" s="1">
        <v>47.5</v>
      </c>
      <c r="CR33" s="1">
        <v>46.25</v>
      </c>
      <c r="CS33" s="1">
        <v>47.816064516129003</v>
      </c>
      <c r="CT33" s="1">
        <v>48.186999999999998</v>
      </c>
      <c r="CU33" s="1">
        <v>1255.5035483871</v>
      </c>
      <c r="CV33" s="1">
        <v>139.5</v>
      </c>
      <c r="CW33" s="1">
        <v>0</v>
      </c>
      <c r="CX33" s="1">
        <v>222.200000047684</v>
      </c>
      <c r="CY33" s="1">
        <v>0</v>
      </c>
      <c r="CZ33" s="1">
        <v>589.26664000000005</v>
      </c>
      <c r="DA33" s="1">
        <v>-6.1163846065945</v>
      </c>
      <c r="DB33" s="1">
        <v>-74.579999926247893</v>
      </c>
      <c r="DC33" s="1">
        <v>8338.2019999999993</v>
      </c>
      <c r="DD33" s="1">
        <v>15</v>
      </c>
      <c r="DE33" s="1">
        <v>1607546726.0999999</v>
      </c>
      <c r="DF33" s="1" t="s">
        <v>348</v>
      </c>
      <c r="DG33" s="1">
        <v>1607546718.0999999</v>
      </c>
      <c r="DH33" s="1">
        <v>1607546726.0999999</v>
      </c>
      <c r="DI33" s="1">
        <v>3</v>
      </c>
      <c r="DJ33" s="1">
        <v>0.17299999999999999</v>
      </c>
      <c r="DK33" s="1">
        <v>-2E-3</v>
      </c>
      <c r="DL33" s="1">
        <v>2.3759999999999999</v>
      </c>
      <c r="DM33" s="1">
        <v>4.0000000000000001E-3</v>
      </c>
      <c r="DN33" s="1">
        <v>400</v>
      </c>
      <c r="DO33" s="1">
        <v>0</v>
      </c>
      <c r="DP33" s="1">
        <v>0.23</v>
      </c>
      <c r="DQ33" s="1">
        <v>0.06</v>
      </c>
      <c r="DR33" s="1">
        <v>1.7411110685670299</v>
      </c>
      <c r="DS33" s="1">
        <v>-0.16883576016695301</v>
      </c>
      <c r="DT33" s="1">
        <v>3.5918957816357198E-2</v>
      </c>
      <c r="DU33" s="1">
        <v>1</v>
      </c>
      <c r="DV33" s="1">
        <v>-2.6310377419354798</v>
      </c>
      <c r="DW33" s="1">
        <v>0.33959709677419803</v>
      </c>
      <c r="DX33" s="1">
        <v>4.7477159242522597E-2</v>
      </c>
      <c r="DY33" s="1">
        <v>0</v>
      </c>
      <c r="DZ33" s="1">
        <v>1.36374483870968</v>
      </c>
      <c r="EA33" s="1">
        <v>-0.33362080645161402</v>
      </c>
      <c r="EB33" s="1">
        <v>2.4886913761792299E-2</v>
      </c>
      <c r="EC33" s="1">
        <v>0</v>
      </c>
      <c r="ED33" s="1">
        <v>1</v>
      </c>
      <c r="EE33" s="1">
        <v>3</v>
      </c>
      <c r="EF33" s="1" t="s">
        <v>268</v>
      </c>
      <c r="EG33" s="1">
        <v>100</v>
      </c>
      <c r="EH33" s="1">
        <v>100</v>
      </c>
      <c r="EI33" s="1">
        <v>2.3759999999999999</v>
      </c>
      <c r="EJ33" s="1">
        <v>4.0000000000000001E-3</v>
      </c>
      <c r="EK33" s="1">
        <v>2.2034500000000898</v>
      </c>
      <c r="EL33" s="1">
        <v>0</v>
      </c>
      <c r="EM33" s="1">
        <v>0</v>
      </c>
      <c r="EN33" s="1">
        <v>0</v>
      </c>
      <c r="EO33" s="1">
        <v>6.1187499999999497E-3</v>
      </c>
      <c r="EP33" s="1">
        <v>0</v>
      </c>
      <c r="EQ33" s="1">
        <v>0</v>
      </c>
      <c r="ER33" s="1">
        <v>0</v>
      </c>
      <c r="ES33" s="1">
        <v>-1</v>
      </c>
      <c r="ET33" s="1">
        <v>-1</v>
      </c>
      <c r="EU33" s="1">
        <v>-1</v>
      </c>
      <c r="EV33" s="1">
        <v>-1</v>
      </c>
      <c r="EW33" s="1">
        <v>10.4</v>
      </c>
      <c r="EX33" s="1">
        <v>10.199999999999999</v>
      </c>
      <c r="EY33" s="1">
        <v>2</v>
      </c>
      <c r="EZ33" s="1">
        <v>487.60399999999998</v>
      </c>
      <c r="FA33" s="1">
        <v>504.94799999999998</v>
      </c>
      <c r="FB33" s="1">
        <v>35.763300000000001</v>
      </c>
      <c r="FC33" s="1">
        <v>33.125300000000003</v>
      </c>
      <c r="FD33" s="1">
        <v>30.000299999999999</v>
      </c>
      <c r="FE33" s="1">
        <v>32.72</v>
      </c>
      <c r="FF33" s="1">
        <v>32.756300000000003</v>
      </c>
      <c r="FG33" s="1">
        <v>20.603200000000001</v>
      </c>
      <c r="FH33" s="1">
        <v>100</v>
      </c>
      <c r="FI33" s="1">
        <v>0</v>
      </c>
      <c r="FJ33" s="1">
        <v>-999.9</v>
      </c>
      <c r="FK33" s="1">
        <v>400</v>
      </c>
      <c r="FL33" s="1">
        <v>63.4848</v>
      </c>
      <c r="FM33" s="1">
        <v>101.249</v>
      </c>
      <c r="FN33" s="1">
        <v>100.49299999999999</v>
      </c>
    </row>
    <row r="34" spans="1:170" ht="15.75" customHeight="1" x14ac:dyDescent="0.25">
      <c r="A34" s="1">
        <v>18</v>
      </c>
      <c r="B34" s="1">
        <v>1607546925.0999999</v>
      </c>
      <c r="C34" s="1">
        <v>5868.0999999046298</v>
      </c>
      <c r="D34" s="1" t="s">
        <v>349</v>
      </c>
      <c r="E34" s="1" t="s">
        <v>350</v>
      </c>
      <c r="F34" s="1" t="s">
        <v>344</v>
      </c>
      <c r="G34" s="1" t="s">
        <v>345</v>
      </c>
      <c r="H34" s="1">
        <v>1607546917.0999999</v>
      </c>
      <c r="I34" s="1">
        <f t="shared" si="0"/>
        <v>1.1972189890841682E-3</v>
      </c>
      <c r="J34" s="1">
        <f t="shared" si="1"/>
        <v>1.9881118531700732</v>
      </c>
      <c r="K34" s="1">
        <f t="shared" si="2"/>
        <v>397.03835483871001</v>
      </c>
      <c r="L34" s="1">
        <f t="shared" si="3"/>
        <v>200.3731731796662</v>
      </c>
      <c r="M34" s="1">
        <f t="shared" si="4"/>
        <v>20.392148337844986</v>
      </c>
      <c r="N34" s="1">
        <f t="shared" si="5"/>
        <v>40.406931223398594</v>
      </c>
      <c r="O34" s="1">
        <f t="shared" si="6"/>
        <v>1.9142724258975823E-2</v>
      </c>
      <c r="P34" s="1">
        <f t="shared" si="7"/>
        <v>2.960228822415131</v>
      </c>
      <c r="Q34" s="1">
        <f t="shared" si="8"/>
        <v>1.9074218319609811E-2</v>
      </c>
      <c r="R34" s="1">
        <f t="shared" si="9"/>
        <v>1.1927520907374086E-2</v>
      </c>
      <c r="S34" s="1">
        <f t="shared" si="10"/>
        <v>231.29108201338931</v>
      </c>
      <c r="T34" s="1">
        <f t="shared" si="11"/>
        <v>37.764236535694032</v>
      </c>
      <c r="U34" s="1">
        <f t="shared" si="12"/>
        <v>37.148829032258099</v>
      </c>
      <c r="V34" s="1">
        <f t="shared" si="13"/>
        <v>6.3562772800816036</v>
      </c>
      <c r="W34" s="1">
        <f t="shared" si="14"/>
        <v>2.7915422046404652</v>
      </c>
      <c r="X34" s="1">
        <f t="shared" si="15"/>
        <v>0.17341529759021207</v>
      </c>
      <c r="Y34" s="1">
        <f t="shared" si="16"/>
        <v>6.212168216620138</v>
      </c>
      <c r="Z34" s="1">
        <f t="shared" si="17"/>
        <v>6.1828619824913913</v>
      </c>
      <c r="AA34" s="1">
        <f t="shared" si="18"/>
        <v>-52.797357418611817</v>
      </c>
      <c r="AB34" s="1">
        <f t="shared" si="19"/>
        <v>-67.022916698273804</v>
      </c>
      <c r="AC34" s="1">
        <f t="shared" si="20"/>
        <v>-5.3881228127653955</v>
      </c>
      <c r="AD34" s="1">
        <f t="shared" si="21"/>
        <v>106.08268508373828</v>
      </c>
      <c r="AE34" s="1">
        <v>43</v>
      </c>
      <c r="AF34" s="1">
        <v>9</v>
      </c>
      <c r="AG34" s="1">
        <f t="shared" si="22"/>
        <v>1</v>
      </c>
      <c r="AH34" s="1">
        <f t="shared" si="23"/>
        <v>0</v>
      </c>
      <c r="AI34" s="1">
        <f t="shared" si="24"/>
        <v>52115.493122363543</v>
      </c>
      <c r="AJ34" s="1" t="s">
        <v>263</v>
      </c>
      <c r="AK34" s="1">
        <v>715.47692307692296</v>
      </c>
      <c r="AL34" s="1">
        <v>3262.08</v>
      </c>
      <c r="AM34" s="1">
        <f t="shared" si="25"/>
        <v>2546.603076923077</v>
      </c>
      <c r="AN34" s="1">
        <f t="shared" si="26"/>
        <v>0.78066849277855754</v>
      </c>
      <c r="AO34" s="1">
        <v>-0.57774747981622299</v>
      </c>
      <c r="AP34" s="1" t="s">
        <v>351</v>
      </c>
      <c r="AQ34" s="1">
        <v>834.80726923076895</v>
      </c>
      <c r="AR34" s="1">
        <v>977.78</v>
      </c>
      <c r="AS34" s="1">
        <f t="shared" si="27"/>
        <v>0.14622177869176201</v>
      </c>
      <c r="AT34" s="1">
        <v>0.5</v>
      </c>
      <c r="AU34" s="1">
        <f t="shared" si="28"/>
        <v>1180.1835976633145</v>
      </c>
      <c r="AV34" s="1">
        <f t="shared" si="29"/>
        <v>1.9881118531700732</v>
      </c>
      <c r="AW34" s="1">
        <f t="shared" si="30"/>
        <v>86.284272416586333</v>
      </c>
      <c r="AX34" s="1">
        <f t="shared" si="31"/>
        <v>0.40709566569166883</v>
      </c>
      <c r="AY34" s="1">
        <f t="shared" si="32"/>
        <v>2.174118788014448E-3</v>
      </c>
      <c r="AZ34" s="1">
        <f t="shared" si="33"/>
        <v>2.3362105995213649</v>
      </c>
      <c r="BA34" s="1" t="s">
        <v>352</v>
      </c>
      <c r="BB34" s="1">
        <v>579.73</v>
      </c>
      <c r="BC34" s="1">
        <f t="shared" si="34"/>
        <v>398.04999999999995</v>
      </c>
      <c r="BD34" s="1">
        <f t="shared" si="35"/>
        <v>0.35918284328408751</v>
      </c>
      <c r="BE34" s="1">
        <f t="shared" si="36"/>
        <v>0.85160400395175884</v>
      </c>
      <c r="BF34" s="1">
        <f t="shared" si="37"/>
        <v>0.54506692199862827</v>
      </c>
      <c r="BG34" s="1">
        <f t="shared" si="38"/>
        <v>0.89699883766731192</v>
      </c>
      <c r="BH34" s="1">
        <f t="shared" si="39"/>
        <v>1399.9980645161299</v>
      </c>
      <c r="BI34" s="1">
        <f t="shared" si="40"/>
        <v>1180.1835976633145</v>
      </c>
      <c r="BJ34" s="1">
        <f t="shared" si="41"/>
        <v>0.84298944946842613</v>
      </c>
      <c r="BK34" s="1">
        <f t="shared" si="42"/>
        <v>0.19597889893685216</v>
      </c>
      <c r="BL34" s="1">
        <v>6</v>
      </c>
      <c r="BM34" s="1">
        <v>0.5</v>
      </c>
      <c r="BN34" s="1" t="s">
        <v>266</v>
      </c>
      <c r="BO34" s="1">
        <v>2</v>
      </c>
      <c r="BP34" s="1">
        <v>1607546917.0999999</v>
      </c>
      <c r="BQ34" s="1">
        <v>397.03835483871001</v>
      </c>
      <c r="BR34" s="1">
        <v>399.99445161290299</v>
      </c>
      <c r="BS34" s="1">
        <v>1.70397806451613</v>
      </c>
      <c r="BT34" s="1">
        <v>0.26978645161290299</v>
      </c>
      <c r="BU34" s="1">
        <v>394.66232258064503</v>
      </c>
      <c r="BV34" s="1">
        <v>1.69994290322581</v>
      </c>
      <c r="BW34" s="1">
        <v>500.00806451612902</v>
      </c>
      <c r="BX34" s="1">
        <v>101.670870967742</v>
      </c>
      <c r="BY34" s="1">
        <v>9.9979961290322605E-2</v>
      </c>
      <c r="BZ34" s="1">
        <v>36.728864516129001</v>
      </c>
      <c r="CA34" s="1">
        <v>37.148829032258099</v>
      </c>
      <c r="CB34" s="1">
        <v>999.9</v>
      </c>
      <c r="CC34" s="1">
        <v>0</v>
      </c>
      <c r="CD34" s="1">
        <v>0</v>
      </c>
      <c r="CE34" s="1">
        <v>10008.707741935499</v>
      </c>
      <c r="CF34" s="1">
        <v>0</v>
      </c>
      <c r="CG34" s="1">
        <v>685.04235483871003</v>
      </c>
      <c r="CH34" s="1">
        <v>1399.9980645161299</v>
      </c>
      <c r="CI34" s="1">
        <v>0.89999419354838694</v>
      </c>
      <c r="CJ34" s="1">
        <v>0.100005819354839</v>
      </c>
      <c r="CK34" s="1">
        <v>0</v>
      </c>
      <c r="CL34" s="1">
        <v>835.69309677419403</v>
      </c>
      <c r="CM34" s="1">
        <v>4.9993800000000004</v>
      </c>
      <c r="CN34" s="1">
        <v>11725.125806451601</v>
      </c>
      <c r="CO34" s="1">
        <v>11164.3</v>
      </c>
      <c r="CP34" s="1">
        <v>45.808</v>
      </c>
      <c r="CQ34" s="1">
        <v>47.625</v>
      </c>
      <c r="CR34" s="1">
        <v>46.292000000000002</v>
      </c>
      <c r="CS34" s="1">
        <v>47.811999999999998</v>
      </c>
      <c r="CT34" s="1">
        <v>48.225612903225802</v>
      </c>
      <c r="CU34" s="1">
        <v>1255.49096774194</v>
      </c>
      <c r="CV34" s="1">
        <v>139.50741935483899</v>
      </c>
      <c r="CW34" s="1">
        <v>0</v>
      </c>
      <c r="CX34" s="1">
        <v>226.39999985694899</v>
      </c>
      <c r="CY34" s="1">
        <v>0</v>
      </c>
      <c r="CZ34" s="1">
        <v>834.80726923076895</v>
      </c>
      <c r="DA34" s="1">
        <v>-154.56092318973401</v>
      </c>
      <c r="DB34" s="1">
        <v>-2171.7743604459702</v>
      </c>
      <c r="DC34" s="1">
        <v>11712.2307692308</v>
      </c>
      <c r="DD34" s="1">
        <v>15</v>
      </c>
      <c r="DE34" s="1">
        <v>1607546726.0999999</v>
      </c>
      <c r="DF34" s="1" t="s">
        <v>348</v>
      </c>
      <c r="DG34" s="1">
        <v>1607546718.0999999</v>
      </c>
      <c r="DH34" s="1">
        <v>1607546726.0999999</v>
      </c>
      <c r="DI34" s="1">
        <v>3</v>
      </c>
      <c r="DJ34" s="1">
        <v>0.17299999999999999</v>
      </c>
      <c r="DK34" s="1">
        <v>-2E-3</v>
      </c>
      <c r="DL34" s="1">
        <v>2.3759999999999999</v>
      </c>
      <c r="DM34" s="1">
        <v>4.0000000000000001E-3</v>
      </c>
      <c r="DN34" s="1">
        <v>400</v>
      </c>
      <c r="DO34" s="1">
        <v>0</v>
      </c>
      <c r="DP34" s="1">
        <v>0.23</v>
      </c>
      <c r="DQ34" s="1">
        <v>0.06</v>
      </c>
      <c r="DR34" s="1">
        <v>1.9883991940607999</v>
      </c>
      <c r="DS34" s="1">
        <v>0.21708818541502101</v>
      </c>
      <c r="DT34" s="1">
        <v>3.4128465711573602E-2</v>
      </c>
      <c r="DU34" s="1">
        <v>1</v>
      </c>
      <c r="DV34" s="1">
        <v>-2.9561661290322601</v>
      </c>
      <c r="DW34" s="1">
        <v>-4.9119677419349701E-2</v>
      </c>
      <c r="DX34" s="1">
        <v>3.7015119811950201E-2</v>
      </c>
      <c r="DY34" s="1">
        <v>1</v>
      </c>
      <c r="DZ34" s="1">
        <v>1.4341919354838699</v>
      </c>
      <c r="EA34" s="1">
        <v>-0.44550919354839003</v>
      </c>
      <c r="EB34" s="1">
        <v>3.3272852677312802E-2</v>
      </c>
      <c r="EC34" s="1">
        <v>0</v>
      </c>
      <c r="ED34" s="1">
        <v>2</v>
      </c>
      <c r="EE34" s="1">
        <v>3</v>
      </c>
      <c r="EF34" s="1" t="s">
        <v>273</v>
      </c>
      <c r="EG34" s="1">
        <v>100</v>
      </c>
      <c r="EH34" s="1">
        <v>100</v>
      </c>
      <c r="EI34" s="1">
        <v>2.3759999999999999</v>
      </c>
      <c r="EJ34" s="1">
        <v>4.0000000000000001E-3</v>
      </c>
      <c r="EK34" s="1">
        <v>2.3761000000000601</v>
      </c>
      <c r="EL34" s="1">
        <v>0</v>
      </c>
      <c r="EM34" s="1">
        <v>0</v>
      </c>
      <c r="EN34" s="1">
        <v>0</v>
      </c>
      <c r="EO34" s="1">
        <v>4.0365499999999201E-3</v>
      </c>
      <c r="EP34" s="1">
        <v>0</v>
      </c>
      <c r="EQ34" s="1">
        <v>0</v>
      </c>
      <c r="ER34" s="1">
        <v>0</v>
      </c>
      <c r="ES34" s="1">
        <v>-1</v>
      </c>
      <c r="ET34" s="1">
        <v>-1</v>
      </c>
      <c r="EU34" s="1">
        <v>-1</v>
      </c>
      <c r="EV34" s="1">
        <v>-1</v>
      </c>
      <c r="EW34" s="1">
        <v>3.5</v>
      </c>
      <c r="EX34" s="1">
        <v>3.3</v>
      </c>
      <c r="EY34" s="1">
        <v>2</v>
      </c>
      <c r="EZ34" s="1">
        <v>429.73099999999999</v>
      </c>
      <c r="FA34" s="1">
        <v>504.59199999999998</v>
      </c>
      <c r="FB34" s="1">
        <v>35.807200000000002</v>
      </c>
      <c r="FC34" s="1">
        <v>33.2301</v>
      </c>
      <c r="FD34" s="1">
        <v>29.999400000000001</v>
      </c>
      <c r="FE34" s="1">
        <v>32.801000000000002</v>
      </c>
      <c r="FF34" s="1">
        <v>32.815399999999997</v>
      </c>
      <c r="FG34" s="1">
        <v>20.6097</v>
      </c>
      <c r="FH34" s="1">
        <v>100</v>
      </c>
      <c r="FI34" s="1">
        <v>0</v>
      </c>
      <c r="FJ34" s="1">
        <v>-999.9</v>
      </c>
      <c r="FK34" s="1">
        <v>400</v>
      </c>
      <c r="FL34" s="1">
        <v>63.4848</v>
      </c>
      <c r="FM34" s="1">
        <v>101.223</v>
      </c>
      <c r="FN34" s="1">
        <v>100.483</v>
      </c>
    </row>
    <row r="35" spans="1:170" ht="15.75" customHeight="1" x14ac:dyDescent="0.25">
      <c r="A35" s="1">
        <v>19</v>
      </c>
      <c r="B35" s="1">
        <v>1607547126.5</v>
      </c>
      <c r="C35" s="1">
        <v>6069.5</v>
      </c>
      <c r="D35" s="1" t="s">
        <v>353</v>
      </c>
      <c r="E35" s="1" t="s">
        <v>354</v>
      </c>
      <c r="F35" s="1" t="s">
        <v>355</v>
      </c>
      <c r="G35" s="1" t="s">
        <v>287</v>
      </c>
      <c r="H35" s="1">
        <v>1607547118.75</v>
      </c>
      <c r="I35" s="1">
        <f t="shared" si="0"/>
        <v>4.1132262006159164E-3</v>
      </c>
      <c r="J35" s="1">
        <f t="shared" si="1"/>
        <v>7.1285376285104469</v>
      </c>
      <c r="K35" s="1">
        <f t="shared" si="2"/>
        <v>389.528166666667</v>
      </c>
      <c r="L35" s="1">
        <f t="shared" si="3"/>
        <v>207.34970263707604</v>
      </c>
      <c r="M35" s="1">
        <f t="shared" si="4"/>
        <v>21.099696035844833</v>
      </c>
      <c r="N35" s="1">
        <f t="shared" si="5"/>
        <v>39.637992288091951</v>
      </c>
      <c r="O35" s="1">
        <f t="shared" si="6"/>
        <v>7.4264891211468856E-2</v>
      </c>
      <c r="P35" s="1">
        <f t="shared" si="7"/>
        <v>2.9541998140369277</v>
      </c>
      <c r="Q35" s="1">
        <f t="shared" si="8"/>
        <v>7.3243110208078402E-2</v>
      </c>
      <c r="R35" s="1">
        <f t="shared" si="9"/>
        <v>4.5867575612269715E-2</v>
      </c>
      <c r="S35" s="1">
        <f t="shared" si="10"/>
        <v>231.28749084766773</v>
      </c>
      <c r="T35" s="1">
        <f t="shared" si="11"/>
        <v>36.982247766073947</v>
      </c>
      <c r="U35" s="1">
        <f t="shared" si="12"/>
        <v>36.267456666666703</v>
      </c>
      <c r="V35" s="1">
        <f t="shared" si="13"/>
        <v>6.0571167909220271</v>
      </c>
      <c r="W35" s="1">
        <f t="shared" si="14"/>
        <v>8.5062801858370776</v>
      </c>
      <c r="X35" s="1">
        <f t="shared" si="15"/>
        <v>0.52736799382384958</v>
      </c>
      <c r="Y35" s="1">
        <f t="shared" si="16"/>
        <v>6.1997486833541542</v>
      </c>
      <c r="Z35" s="1">
        <f t="shared" si="17"/>
        <v>5.5297487970981773</v>
      </c>
      <c r="AA35" s="1">
        <f t="shared" si="18"/>
        <v>-181.39327544716193</v>
      </c>
      <c r="AB35" s="1">
        <f t="shared" si="19"/>
        <v>67.659730631434627</v>
      </c>
      <c r="AC35" s="1">
        <f t="shared" si="20"/>
        <v>5.4262401887353029</v>
      </c>
      <c r="AD35" s="1">
        <f t="shared" si="21"/>
        <v>122.98018622067573</v>
      </c>
      <c r="AE35" s="1">
        <v>0</v>
      </c>
      <c r="AF35" s="1">
        <v>0</v>
      </c>
      <c r="AG35" s="1">
        <f t="shared" si="22"/>
        <v>1</v>
      </c>
      <c r="AH35" s="1">
        <f t="shared" si="23"/>
        <v>0</v>
      </c>
      <c r="AI35" s="1">
        <f t="shared" si="24"/>
        <v>51950.670773487378</v>
      </c>
      <c r="AJ35" s="1" t="s">
        <v>263</v>
      </c>
      <c r="AK35" s="1">
        <v>715.47692307692296</v>
      </c>
      <c r="AL35" s="1">
        <v>3262.08</v>
      </c>
      <c r="AM35" s="1">
        <f t="shared" si="25"/>
        <v>2546.603076923077</v>
      </c>
      <c r="AN35" s="1">
        <f t="shared" si="26"/>
        <v>0.78066849277855754</v>
      </c>
      <c r="AO35" s="1">
        <v>-0.57774747981622299</v>
      </c>
      <c r="AP35" s="1" t="s">
        <v>356</v>
      </c>
      <c r="AQ35" s="1">
        <v>877.66031999999996</v>
      </c>
      <c r="AR35" s="1">
        <v>1060.17</v>
      </c>
      <c r="AS35" s="1">
        <f t="shared" si="27"/>
        <v>0.17215133421998363</v>
      </c>
      <c r="AT35" s="1">
        <v>0.5</v>
      </c>
      <c r="AU35" s="1">
        <f t="shared" si="28"/>
        <v>1180.167291853355</v>
      </c>
      <c r="AV35" s="1">
        <f t="shared" si="29"/>
        <v>7.1285376285104469</v>
      </c>
      <c r="AW35" s="1">
        <f t="shared" si="30"/>
        <v>101.58368694766995</v>
      </c>
      <c r="AX35" s="1">
        <f t="shared" si="31"/>
        <v>0.41141515040040755</v>
      </c>
      <c r="AY35" s="1">
        <f t="shared" si="32"/>
        <v>6.5298243406022444E-3</v>
      </c>
      <c r="AZ35" s="1">
        <f t="shared" si="33"/>
        <v>2.0769404906760234</v>
      </c>
      <c r="BA35" s="1" t="s">
        <v>357</v>
      </c>
      <c r="BB35" s="1">
        <v>624</v>
      </c>
      <c r="BC35" s="1">
        <f t="shared" si="34"/>
        <v>436.17000000000007</v>
      </c>
      <c r="BD35" s="1">
        <f t="shared" si="35"/>
        <v>0.41843703143269845</v>
      </c>
      <c r="BE35" s="1">
        <f t="shared" si="36"/>
        <v>0.83466384643377001</v>
      </c>
      <c r="BF35" s="1">
        <f t="shared" si="37"/>
        <v>0.52948461172815953</v>
      </c>
      <c r="BG35" s="1">
        <f t="shared" si="38"/>
        <v>0.86464593558115421</v>
      </c>
      <c r="BH35" s="1">
        <f t="shared" si="39"/>
        <v>1399.979</v>
      </c>
      <c r="BI35" s="1">
        <f t="shared" si="40"/>
        <v>1180.167291853355</v>
      </c>
      <c r="BJ35" s="1">
        <f t="shared" si="41"/>
        <v>0.84298928187733879</v>
      </c>
      <c r="BK35" s="1">
        <f t="shared" si="42"/>
        <v>0.19597856375467743</v>
      </c>
      <c r="BL35" s="1">
        <v>6</v>
      </c>
      <c r="BM35" s="1">
        <v>0.5</v>
      </c>
      <c r="BN35" s="1" t="s">
        <v>266</v>
      </c>
      <c r="BO35" s="1">
        <v>2</v>
      </c>
      <c r="BP35" s="1">
        <v>1607547118.75</v>
      </c>
      <c r="BQ35" s="1">
        <v>389.528166666667</v>
      </c>
      <c r="BR35" s="1">
        <v>400.00473333333298</v>
      </c>
      <c r="BS35" s="1">
        <v>5.1825200000000002</v>
      </c>
      <c r="BT35" s="1">
        <v>0.27238790000000002</v>
      </c>
      <c r="BU35" s="1">
        <v>387.15216666666697</v>
      </c>
      <c r="BV35" s="1">
        <v>5.1784846666666704</v>
      </c>
      <c r="BW35" s="1">
        <v>500.01620000000003</v>
      </c>
      <c r="BX35" s="1">
        <v>101.658866666667</v>
      </c>
      <c r="BY35" s="1">
        <v>0.100121976666667</v>
      </c>
      <c r="BZ35" s="1">
        <v>36.6922766666667</v>
      </c>
      <c r="CA35" s="1">
        <v>36.267456666666703</v>
      </c>
      <c r="CB35" s="1">
        <v>999.9</v>
      </c>
      <c r="CC35" s="1">
        <v>0</v>
      </c>
      <c r="CD35" s="1">
        <v>0</v>
      </c>
      <c r="CE35" s="1">
        <v>9975.7129999999997</v>
      </c>
      <c r="CF35" s="1">
        <v>0</v>
      </c>
      <c r="CG35" s="1">
        <v>564.94449999999995</v>
      </c>
      <c r="CH35" s="1">
        <v>1399.979</v>
      </c>
      <c r="CI35" s="1">
        <v>0.90000013333333295</v>
      </c>
      <c r="CJ35" s="1">
        <v>9.9999706666666702E-2</v>
      </c>
      <c r="CK35" s="1">
        <v>0</v>
      </c>
      <c r="CL35" s="1">
        <v>878.74136666666698</v>
      </c>
      <c r="CM35" s="1">
        <v>4.9993800000000004</v>
      </c>
      <c r="CN35" s="1">
        <v>12378.0566666667</v>
      </c>
      <c r="CO35" s="1">
        <v>11164.166666666701</v>
      </c>
      <c r="CP35" s="1">
        <v>46.291400000000003</v>
      </c>
      <c r="CQ35" s="1">
        <v>48.108133333333299</v>
      </c>
      <c r="CR35" s="1">
        <v>46.778933333333299</v>
      </c>
      <c r="CS35" s="1">
        <v>48.537199999999999</v>
      </c>
      <c r="CT35" s="1">
        <v>48.741466666666703</v>
      </c>
      <c r="CU35" s="1">
        <v>1255.48133333333</v>
      </c>
      <c r="CV35" s="1">
        <v>139.49766666666699</v>
      </c>
      <c r="CW35" s="1">
        <v>0</v>
      </c>
      <c r="CX35" s="1">
        <v>200.5</v>
      </c>
      <c r="CY35" s="1">
        <v>0</v>
      </c>
      <c r="CZ35" s="1">
        <v>877.66031999999996</v>
      </c>
      <c r="DA35" s="1">
        <v>-161.93223102350899</v>
      </c>
      <c r="DB35" s="1">
        <v>-2217.06154190902</v>
      </c>
      <c r="DC35" s="1">
        <v>12363.26</v>
      </c>
      <c r="DD35" s="1">
        <v>15</v>
      </c>
      <c r="DE35" s="1">
        <v>1607546726.0999999</v>
      </c>
      <c r="DF35" s="1" t="s">
        <v>348</v>
      </c>
      <c r="DG35" s="1">
        <v>1607546718.0999999</v>
      </c>
      <c r="DH35" s="1">
        <v>1607546726.0999999</v>
      </c>
      <c r="DI35" s="1">
        <v>3</v>
      </c>
      <c r="DJ35" s="1">
        <v>0.17299999999999999</v>
      </c>
      <c r="DK35" s="1">
        <v>-2E-3</v>
      </c>
      <c r="DL35" s="1">
        <v>2.3759999999999999</v>
      </c>
      <c r="DM35" s="1">
        <v>4.0000000000000001E-3</v>
      </c>
      <c r="DN35" s="1">
        <v>400</v>
      </c>
      <c r="DO35" s="1">
        <v>0</v>
      </c>
      <c r="DP35" s="1">
        <v>0.23</v>
      </c>
      <c r="DQ35" s="1">
        <v>0.06</v>
      </c>
      <c r="DR35" s="1">
        <v>7.1329937768305802</v>
      </c>
      <c r="DS35" s="1">
        <v>-0.35741367472221802</v>
      </c>
      <c r="DT35" s="1">
        <v>3.8763813613590999E-2</v>
      </c>
      <c r="DU35" s="1">
        <v>1</v>
      </c>
      <c r="DV35" s="1">
        <v>-10.4764466666667</v>
      </c>
      <c r="DW35" s="1">
        <v>0.25710166852057298</v>
      </c>
      <c r="DX35" s="1">
        <v>3.8922244996345598E-2</v>
      </c>
      <c r="DY35" s="1">
        <v>0</v>
      </c>
      <c r="DZ35" s="1">
        <v>4.9101319999999999</v>
      </c>
      <c r="EA35" s="1">
        <v>0.322468698553947</v>
      </c>
      <c r="EB35" s="1">
        <v>2.36311928602853E-2</v>
      </c>
      <c r="EC35" s="1">
        <v>0</v>
      </c>
      <c r="ED35" s="1">
        <v>1</v>
      </c>
      <c r="EE35" s="1">
        <v>3</v>
      </c>
      <c r="EF35" s="1" t="s">
        <v>268</v>
      </c>
      <c r="EG35" s="1">
        <v>100</v>
      </c>
      <c r="EH35" s="1">
        <v>100</v>
      </c>
      <c r="EI35" s="1">
        <v>2.3759999999999999</v>
      </c>
      <c r="EJ35" s="1">
        <v>4.0000000000000001E-3</v>
      </c>
      <c r="EK35" s="1">
        <v>2.3761000000000601</v>
      </c>
      <c r="EL35" s="1">
        <v>0</v>
      </c>
      <c r="EM35" s="1">
        <v>0</v>
      </c>
      <c r="EN35" s="1">
        <v>0</v>
      </c>
      <c r="EO35" s="1">
        <v>4.0365499999999201E-3</v>
      </c>
      <c r="EP35" s="1">
        <v>0</v>
      </c>
      <c r="EQ35" s="1">
        <v>0</v>
      </c>
      <c r="ER35" s="1">
        <v>0</v>
      </c>
      <c r="ES35" s="1">
        <v>-1</v>
      </c>
      <c r="ET35" s="1">
        <v>-1</v>
      </c>
      <c r="EU35" s="1">
        <v>-1</v>
      </c>
      <c r="EV35" s="1">
        <v>-1</v>
      </c>
      <c r="EW35" s="1">
        <v>6.8</v>
      </c>
      <c r="EX35" s="1">
        <v>6.7</v>
      </c>
      <c r="EY35" s="1">
        <v>2</v>
      </c>
      <c r="EZ35" s="1">
        <v>488.55500000000001</v>
      </c>
      <c r="FA35" s="1">
        <v>504.18099999999998</v>
      </c>
      <c r="FB35" s="1">
        <v>35.724499999999999</v>
      </c>
      <c r="FC35" s="1">
        <v>33.007399999999997</v>
      </c>
      <c r="FD35" s="1">
        <v>30.000499999999999</v>
      </c>
      <c r="FE35" s="1">
        <v>32.639899999999997</v>
      </c>
      <c r="FF35" s="1">
        <v>32.669699999999999</v>
      </c>
      <c r="FG35" s="1">
        <v>20.6022</v>
      </c>
      <c r="FH35" s="1">
        <v>100</v>
      </c>
      <c r="FI35" s="1">
        <v>0</v>
      </c>
      <c r="FJ35" s="1">
        <v>-999.9</v>
      </c>
      <c r="FK35" s="1">
        <v>400</v>
      </c>
      <c r="FL35" s="1">
        <v>63.4848</v>
      </c>
      <c r="FM35" s="1">
        <v>101.25700000000001</v>
      </c>
      <c r="FN35" s="1">
        <v>100.50700000000001</v>
      </c>
    </row>
    <row r="36" spans="1:170" ht="15.75" customHeight="1" x14ac:dyDescent="0.25">
      <c r="A36" s="1">
        <v>20</v>
      </c>
      <c r="B36" s="1">
        <v>1607547258.5</v>
      </c>
      <c r="C36" s="1">
        <v>6201.5</v>
      </c>
      <c r="D36" s="1" t="s">
        <v>358</v>
      </c>
      <c r="E36" s="1" t="s">
        <v>359</v>
      </c>
      <c r="F36" s="1" t="s">
        <v>355</v>
      </c>
      <c r="G36" s="1" t="s">
        <v>287</v>
      </c>
      <c r="H36" s="1">
        <v>1607547250.75</v>
      </c>
      <c r="I36" s="1">
        <f t="shared" si="0"/>
        <v>3.6861281524750368E-3</v>
      </c>
      <c r="J36" s="1">
        <f t="shared" si="1"/>
        <v>6.1829374519732712</v>
      </c>
      <c r="K36" s="1">
        <f t="shared" si="2"/>
        <v>390.86143333333303</v>
      </c>
      <c r="L36" s="1">
        <f t="shared" si="3"/>
        <v>210.67985091931956</v>
      </c>
      <c r="M36" s="1">
        <f t="shared" si="4"/>
        <v>21.43865412821091</v>
      </c>
      <c r="N36" s="1">
        <f t="shared" si="5"/>
        <v>39.773822910568995</v>
      </c>
      <c r="O36" s="1">
        <f t="shared" si="6"/>
        <v>6.5429466996780219E-2</v>
      </c>
      <c r="P36" s="1">
        <f t="shared" si="7"/>
        <v>2.9593618729397626</v>
      </c>
      <c r="Q36" s="1">
        <f t="shared" si="8"/>
        <v>6.463631470532108E-2</v>
      </c>
      <c r="R36" s="1">
        <f t="shared" si="9"/>
        <v>4.0468157098314063E-2</v>
      </c>
      <c r="S36" s="1">
        <f t="shared" si="10"/>
        <v>231.2886052788578</v>
      </c>
      <c r="T36" s="1">
        <f t="shared" si="11"/>
        <v>37.244658986249867</v>
      </c>
      <c r="U36" s="1">
        <f t="shared" si="12"/>
        <v>36.371360000000003</v>
      </c>
      <c r="V36" s="1">
        <f t="shared" si="13"/>
        <v>6.0917360437734267</v>
      </c>
      <c r="W36" s="1">
        <f t="shared" si="14"/>
        <v>7.6102182715578355</v>
      </c>
      <c r="X36" s="1">
        <f t="shared" si="15"/>
        <v>0.47579409576683274</v>
      </c>
      <c r="Y36" s="1">
        <f t="shared" si="16"/>
        <v>6.2520426982370401</v>
      </c>
      <c r="Z36" s="1">
        <f t="shared" si="17"/>
        <v>5.6159419480065935</v>
      </c>
      <c r="AA36" s="1">
        <f t="shared" si="18"/>
        <v>-162.55825152414911</v>
      </c>
      <c r="AB36" s="1">
        <f t="shared" si="19"/>
        <v>75.711603594780968</v>
      </c>
      <c r="AC36" s="1">
        <f t="shared" si="20"/>
        <v>6.0689704150567678</v>
      </c>
      <c r="AD36" s="1">
        <f t="shared" si="21"/>
        <v>150.51092776454641</v>
      </c>
      <c r="AE36" s="1">
        <v>19</v>
      </c>
      <c r="AF36" s="1">
        <v>4</v>
      </c>
      <c r="AG36" s="1">
        <f t="shared" si="22"/>
        <v>1</v>
      </c>
      <c r="AH36" s="1">
        <f t="shared" si="23"/>
        <v>0</v>
      </c>
      <c r="AI36" s="1">
        <f t="shared" si="24"/>
        <v>52071.013621432307</v>
      </c>
      <c r="AJ36" s="1" t="s">
        <v>263</v>
      </c>
      <c r="AK36" s="1">
        <v>715.47692307692296</v>
      </c>
      <c r="AL36" s="1">
        <v>3262.08</v>
      </c>
      <c r="AM36" s="1">
        <f t="shared" si="25"/>
        <v>2546.603076923077</v>
      </c>
      <c r="AN36" s="1">
        <f t="shared" si="26"/>
        <v>0.78066849277855754</v>
      </c>
      <c r="AO36" s="1">
        <v>-0.57774747981622299</v>
      </c>
      <c r="AP36" s="1" t="s">
        <v>360</v>
      </c>
      <c r="AQ36" s="1">
        <v>979.97907999999995</v>
      </c>
      <c r="AR36" s="1">
        <v>1148.8499999999999</v>
      </c>
      <c r="AS36" s="1">
        <f t="shared" si="27"/>
        <v>0.14699126953039998</v>
      </c>
      <c r="AT36" s="1">
        <v>0.5</v>
      </c>
      <c r="AU36" s="1">
        <f t="shared" si="28"/>
        <v>1180.1746808568871</v>
      </c>
      <c r="AV36" s="1">
        <f t="shared" si="29"/>
        <v>6.1829374519732712</v>
      </c>
      <c r="AW36" s="1">
        <f t="shared" si="30"/>
        <v>86.737687303394239</v>
      </c>
      <c r="AX36" s="1">
        <f t="shared" si="31"/>
        <v>0.42132567349958655</v>
      </c>
      <c r="AY36" s="1">
        <f t="shared" si="32"/>
        <v>5.7285459868371153E-3</v>
      </c>
      <c r="AZ36" s="1">
        <f t="shared" si="33"/>
        <v>1.8394307350829091</v>
      </c>
      <c r="BA36" s="1" t="s">
        <v>361</v>
      </c>
      <c r="BB36" s="1">
        <v>664.81</v>
      </c>
      <c r="BC36" s="1">
        <f t="shared" si="34"/>
        <v>484.03999999999996</v>
      </c>
      <c r="BD36" s="1">
        <f t="shared" si="35"/>
        <v>0.34887802660937106</v>
      </c>
      <c r="BE36" s="1">
        <f t="shared" si="36"/>
        <v>0.81363508607114399</v>
      </c>
      <c r="BF36" s="1">
        <f t="shared" si="37"/>
        <v>0.38966638444403018</v>
      </c>
      <c r="BG36" s="1">
        <f t="shared" si="38"/>
        <v>0.82982307653272047</v>
      </c>
      <c r="BH36" s="1">
        <f t="shared" si="39"/>
        <v>1399.9880000000001</v>
      </c>
      <c r="BI36" s="1">
        <f t="shared" si="40"/>
        <v>1180.1746808568871</v>
      </c>
      <c r="BJ36" s="1">
        <f t="shared" si="41"/>
        <v>0.84298914051898088</v>
      </c>
      <c r="BK36" s="1">
        <f t="shared" si="42"/>
        <v>0.19597828103796172</v>
      </c>
      <c r="BL36" s="1">
        <v>6</v>
      </c>
      <c r="BM36" s="1">
        <v>0.5</v>
      </c>
      <c r="BN36" s="1" t="s">
        <v>266</v>
      </c>
      <c r="BO36" s="1">
        <v>2</v>
      </c>
      <c r="BP36" s="1">
        <v>1607547250.75</v>
      </c>
      <c r="BQ36" s="1">
        <v>390.86143333333303</v>
      </c>
      <c r="BR36" s="1">
        <v>400.009633333333</v>
      </c>
      <c r="BS36" s="1">
        <v>4.6756773333333301</v>
      </c>
      <c r="BT36" s="1">
        <v>0.27312283333333298</v>
      </c>
      <c r="BU36" s="1">
        <v>388.48526666666697</v>
      </c>
      <c r="BV36" s="1">
        <v>4.6716406666666703</v>
      </c>
      <c r="BW36" s="1">
        <v>500.01330000000002</v>
      </c>
      <c r="BX36" s="1">
        <v>101.659433333333</v>
      </c>
      <c r="BY36" s="1">
        <v>9.9961476666666702E-2</v>
      </c>
      <c r="BZ36" s="1">
        <v>36.8459066666667</v>
      </c>
      <c r="CA36" s="1">
        <v>36.371360000000003</v>
      </c>
      <c r="CB36" s="1">
        <v>999.9</v>
      </c>
      <c r="CC36" s="1">
        <v>0</v>
      </c>
      <c r="CD36" s="1">
        <v>0</v>
      </c>
      <c r="CE36" s="1">
        <v>10004.9143333333</v>
      </c>
      <c r="CF36" s="1">
        <v>0</v>
      </c>
      <c r="CG36" s="1">
        <v>791.02583333333303</v>
      </c>
      <c r="CH36" s="1">
        <v>1399.9880000000001</v>
      </c>
      <c r="CI36" s="1">
        <v>0.90000576666666698</v>
      </c>
      <c r="CJ36" s="1">
        <v>9.9994340000000001E-2</v>
      </c>
      <c r="CK36" s="1">
        <v>0</v>
      </c>
      <c r="CL36" s="1">
        <v>982.58113333333301</v>
      </c>
      <c r="CM36" s="1">
        <v>4.9993800000000004</v>
      </c>
      <c r="CN36" s="1">
        <v>13897.7866666667</v>
      </c>
      <c r="CO36" s="1">
        <v>11164.2733333333</v>
      </c>
      <c r="CP36" s="1">
        <v>47.343499999999999</v>
      </c>
      <c r="CQ36" s="1">
        <v>49.116433333333298</v>
      </c>
      <c r="CR36" s="1">
        <v>47.835099999999997</v>
      </c>
      <c r="CS36" s="1">
        <v>49.562100000000001</v>
      </c>
      <c r="CT36" s="1">
        <v>49.722700000000003</v>
      </c>
      <c r="CU36" s="1">
        <v>1255.4963333333301</v>
      </c>
      <c r="CV36" s="1">
        <v>139.49199999999999</v>
      </c>
      <c r="CW36" s="1">
        <v>0</v>
      </c>
      <c r="CX36" s="1">
        <v>131</v>
      </c>
      <c r="CY36" s="1">
        <v>0</v>
      </c>
      <c r="CZ36" s="1">
        <v>979.97907999999995</v>
      </c>
      <c r="DA36" s="1">
        <v>-386.600154436335</v>
      </c>
      <c r="DB36" s="1">
        <v>-5335.3230851629896</v>
      </c>
      <c r="DC36" s="1">
        <v>13861.812</v>
      </c>
      <c r="DD36" s="1">
        <v>15</v>
      </c>
      <c r="DE36" s="1">
        <v>1607546726.0999999</v>
      </c>
      <c r="DF36" s="1" t="s">
        <v>348</v>
      </c>
      <c r="DG36" s="1">
        <v>1607546718.0999999</v>
      </c>
      <c r="DH36" s="1">
        <v>1607546726.0999999</v>
      </c>
      <c r="DI36" s="1">
        <v>3</v>
      </c>
      <c r="DJ36" s="1">
        <v>0.17299999999999999</v>
      </c>
      <c r="DK36" s="1">
        <v>-2E-3</v>
      </c>
      <c r="DL36" s="1">
        <v>2.3759999999999999</v>
      </c>
      <c r="DM36" s="1">
        <v>4.0000000000000001E-3</v>
      </c>
      <c r="DN36" s="1">
        <v>400</v>
      </c>
      <c r="DO36" s="1">
        <v>0</v>
      </c>
      <c r="DP36" s="1">
        <v>0.23</v>
      </c>
      <c r="DQ36" s="1">
        <v>0.06</v>
      </c>
      <c r="DR36" s="1">
        <v>6.1823215932208004</v>
      </c>
      <c r="DS36" s="1">
        <v>0.44301586320391501</v>
      </c>
      <c r="DT36" s="1">
        <v>4.1361224297287898E-2</v>
      </c>
      <c r="DU36" s="1">
        <v>1</v>
      </c>
      <c r="DV36" s="1">
        <v>-9.1482156666666707</v>
      </c>
      <c r="DW36" s="1">
        <v>-0.54018340378198604</v>
      </c>
      <c r="DX36" s="1">
        <v>4.9201889508658503E-2</v>
      </c>
      <c r="DY36" s="1">
        <v>0</v>
      </c>
      <c r="DZ36" s="1">
        <v>4.4025540000000003</v>
      </c>
      <c r="EA36" s="1">
        <v>-3.1610055617349302E-2</v>
      </c>
      <c r="EB36" s="1">
        <v>3.7167491171721302E-3</v>
      </c>
      <c r="EC36" s="1">
        <v>1</v>
      </c>
      <c r="ED36" s="1">
        <v>2</v>
      </c>
      <c r="EE36" s="1">
        <v>3</v>
      </c>
      <c r="EF36" s="1" t="s">
        <v>273</v>
      </c>
      <c r="EG36" s="1">
        <v>100</v>
      </c>
      <c r="EH36" s="1">
        <v>100</v>
      </c>
      <c r="EI36" s="1">
        <v>2.3759999999999999</v>
      </c>
      <c r="EJ36" s="1">
        <v>4.0000000000000001E-3</v>
      </c>
      <c r="EK36" s="1">
        <v>2.3761000000000601</v>
      </c>
      <c r="EL36" s="1">
        <v>0</v>
      </c>
      <c r="EM36" s="1">
        <v>0</v>
      </c>
      <c r="EN36" s="1">
        <v>0</v>
      </c>
      <c r="EO36" s="1">
        <v>4.0365499999999201E-3</v>
      </c>
      <c r="EP36" s="1">
        <v>0</v>
      </c>
      <c r="EQ36" s="1">
        <v>0</v>
      </c>
      <c r="ER36" s="1">
        <v>0</v>
      </c>
      <c r="ES36" s="1">
        <v>-1</v>
      </c>
      <c r="ET36" s="1">
        <v>-1</v>
      </c>
      <c r="EU36" s="1">
        <v>-1</v>
      </c>
      <c r="EV36" s="1">
        <v>-1</v>
      </c>
      <c r="EW36" s="1">
        <v>9</v>
      </c>
      <c r="EX36" s="1">
        <v>8.9</v>
      </c>
      <c r="EY36" s="1">
        <v>2</v>
      </c>
      <c r="EZ36" s="1">
        <v>458.37700000000001</v>
      </c>
      <c r="FA36" s="1">
        <v>503.238</v>
      </c>
      <c r="FB36" s="1">
        <v>35.804900000000004</v>
      </c>
      <c r="FC36" s="1">
        <v>33.178100000000001</v>
      </c>
      <c r="FD36" s="1">
        <v>30.000399999999999</v>
      </c>
      <c r="FE36" s="1">
        <v>32.767499999999998</v>
      </c>
      <c r="FF36" s="1">
        <v>32.797199999999997</v>
      </c>
      <c r="FG36" s="1">
        <v>20.602499999999999</v>
      </c>
      <c r="FH36" s="1">
        <v>100</v>
      </c>
      <c r="FI36" s="1">
        <v>0</v>
      </c>
      <c r="FJ36" s="1">
        <v>-999.9</v>
      </c>
      <c r="FK36" s="1">
        <v>400</v>
      </c>
      <c r="FL36" s="1">
        <v>63.4848</v>
      </c>
      <c r="FM36" s="1">
        <v>101.21299999999999</v>
      </c>
      <c r="FN36" s="1">
        <v>100.47</v>
      </c>
    </row>
    <row r="37" spans="1:170" ht="15.75" customHeight="1" x14ac:dyDescent="0.25">
      <c r="A37" s="1">
        <v>21</v>
      </c>
      <c r="B37" s="1">
        <v>1607547507</v>
      </c>
      <c r="C37" s="1">
        <v>6450</v>
      </c>
      <c r="D37" s="1" t="s">
        <v>362</v>
      </c>
      <c r="E37" s="1" t="s">
        <v>363</v>
      </c>
      <c r="F37" s="1" t="s">
        <v>364</v>
      </c>
      <c r="G37" s="1" t="s">
        <v>365</v>
      </c>
      <c r="H37" s="1">
        <v>1607547499.25</v>
      </c>
      <c r="I37" s="1">
        <f t="shared" si="0"/>
        <v>6.7803630146607381E-3</v>
      </c>
      <c r="J37" s="1">
        <f t="shared" si="1"/>
        <v>12.821184737697919</v>
      </c>
      <c r="K37" s="1">
        <f t="shared" si="2"/>
        <v>381.49666666666701</v>
      </c>
      <c r="L37" s="1">
        <f t="shared" si="3"/>
        <v>202.58472259539357</v>
      </c>
      <c r="M37" s="1">
        <f t="shared" si="4"/>
        <v>20.612815701778061</v>
      </c>
      <c r="N37" s="1">
        <f t="shared" si="5"/>
        <v>38.816947201632033</v>
      </c>
      <c r="O37" s="1">
        <f t="shared" si="6"/>
        <v>0.13524400886546778</v>
      </c>
      <c r="P37" s="1">
        <f t="shared" si="7"/>
        <v>2.9553860553096762</v>
      </c>
      <c r="Q37" s="1">
        <f t="shared" si="8"/>
        <v>0.13189742978728272</v>
      </c>
      <c r="R37" s="1">
        <f t="shared" si="9"/>
        <v>8.2729673187462313E-2</v>
      </c>
      <c r="S37" s="1">
        <f t="shared" si="10"/>
        <v>231.28487204944</v>
      </c>
      <c r="T37" s="1">
        <f t="shared" si="11"/>
        <v>36.225496181923013</v>
      </c>
      <c r="U37" s="1">
        <f t="shared" si="12"/>
        <v>35.806336666666702</v>
      </c>
      <c r="V37" s="1">
        <f t="shared" si="13"/>
        <v>5.9055312296892692</v>
      </c>
      <c r="W37" s="1">
        <f t="shared" si="14"/>
        <v>13.742401867293525</v>
      </c>
      <c r="X37" s="1">
        <f t="shared" si="15"/>
        <v>0.84858478202362153</v>
      </c>
      <c r="Y37" s="1">
        <f t="shared" si="16"/>
        <v>6.17493790545615</v>
      </c>
      <c r="Z37" s="1">
        <f t="shared" si="17"/>
        <v>5.0569464476656476</v>
      </c>
      <c r="AA37" s="1">
        <f t="shared" si="18"/>
        <v>-299.01400894653852</v>
      </c>
      <c r="AB37" s="1">
        <f t="shared" si="19"/>
        <v>129.48121489485197</v>
      </c>
      <c r="AC37" s="1">
        <f t="shared" si="20"/>
        <v>10.35324103601941</v>
      </c>
      <c r="AD37" s="1">
        <f t="shared" si="21"/>
        <v>72.105319033772844</v>
      </c>
      <c r="AE37" s="1">
        <v>0</v>
      </c>
      <c r="AF37" s="1">
        <v>0</v>
      </c>
      <c r="AG37" s="1">
        <f t="shared" si="22"/>
        <v>1</v>
      </c>
      <c r="AH37" s="1">
        <f t="shared" si="23"/>
        <v>0</v>
      </c>
      <c r="AI37" s="1">
        <f t="shared" si="24"/>
        <v>51996.343952232943</v>
      </c>
      <c r="AJ37" s="1" t="s">
        <v>263</v>
      </c>
      <c r="AK37" s="1">
        <v>715.47692307692296</v>
      </c>
      <c r="AL37" s="1">
        <v>3262.08</v>
      </c>
      <c r="AM37" s="1">
        <f t="shared" si="25"/>
        <v>2546.603076923077</v>
      </c>
      <c r="AN37" s="1">
        <f t="shared" si="26"/>
        <v>0.78066849277855754</v>
      </c>
      <c r="AO37" s="1">
        <v>-0.57774747981622299</v>
      </c>
      <c r="AP37" s="1" t="s">
        <v>366</v>
      </c>
      <c r="AQ37" s="1">
        <v>838.33051999999998</v>
      </c>
      <c r="AR37" s="1">
        <v>1153.3900000000001</v>
      </c>
      <c r="AS37" s="1">
        <f t="shared" si="27"/>
        <v>0.2731595384041825</v>
      </c>
      <c r="AT37" s="1">
        <v>0.5</v>
      </c>
      <c r="AU37" s="1">
        <f t="shared" si="28"/>
        <v>1180.1530618533995</v>
      </c>
      <c r="AV37" s="1">
        <f t="shared" si="29"/>
        <v>12.821184737697919</v>
      </c>
      <c r="AW37" s="1">
        <f t="shared" si="30"/>
        <v>161.18503281107863</v>
      </c>
      <c r="AX37" s="1">
        <f t="shared" si="31"/>
        <v>0.4401980249525313</v>
      </c>
      <c r="AY37" s="1">
        <f t="shared" si="32"/>
        <v>1.1353554594411227E-2</v>
      </c>
      <c r="AZ37" s="1">
        <f t="shared" si="33"/>
        <v>1.8282541031221005</v>
      </c>
      <c r="BA37" s="1" t="s">
        <v>367</v>
      </c>
      <c r="BB37" s="1">
        <v>645.66999999999996</v>
      </c>
      <c r="BC37" s="1">
        <f t="shared" si="34"/>
        <v>507.72000000000014</v>
      </c>
      <c r="BD37" s="1">
        <f t="shared" si="35"/>
        <v>0.62053785551091156</v>
      </c>
      <c r="BE37" s="1">
        <f t="shared" si="36"/>
        <v>0.80594784456564517</v>
      </c>
      <c r="BF37" s="1">
        <f t="shared" si="37"/>
        <v>0.71945666070013892</v>
      </c>
      <c r="BG37" s="1">
        <f t="shared" si="38"/>
        <v>0.82804030950430485</v>
      </c>
      <c r="BH37" s="1">
        <f t="shared" si="39"/>
        <v>1399.962</v>
      </c>
      <c r="BI37" s="1">
        <f t="shared" si="40"/>
        <v>1180.1530618533995</v>
      </c>
      <c r="BJ37" s="1">
        <f t="shared" si="41"/>
        <v>0.84298935389203389</v>
      </c>
      <c r="BK37" s="1">
        <f t="shared" si="42"/>
        <v>0.19597870778406756</v>
      </c>
      <c r="BL37" s="1">
        <v>6</v>
      </c>
      <c r="BM37" s="1">
        <v>0.5</v>
      </c>
      <c r="BN37" s="1" t="s">
        <v>266</v>
      </c>
      <c r="BO37" s="1">
        <v>2</v>
      </c>
      <c r="BP37" s="1">
        <v>1607547499.25</v>
      </c>
      <c r="BQ37" s="1">
        <v>381.49666666666701</v>
      </c>
      <c r="BR37" s="1">
        <v>399.98553333333302</v>
      </c>
      <c r="BS37" s="1">
        <v>8.3399723333333302</v>
      </c>
      <c r="BT37" s="1">
        <v>0.271646633333333</v>
      </c>
      <c r="BU37" s="1">
        <v>379.06066666666698</v>
      </c>
      <c r="BV37" s="1">
        <v>8.3399723333333302</v>
      </c>
      <c r="BW37" s="1">
        <v>500.01563333333303</v>
      </c>
      <c r="BX37" s="1">
        <v>101.64903333333299</v>
      </c>
      <c r="BY37" s="1">
        <v>0.100079026666667</v>
      </c>
      <c r="BZ37" s="1">
        <v>36.6189933333333</v>
      </c>
      <c r="CA37" s="1">
        <v>35.806336666666702</v>
      </c>
      <c r="CB37" s="1">
        <v>999.9</v>
      </c>
      <c r="CC37" s="1">
        <v>0</v>
      </c>
      <c r="CD37" s="1">
        <v>0</v>
      </c>
      <c r="CE37" s="1">
        <v>9983.3966666666693</v>
      </c>
      <c r="CF37" s="1">
        <v>0</v>
      </c>
      <c r="CG37" s="1">
        <v>348.63786666666698</v>
      </c>
      <c r="CH37" s="1">
        <v>1399.962</v>
      </c>
      <c r="CI37" s="1">
        <v>0.89999733333333298</v>
      </c>
      <c r="CJ37" s="1">
        <v>0.10000260666666699</v>
      </c>
      <c r="CK37" s="1">
        <v>0</v>
      </c>
      <c r="CL37" s="1">
        <v>838.92706666666697</v>
      </c>
      <c r="CM37" s="1">
        <v>4.9993800000000004</v>
      </c>
      <c r="CN37" s="1">
        <v>11868.2166666667</v>
      </c>
      <c r="CO37" s="1">
        <v>11164.03</v>
      </c>
      <c r="CP37" s="1">
        <v>48.303733333333298</v>
      </c>
      <c r="CQ37" s="1">
        <v>50.070399999999999</v>
      </c>
      <c r="CR37" s="1">
        <v>48.903933333333299</v>
      </c>
      <c r="CS37" s="1">
        <v>50.287199999999999</v>
      </c>
      <c r="CT37" s="1">
        <v>50.561999999999998</v>
      </c>
      <c r="CU37" s="1">
        <v>1255.46266666667</v>
      </c>
      <c r="CV37" s="1">
        <v>139.499333333333</v>
      </c>
      <c r="CW37" s="1">
        <v>0</v>
      </c>
      <c r="CX37" s="1">
        <v>247.5</v>
      </c>
      <c r="CY37" s="1">
        <v>0</v>
      </c>
      <c r="CZ37" s="1">
        <v>838.33051999999998</v>
      </c>
      <c r="DA37" s="1">
        <v>-90.520692444313298</v>
      </c>
      <c r="DB37" s="1">
        <v>-1251.53846345847</v>
      </c>
      <c r="DC37" s="1">
        <v>11859.915999999999</v>
      </c>
      <c r="DD37" s="1">
        <v>15</v>
      </c>
      <c r="DE37" s="1">
        <v>1607547548</v>
      </c>
      <c r="DF37" s="1" t="s">
        <v>368</v>
      </c>
      <c r="DG37" s="1">
        <v>1607547527</v>
      </c>
      <c r="DH37" s="1">
        <v>1607547548</v>
      </c>
      <c r="DI37" s="1">
        <v>4</v>
      </c>
      <c r="DJ37" s="1">
        <v>0.06</v>
      </c>
      <c r="DK37" s="1">
        <v>-4.0000000000000001E-3</v>
      </c>
      <c r="DL37" s="1">
        <v>2.4359999999999999</v>
      </c>
      <c r="DM37" s="1">
        <v>0</v>
      </c>
      <c r="DN37" s="1">
        <v>400</v>
      </c>
      <c r="DO37" s="1">
        <v>0</v>
      </c>
      <c r="DP37" s="1">
        <v>0.13</v>
      </c>
      <c r="DQ37" s="1">
        <v>0.02</v>
      </c>
      <c r="DR37" s="1">
        <v>12.8877086207942</v>
      </c>
      <c r="DS37" s="1">
        <v>-1.17345588612244</v>
      </c>
      <c r="DT37" s="1">
        <v>8.8712195257908896E-2</v>
      </c>
      <c r="DU37" s="1">
        <v>0</v>
      </c>
      <c r="DV37" s="1">
        <v>-18.56166</v>
      </c>
      <c r="DW37" s="1">
        <v>1.70575661846495</v>
      </c>
      <c r="DX37" s="1">
        <v>0.12685009157794599</v>
      </c>
      <c r="DY37" s="1">
        <v>0</v>
      </c>
      <c r="DZ37" s="1">
        <v>8.0780116666666704</v>
      </c>
      <c r="EA37" s="1">
        <v>-0.67530740823134905</v>
      </c>
      <c r="EB37" s="1">
        <v>4.8726293044811797E-2</v>
      </c>
      <c r="EC37" s="1">
        <v>0</v>
      </c>
      <c r="ED37" s="1">
        <v>0</v>
      </c>
      <c r="EE37" s="1">
        <v>3</v>
      </c>
      <c r="EF37" s="1" t="s">
        <v>283</v>
      </c>
      <c r="EG37" s="1">
        <v>100</v>
      </c>
      <c r="EH37" s="1">
        <v>100</v>
      </c>
      <c r="EI37" s="1">
        <v>2.4359999999999999</v>
      </c>
      <c r="EJ37" s="1">
        <v>0</v>
      </c>
      <c r="EK37" s="1">
        <v>2.3761000000000601</v>
      </c>
      <c r="EL37" s="1">
        <v>0</v>
      </c>
      <c r="EM37" s="1">
        <v>0</v>
      </c>
      <c r="EN37" s="1">
        <v>0</v>
      </c>
      <c r="EO37" s="1">
        <v>4.0365499999999201E-3</v>
      </c>
      <c r="EP37" s="1">
        <v>0</v>
      </c>
      <c r="EQ37" s="1">
        <v>0</v>
      </c>
      <c r="ER37" s="1">
        <v>0</v>
      </c>
      <c r="ES37" s="1">
        <v>-1</v>
      </c>
      <c r="ET37" s="1">
        <v>-1</v>
      </c>
      <c r="EU37" s="1">
        <v>-1</v>
      </c>
      <c r="EV37" s="1">
        <v>-1</v>
      </c>
      <c r="EW37" s="1">
        <v>13.1</v>
      </c>
      <c r="EX37" s="1">
        <v>13</v>
      </c>
      <c r="EY37" s="1">
        <v>2</v>
      </c>
      <c r="EZ37" s="1">
        <v>486.56900000000002</v>
      </c>
      <c r="FA37" s="1">
        <v>503.96699999999998</v>
      </c>
      <c r="FB37" s="1">
        <v>35.677900000000001</v>
      </c>
      <c r="FC37" s="1">
        <v>33.020000000000003</v>
      </c>
      <c r="FD37" s="1">
        <v>29.999600000000001</v>
      </c>
      <c r="FE37" s="1">
        <v>32.644399999999997</v>
      </c>
      <c r="FF37" s="1">
        <v>32.6661</v>
      </c>
      <c r="FG37" s="1">
        <v>20.607800000000001</v>
      </c>
      <c r="FH37" s="1">
        <v>100</v>
      </c>
      <c r="FI37" s="1">
        <v>0</v>
      </c>
      <c r="FJ37" s="1">
        <v>-999.9</v>
      </c>
      <c r="FK37" s="1">
        <v>400</v>
      </c>
      <c r="FL37" s="1">
        <v>63.4848</v>
      </c>
      <c r="FM37" s="1">
        <v>101.255</v>
      </c>
      <c r="FN37" s="1">
        <v>100.517</v>
      </c>
    </row>
    <row r="38" spans="1:170" ht="15.75" customHeight="1" x14ac:dyDescent="0.25">
      <c r="A38" s="1">
        <v>22</v>
      </c>
      <c r="B38" s="1">
        <v>1607547695</v>
      </c>
      <c r="C38" s="1">
        <v>6638</v>
      </c>
      <c r="D38" s="1" t="s">
        <v>369</v>
      </c>
      <c r="E38" s="1" t="s">
        <v>370</v>
      </c>
      <c r="F38" s="1" t="s">
        <v>364</v>
      </c>
      <c r="G38" s="1" t="s">
        <v>365</v>
      </c>
      <c r="H38" s="1">
        <v>1607547687</v>
      </c>
      <c r="I38" s="1">
        <f t="shared" si="0"/>
        <v>4.9522447299858545E-3</v>
      </c>
      <c r="J38" s="1">
        <f t="shared" si="1"/>
        <v>9.0265265596267383</v>
      </c>
      <c r="K38" s="1">
        <f t="shared" si="2"/>
        <v>386.86780645161298</v>
      </c>
      <c r="L38" s="1">
        <f t="shared" si="3"/>
        <v>200.46362359687603</v>
      </c>
      <c r="M38" s="1">
        <f t="shared" si="4"/>
        <v>20.395199466024657</v>
      </c>
      <c r="N38" s="1">
        <f t="shared" si="5"/>
        <v>39.359989298761867</v>
      </c>
      <c r="O38" s="1">
        <f t="shared" si="6"/>
        <v>9.1281707747816188E-2</v>
      </c>
      <c r="P38" s="1">
        <f t="shared" si="7"/>
        <v>2.957019206533158</v>
      </c>
      <c r="Q38" s="1">
        <f t="shared" si="8"/>
        <v>8.9744694143596898E-2</v>
      </c>
      <c r="R38" s="1">
        <f t="shared" si="9"/>
        <v>5.6226372652810566E-2</v>
      </c>
      <c r="S38" s="1">
        <f t="shared" si="10"/>
        <v>231.28925346330428</v>
      </c>
      <c r="T38" s="1">
        <f t="shared" si="11"/>
        <v>36.66231215496763</v>
      </c>
      <c r="U38" s="1">
        <f t="shared" si="12"/>
        <v>36.270877419354797</v>
      </c>
      <c r="V38" s="1">
        <f t="shared" si="13"/>
        <v>6.0582538155460171</v>
      </c>
      <c r="W38" s="1">
        <f t="shared" si="14"/>
        <v>10.19708401660092</v>
      </c>
      <c r="X38" s="1">
        <f t="shared" si="15"/>
        <v>0.62857661707196666</v>
      </c>
      <c r="Y38" s="1">
        <f t="shared" si="16"/>
        <v>6.1642781019420827</v>
      </c>
      <c r="Z38" s="1">
        <f t="shared" si="17"/>
        <v>5.4296771984740504</v>
      </c>
      <c r="AA38" s="1">
        <f t="shared" si="18"/>
        <v>-218.39399259237618</v>
      </c>
      <c r="AB38" s="1">
        <f t="shared" si="19"/>
        <v>50.464284428031561</v>
      </c>
      <c r="AC38" s="1">
        <f t="shared" si="20"/>
        <v>4.0413362093479615</v>
      </c>
      <c r="AD38" s="1">
        <f t="shared" si="21"/>
        <v>67.400881508307634</v>
      </c>
      <c r="AE38" s="1">
        <v>0</v>
      </c>
      <c r="AF38" s="1">
        <v>0</v>
      </c>
      <c r="AG38" s="1">
        <f t="shared" si="22"/>
        <v>1</v>
      </c>
      <c r="AH38" s="1">
        <f t="shared" si="23"/>
        <v>0</v>
      </c>
      <c r="AI38" s="1">
        <f t="shared" si="24"/>
        <v>52047.709984944639</v>
      </c>
      <c r="AJ38" s="1" t="s">
        <v>263</v>
      </c>
      <c r="AK38" s="1">
        <v>715.47692307692296</v>
      </c>
      <c r="AL38" s="1">
        <v>3262.08</v>
      </c>
      <c r="AM38" s="1">
        <f t="shared" si="25"/>
        <v>2546.603076923077</v>
      </c>
      <c r="AN38" s="1">
        <f t="shared" si="26"/>
        <v>0.78066849277855754</v>
      </c>
      <c r="AO38" s="1">
        <v>-0.57774747981622299</v>
      </c>
      <c r="AP38" s="1" t="s">
        <v>371</v>
      </c>
      <c r="AQ38" s="1">
        <v>879.14126923076901</v>
      </c>
      <c r="AR38" s="1">
        <v>1111.6400000000001</v>
      </c>
      <c r="AS38" s="1">
        <f t="shared" si="27"/>
        <v>0.20914930262425879</v>
      </c>
      <c r="AT38" s="1">
        <v>0.5</v>
      </c>
      <c r="AU38" s="1">
        <f t="shared" si="28"/>
        <v>1180.1743431573959</v>
      </c>
      <c r="AV38" s="1">
        <f t="shared" si="29"/>
        <v>9.0265265596267383</v>
      </c>
      <c r="AW38" s="1">
        <f t="shared" si="30"/>
        <v>123.41632042320602</v>
      </c>
      <c r="AX38" s="1">
        <f t="shared" si="31"/>
        <v>0.39670216976719092</v>
      </c>
      <c r="AY38" s="1">
        <f t="shared" si="32"/>
        <v>8.1380129089639684E-3</v>
      </c>
      <c r="AZ38" s="1">
        <f t="shared" si="33"/>
        <v>1.9344751898096502</v>
      </c>
      <c r="BA38" s="1" t="s">
        <v>372</v>
      </c>
      <c r="BB38" s="1">
        <v>670.65</v>
      </c>
      <c r="BC38" s="1">
        <f t="shared" si="34"/>
        <v>440.99000000000012</v>
      </c>
      <c r="BD38" s="1">
        <f t="shared" si="35"/>
        <v>0.52721996138060057</v>
      </c>
      <c r="BE38" s="1">
        <f t="shared" si="36"/>
        <v>0.82982754695284056</v>
      </c>
      <c r="BF38" s="1">
        <f t="shared" si="37"/>
        <v>0.58687632521184019</v>
      </c>
      <c r="BG38" s="1">
        <f t="shared" si="38"/>
        <v>0.84443469792640802</v>
      </c>
      <c r="BH38" s="1">
        <f t="shared" si="39"/>
        <v>1399.9870967741899</v>
      </c>
      <c r="BI38" s="1">
        <f t="shared" si="40"/>
        <v>1180.1743431573959</v>
      </c>
      <c r="BJ38" s="1">
        <f t="shared" si="41"/>
        <v>0.8429894431718119</v>
      </c>
      <c r="BK38" s="1">
        <f t="shared" si="42"/>
        <v>0.1959788863436239</v>
      </c>
      <c r="BL38" s="1">
        <v>6</v>
      </c>
      <c r="BM38" s="1">
        <v>0.5</v>
      </c>
      <c r="BN38" s="1" t="s">
        <v>266</v>
      </c>
      <c r="BO38" s="1">
        <v>2</v>
      </c>
      <c r="BP38" s="1">
        <v>1607547687</v>
      </c>
      <c r="BQ38" s="1">
        <v>386.86780645161298</v>
      </c>
      <c r="BR38" s="1">
        <v>399.99841935483897</v>
      </c>
      <c r="BS38" s="1">
        <v>6.1782551612903198</v>
      </c>
      <c r="BT38" s="1">
        <v>0.27239203225806402</v>
      </c>
      <c r="BU38" s="1">
        <v>384.431806451613</v>
      </c>
      <c r="BV38" s="1">
        <v>6.1786735483870903</v>
      </c>
      <c r="BW38" s="1">
        <v>500.00974193548399</v>
      </c>
      <c r="BX38" s="1">
        <v>101.640129032258</v>
      </c>
      <c r="BY38" s="1">
        <v>0.100022622580645</v>
      </c>
      <c r="BZ38" s="1">
        <v>36.5874290322581</v>
      </c>
      <c r="CA38" s="1">
        <v>36.270877419354797</v>
      </c>
      <c r="CB38" s="1">
        <v>999.9</v>
      </c>
      <c r="CC38" s="1">
        <v>0</v>
      </c>
      <c r="CD38" s="1">
        <v>0</v>
      </c>
      <c r="CE38" s="1">
        <v>9993.5270967741908</v>
      </c>
      <c r="CF38" s="1">
        <v>0</v>
      </c>
      <c r="CG38" s="1">
        <v>328.55816129032303</v>
      </c>
      <c r="CH38" s="1">
        <v>1399.9870967741899</v>
      </c>
      <c r="CI38" s="1">
        <v>0.89999593548387102</v>
      </c>
      <c r="CJ38" s="1">
        <v>0.10000424516129</v>
      </c>
      <c r="CK38" s="1">
        <v>0</v>
      </c>
      <c r="CL38" s="1">
        <v>880.87816129032205</v>
      </c>
      <c r="CM38" s="1">
        <v>4.9993800000000004</v>
      </c>
      <c r="CN38" s="1">
        <v>12446.512903225799</v>
      </c>
      <c r="CO38" s="1">
        <v>11164.225806451601</v>
      </c>
      <c r="CP38" s="1">
        <v>48.850612903225802</v>
      </c>
      <c r="CQ38" s="1">
        <v>50.558</v>
      </c>
      <c r="CR38" s="1">
        <v>49.436999999999998</v>
      </c>
      <c r="CS38" s="1">
        <v>50.745935483871001</v>
      </c>
      <c r="CT38" s="1">
        <v>51.054000000000002</v>
      </c>
      <c r="CU38" s="1">
        <v>1255.48225806452</v>
      </c>
      <c r="CV38" s="1">
        <v>139.506129032258</v>
      </c>
      <c r="CW38" s="1">
        <v>0</v>
      </c>
      <c r="CX38" s="1">
        <v>187.19999980926499</v>
      </c>
      <c r="CY38" s="1">
        <v>0</v>
      </c>
      <c r="CZ38" s="1">
        <v>879.14126923076901</v>
      </c>
      <c r="DA38" s="1">
        <v>-160.21268377406801</v>
      </c>
      <c r="DB38" s="1">
        <v>-2168.52307723389</v>
      </c>
      <c r="DC38" s="1">
        <v>12422.95</v>
      </c>
      <c r="DD38" s="1">
        <v>15</v>
      </c>
      <c r="DE38" s="1">
        <v>1607547548</v>
      </c>
      <c r="DF38" s="1" t="s">
        <v>368</v>
      </c>
      <c r="DG38" s="1">
        <v>1607547527</v>
      </c>
      <c r="DH38" s="1">
        <v>1607547548</v>
      </c>
      <c r="DI38" s="1">
        <v>4</v>
      </c>
      <c r="DJ38" s="1">
        <v>0.06</v>
      </c>
      <c r="DK38" s="1">
        <v>-4.0000000000000001E-3</v>
      </c>
      <c r="DL38" s="1">
        <v>2.4359999999999999</v>
      </c>
      <c r="DM38" s="1">
        <v>0</v>
      </c>
      <c r="DN38" s="1">
        <v>400</v>
      </c>
      <c r="DO38" s="1">
        <v>0</v>
      </c>
      <c r="DP38" s="1">
        <v>0.13</v>
      </c>
      <c r="DQ38" s="1">
        <v>0.02</v>
      </c>
      <c r="DR38" s="1">
        <v>9.0365063241744306</v>
      </c>
      <c r="DS38" s="1">
        <v>-0.113659469130904</v>
      </c>
      <c r="DT38" s="1">
        <v>3.40243905476754E-2</v>
      </c>
      <c r="DU38" s="1">
        <v>1</v>
      </c>
      <c r="DV38" s="1">
        <v>-13.135163333333301</v>
      </c>
      <c r="DW38" s="1">
        <v>0.22355773081202099</v>
      </c>
      <c r="DX38" s="1">
        <v>4.6411639943253702E-2</v>
      </c>
      <c r="DY38" s="1">
        <v>0</v>
      </c>
      <c r="DZ38" s="1">
        <v>5.9066830000000001</v>
      </c>
      <c r="EA38" s="1">
        <v>-0.172234838709693</v>
      </c>
      <c r="EB38" s="1">
        <v>1.25114545250876E-2</v>
      </c>
      <c r="EC38" s="1">
        <v>1</v>
      </c>
      <c r="ED38" s="1">
        <v>2</v>
      </c>
      <c r="EE38" s="1">
        <v>3</v>
      </c>
      <c r="EF38" s="1" t="s">
        <v>273</v>
      </c>
      <c r="EG38" s="1">
        <v>100</v>
      </c>
      <c r="EH38" s="1">
        <v>100</v>
      </c>
      <c r="EI38" s="1">
        <v>2.4359999999999999</v>
      </c>
      <c r="EJ38" s="1">
        <v>-4.0000000000000002E-4</v>
      </c>
      <c r="EK38" s="1">
        <v>2.4360000000000399</v>
      </c>
      <c r="EL38" s="1">
        <v>0</v>
      </c>
      <c r="EM38" s="1">
        <v>0</v>
      </c>
      <c r="EN38" s="1">
        <v>0</v>
      </c>
      <c r="EO38" s="1">
        <v>-4.19285714285678E-4</v>
      </c>
      <c r="EP38" s="1">
        <v>0</v>
      </c>
      <c r="EQ38" s="1">
        <v>0</v>
      </c>
      <c r="ER38" s="1">
        <v>0</v>
      </c>
      <c r="ES38" s="1">
        <v>-1</v>
      </c>
      <c r="ET38" s="1">
        <v>-1</v>
      </c>
      <c r="EU38" s="1">
        <v>-1</v>
      </c>
      <c r="EV38" s="1">
        <v>-1</v>
      </c>
      <c r="EW38" s="1">
        <v>2.8</v>
      </c>
      <c r="EX38" s="1">
        <v>2.5</v>
      </c>
      <c r="EY38" s="1">
        <v>2</v>
      </c>
      <c r="EZ38" s="1">
        <v>486.00299999999999</v>
      </c>
      <c r="FA38" s="1">
        <v>503.65</v>
      </c>
      <c r="FB38" s="1">
        <v>35.550199999999997</v>
      </c>
      <c r="FC38" s="1">
        <v>32.802500000000002</v>
      </c>
      <c r="FD38" s="1">
        <v>29.9999</v>
      </c>
      <c r="FE38" s="1">
        <v>32.447200000000002</v>
      </c>
      <c r="FF38" s="1">
        <v>32.4754</v>
      </c>
      <c r="FG38" s="1">
        <v>20.6052</v>
      </c>
      <c r="FH38" s="1">
        <v>100</v>
      </c>
      <c r="FI38" s="1">
        <v>0</v>
      </c>
      <c r="FJ38" s="1">
        <v>-999.9</v>
      </c>
      <c r="FK38" s="1">
        <v>400</v>
      </c>
      <c r="FL38" s="1">
        <v>63.4848</v>
      </c>
      <c r="FM38" s="1">
        <v>101.27800000000001</v>
      </c>
      <c r="FN38" s="1">
        <v>100.536</v>
      </c>
    </row>
    <row r="39" spans="1:170" ht="15.75" customHeight="1" x14ac:dyDescent="0.25">
      <c r="A39" s="1">
        <v>23</v>
      </c>
      <c r="B39" s="1">
        <v>1607547802</v>
      </c>
      <c r="C39" s="1">
        <v>6745</v>
      </c>
      <c r="D39" s="1" t="s">
        <v>373</v>
      </c>
      <c r="E39" s="1" t="s">
        <v>374</v>
      </c>
      <c r="F39" s="1" t="s">
        <v>375</v>
      </c>
      <c r="G39" s="1" t="s">
        <v>297</v>
      </c>
      <c r="H39" s="1">
        <v>1607547794</v>
      </c>
      <c r="I39" s="1">
        <f t="shared" si="0"/>
        <v>9.4201978639825053E-3</v>
      </c>
      <c r="J39" s="1">
        <f t="shared" si="1"/>
        <v>9.6532419180909574</v>
      </c>
      <c r="K39" s="1">
        <f t="shared" si="2"/>
        <v>384.07629032258097</v>
      </c>
      <c r="L39" s="1">
        <f t="shared" si="3"/>
        <v>287.20462056905166</v>
      </c>
      <c r="M39" s="1">
        <f t="shared" si="4"/>
        <v>29.218280928956251</v>
      </c>
      <c r="N39" s="1">
        <f t="shared" si="5"/>
        <v>39.073357965348094</v>
      </c>
      <c r="O39" s="1">
        <f t="shared" si="6"/>
        <v>0.21910273399151356</v>
      </c>
      <c r="P39" s="1">
        <f t="shared" si="7"/>
        <v>2.9567836045440758</v>
      </c>
      <c r="Q39" s="1">
        <f t="shared" si="8"/>
        <v>0.21046597638804335</v>
      </c>
      <c r="R39" s="1">
        <f t="shared" si="9"/>
        <v>0.13228884618333794</v>
      </c>
      <c r="S39" s="1">
        <f t="shared" si="10"/>
        <v>231.28498655225556</v>
      </c>
      <c r="T39" s="1">
        <f t="shared" si="11"/>
        <v>35.179925400499798</v>
      </c>
      <c r="U39" s="1">
        <f t="shared" si="12"/>
        <v>34.7394483870968</v>
      </c>
      <c r="V39" s="1">
        <f t="shared" si="13"/>
        <v>5.5673831326212735</v>
      </c>
      <c r="W39" s="1">
        <f t="shared" si="14"/>
        <v>19.245519138142889</v>
      </c>
      <c r="X39" s="1">
        <f t="shared" si="15"/>
        <v>1.1645820615400491</v>
      </c>
      <c r="Y39" s="1">
        <f t="shared" si="16"/>
        <v>6.0511854898834718</v>
      </c>
      <c r="Z39" s="1">
        <f t="shared" si="17"/>
        <v>4.4028010710812246</v>
      </c>
      <c r="AA39" s="1">
        <f t="shared" si="18"/>
        <v>-415.43072580162845</v>
      </c>
      <c r="AB39" s="1">
        <f t="shared" si="19"/>
        <v>240.72791994673366</v>
      </c>
      <c r="AC39" s="1">
        <f t="shared" si="20"/>
        <v>19.10570717862667</v>
      </c>
      <c r="AD39" s="1">
        <f t="shared" si="21"/>
        <v>75.687887875987428</v>
      </c>
      <c r="AE39" s="1">
        <v>0</v>
      </c>
      <c r="AF39" s="1">
        <v>0</v>
      </c>
      <c r="AG39" s="1">
        <f t="shared" si="22"/>
        <v>1</v>
      </c>
      <c r="AH39" s="1">
        <f t="shared" si="23"/>
        <v>0</v>
      </c>
      <c r="AI39" s="1">
        <f t="shared" si="24"/>
        <v>52097.744824162903</v>
      </c>
      <c r="AJ39" s="1" t="s">
        <v>263</v>
      </c>
      <c r="AK39" s="1">
        <v>715.47692307692296</v>
      </c>
      <c r="AL39" s="1">
        <v>3262.08</v>
      </c>
      <c r="AM39" s="1">
        <f t="shared" si="25"/>
        <v>2546.603076923077</v>
      </c>
      <c r="AN39" s="1">
        <f t="shared" si="26"/>
        <v>0.78066849277855754</v>
      </c>
      <c r="AO39" s="1">
        <v>-0.57774747981622299</v>
      </c>
      <c r="AP39" s="1" t="s">
        <v>376</v>
      </c>
      <c r="AQ39" s="1">
        <v>1037.09932</v>
      </c>
      <c r="AR39" s="1">
        <v>1205.0899999999999</v>
      </c>
      <c r="AS39" s="1">
        <f t="shared" si="27"/>
        <v>0.13940094100855527</v>
      </c>
      <c r="AT39" s="1">
        <v>0.5</v>
      </c>
      <c r="AU39" s="1">
        <f t="shared" si="28"/>
        <v>1180.1547792726985</v>
      </c>
      <c r="AV39" s="1">
        <f t="shared" si="29"/>
        <v>9.6532419180909574</v>
      </c>
      <c r="AW39" s="1">
        <f t="shared" si="30"/>
        <v>82.257343383179006</v>
      </c>
      <c r="AX39" s="1">
        <f t="shared" si="31"/>
        <v>0.39826071081827913</v>
      </c>
      <c r="AY39" s="1">
        <f t="shared" si="32"/>
        <v>8.6691928699490564E-3</v>
      </c>
      <c r="AZ39" s="1">
        <f t="shared" si="33"/>
        <v>1.7069181554904613</v>
      </c>
      <c r="BA39" s="1" t="s">
        <v>377</v>
      </c>
      <c r="BB39" s="1">
        <v>725.15</v>
      </c>
      <c r="BC39" s="1">
        <f t="shared" si="34"/>
        <v>479.93999999999994</v>
      </c>
      <c r="BD39" s="1">
        <f t="shared" si="35"/>
        <v>0.35002433637538005</v>
      </c>
      <c r="BE39" s="1">
        <f t="shared" si="36"/>
        <v>0.81081858782071237</v>
      </c>
      <c r="BF39" s="1">
        <f t="shared" si="37"/>
        <v>0.34310905471667552</v>
      </c>
      <c r="BG39" s="1">
        <f t="shared" si="38"/>
        <v>0.80773875545825136</v>
      </c>
      <c r="BH39" s="1">
        <f t="shared" si="39"/>
        <v>1399.9641935483901</v>
      </c>
      <c r="BI39" s="1">
        <f t="shared" si="40"/>
        <v>1180.1547792726985</v>
      </c>
      <c r="BJ39" s="1">
        <f t="shared" si="41"/>
        <v>0.84298925980488382</v>
      </c>
      <c r="BK39" s="1">
        <f t="shared" si="42"/>
        <v>0.19597851960976764</v>
      </c>
      <c r="BL39" s="1">
        <v>6</v>
      </c>
      <c r="BM39" s="1">
        <v>0.5</v>
      </c>
      <c r="BN39" s="1" t="s">
        <v>266</v>
      </c>
      <c r="BO39" s="1">
        <v>2</v>
      </c>
      <c r="BP39" s="1">
        <v>1607547794</v>
      </c>
      <c r="BQ39" s="1">
        <v>384.07629032258097</v>
      </c>
      <c r="BR39" s="1">
        <v>400.00116129032301</v>
      </c>
      <c r="BS39" s="1">
        <v>11.4474</v>
      </c>
      <c r="BT39" s="1">
        <v>0.27306412903225802</v>
      </c>
      <c r="BU39" s="1">
        <v>381.64025806451599</v>
      </c>
      <c r="BV39" s="1">
        <v>11.4478225806452</v>
      </c>
      <c r="BW39" s="1">
        <v>500.022258064516</v>
      </c>
      <c r="BX39" s="1">
        <v>101.633322580645</v>
      </c>
      <c r="BY39" s="1">
        <v>0.100002151612903</v>
      </c>
      <c r="BZ39" s="1">
        <v>36.249603225806503</v>
      </c>
      <c r="CA39" s="1">
        <v>34.7394483870968</v>
      </c>
      <c r="CB39" s="1">
        <v>999.9</v>
      </c>
      <c r="CC39" s="1">
        <v>0</v>
      </c>
      <c r="CD39" s="1">
        <v>0</v>
      </c>
      <c r="CE39" s="1">
        <v>9992.8606451612904</v>
      </c>
      <c r="CF39" s="1">
        <v>0</v>
      </c>
      <c r="CG39" s="1">
        <v>320.44854838709699</v>
      </c>
      <c r="CH39" s="1">
        <v>1399.9641935483901</v>
      </c>
      <c r="CI39" s="1">
        <v>0.90000032258064599</v>
      </c>
      <c r="CJ39" s="1">
        <v>9.9999687096774204E-2</v>
      </c>
      <c r="CK39" s="1">
        <v>0</v>
      </c>
      <c r="CL39" s="1">
        <v>1041.8636451612899</v>
      </c>
      <c r="CM39" s="1">
        <v>4.9993800000000004</v>
      </c>
      <c r="CN39" s="1">
        <v>14701.3580645161</v>
      </c>
      <c r="CO39" s="1">
        <v>11164.0451612903</v>
      </c>
      <c r="CP39" s="1">
        <v>49.128999999999998</v>
      </c>
      <c r="CQ39" s="1">
        <v>50.811999999999998</v>
      </c>
      <c r="CR39" s="1">
        <v>49.75</v>
      </c>
      <c r="CS39" s="1">
        <v>51</v>
      </c>
      <c r="CT39" s="1">
        <v>51.350612903225802</v>
      </c>
      <c r="CU39" s="1">
        <v>1255.46903225806</v>
      </c>
      <c r="CV39" s="1">
        <v>139.49516129032301</v>
      </c>
      <c r="CW39" s="1">
        <v>0</v>
      </c>
      <c r="CX39" s="1">
        <v>105.799999952316</v>
      </c>
      <c r="CY39" s="1">
        <v>0</v>
      </c>
      <c r="CZ39" s="1">
        <v>1037.09932</v>
      </c>
      <c r="DA39" s="1">
        <v>-522.57830769398402</v>
      </c>
      <c r="DB39" s="1">
        <v>-7160.2615384352403</v>
      </c>
      <c r="DC39" s="1">
        <v>14636.34</v>
      </c>
      <c r="DD39" s="1">
        <v>15</v>
      </c>
      <c r="DE39" s="1">
        <v>1607547548</v>
      </c>
      <c r="DF39" s="1" t="s">
        <v>368</v>
      </c>
      <c r="DG39" s="1">
        <v>1607547527</v>
      </c>
      <c r="DH39" s="1">
        <v>1607547548</v>
      </c>
      <c r="DI39" s="1">
        <v>4</v>
      </c>
      <c r="DJ39" s="1">
        <v>0.06</v>
      </c>
      <c r="DK39" s="1">
        <v>-4.0000000000000001E-3</v>
      </c>
      <c r="DL39" s="1">
        <v>2.4359999999999999</v>
      </c>
      <c r="DM39" s="1">
        <v>0</v>
      </c>
      <c r="DN39" s="1">
        <v>400</v>
      </c>
      <c r="DO39" s="1">
        <v>0</v>
      </c>
      <c r="DP39" s="1">
        <v>0.13</v>
      </c>
      <c r="DQ39" s="1">
        <v>0.02</v>
      </c>
      <c r="DR39" s="1">
        <v>9.6039135467300092</v>
      </c>
      <c r="DS39" s="1">
        <v>3.1047549992353098</v>
      </c>
      <c r="DT39" s="1">
        <v>0.24005140817236301</v>
      </c>
      <c r="DU39" s="1">
        <v>0</v>
      </c>
      <c r="DV39" s="1">
        <v>-15.9159666666667</v>
      </c>
      <c r="DW39" s="1">
        <v>-3.3466945494993801</v>
      </c>
      <c r="DX39" s="1">
        <v>0.25273112106655099</v>
      </c>
      <c r="DY39" s="1">
        <v>0</v>
      </c>
      <c r="DZ39" s="1">
        <v>11.175216666666699</v>
      </c>
      <c r="EA39" s="1">
        <v>-5.6518798665177297E-2</v>
      </c>
      <c r="EB39" s="1">
        <v>1.1064389826023899E-2</v>
      </c>
      <c r="EC39" s="1">
        <v>1</v>
      </c>
      <c r="ED39" s="1">
        <v>1</v>
      </c>
      <c r="EE39" s="1">
        <v>3</v>
      </c>
      <c r="EF39" s="1" t="s">
        <v>268</v>
      </c>
      <c r="EG39" s="1">
        <v>100</v>
      </c>
      <c r="EH39" s="1">
        <v>100</v>
      </c>
      <c r="EI39" s="1">
        <v>2.4359999999999999</v>
      </c>
      <c r="EJ39" s="1">
        <v>-4.0000000000000002E-4</v>
      </c>
      <c r="EK39" s="1">
        <v>2.4360000000000399</v>
      </c>
      <c r="EL39" s="1">
        <v>0</v>
      </c>
      <c r="EM39" s="1">
        <v>0</v>
      </c>
      <c r="EN39" s="1">
        <v>0</v>
      </c>
      <c r="EO39" s="1">
        <v>-4.19285714285678E-4</v>
      </c>
      <c r="EP39" s="1">
        <v>0</v>
      </c>
      <c r="EQ39" s="1">
        <v>0</v>
      </c>
      <c r="ER39" s="1">
        <v>0</v>
      </c>
      <c r="ES39" s="1">
        <v>-1</v>
      </c>
      <c r="ET39" s="1">
        <v>-1</v>
      </c>
      <c r="EU39" s="1">
        <v>-1</v>
      </c>
      <c r="EV39" s="1">
        <v>-1</v>
      </c>
      <c r="EW39" s="1">
        <v>4.5999999999999996</v>
      </c>
      <c r="EX39" s="1">
        <v>4.2</v>
      </c>
      <c r="EY39" s="1">
        <v>2</v>
      </c>
      <c r="EZ39" s="1">
        <v>494.64499999999998</v>
      </c>
      <c r="FA39" s="1">
        <v>504.05500000000001</v>
      </c>
      <c r="FB39" s="1">
        <v>35.443600000000004</v>
      </c>
      <c r="FC39" s="1">
        <v>32.739100000000001</v>
      </c>
      <c r="FD39" s="1">
        <v>29.999600000000001</v>
      </c>
      <c r="FE39" s="1">
        <v>32.379100000000001</v>
      </c>
      <c r="FF39" s="1">
        <v>32.395600000000002</v>
      </c>
      <c r="FG39" s="1">
        <v>20.603200000000001</v>
      </c>
      <c r="FH39" s="1">
        <v>100</v>
      </c>
      <c r="FI39" s="1">
        <v>0</v>
      </c>
      <c r="FJ39" s="1">
        <v>-999.9</v>
      </c>
      <c r="FK39" s="1">
        <v>400</v>
      </c>
      <c r="FL39" s="1">
        <v>63.4848</v>
      </c>
      <c r="FM39" s="1">
        <v>101.286</v>
      </c>
      <c r="FN39" s="1">
        <v>100.548</v>
      </c>
    </row>
    <row r="40" spans="1:170" ht="15.75" customHeight="1" x14ac:dyDescent="0.25">
      <c r="A40" s="1">
        <v>24</v>
      </c>
      <c r="B40" s="1">
        <v>1607548015.5</v>
      </c>
      <c r="C40" s="1">
        <v>6958.5</v>
      </c>
      <c r="D40" s="1" t="s">
        <v>378</v>
      </c>
      <c r="E40" s="1" t="s">
        <v>379</v>
      </c>
      <c r="F40" s="1" t="s">
        <v>375</v>
      </c>
      <c r="G40" s="1" t="s">
        <v>297</v>
      </c>
      <c r="H40" s="1">
        <v>1607548007.75</v>
      </c>
      <c r="I40" s="1">
        <f t="shared" si="0"/>
        <v>5.3743301239637283E-3</v>
      </c>
      <c r="J40" s="1">
        <f t="shared" si="1"/>
        <v>6.381514457706273</v>
      </c>
      <c r="K40" s="1">
        <f t="shared" si="2"/>
        <v>389.82650000000001</v>
      </c>
      <c r="L40" s="1">
        <f t="shared" si="3"/>
        <v>265.89787652611352</v>
      </c>
      <c r="M40" s="1">
        <f t="shared" si="4"/>
        <v>27.047755535188443</v>
      </c>
      <c r="N40" s="1">
        <f t="shared" si="5"/>
        <v>39.65406572963974</v>
      </c>
      <c r="O40" s="1">
        <f t="shared" si="6"/>
        <v>0.10694430078656617</v>
      </c>
      <c r="P40" s="1">
        <f t="shared" si="7"/>
        <v>2.9581580132582981</v>
      </c>
      <c r="Q40" s="1">
        <f t="shared" si="8"/>
        <v>0.10484191981802715</v>
      </c>
      <c r="R40" s="1">
        <f t="shared" si="9"/>
        <v>6.5711648078726939E-2</v>
      </c>
      <c r="S40" s="1">
        <f t="shared" si="10"/>
        <v>231.29134847386527</v>
      </c>
      <c r="T40" s="1">
        <f t="shared" si="11"/>
        <v>36.282755516203814</v>
      </c>
      <c r="U40" s="1">
        <f t="shared" si="12"/>
        <v>35.258326666666697</v>
      </c>
      <c r="V40" s="1">
        <f t="shared" si="13"/>
        <v>5.7296769023308443</v>
      </c>
      <c r="W40" s="1">
        <f t="shared" si="14"/>
        <v>11.188936131365615</v>
      </c>
      <c r="X40" s="1">
        <f t="shared" si="15"/>
        <v>0.67953225504021308</v>
      </c>
      <c r="Y40" s="1">
        <f t="shared" si="16"/>
        <v>6.0732517109942235</v>
      </c>
      <c r="Z40" s="1">
        <f t="shared" si="17"/>
        <v>5.0501446472906313</v>
      </c>
      <c r="AA40" s="1">
        <f t="shared" si="18"/>
        <v>-237.0079584668004</v>
      </c>
      <c r="AB40" s="1">
        <f t="shared" si="19"/>
        <v>168.6694647881786</v>
      </c>
      <c r="AC40" s="1">
        <f t="shared" si="20"/>
        <v>13.418537396756543</v>
      </c>
      <c r="AD40" s="1">
        <f t="shared" si="21"/>
        <v>176.371392192</v>
      </c>
      <c r="AE40" s="1">
        <v>48</v>
      </c>
      <c r="AF40" s="1">
        <v>10</v>
      </c>
      <c r="AG40" s="1">
        <f t="shared" si="22"/>
        <v>1</v>
      </c>
      <c r="AH40" s="1">
        <f t="shared" si="23"/>
        <v>0</v>
      </c>
      <c r="AI40" s="1">
        <f t="shared" si="24"/>
        <v>52125.3074483979</v>
      </c>
      <c r="AJ40" s="1" t="s">
        <v>263</v>
      </c>
      <c r="AK40" s="1">
        <v>715.47692307692296</v>
      </c>
      <c r="AL40" s="1">
        <v>3262.08</v>
      </c>
      <c r="AM40" s="1">
        <f t="shared" si="25"/>
        <v>2546.603076923077</v>
      </c>
      <c r="AN40" s="1">
        <f t="shared" si="26"/>
        <v>0.78066849277855754</v>
      </c>
      <c r="AO40" s="1">
        <v>-0.57774747981622299</v>
      </c>
      <c r="AP40" s="1" t="s">
        <v>380</v>
      </c>
      <c r="AQ40" s="1">
        <v>632.28743999999995</v>
      </c>
      <c r="AR40" s="1">
        <v>740.64</v>
      </c>
      <c r="AS40" s="1">
        <f t="shared" si="27"/>
        <v>0.14629585223590413</v>
      </c>
      <c r="AT40" s="1">
        <v>0.5</v>
      </c>
      <c r="AU40" s="1">
        <f t="shared" si="28"/>
        <v>1180.182431853586</v>
      </c>
      <c r="AV40" s="1">
        <f t="shared" si="29"/>
        <v>6.381514457706273</v>
      </c>
      <c r="AW40" s="1">
        <f t="shared" si="30"/>
        <v>86.327897330931108</v>
      </c>
      <c r="AX40" s="1">
        <f t="shared" si="31"/>
        <v>0.26944264419961106</v>
      </c>
      <c r="AY40" s="1">
        <f t="shared" si="32"/>
        <v>5.8967679484877005E-3</v>
      </c>
      <c r="AZ40" s="1">
        <f t="shared" si="33"/>
        <v>3.4044069993519122</v>
      </c>
      <c r="BA40" s="1" t="s">
        <v>381</v>
      </c>
      <c r="BB40" s="1">
        <v>541.08000000000004</v>
      </c>
      <c r="BC40" s="1">
        <f t="shared" si="34"/>
        <v>199.55999999999995</v>
      </c>
      <c r="BD40" s="1">
        <f t="shared" si="35"/>
        <v>0.54295730607336179</v>
      </c>
      <c r="BE40" s="1">
        <f t="shared" si="36"/>
        <v>0.92665931642778387</v>
      </c>
      <c r="BF40" s="1">
        <f t="shared" si="37"/>
        <v>4.3060139398385751</v>
      </c>
      <c r="BG40" s="1">
        <f t="shared" si="38"/>
        <v>0.99011896390485787</v>
      </c>
      <c r="BH40" s="1">
        <f t="shared" si="39"/>
        <v>1399.9963333333301</v>
      </c>
      <c r="BI40" s="1">
        <f t="shared" si="40"/>
        <v>1180.182431853586</v>
      </c>
      <c r="BJ40" s="1">
        <f t="shared" si="41"/>
        <v>0.84298965915405155</v>
      </c>
      <c r="BK40" s="1">
        <f t="shared" si="42"/>
        <v>0.19597931830810322</v>
      </c>
      <c r="BL40" s="1">
        <v>6</v>
      </c>
      <c r="BM40" s="1">
        <v>0.5</v>
      </c>
      <c r="BN40" s="1" t="s">
        <v>266</v>
      </c>
      <c r="BO40" s="1">
        <v>2</v>
      </c>
      <c r="BP40" s="1">
        <v>1607548007.75</v>
      </c>
      <c r="BQ40" s="1">
        <v>389.82650000000001</v>
      </c>
      <c r="BR40" s="1">
        <v>399.99813333333299</v>
      </c>
      <c r="BS40" s="1">
        <v>6.6802653333333302</v>
      </c>
      <c r="BT40" s="1">
        <v>0.27430996666666702</v>
      </c>
      <c r="BU40" s="1">
        <v>387.39049999999997</v>
      </c>
      <c r="BV40" s="1">
        <v>6.6806843333333301</v>
      </c>
      <c r="BW40" s="1">
        <v>500.01236666666699</v>
      </c>
      <c r="BX40" s="1">
        <v>101.62236666666701</v>
      </c>
      <c r="BY40" s="1">
        <v>9.9978349999999994E-2</v>
      </c>
      <c r="BZ40" s="1">
        <v>36.315946666666697</v>
      </c>
      <c r="CA40" s="1">
        <v>35.258326666666697</v>
      </c>
      <c r="CB40" s="1">
        <v>999.9</v>
      </c>
      <c r="CC40" s="1">
        <v>0</v>
      </c>
      <c r="CD40" s="1">
        <v>0</v>
      </c>
      <c r="CE40" s="1">
        <v>10001.7326666667</v>
      </c>
      <c r="CF40" s="1">
        <v>0</v>
      </c>
      <c r="CG40" s="1">
        <v>327.51119999999997</v>
      </c>
      <c r="CH40" s="1">
        <v>1399.9963333333301</v>
      </c>
      <c r="CI40" s="1">
        <v>0.89998776666666702</v>
      </c>
      <c r="CJ40" s="1">
        <v>0.100012196666667</v>
      </c>
      <c r="CK40" s="1">
        <v>0</v>
      </c>
      <c r="CL40" s="1">
        <v>632.40563333333296</v>
      </c>
      <c r="CM40" s="1">
        <v>4.9993800000000004</v>
      </c>
      <c r="CN40" s="1">
        <v>9032.0543333333299</v>
      </c>
      <c r="CO40" s="1">
        <v>11164.27</v>
      </c>
      <c r="CP40" s="1">
        <v>49.311999999999998</v>
      </c>
      <c r="CQ40" s="1">
        <v>51.061999999999998</v>
      </c>
      <c r="CR40" s="1">
        <v>50</v>
      </c>
      <c r="CS40" s="1">
        <v>51.097700000000003</v>
      </c>
      <c r="CT40" s="1">
        <v>51.5</v>
      </c>
      <c r="CU40" s="1">
        <v>1255.47933333333</v>
      </c>
      <c r="CV40" s="1">
        <v>139.517</v>
      </c>
      <c r="CW40" s="1">
        <v>0</v>
      </c>
      <c r="CX40" s="1">
        <v>212.59999990463299</v>
      </c>
      <c r="CY40" s="1">
        <v>0</v>
      </c>
      <c r="CZ40" s="1">
        <v>632.28743999999995</v>
      </c>
      <c r="DA40" s="1">
        <v>-14.6167692171796</v>
      </c>
      <c r="DB40" s="1">
        <v>-197.86538419945799</v>
      </c>
      <c r="DC40" s="1">
        <v>9030.5256000000008</v>
      </c>
      <c r="DD40" s="1">
        <v>15</v>
      </c>
      <c r="DE40" s="1">
        <v>1607547548</v>
      </c>
      <c r="DF40" s="1" t="s">
        <v>368</v>
      </c>
      <c r="DG40" s="1">
        <v>1607547527</v>
      </c>
      <c r="DH40" s="1">
        <v>1607547548</v>
      </c>
      <c r="DI40" s="1">
        <v>4</v>
      </c>
      <c r="DJ40" s="1">
        <v>0.06</v>
      </c>
      <c r="DK40" s="1">
        <v>-4.0000000000000001E-3</v>
      </c>
      <c r="DL40" s="1">
        <v>2.4359999999999999</v>
      </c>
      <c r="DM40" s="1">
        <v>0</v>
      </c>
      <c r="DN40" s="1">
        <v>400</v>
      </c>
      <c r="DO40" s="1">
        <v>0</v>
      </c>
      <c r="DP40" s="1">
        <v>0.13</v>
      </c>
      <c r="DQ40" s="1">
        <v>0.02</v>
      </c>
      <c r="DR40" s="1">
        <v>6.3851365355412302</v>
      </c>
      <c r="DS40" s="1">
        <v>-0.14763971125688</v>
      </c>
      <c r="DT40" s="1">
        <v>2.3596339024832599E-2</v>
      </c>
      <c r="DU40" s="1">
        <v>1</v>
      </c>
      <c r="DV40" s="1">
        <v>-10.171620000000001</v>
      </c>
      <c r="DW40" s="1">
        <v>0.34871813125699902</v>
      </c>
      <c r="DX40" s="1">
        <v>3.4192215488324303E-2</v>
      </c>
      <c r="DY40" s="1">
        <v>0</v>
      </c>
      <c r="DZ40" s="1">
        <v>6.4059546666666698</v>
      </c>
      <c r="EA40" s="1">
        <v>-0.60114580645159699</v>
      </c>
      <c r="EB40" s="1">
        <v>4.3373022393597999E-2</v>
      </c>
      <c r="EC40" s="1">
        <v>0</v>
      </c>
      <c r="ED40" s="1">
        <v>1</v>
      </c>
      <c r="EE40" s="1">
        <v>3</v>
      </c>
      <c r="EF40" s="1" t="s">
        <v>268</v>
      </c>
      <c r="EG40" s="1">
        <v>100</v>
      </c>
      <c r="EH40" s="1">
        <v>100</v>
      </c>
      <c r="EI40" s="1">
        <v>2.4359999999999999</v>
      </c>
      <c r="EJ40" s="1">
        <v>-4.0000000000000002E-4</v>
      </c>
      <c r="EK40" s="1">
        <v>2.4360000000000399</v>
      </c>
      <c r="EL40" s="1">
        <v>0</v>
      </c>
      <c r="EM40" s="1">
        <v>0</v>
      </c>
      <c r="EN40" s="1">
        <v>0</v>
      </c>
      <c r="EO40" s="1">
        <v>-4.19285714285678E-4</v>
      </c>
      <c r="EP40" s="1">
        <v>0</v>
      </c>
      <c r="EQ40" s="1">
        <v>0</v>
      </c>
      <c r="ER40" s="1">
        <v>0</v>
      </c>
      <c r="ES40" s="1">
        <v>-1</v>
      </c>
      <c r="ET40" s="1">
        <v>-1</v>
      </c>
      <c r="EU40" s="1">
        <v>-1</v>
      </c>
      <c r="EV40" s="1">
        <v>-1</v>
      </c>
      <c r="EW40" s="1">
        <v>8.1</v>
      </c>
      <c r="EX40" s="1">
        <v>7.8</v>
      </c>
      <c r="EY40" s="1">
        <v>2</v>
      </c>
      <c r="EZ40" s="1">
        <v>423.34899999999999</v>
      </c>
      <c r="FA40" s="1">
        <v>504.447</v>
      </c>
      <c r="FB40" s="1">
        <v>35.2318</v>
      </c>
      <c r="FC40" s="1">
        <v>32.279899999999998</v>
      </c>
      <c r="FD40" s="1">
        <v>29.999400000000001</v>
      </c>
      <c r="FE40" s="1">
        <v>31.960699999999999</v>
      </c>
      <c r="FF40" s="1">
        <v>31.985199999999999</v>
      </c>
      <c r="FG40" s="1">
        <v>20.600999999999999</v>
      </c>
      <c r="FH40" s="1">
        <v>100</v>
      </c>
      <c r="FI40" s="1">
        <v>0</v>
      </c>
      <c r="FJ40" s="1">
        <v>-999.9</v>
      </c>
      <c r="FK40" s="1">
        <v>400</v>
      </c>
      <c r="FL40" s="1">
        <v>63.4848</v>
      </c>
      <c r="FM40" s="1">
        <v>101.372</v>
      </c>
      <c r="FN40" s="1">
        <v>100.622</v>
      </c>
    </row>
    <row r="41" spans="1:170" ht="15.75" customHeight="1" x14ac:dyDescent="0.25">
      <c r="A41" s="1">
        <v>25</v>
      </c>
      <c r="B41" s="1">
        <v>1607548221</v>
      </c>
      <c r="C41" s="1">
        <v>7164</v>
      </c>
      <c r="D41" s="1" t="s">
        <v>382</v>
      </c>
      <c r="E41" s="1" t="s">
        <v>383</v>
      </c>
      <c r="F41" s="1" t="s">
        <v>384</v>
      </c>
      <c r="G41" s="1" t="s">
        <v>385</v>
      </c>
      <c r="H41" s="1">
        <v>1607548213.25</v>
      </c>
      <c r="I41" s="1">
        <f t="shared" si="0"/>
        <v>1.4186517995568469E-3</v>
      </c>
      <c r="J41" s="1">
        <f t="shared" si="1"/>
        <v>1.8300728741767838</v>
      </c>
      <c r="K41" s="1">
        <f t="shared" si="2"/>
        <v>397.13093333333302</v>
      </c>
      <c r="L41" s="1">
        <f t="shared" si="3"/>
        <v>245.03792938771929</v>
      </c>
      <c r="M41" s="1">
        <f t="shared" si="4"/>
        <v>24.923407087288833</v>
      </c>
      <c r="N41" s="1">
        <f t="shared" si="5"/>
        <v>40.393158492456955</v>
      </c>
      <c r="O41" s="1">
        <f t="shared" si="6"/>
        <v>2.4137285915817291E-2</v>
      </c>
      <c r="P41" s="1">
        <f t="shared" si="7"/>
        <v>2.9592663614224439</v>
      </c>
      <c r="Q41" s="1">
        <f t="shared" si="8"/>
        <v>2.4028442890624734E-2</v>
      </c>
      <c r="R41" s="1">
        <f t="shared" si="9"/>
        <v>1.5027514883941483E-2</v>
      </c>
      <c r="S41" s="1">
        <f t="shared" si="10"/>
        <v>231.2909779776393</v>
      </c>
      <c r="T41" s="1">
        <f t="shared" si="11"/>
        <v>37.36458055531569</v>
      </c>
      <c r="U41" s="1">
        <f t="shared" si="12"/>
        <v>36.162473333333303</v>
      </c>
      <c r="V41" s="1">
        <f t="shared" si="13"/>
        <v>6.0223113716950447</v>
      </c>
      <c r="W41" s="1">
        <f t="shared" si="14"/>
        <v>3.2948191548305097</v>
      </c>
      <c r="X41" s="1">
        <f t="shared" si="15"/>
        <v>0.20086533160810774</v>
      </c>
      <c r="Y41" s="1">
        <f t="shared" si="16"/>
        <v>6.0963992914033103</v>
      </c>
      <c r="Z41" s="1">
        <f t="shared" si="17"/>
        <v>5.8214460400869372</v>
      </c>
      <c r="AA41" s="1">
        <f t="shared" si="18"/>
        <v>-62.562544360456947</v>
      </c>
      <c r="AB41" s="1">
        <f t="shared" si="19"/>
        <v>35.552418286183446</v>
      </c>
      <c r="AC41" s="1">
        <f t="shared" si="20"/>
        <v>2.8407050629372503</v>
      </c>
      <c r="AD41" s="1">
        <f t="shared" si="21"/>
        <v>207.12155696630305</v>
      </c>
      <c r="AE41" s="1">
        <v>0</v>
      </c>
      <c r="AF41" s="1">
        <v>0</v>
      </c>
      <c r="AG41" s="1">
        <f t="shared" si="22"/>
        <v>1</v>
      </c>
      <c r="AH41" s="1">
        <f t="shared" si="23"/>
        <v>0</v>
      </c>
      <c r="AI41" s="1">
        <f t="shared" si="24"/>
        <v>52144.836376193947</v>
      </c>
      <c r="AJ41" s="1" t="s">
        <v>263</v>
      </c>
      <c r="AK41" s="1">
        <v>715.47692307692296</v>
      </c>
      <c r="AL41" s="1">
        <v>3262.08</v>
      </c>
      <c r="AM41" s="1">
        <f t="shared" si="25"/>
        <v>2546.603076923077</v>
      </c>
      <c r="AN41" s="1">
        <f t="shared" si="26"/>
        <v>0.78066849277855754</v>
      </c>
      <c r="AO41" s="1">
        <v>-0.57774747981622299</v>
      </c>
      <c r="AP41" s="1" t="s">
        <v>386</v>
      </c>
      <c r="AQ41" s="1">
        <v>587.26661538461497</v>
      </c>
      <c r="AR41" s="1">
        <v>680.88</v>
      </c>
      <c r="AS41" s="1">
        <f t="shared" si="27"/>
        <v>0.13748881537919311</v>
      </c>
      <c r="AT41" s="1">
        <v>0.5</v>
      </c>
      <c r="AU41" s="1">
        <f t="shared" si="28"/>
        <v>1180.1842488640464</v>
      </c>
      <c r="AV41" s="1">
        <f t="shared" si="29"/>
        <v>1.8300728741767838</v>
      </c>
      <c r="AW41" s="1">
        <f t="shared" si="30"/>
        <v>81.131067152750276</v>
      </c>
      <c r="AX41" s="1">
        <f t="shared" si="31"/>
        <v>0.29094700975208559</v>
      </c>
      <c r="AY41" s="1">
        <f t="shared" si="32"/>
        <v>2.0402071594419154E-3</v>
      </c>
      <c r="AZ41" s="1">
        <f t="shared" si="33"/>
        <v>3.7909763835037009</v>
      </c>
      <c r="BA41" s="1" t="s">
        <v>387</v>
      </c>
      <c r="BB41" s="1">
        <v>482.78</v>
      </c>
      <c r="BC41" s="1">
        <f t="shared" si="34"/>
        <v>198.10000000000002</v>
      </c>
      <c r="BD41" s="1">
        <f t="shared" si="35"/>
        <v>0.4725562070438416</v>
      </c>
      <c r="BE41" s="1">
        <f t="shared" si="36"/>
        <v>0.92872305976324965</v>
      </c>
      <c r="BF41" s="1">
        <f t="shared" si="37"/>
        <v>-2.7058297758804906</v>
      </c>
      <c r="BG41" s="1">
        <f t="shared" si="38"/>
        <v>1.0135855184462921</v>
      </c>
      <c r="BH41" s="1">
        <f t="shared" si="39"/>
        <v>1399.999</v>
      </c>
      <c r="BI41" s="1">
        <f t="shared" si="40"/>
        <v>1180.1842488640464</v>
      </c>
      <c r="BJ41" s="1">
        <f t="shared" si="41"/>
        <v>0.84298935132385555</v>
      </c>
      <c r="BK41" s="1">
        <f t="shared" si="42"/>
        <v>0.19597870264771117</v>
      </c>
      <c r="BL41" s="1">
        <v>6</v>
      </c>
      <c r="BM41" s="1">
        <v>0.5</v>
      </c>
      <c r="BN41" s="1" t="s">
        <v>266</v>
      </c>
      <c r="BO41" s="1">
        <v>2</v>
      </c>
      <c r="BP41" s="1">
        <v>1607548213.25</v>
      </c>
      <c r="BQ41" s="1">
        <v>397.13093333333302</v>
      </c>
      <c r="BR41" s="1">
        <v>400.00296666666702</v>
      </c>
      <c r="BS41" s="1">
        <v>1.9748353333333299</v>
      </c>
      <c r="BT41" s="1">
        <v>0.27588770000000001</v>
      </c>
      <c r="BU41" s="1">
        <v>394.71693333333297</v>
      </c>
      <c r="BV41" s="1">
        <v>1.9708353333333299</v>
      </c>
      <c r="BW41" s="1">
        <v>500.02136666666701</v>
      </c>
      <c r="BX41" s="1">
        <v>101.6125</v>
      </c>
      <c r="BY41" s="1">
        <v>9.9945699999999998E-2</v>
      </c>
      <c r="BZ41" s="1">
        <v>36.385316666666697</v>
      </c>
      <c r="CA41" s="1">
        <v>36.162473333333303</v>
      </c>
      <c r="CB41" s="1">
        <v>999.9</v>
      </c>
      <c r="CC41" s="1">
        <v>0</v>
      </c>
      <c r="CD41" s="1">
        <v>0</v>
      </c>
      <c r="CE41" s="1">
        <v>10008.993333333299</v>
      </c>
      <c r="CF41" s="1">
        <v>0</v>
      </c>
      <c r="CG41" s="1">
        <v>523.64166666666699</v>
      </c>
      <c r="CH41" s="1">
        <v>1399.999</v>
      </c>
      <c r="CI41" s="1">
        <v>0.89999790000000002</v>
      </c>
      <c r="CJ41" s="1">
        <v>0.100002036666667</v>
      </c>
      <c r="CK41" s="1">
        <v>0</v>
      </c>
      <c r="CL41" s="1">
        <v>587.36746666666704</v>
      </c>
      <c r="CM41" s="1">
        <v>4.9993800000000004</v>
      </c>
      <c r="CN41" s="1">
        <v>8599.7543333333306</v>
      </c>
      <c r="CO41" s="1">
        <v>11164.323333333299</v>
      </c>
      <c r="CP41" s="1">
        <v>49.818300000000001</v>
      </c>
      <c r="CQ41" s="1">
        <v>51.576700000000002</v>
      </c>
      <c r="CR41" s="1">
        <v>50.447499999999998</v>
      </c>
      <c r="CS41" s="1">
        <v>51.747900000000001</v>
      </c>
      <c r="CT41" s="1">
        <v>51.922533333333298</v>
      </c>
      <c r="CU41" s="1">
        <v>1255.4970000000001</v>
      </c>
      <c r="CV41" s="1">
        <v>139.50299999999999</v>
      </c>
      <c r="CW41" s="1">
        <v>0</v>
      </c>
      <c r="CX41" s="1">
        <v>204.799999952316</v>
      </c>
      <c r="CY41" s="1">
        <v>0</v>
      </c>
      <c r="CZ41" s="1">
        <v>587.26661538461497</v>
      </c>
      <c r="DA41" s="1">
        <v>-17.4719999618132</v>
      </c>
      <c r="DB41" s="1">
        <v>-237.30837576365499</v>
      </c>
      <c r="DC41" s="1">
        <v>8598.5419230769203</v>
      </c>
      <c r="DD41" s="1">
        <v>15</v>
      </c>
      <c r="DE41" s="1">
        <v>1607548251</v>
      </c>
      <c r="DF41" s="1" t="s">
        <v>388</v>
      </c>
      <c r="DG41" s="1">
        <v>1607548237.5</v>
      </c>
      <c r="DH41" s="1">
        <v>1607548251</v>
      </c>
      <c r="DI41" s="1">
        <v>5</v>
      </c>
      <c r="DJ41" s="1">
        <v>-2.1999999999999999E-2</v>
      </c>
      <c r="DK41" s="1">
        <v>4.0000000000000001E-3</v>
      </c>
      <c r="DL41" s="1">
        <v>2.4140000000000001</v>
      </c>
      <c r="DM41" s="1">
        <v>4.0000000000000001E-3</v>
      </c>
      <c r="DN41" s="1">
        <v>400</v>
      </c>
      <c r="DO41" s="1">
        <v>0</v>
      </c>
      <c r="DP41" s="1">
        <v>0.31</v>
      </c>
      <c r="DQ41" s="1">
        <v>0.06</v>
      </c>
      <c r="DR41" s="1">
        <v>1.81379544793753</v>
      </c>
      <c r="DS41" s="1">
        <v>0.27379062975555102</v>
      </c>
      <c r="DT41" s="1">
        <v>2.6130873747327001E-2</v>
      </c>
      <c r="DU41" s="1">
        <v>1</v>
      </c>
      <c r="DV41" s="1">
        <v>-2.852881</v>
      </c>
      <c r="DW41" s="1">
        <v>-8.2422513904338301E-2</v>
      </c>
      <c r="DX41" s="1">
        <v>2.3156411833442601E-2</v>
      </c>
      <c r="DY41" s="1">
        <v>1</v>
      </c>
      <c r="DZ41" s="1">
        <v>1.69941433333333</v>
      </c>
      <c r="EA41" s="1">
        <v>-0.58406576195772597</v>
      </c>
      <c r="EB41" s="1">
        <v>4.22149982575966E-2</v>
      </c>
      <c r="EC41" s="1">
        <v>0</v>
      </c>
      <c r="ED41" s="1">
        <v>2</v>
      </c>
      <c r="EE41" s="1">
        <v>3</v>
      </c>
      <c r="EF41" s="1" t="s">
        <v>273</v>
      </c>
      <c r="EG41" s="1">
        <v>100</v>
      </c>
      <c r="EH41" s="1">
        <v>100</v>
      </c>
      <c r="EI41" s="1">
        <v>2.4140000000000001</v>
      </c>
      <c r="EJ41" s="1">
        <v>4.0000000000000001E-3</v>
      </c>
      <c r="EK41" s="1">
        <v>2.4360000000000399</v>
      </c>
      <c r="EL41" s="1">
        <v>0</v>
      </c>
      <c r="EM41" s="1">
        <v>0</v>
      </c>
      <c r="EN41" s="1">
        <v>0</v>
      </c>
      <c r="EO41" s="1">
        <v>-4.19285714285678E-4</v>
      </c>
      <c r="EP41" s="1">
        <v>0</v>
      </c>
      <c r="EQ41" s="1">
        <v>0</v>
      </c>
      <c r="ER41" s="1">
        <v>0</v>
      </c>
      <c r="ES41" s="1">
        <v>-1</v>
      </c>
      <c r="ET41" s="1">
        <v>-1</v>
      </c>
      <c r="EU41" s="1">
        <v>-1</v>
      </c>
      <c r="EV41" s="1">
        <v>-1</v>
      </c>
      <c r="EW41" s="1">
        <v>11.6</v>
      </c>
      <c r="EX41" s="1">
        <v>11.2</v>
      </c>
      <c r="EY41" s="1">
        <v>2</v>
      </c>
      <c r="EZ41" s="1">
        <v>489.47899999999998</v>
      </c>
      <c r="FA41" s="1">
        <v>503.27800000000002</v>
      </c>
      <c r="FB41" s="1">
        <v>35.0747</v>
      </c>
      <c r="FC41" s="1">
        <v>32.254600000000003</v>
      </c>
      <c r="FD41" s="1">
        <v>30.000699999999998</v>
      </c>
      <c r="FE41" s="1">
        <v>31.889800000000001</v>
      </c>
      <c r="FF41" s="1">
        <v>31.935400000000001</v>
      </c>
      <c r="FG41" s="1">
        <v>20.601500000000001</v>
      </c>
      <c r="FH41" s="1">
        <v>100</v>
      </c>
      <c r="FI41" s="1">
        <v>0</v>
      </c>
      <c r="FJ41" s="1">
        <v>-999.9</v>
      </c>
      <c r="FK41" s="1">
        <v>400</v>
      </c>
      <c r="FL41" s="1">
        <v>63.4848</v>
      </c>
      <c r="FM41" s="1">
        <v>101.34699999999999</v>
      </c>
      <c r="FN41" s="1">
        <v>100.59099999999999</v>
      </c>
    </row>
    <row r="42" spans="1:170" ht="15.75" customHeight="1" x14ac:dyDescent="0.25">
      <c r="A42" s="1">
        <v>26</v>
      </c>
      <c r="B42" s="1">
        <v>1607548342</v>
      </c>
      <c r="C42" s="1">
        <v>7285</v>
      </c>
      <c r="D42" s="1" t="s">
        <v>389</v>
      </c>
      <c r="E42" s="1" t="s">
        <v>390</v>
      </c>
      <c r="F42" s="1" t="s">
        <v>384</v>
      </c>
      <c r="G42" s="1" t="s">
        <v>385</v>
      </c>
      <c r="H42" s="1">
        <v>1607548334.25</v>
      </c>
      <c r="I42" s="1">
        <f t="shared" si="0"/>
        <v>1.5182787200155225E-3</v>
      </c>
      <c r="J42" s="1">
        <f t="shared" si="1"/>
        <v>2.3251480986376158</v>
      </c>
      <c r="K42" s="1">
        <f t="shared" si="2"/>
        <v>396.47933333333299</v>
      </c>
      <c r="L42" s="1">
        <f t="shared" si="3"/>
        <v>220.19533889688509</v>
      </c>
      <c r="M42" s="1">
        <f t="shared" si="4"/>
        <v>22.396378721253036</v>
      </c>
      <c r="N42" s="1">
        <f t="shared" si="5"/>
        <v>40.326472617304177</v>
      </c>
      <c r="O42" s="1">
        <f t="shared" si="6"/>
        <v>2.5456384414356808E-2</v>
      </c>
      <c r="P42" s="1">
        <f t="shared" si="7"/>
        <v>2.9582194676970373</v>
      </c>
      <c r="Q42" s="1">
        <f t="shared" si="8"/>
        <v>2.5335309397300311E-2</v>
      </c>
      <c r="R42" s="1">
        <f t="shared" si="9"/>
        <v>1.5845398350412737E-2</v>
      </c>
      <c r="S42" s="1">
        <f t="shared" si="10"/>
        <v>231.28681161530955</v>
      </c>
      <c r="T42" s="1">
        <f t="shared" si="11"/>
        <v>37.441043259109989</v>
      </c>
      <c r="U42" s="1">
        <f t="shared" si="12"/>
        <v>36.450976666666698</v>
      </c>
      <c r="V42" s="1">
        <f t="shared" si="13"/>
        <v>6.1183794531573534</v>
      </c>
      <c r="W42" s="1">
        <f t="shared" si="14"/>
        <v>3.4709489383131302</v>
      </c>
      <c r="X42" s="1">
        <f t="shared" si="15"/>
        <v>0.21278610427739064</v>
      </c>
      <c r="Y42" s="1">
        <f t="shared" si="16"/>
        <v>6.130487888444824</v>
      </c>
      <c r="Z42" s="1">
        <f t="shared" si="17"/>
        <v>5.9055933488799628</v>
      </c>
      <c r="AA42" s="1">
        <f t="shared" si="18"/>
        <v>-66.956091552684541</v>
      </c>
      <c r="AB42" s="1">
        <f t="shared" si="19"/>
        <v>5.7546972999195765</v>
      </c>
      <c r="AC42" s="1">
        <f t="shared" si="20"/>
        <v>0.46084495217493121</v>
      </c>
      <c r="AD42" s="1">
        <f t="shared" si="21"/>
        <v>170.54626231471951</v>
      </c>
      <c r="AE42" s="1">
        <v>0</v>
      </c>
      <c r="AF42" s="1">
        <v>0</v>
      </c>
      <c r="AG42" s="1">
        <f t="shared" si="22"/>
        <v>1</v>
      </c>
      <c r="AH42" s="1">
        <f t="shared" si="23"/>
        <v>0</v>
      </c>
      <c r="AI42" s="1">
        <f t="shared" si="24"/>
        <v>52098.001949875063</v>
      </c>
      <c r="AJ42" s="1" t="s">
        <v>263</v>
      </c>
      <c r="AK42" s="1">
        <v>715.47692307692296</v>
      </c>
      <c r="AL42" s="1">
        <v>3262.08</v>
      </c>
      <c r="AM42" s="1">
        <f t="shared" si="25"/>
        <v>2546.603076923077</v>
      </c>
      <c r="AN42" s="1">
        <f t="shared" si="26"/>
        <v>0.78066849277855754</v>
      </c>
      <c r="AO42" s="1">
        <v>-0.57774747981622299</v>
      </c>
      <c r="AP42" s="1" t="s">
        <v>391</v>
      </c>
      <c r="AQ42" s="1">
        <v>683.94100000000003</v>
      </c>
      <c r="AR42" s="1">
        <v>793.38</v>
      </c>
      <c r="AS42" s="1">
        <f t="shared" si="27"/>
        <v>0.13794020519801353</v>
      </c>
      <c r="AT42" s="1">
        <v>0.5</v>
      </c>
      <c r="AU42" s="1">
        <f t="shared" si="28"/>
        <v>1180.1641618533342</v>
      </c>
      <c r="AV42" s="1">
        <f t="shared" si="29"/>
        <v>2.3251480986376158</v>
      </c>
      <c r="AW42" s="1">
        <f t="shared" si="30"/>
        <v>81.396043326695292</v>
      </c>
      <c r="AX42" s="1">
        <f t="shared" si="31"/>
        <v>0.34388313292495404</v>
      </c>
      <c r="AY42" s="1">
        <f t="shared" si="32"/>
        <v>2.4597387992998537E-3</v>
      </c>
      <c r="AZ42" s="1">
        <f t="shared" si="33"/>
        <v>3.1116236860016637</v>
      </c>
      <c r="BA42" s="1" t="s">
        <v>392</v>
      </c>
      <c r="BB42" s="1">
        <v>520.54999999999995</v>
      </c>
      <c r="BC42" s="1">
        <f t="shared" si="34"/>
        <v>272.83000000000004</v>
      </c>
      <c r="BD42" s="1">
        <f t="shared" si="35"/>
        <v>0.40112524282520234</v>
      </c>
      <c r="BE42" s="1">
        <f t="shared" si="36"/>
        <v>0.90048257724701175</v>
      </c>
      <c r="BF42" s="1">
        <f t="shared" si="37"/>
        <v>1.4048097241147752</v>
      </c>
      <c r="BG42" s="1">
        <f t="shared" si="38"/>
        <v>0.96940902269811002</v>
      </c>
      <c r="BH42" s="1">
        <f t="shared" si="39"/>
        <v>1399.9753333333299</v>
      </c>
      <c r="BI42" s="1">
        <f t="shared" si="40"/>
        <v>1180.1641618533342</v>
      </c>
      <c r="BJ42" s="1">
        <f t="shared" si="41"/>
        <v>0.84298925399162072</v>
      </c>
      <c r="BK42" s="1">
        <f t="shared" si="42"/>
        <v>0.19597850798324182</v>
      </c>
      <c r="BL42" s="1">
        <v>6</v>
      </c>
      <c r="BM42" s="1">
        <v>0.5</v>
      </c>
      <c r="BN42" s="1" t="s">
        <v>266</v>
      </c>
      <c r="BO42" s="1">
        <v>2</v>
      </c>
      <c r="BP42" s="1">
        <v>1607548334.25</v>
      </c>
      <c r="BQ42" s="1">
        <v>396.47933333333299</v>
      </c>
      <c r="BR42" s="1">
        <v>399.99186666666702</v>
      </c>
      <c r="BS42" s="1">
        <v>2.0920573333333299</v>
      </c>
      <c r="BT42" s="1">
        <v>0.27393640000000002</v>
      </c>
      <c r="BU42" s="1">
        <v>394.06563333333298</v>
      </c>
      <c r="BV42" s="1">
        <v>2.0882779999999999</v>
      </c>
      <c r="BW42" s="1">
        <v>500.00053333333301</v>
      </c>
      <c r="BX42" s="1">
        <v>101.611533333333</v>
      </c>
      <c r="BY42" s="1">
        <v>9.9878149999999999E-2</v>
      </c>
      <c r="BZ42" s="1">
        <v>36.48706</v>
      </c>
      <c r="CA42" s="1">
        <v>36.450976666666698</v>
      </c>
      <c r="CB42" s="1">
        <v>999.9</v>
      </c>
      <c r="CC42" s="1">
        <v>0</v>
      </c>
      <c r="CD42" s="1">
        <v>0</v>
      </c>
      <c r="CE42" s="1">
        <v>10003.1476666667</v>
      </c>
      <c r="CF42" s="1">
        <v>0</v>
      </c>
      <c r="CG42" s="1">
        <v>320.04646666666702</v>
      </c>
      <c r="CH42" s="1">
        <v>1399.9753333333299</v>
      </c>
      <c r="CI42" s="1">
        <v>0.90000073333333297</v>
      </c>
      <c r="CJ42" s="1">
        <v>9.9999136666666696E-2</v>
      </c>
      <c r="CK42" s="1">
        <v>0</v>
      </c>
      <c r="CL42" s="1">
        <v>685.51813333333303</v>
      </c>
      <c r="CM42" s="1">
        <v>4.9993800000000004</v>
      </c>
      <c r="CN42" s="1">
        <v>9881.6506666666701</v>
      </c>
      <c r="CO42" s="1">
        <v>11164.1466666667</v>
      </c>
      <c r="CP42" s="1">
        <v>48.983033333333303</v>
      </c>
      <c r="CQ42" s="1">
        <v>50.678899999999999</v>
      </c>
      <c r="CR42" s="1">
        <v>49.578899999999997</v>
      </c>
      <c r="CS42" s="1">
        <v>50.641366666666599</v>
      </c>
      <c r="CT42" s="1">
        <v>51.124766666666702</v>
      </c>
      <c r="CU42" s="1">
        <v>1255.47933333333</v>
      </c>
      <c r="CV42" s="1">
        <v>139.49600000000001</v>
      </c>
      <c r="CW42" s="1">
        <v>0</v>
      </c>
      <c r="CX42" s="1">
        <v>120.19999980926499</v>
      </c>
      <c r="CY42" s="1">
        <v>0</v>
      </c>
      <c r="CZ42" s="1">
        <v>683.94100000000003</v>
      </c>
      <c r="DA42" s="1">
        <v>-134.208692504314</v>
      </c>
      <c r="DB42" s="1">
        <v>-1871.26538739784</v>
      </c>
      <c r="DC42" s="1">
        <v>9859.4436000000005</v>
      </c>
      <c r="DD42" s="1">
        <v>15</v>
      </c>
      <c r="DE42" s="1">
        <v>1607548251</v>
      </c>
      <c r="DF42" s="1" t="s">
        <v>388</v>
      </c>
      <c r="DG42" s="1">
        <v>1607548237.5</v>
      </c>
      <c r="DH42" s="1">
        <v>1607548251</v>
      </c>
      <c r="DI42" s="1">
        <v>5</v>
      </c>
      <c r="DJ42" s="1">
        <v>-2.1999999999999999E-2</v>
      </c>
      <c r="DK42" s="1">
        <v>4.0000000000000001E-3</v>
      </c>
      <c r="DL42" s="1">
        <v>2.4140000000000001</v>
      </c>
      <c r="DM42" s="1">
        <v>4.0000000000000001E-3</v>
      </c>
      <c r="DN42" s="1">
        <v>400</v>
      </c>
      <c r="DO42" s="1">
        <v>0</v>
      </c>
      <c r="DP42" s="1">
        <v>0.31</v>
      </c>
      <c r="DQ42" s="1">
        <v>0.06</v>
      </c>
      <c r="DR42" s="1">
        <v>2.3132450423028699</v>
      </c>
      <c r="DS42" s="1">
        <v>0.85431072158107302</v>
      </c>
      <c r="DT42" s="1">
        <v>7.3484774589613097E-2</v>
      </c>
      <c r="DU42" s="1">
        <v>0</v>
      </c>
      <c r="DV42" s="1">
        <v>-3.5076953333333298</v>
      </c>
      <c r="DW42" s="1">
        <v>-0.68906109010010497</v>
      </c>
      <c r="DX42" s="1">
        <v>6.8367515177572197E-2</v>
      </c>
      <c r="DY42" s="1">
        <v>0</v>
      </c>
      <c r="DZ42" s="1">
        <v>1.8229816666666701</v>
      </c>
      <c r="EA42" s="1">
        <v>-0.58084137931034197</v>
      </c>
      <c r="EB42" s="1">
        <v>4.2241861313420101E-2</v>
      </c>
      <c r="EC42" s="1">
        <v>0</v>
      </c>
      <c r="ED42" s="1">
        <v>0</v>
      </c>
      <c r="EE42" s="1">
        <v>3</v>
      </c>
      <c r="EF42" s="1" t="s">
        <v>283</v>
      </c>
      <c r="EG42" s="1">
        <v>100</v>
      </c>
      <c r="EH42" s="1">
        <v>100</v>
      </c>
      <c r="EI42" s="1">
        <v>2.4129999999999998</v>
      </c>
      <c r="EJ42" s="1">
        <v>3.8E-3</v>
      </c>
      <c r="EK42" s="1">
        <v>2.4137499999999901</v>
      </c>
      <c r="EL42" s="1">
        <v>0</v>
      </c>
      <c r="EM42" s="1">
        <v>0</v>
      </c>
      <c r="EN42" s="1">
        <v>0</v>
      </c>
      <c r="EO42" s="1">
        <v>3.7789999999999799E-3</v>
      </c>
      <c r="EP42" s="1">
        <v>0</v>
      </c>
      <c r="EQ42" s="1">
        <v>0</v>
      </c>
      <c r="ER42" s="1">
        <v>0</v>
      </c>
      <c r="ES42" s="1">
        <v>-1</v>
      </c>
      <c r="ET42" s="1">
        <v>-1</v>
      </c>
      <c r="EU42" s="1">
        <v>-1</v>
      </c>
      <c r="EV42" s="1">
        <v>-1</v>
      </c>
      <c r="EW42" s="1">
        <v>1.7</v>
      </c>
      <c r="EX42" s="1">
        <v>1.5</v>
      </c>
      <c r="EY42" s="1">
        <v>2</v>
      </c>
      <c r="EZ42" s="1">
        <v>482.65</v>
      </c>
      <c r="FA42" s="1">
        <v>503.08800000000002</v>
      </c>
      <c r="FB42" s="1">
        <v>35.157800000000002</v>
      </c>
      <c r="FC42" s="1">
        <v>32.342300000000002</v>
      </c>
      <c r="FD42" s="1">
        <v>29.999700000000001</v>
      </c>
      <c r="FE42" s="1">
        <v>31.935400000000001</v>
      </c>
      <c r="FF42" s="1">
        <v>31.963799999999999</v>
      </c>
      <c r="FG42" s="1">
        <v>20.605399999999999</v>
      </c>
      <c r="FH42" s="1">
        <v>100</v>
      </c>
      <c r="FI42" s="1">
        <v>0</v>
      </c>
      <c r="FJ42" s="1">
        <v>-999.9</v>
      </c>
      <c r="FK42" s="1">
        <v>400</v>
      </c>
      <c r="FL42" s="1">
        <v>63.4848</v>
      </c>
      <c r="FM42" s="1">
        <v>101.336</v>
      </c>
      <c r="FN42" s="1">
        <v>100.587</v>
      </c>
    </row>
    <row r="43" spans="1:170" ht="15.75" customHeight="1" x14ac:dyDescent="0.25">
      <c r="A43" s="1">
        <v>27</v>
      </c>
      <c r="B43" s="1">
        <v>1607548573.5</v>
      </c>
      <c r="C43" s="1">
        <v>7516.5</v>
      </c>
      <c r="D43" s="1" t="s">
        <v>393</v>
      </c>
      <c r="E43" s="1" t="s">
        <v>394</v>
      </c>
      <c r="F43" s="1" t="s">
        <v>395</v>
      </c>
      <c r="G43" s="1" t="s">
        <v>324</v>
      </c>
      <c r="H43" s="1">
        <v>1607548565.5</v>
      </c>
      <c r="I43" s="1">
        <f t="shared" si="0"/>
        <v>5.2155386100660121E-4</v>
      </c>
      <c r="J43" s="1">
        <f t="shared" si="1"/>
        <v>-0.56096034180234366</v>
      </c>
      <c r="K43" s="1">
        <f t="shared" si="2"/>
        <v>400.415419354839</v>
      </c>
      <c r="L43" s="1">
        <f t="shared" si="3"/>
        <v>464.03011653460322</v>
      </c>
      <c r="M43" s="1">
        <f t="shared" si="4"/>
        <v>47.191451551739398</v>
      </c>
      <c r="N43" s="1">
        <f t="shared" si="5"/>
        <v>40.721893234367663</v>
      </c>
      <c r="O43" s="1">
        <f t="shared" si="6"/>
        <v>8.4505856226922624E-3</v>
      </c>
      <c r="P43" s="1">
        <f t="shared" si="7"/>
        <v>2.9607393667392561</v>
      </c>
      <c r="Q43" s="1">
        <f t="shared" si="8"/>
        <v>8.4372086485797176E-3</v>
      </c>
      <c r="R43" s="1">
        <f t="shared" si="9"/>
        <v>5.2744554834184935E-3</v>
      </c>
      <c r="S43" s="1">
        <f t="shared" si="10"/>
        <v>231.29319684604647</v>
      </c>
      <c r="T43" s="1">
        <f t="shared" si="11"/>
        <v>37.687931384841121</v>
      </c>
      <c r="U43" s="1">
        <f t="shared" si="12"/>
        <v>36.6454290322581</v>
      </c>
      <c r="V43" s="1">
        <f t="shared" si="13"/>
        <v>6.1838780060390466</v>
      </c>
      <c r="W43" s="1">
        <f t="shared" si="14"/>
        <v>1.4882994112164281</v>
      </c>
      <c r="X43" s="1">
        <f t="shared" si="15"/>
        <v>9.1203151633003535E-2</v>
      </c>
      <c r="Y43" s="1">
        <f t="shared" si="16"/>
        <v>6.1280110000487529</v>
      </c>
      <c r="Z43" s="1">
        <f t="shared" si="17"/>
        <v>6.0926748544060434</v>
      </c>
      <c r="AA43" s="1">
        <f t="shared" si="18"/>
        <v>-23.000525270391112</v>
      </c>
      <c r="AB43" s="1">
        <f t="shared" si="19"/>
        <v>-26.45614000576694</v>
      </c>
      <c r="AC43" s="1">
        <f t="shared" si="20"/>
        <v>-2.1187651185300194</v>
      </c>
      <c r="AD43" s="1">
        <f t="shared" si="21"/>
        <v>179.71776645135841</v>
      </c>
      <c r="AE43" s="1">
        <v>0</v>
      </c>
      <c r="AF43" s="1">
        <v>0</v>
      </c>
      <c r="AG43" s="1">
        <f t="shared" si="22"/>
        <v>1</v>
      </c>
      <c r="AH43" s="1">
        <f t="shared" si="23"/>
        <v>0</v>
      </c>
      <c r="AI43" s="1">
        <f t="shared" si="24"/>
        <v>52170.415917228442</v>
      </c>
      <c r="AJ43" s="1" t="s">
        <v>263</v>
      </c>
      <c r="AK43" s="1">
        <v>715.47692307692296</v>
      </c>
      <c r="AL43" s="1">
        <v>3262.08</v>
      </c>
      <c r="AM43" s="1">
        <f t="shared" si="25"/>
        <v>2546.603076923077</v>
      </c>
      <c r="AN43" s="1">
        <f t="shared" si="26"/>
        <v>0.78066849277855754</v>
      </c>
      <c r="AO43" s="1">
        <v>-0.57774747981622299</v>
      </c>
      <c r="AP43" s="1" t="s">
        <v>396</v>
      </c>
      <c r="AQ43" s="1">
        <v>1059.884</v>
      </c>
      <c r="AR43" s="1">
        <v>1110.48</v>
      </c>
      <c r="AS43" s="1">
        <f t="shared" si="27"/>
        <v>4.5562279374684822E-2</v>
      </c>
      <c r="AT43" s="1">
        <v>0.5</v>
      </c>
      <c r="AU43" s="1">
        <f t="shared" si="28"/>
        <v>1180.1959276598341</v>
      </c>
      <c r="AV43" s="1">
        <f t="shared" si="29"/>
        <v>-0.56096034180234366</v>
      </c>
      <c r="AW43" s="1">
        <f t="shared" si="30"/>
        <v>26.886208286451339</v>
      </c>
      <c r="AX43" s="1">
        <f t="shared" si="31"/>
        <v>0.3004646639291117</v>
      </c>
      <c r="AY43" s="1">
        <f t="shared" si="32"/>
        <v>1.422402638447152E-5</v>
      </c>
      <c r="AZ43" s="1">
        <f t="shared" si="33"/>
        <v>1.9375405230170737</v>
      </c>
      <c r="BA43" s="1" t="s">
        <v>397</v>
      </c>
      <c r="BB43" s="1">
        <v>776.82</v>
      </c>
      <c r="BC43" s="1">
        <f t="shared" si="34"/>
        <v>333.65999999999997</v>
      </c>
      <c r="BD43" s="1">
        <f t="shared" si="35"/>
        <v>0.15163939339447344</v>
      </c>
      <c r="BE43" s="1">
        <f t="shared" si="36"/>
        <v>0.86574442915429373</v>
      </c>
      <c r="BF43" s="1">
        <f t="shared" si="37"/>
        <v>0.12809014145946279</v>
      </c>
      <c r="BG43" s="1">
        <f t="shared" si="38"/>
        <v>0.84489020668256709</v>
      </c>
      <c r="BH43" s="1">
        <f t="shared" si="39"/>
        <v>1400.0129032258101</v>
      </c>
      <c r="BI43" s="1">
        <f t="shared" si="40"/>
        <v>1180.1959276598341</v>
      </c>
      <c r="BJ43" s="1">
        <f t="shared" si="41"/>
        <v>0.84298932169875762</v>
      </c>
      <c r="BK43" s="1">
        <f t="shared" si="42"/>
        <v>0.19597864339751536</v>
      </c>
      <c r="BL43" s="1">
        <v>6</v>
      </c>
      <c r="BM43" s="1">
        <v>0.5</v>
      </c>
      <c r="BN43" s="1" t="s">
        <v>266</v>
      </c>
      <c r="BO43" s="1">
        <v>2</v>
      </c>
      <c r="BP43" s="1">
        <v>1607548565.5</v>
      </c>
      <c r="BQ43" s="1">
        <v>400.415419354839</v>
      </c>
      <c r="BR43" s="1">
        <v>399.99287096774202</v>
      </c>
      <c r="BS43" s="1">
        <v>0.89679396774193598</v>
      </c>
      <c r="BT43" s="1">
        <v>0.27148790322580602</v>
      </c>
      <c r="BU43" s="1">
        <v>398.00167741935502</v>
      </c>
      <c r="BV43" s="1">
        <v>0.89301496774193501</v>
      </c>
      <c r="BW43" s="1">
        <v>499.99783870967701</v>
      </c>
      <c r="BX43" s="1">
        <v>101.59919354838701</v>
      </c>
      <c r="BY43" s="1">
        <v>9.9920087096774204E-2</v>
      </c>
      <c r="BZ43" s="1">
        <v>36.479683870967698</v>
      </c>
      <c r="CA43" s="1">
        <v>36.6454290322581</v>
      </c>
      <c r="CB43" s="1">
        <v>999.9</v>
      </c>
      <c r="CC43" s="1">
        <v>0</v>
      </c>
      <c r="CD43" s="1">
        <v>0</v>
      </c>
      <c r="CE43" s="1">
        <v>10018.668387096801</v>
      </c>
      <c r="CF43" s="1">
        <v>0</v>
      </c>
      <c r="CG43" s="1">
        <v>283.346096774194</v>
      </c>
      <c r="CH43" s="1">
        <v>1400.0129032258101</v>
      </c>
      <c r="CI43" s="1">
        <v>0.89999861290322603</v>
      </c>
      <c r="CJ43" s="1">
        <v>0.10000152903225799</v>
      </c>
      <c r="CK43" s="1">
        <v>0</v>
      </c>
      <c r="CL43" s="1">
        <v>1060.4045161290301</v>
      </c>
      <c r="CM43" s="1">
        <v>4.9993800000000004</v>
      </c>
      <c r="CN43" s="1">
        <v>15008.016129032299</v>
      </c>
      <c r="CO43" s="1">
        <v>11164.438709677401</v>
      </c>
      <c r="CP43" s="1">
        <v>47.620935483871001</v>
      </c>
      <c r="CQ43" s="1">
        <v>49.316064516129003</v>
      </c>
      <c r="CR43" s="1">
        <v>48.133000000000003</v>
      </c>
      <c r="CS43" s="1">
        <v>49.477645161290297</v>
      </c>
      <c r="CT43" s="1">
        <v>49.862806451612897</v>
      </c>
      <c r="CU43" s="1">
        <v>1255.51</v>
      </c>
      <c r="CV43" s="1">
        <v>139.50290322580599</v>
      </c>
      <c r="CW43" s="1">
        <v>0</v>
      </c>
      <c r="CX43" s="1">
        <v>230.60000014305101</v>
      </c>
      <c r="CY43" s="1">
        <v>0</v>
      </c>
      <c r="CZ43" s="1">
        <v>1059.884</v>
      </c>
      <c r="DA43" s="1">
        <v>-42.745384548732602</v>
      </c>
      <c r="DB43" s="1">
        <v>-628.33076815071104</v>
      </c>
      <c r="DC43" s="1">
        <v>14999.896000000001</v>
      </c>
      <c r="DD43" s="1">
        <v>15</v>
      </c>
      <c r="DE43" s="1">
        <v>1607548251</v>
      </c>
      <c r="DF43" s="1" t="s">
        <v>388</v>
      </c>
      <c r="DG43" s="1">
        <v>1607548237.5</v>
      </c>
      <c r="DH43" s="1">
        <v>1607548251</v>
      </c>
      <c r="DI43" s="1">
        <v>5</v>
      </c>
      <c r="DJ43" s="1">
        <v>-2.1999999999999999E-2</v>
      </c>
      <c r="DK43" s="1">
        <v>4.0000000000000001E-3</v>
      </c>
      <c r="DL43" s="1">
        <v>2.4140000000000001</v>
      </c>
      <c r="DM43" s="1">
        <v>4.0000000000000001E-3</v>
      </c>
      <c r="DN43" s="1">
        <v>400</v>
      </c>
      <c r="DO43" s="1">
        <v>0</v>
      </c>
      <c r="DP43" s="1">
        <v>0.31</v>
      </c>
      <c r="DQ43" s="1">
        <v>0.06</v>
      </c>
      <c r="DR43" s="1">
        <v>-0.55973210855132405</v>
      </c>
      <c r="DS43" s="1">
        <v>-0.263167491100947</v>
      </c>
      <c r="DT43" s="1">
        <v>3.3951587863473999E-2</v>
      </c>
      <c r="DU43" s="1">
        <v>1</v>
      </c>
      <c r="DV43" s="1">
        <v>0.42393186666666699</v>
      </c>
      <c r="DW43" s="1">
        <v>0.46787607563959799</v>
      </c>
      <c r="DX43" s="1">
        <v>4.7464808318537999E-2</v>
      </c>
      <c r="DY43" s="1">
        <v>0</v>
      </c>
      <c r="DZ43" s="1">
        <v>0.62374746666666703</v>
      </c>
      <c r="EA43" s="1">
        <v>-0.34696001779755398</v>
      </c>
      <c r="EB43" s="1">
        <v>2.50617545657832E-2</v>
      </c>
      <c r="EC43" s="1">
        <v>0</v>
      </c>
      <c r="ED43" s="1">
        <v>1</v>
      </c>
      <c r="EE43" s="1">
        <v>3</v>
      </c>
      <c r="EF43" s="1" t="s">
        <v>268</v>
      </c>
      <c r="EG43" s="1">
        <v>100</v>
      </c>
      <c r="EH43" s="1">
        <v>100</v>
      </c>
      <c r="EI43" s="1">
        <v>2.4140000000000001</v>
      </c>
      <c r="EJ43" s="1">
        <v>3.8E-3</v>
      </c>
      <c r="EK43" s="1">
        <v>2.4137499999999901</v>
      </c>
      <c r="EL43" s="1">
        <v>0</v>
      </c>
      <c r="EM43" s="1">
        <v>0</v>
      </c>
      <c r="EN43" s="1">
        <v>0</v>
      </c>
      <c r="EO43" s="1">
        <v>3.7789999999999799E-3</v>
      </c>
      <c r="EP43" s="1">
        <v>0</v>
      </c>
      <c r="EQ43" s="1">
        <v>0</v>
      </c>
      <c r="ER43" s="1">
        <v>0</v>
      </c>
      <c r="ES43" s="1">
        <v>-1</v>
      </c>
      <c r="ET43" s="1">
        <v>-1</v>
      </c>
      <c r="EU43" s="1">
        <v>-1</v>
      </c>
      <c r="EV43" s="1">
        <v>-1</v>
      </c>
      <c r="EW43" s="1">
        <v>5.6</v>
      </c>
      <c r="EX43" s="1">
        <v>5.4</v>
      </c>
      <c r="EY43" s="1">
        <v>2</v>
      </c>
      <c r="EZ43" s="1">
        <v>487.80900000000003</v>
      </c>
      <c r="FA43" s="1">
        <v>503.90199999999999</v>
      </c>
      <c r="FB43" s="1">
        <v>35.197600000000001</v>
      </c>
      <c r="FC43" s="1">
        <v>32.250300000000003</v>
      </c>
      <c r="FD43" s="1">
        <v>30.000599999999999</v>
      </c>
      <c r="FE43" s="1">
        <v>31.8628</v>
      </c>
      <c r="FF43" s="1">
        <v>31.9</v>
      </c>
      <c r="FG43" s="1">
        <v>20.604900000000001</v>
      </c>
      <c r="FH43" s="1">
        <v>100</v>
      </c>
      <c r="FI43" s="1">
        <v>0</v>
      </c>
      <c r="FJ43" s="1">
        <v>-999.9</v>
      </c>
      <c r="FK43" s="1">
        <v>400</v>
      </c>
      <c r="FL43" s="1">
        <v>63.4848</v>
      </c>
      <c r="FM43" s="1">
        <v>101.357</v>
      </c>
      <c r="FN43" s="1">
        <v>100.60299999999999</v>
      </c>
    </row>
    <row r="44" spans="1:170" ht="15.75" customHeight="1" x14ac:dyDescent="0.25">
      <c r="A44" s="1">
        <v>28</v>
      </c>
      <c r="B44" s="1">
        <v>1607548770.0999999</v>
      </c>
      <c r="C44" s="1">
        <v>7713.0999999046298</v>
      </c>
      <c r="D44" s="1" t="s">
        <v>398</v>
      </c>
      <c r="E44" s="1" t="s">
        <v>399</v>
      </c>
      <c r="F44" s="1" t="s">
        <v>395</v>
      </c>
      <c r="G44" s="1" t="s">
        <v>324</v>
      </c>
      <c r="H44" s="1">
        <v>1607548762.0999999</v>
      </c>
      <c r="I44" s="1">
        <f t="shared" si="0"/>
        <v>3.9562014146002974E-4</v>
      </c>
      <c r="J44" s="1">
        <f t="shared" si="1"/>
        <v>-1.4076032778526912</v>
      </c>
      <c r="K44" s="1">
        <f t="shared" si="2"/>
        <v>401.48232258064502</v>
      </c>
      <c r="L44" s="1">
        <f t="shared" si="3"/>
        <v>690.69904131153805</v>
      </c>
      <c r="M44" s="1">
        <f t="shared" si="4"/>
        <v>70.235938184256071</v>
      </c>
      <c r="N44" s="1">
        <f t="shared" si="5"/>
        <v>40.826012350184925</v>
      </c>
      <c r="O44" s="1">
        <f t="shared" si="6"/>
        <v>6.5989237212107851E-3</v>
      </c>
      <c r="P44" s="1">
        <f t="shared" si="7"/>
        <v>2.9551498702109669</v>
      </c>
      <c r="Q44" s="1">
        <f t="shared" si="8"/>
        <v>6.590748250744077E-3</v>
      </c>
      <c r="R44" s="1">
        <f t="shared" si="9"/>
        <v>4.1199513300608391E-3</v>
      </c>
      <c r="S44" s="1">
        <f t="shared" si="10"/>
        <v>231.28909848193595</v>
      </c>
      <c r="T44" s="1">
        <f t="shared" si="11"/>
        <v>37.543989983074781</v>
      </c>
      <c r="U44" s="1">
        <f t="shared" si="12"/>
        <v>36.086241935483898</v>
      </c>
      <c r="V44" s="1">
        <f t="shared" si="13"/>
        <v>5.9971471526549669</v>
      </c>
      <c r="W44" s="1">
        <f t="shared" si="14"/>
        <v>1.2426622613958815</v>
      </c>
      <c r="X44" s="1">
        <f t="shared" si="15"/>
        <v>7.5409061717808451E-2</v>
      </c>
      <c r="Y44" s="1">
        <f t="shared" si="16"/>
        <v>6.0683472943888637</v>
      </c>
      <c r="Z44" s="1">
        <f t="shared" si="17"/>
        <v>5.9217380909371586</v>
      </c>
      <c r="AA44" s="1">
        <f t="shared" si="18"/>
        <v>-17.446848238387311</v>
      </c>
      <c r="AB44" s="1">
        <f t="shared" si="19"/>
        <v>34.249781053474607</v>
      </c>
      <c r="AC44" s="1">
        <f t="shared" si="20"/>
        <v>2.738303534563201</v>
      </c>
      <c r="AD44" s="1">
        <f t="shared" si="21"/>
        <v>250.83033483158644</v>
      </c>
      <c r="AE44" s="1">
        <v>4</v>
      </c>
      <c r="AF44" s="1">
        <v>1</v>
      </c>
      <c r="AG44" s="1">
        <f t="shared" si="22"/>
        <v>1</v>
      </c>
      <c r="AH44" s="1">
        <f t="shared" si="23"/>
        <v>0</v>
      </c>
      <c r="AI44" s="1">
        <f t="shared" si="24"/>
        <v>52041.808254534371</v>
      </c>
      <c r="AJ44" s="1" t="s">
        <v>263</v>
      </c>
      <c r="AK44" s="1">
        <v>715.47692307692296</v>
      </c>
      <c r="AL44" s="1">
        <v>3262.08</v>
      </c>
      <c r="AM44" s="1">
        <f t="shared" si="25"/>
        <v>2546.603076923077</v>
      </c>
      <c r="AN44" s="1">
        <f t="shared" si="26"/>
        <v>0.78066849277855754</v>
      </c>
      <c r="AO44" s="1">
        <v>-0.57774747981622299</v>
      </c>
      <c r="AP44" s="1" t="s">
        <v>400</v>
      </c>
      <c r="AQ44" s="1">
        <v>256.85232000000002</v>
      </c>
      <c r="AR44" s="1">
        <v>263.47000000000003</v>
      </c>
      <c r="AS44" s="1">
        <f t="shared" si="27"/>
        <v>2.5117394769803014E-2</v>
      </c>
      <c r="AT44" s="1">
        <v>0.5</v>
      </c>
      <c r="AU44" s="1">
        <f t="shared" si="28"/>
        <v>1180.1769405629573</v>
      </c>
      <c r="AV44" s="1">
        <f t="shared" si="29"/>
        <v>-1.4076032778526912</v>
      </c>
      <c r="AW44" s="1">
        <f t="shared" si="30"/>
        <v>14.821485057169072</v>
      </c>
      <c r="AX44" s="1">
        <f t="shared" si="31"/>
        <v>0.17489657266481967</v>
      </c>
      <c r="AY44" s="1">
        <f t="shared" si="32"/>
        <v>-7.0316218654519554E-4</v>
      </c>
      <c r="AZ44" s="1">
        <f t="shared" si="33"/>
        <v>11.381219873230346</v>
      </c>
      <c r="BA44" s="1" t="s">
        <v>401</v>
      </c>
      <c r="BB44" s="1">
        <v>217.39</v>
      </c>
      <c r="BC44" s="1">
        <f t="shared" si="34"/>
        <v>46.080000000000041</v>
      </c>
      <c r="BD44" s="1">
        <f t="shared" si="35"/>
        <v>0.14361284722222226</v>
      </c>
      <c r="BE44" s="1">
        <f t="shared" si="36"/>
        <v>0.98486545428270189</v>
      </c>
      <c r="BF44" s="1">
        <f t="shared" si="37"/>
        <v>-1.4640660711459511E-2</v>
      </c>
      <c r="BG44" s="1">
        <f t="shared" si="38"/>
        <v>1.1774940614707252</v>
      </c>
      <c r="BH44" s="1">
        <f t="shared" si="39"/>
        <v>1399.9906451612901</v>
      </c>
      <c r="BI44" s="1">
        <f t="shared" si="40"/>
        <v>1180.1769405629573</v>
      </c>
      <c r="BJ44" s="1">
        <f t="shared" si="41"/>
        <v>0.84298916185042905</v>
      </c>
      <c r="BK44" s="1">
        <f t="shared" si="42"/>
        <v>0.19597832370085838</v>
      </c>
      <c r="BL44" s="1">
        <v>6</v>
      </c>
      <c r="BM44" s="1">
        <v>0.5</v>
      </c>
      <c r="BN44" s="1" t="s">
        <v>266</v>
      </c>
      <c r="BO44" s="1">
        <v>2</v>
      </c>
      <c r="BP44" s="1">
        <v>1607548762.0999999</v>
      </c>
      <c r="BQ44" s="1">
        <v>401.48232258064502</v>
      </c>
      <c r="BR44" s="1">
        <v>399.983838709677</v>
      </c>
      <c r="BS44" s="1">
        <v>0.74157145161290305</v>
      </c>
      <c r="BT44" s="1">
        <v>0.26719158064516102</v>
      </c>
      <c r="BU44" s="1">
        <v>399.06848387096801</v>
      </c>
      <c r="BV44" s="1">
        <v>0.73779245161290297</v>
      </c>
      <c r="BW44" s="1">
        <v>500.01290322580599</v>
      </c>
      <c r="BX44" s="1">
        <v>101.588161290323</v>
      </c>
      <c r="BY44" s="1">
        <v>0.100032819354839</v>
      </c>
      <c r="BZ44" s="1">
        <v>36.3012193548387</v>
      </c>
      <c r="CA44" s="1">
        <v>36.086241935483898</v>
      </c>
      <c r="CB44" s="1">
        <v>999.9</v>
      </c>
      <c r="CC44" s="1">
        <v>0</v>
      </c>
      <c r="CD44" s="1">
        <v>0</v>
      </c>
      <c r="CE44" s="1">
        <v>9988.0400000000009</v>
      </c>
      <c r="CF44" s="1">
        <v>0</v>
      </c>
      <c r="CG44" s="1">
        <v>394.511129032258</v>
      </c>
      <c r="CH44" s="1">
        <v>1399.9906451612901</v>
      </c>
      <c r="CI44" s="1">
        <v>0.900001677419355</v>
      </c>
      <c r="CJ44" s="1">
        <v>9.9998219354838699E-2</v>
      </c>
      <c r="CK44" s="1">
        <v>0</v>
      </c>
      <c r="CL44" s="1">
        <v>256.89129032258103</v>
      </c>
      <c r="CM44" s="1">
        <v>4.9993800000000004</v>
      </c>
      <c r="CN44" s="1">
        <v>3764.6951612903199</v>
      </c>
      <c r="CO44" s="1">
        <v>11164.264516129</v>
      </c>
      <c r="CP44" s="1">
        <v>47.106709677419303</v>
      </c>
      <c r="CQ44" s="1">
        <v>48.875</v>
      </c>
      <c r="CR44" s="1">
        <v>47.628999999999998</v>
      </c>
      <c r="CS44" s="1">
        <v>49.106709677419303</v>
      </c>
      <c r="CT44" s="1">
        <v>49.387</v>
      </c>
      <c r="CU44" s="1">
        <v>1255.4974193548401</v>
      </c>
      <c r="CV44" s="1">
        <v>139.49322580645199</v>
      </c>
      <c r="CW44" s="1">
        <v>0</v>
      </c>
      <c r="CX44" s="1">
        <v>195.799999952316</v>
      </c>
      <c r="CY44" s="1">
        <v>0</v>
      </c>
      <c r="CZ44" s="1">
        <v>256.85232000000002</v>
      </c>
      <c r="DA44" s="1">
        <v>-2.9293846156579901</v>
      </c>
      <c r="DB44" s="1">
        <v>-64.648461639782596</v>
      </c>
      <c r="DC44" s="1">
        <v>3763.8267999999998</v>
      </c>
      <c r="DD44" s="1">
        <v>15</v>
      </c>
      <c r="DE44" s="1">
        <v>1607548251</v>
      </c>
      <c r="DF44" s="1" t="s">
        <v>388</v>
      </c>
      <c r="DG44" s="1">
        <v>1607548237.5</v>
      </c>
      <c r="DH44" s="1">
        <v>1607548251</v>
      </c>
      <c r="DI44" s="1">
        <v>5</v>
      </c>
      <c r="DJ44" s="1">
        <v>-2.1999999999999999E-2</v>
      </c>
      <c r="DK44" s="1">
        <v>4.0000000000000001E-3</v>
      </c>
      <c r="DL44" s="1">
        <v>2.4140000000000001</v>
      </c>
      <c r="DM44" s="1">
        <v>4.0000000000000001E-3</v>
      </c>
      <c r="DN44" s="1">
        <v>400</v>
      </c>
      <c r="DO44" s="1">
        <v>0</v>
      </c>
      <c r="DP44" s="1">
        <v>0.31</v>
      </c>
      <c r="DQ44" s="1">
        <v>0.06</v>
      </c>
      <c r="DR44" s="1">
        <v>-1.40674516376345</v>
      </c>
      <c r="DS44" s="1">
        <v>-5.3145295409617502E-2</v>
      </c>
      <c r="DT44" s="1">
        <v>2.7685674222107E-2</v>
      </c>
      <c r="DU44" s="1">
        <v>1</v>
      </c>
      <c r="DV44" s="1">
        <v>1.49752833333333</v>
      </c>
      <c r="DW44" s="1">
        <v>0.17880266963292499</v>
      </c>
      <c r="DX44" s="1">
        <v>3.4851055276546299E-2</v>
      </c>
      <c r="DY44" s="1">
        <v>1</v>
      </c>
      <c r="DZ44" s="1">
        <v>0.47493813333333301</v>
      </c>
      <c r="EA44" s="1">
        <v>-0.13461634705227901</v>
      </c>
      <c r="EB44" s="1">
        <v>9.7235918251550504E-3</v>
      </c>
      <c r="EC44" s="1">
        <v>1</v>
      </c>
      <c r="ED44" s="1">
        <v>3</v>
      </c>
      <c r="EE44" s="1">
        <v>3</v>
      </c>
      <c r="EF44" s="1" t="s">
        <v>304</v>
      </c>
      <c r="EG44" s="1">
        <v>100</v>
      </c>
      <c r="EH44" s="1">
        <v>100</v>
      </c>
      <c r="EI44" s="1">
        <v>2.4140000000000001</v>
      </c>
      <c r="EJ44" s="1">
        <v>3.8E-3</v>
      </c>
      <c r="EK44" s="1">
        <v>2.4137499999999901</v>
      </c>
      <c r="EL44" s="1">
        <v>0</v>
      </c>
      <c r="EM44" s="1">
        <v>0</v>
      </c>
      <c r="EN44" s="1">
        <v>0</v>
      </c>
      <c r="EO44" s="1">
        <v>3.7789999999999799E-3</v>
      </c>
      <c r="EP44" s="1">
        <v>0</v>
      </c>
      <c r="EQ44" s="1">
        <v>0</v>
      </c>
      <c r="ER44" s="1">
        <v>0</v>
      </c>
      <c r="ES44" s="1">
        <v>-1</v>
      </c>
      <c r="ET44" s="1">
        <v>-1</v>
      </c>
      <c r="EU44" s="1">
        <v>-1</v>
      </c>
      <c r="EV44" s="1">
        <v>-1</v>
      </c>
      <c r="EW44" s="1">
        <v>8.9</v>
      </c>
      <c r="EX44" s="1">
        <v>8.6999999999999993</v>
      </c>
      <c r="EY44" s="1">
        <v>2</v>
      </c>
      <c r="EZ44" s="1">
        <v>476.69600000000003</v>
      </c>
      <c r="FA44" s="1">
        <v>502.68700000000001</v>
      </c>
      <c r="FB44" s="1">
        <v>35.19</v>
      </c>
      <c r="FC44" s="1">
        <v>32.419600000000003</v>
      </c>
      <c r="FD44" s="1">
        <v>30</v>
      </c>
      <c r="FE44" s="1">
        <v>31.992899999999999</v>
      </c>
      <c r="FF44" s="1">
        <v>32.0184</v>
      </c>
      <c r="FG44" s="1">
        <v>20.609300000000001</v>
      </c>
      <c r="FH44" s="1">
        <v>100</v>
      </c>
      <c r="FI44" s="1">
        <v>0</v>
      </c>
      <c r="FJ44" s="1">
        <v>-999.9</v>
      </c>
      <c r="FK44" s="1">
        <v>400</v>
      </c>
      <c r="FL44" s="1">
        <v>63.4848</v>
      </c>
      <c r="FM44" s="1">
        <v>101.32299999999999</v>
      </c>
      <c r="FN44" s="1">
        <v>100.57299999999999</v>
      </c>
    </row>
    <row r="45" spans="1:170" ht="15.75" customHeight="1" x14ac:dyDescent="0.25">
      <c r="A45" s="1">
        <v>29</v>
      </c>
      <c r="B45" s="1">
        <v>1607548892.0999999</v>
      </c>
      <c r="C45" s="1">
        <v>7835.0999999046298</v>
      </c>
      <c r="D45" s="1" t="s">
        <v>402</v>
      </c>
      <c r="E45" s="1" t="s">
        <v>403</v>
      </c>
      <c r="F45" s="1" t="s">
        <v>334</v>
      </c>
      <c r="G45" s="1" t="s">
        <v>365</v>
      </c>
      <c r="H45" s="1">
        <v>1607548884.0999999</v>
      </c>
      <c r="I45" s="1">
        <f t="shared" si="0"/>
        <v>9.8671887906083087E-3</v>
      </c>
      <c r="J45" s="1">
        <f t="shared" si="1"/>
        <v>12.324896390208792</v>
      </c>
      <c r="K45" s="1">
        <f t="shared" si="2"/>
        <v>380.69961290322601</v>
      </c>
      <c r="L45" s="1">
        <f t="shared" si="3"/>
        <v>272.13028160370874</v>
      </c>
      <c r="M45" s="1">
        <f t="shared" si="4"/>
        <v>27.671880501265317</v>
      </c>
      <c r="N45" s="1">
        <f t="shared" si="5"/>
        <v>38.711877755953722</v>
      </c>
      <c r="O45" s="1">
        <f t="shared" si="6"/>
        <v>0.23783677276985857</v>
      </c>
      <c r="P45" s="1">
        <f t="shared" si="7"/>
        <v>2.9575437563489824</v>
      </c>
      <c r="Q45" s="1">
        <f t="shared" si="8"/>
        <v>0.22769916415868063</v>
      </c>
      <c r="R45" s="1">
        <f t="shared" si="9"/>
        <v>0.14318679237277696</v>
      </c>
      <c r="S45" s="1">
        <f t="shared" si="10"/>
        <v>231.282546310378</v>
      </c>
      <c r="T45" s="1">
        <f t="shared" si="11"/>
        <v>34.5829225971152</v>
      </c>
      <c r="U45" s="1">
        <f t="shared" si="12"/>
        <v>34.447383870967698</v>
      </c>
      <c r="V45" s="1">
        <f t="shared" si="13"/>
        <v>5.4778013069162768</v>
      </c>
      <c r="W45" s="1">
        <f t="shared" si="14"/>
        <v>20.641070738226549</v>
      </c>
      <c r="X45" s="1">
        <f t="shared" si="15"/>
        <v>1.2163441348874668</v>
      </c>
      <c r="Y45" s="1">
        <f t="shared" si="16"/>
        <v>5.8928344867053797</v>
      </c>
      <c r="Z45" s="1">
        <f t="shared" si="17"/>
        <v>4.2614571720288099</v>
      </c>
      <c r="AA45" s="1">
        <f t="shared" si="18"/>
        <v>-435.14302566582643</v>
      </c>
      <c r="AB45" s="1">
        <f t="shared" si="19"/>
        <v>210.44856815964292</v>
      </c>
      <c r="AC45" s="1">
        <f t="shared" si="20"/>
        <v>16.635429939785666</v>
      </c>
      <c r="AD45" s="1">
        <f t="shared" si="21"/>
        <v>23.223518743980151</v>
      </c>
      <c r="AE45" s="1">
        <v>0</v>
      </c>
      <c r="AF45" s="1">
        <v>0</v>
      </c>
      <c r="AG45" s="1">
        <f t="shared" si="22"/>
        <v>1</v>
      </c>
      <c r="AH45" s="1">
        <f t="shared" si="23"/>
        <v>0</v>
      </c>
      <c r="AI45" s="1">
        <f t="shared" si="24"/>
        <v>52199.730637479253</v>
      </c>
      <c r="AJ45" s="1" t="s">
        <v>263</v>
      </c>
      <c r="AK45" s="1">
        <v>715.47692307692296</v>
      </c>
      <c r="AL45" s="1">
        <v>3262.08</v>
      </c>
      <c r="AM45" s="1">
        <f t="shared" si="25"/>
        <v>2546.603076923077</v>
      </c>
      <c r="AN45" s="1">
        <f t="shared" si="26"/>
        <v>0.78066849277855754</v>
      </c>
      <c r="AO45" s="1">
        <v>-0.57774747981622299</v>
      </c>
      <c r="AP45" s="1" t="s">
        <v>404</v>
      </c>
      <c r="AQ45" s="1">
        <v>1171.30269230769</v>
      </c>
      <c r="AR45" s="1">
        <v>1475.19</v>
      </c>
      <c r="AS45" s="1">
        <f t="shared" si="27"/>
        <v>0.20599875791749545</v>
      </c>
      <c r="AT45" s="1">
        <v>0.5</v>
      </c>
      <c r="AU45" s="1">
        <f t="shared" si="28"/>
        <v>1180.1434944374257</v>
      </c>
      <c r="AV45" s="1">
        <f t="shared" si="29"/>
        <v>12.324896390208792</v>
      </c>
      <c r="AW45" s="1">
        <f t="shared" si="30"/>
        <v>121.5540470092612</v>
      </c>
      <c r="AX45" s="1">
        <f t="shared" si="31"/>
        <v>0.54820057077393425</v>
      </c>
      <c r="AY45" s="1">
        <f t="shared" si="32"/>
        <v>1.0933114431288462E-2</v>
      </c>
      <c r="AZ45" s="1">
        <f t="shared" si="33"/>
        <v>1.211294816260956</v>
      </c>
      <c r="BA45" s="1" t="s">
        <v>405</v>
      </c>
      <c r="BB45" s="1">
        <v>666.49</v>
      </c>
      <c r="BC45" s="1">
        <f t="shared" si="34"/>
        <v>808.7</v>
      </c>
      <c r="BD45" s="1">
        <f t="shared" si="35"/>
        <v>0.37577260750873009</v>
      </c>
      <c r="BE45" s="1">
        <f t="shared" si="36"/>
        <v>0.68843307302000689</v>
      </c>
      <c r="BF45" s="1">
        <f t="shared" si="37"/>
        <v>0.40000273382562745</v>
      </c>
      <c r="BG45" s="1">
        <f t="shared" si="38"/>
        <v>0.70167589766639349</v>
      </c>
      <c r="BH45" s="1">
        <f t="shared" si="39"/>
        <v>1399.9509677419401</v>
      </c>
      <c r="BI45" s="1">
        <f t="shared" si="40"/>
        <v>1180.1434944374257</v>
      </c>
      <c r="BJ45" s="1">
        <f t="shared" si="41"/>
        <v>0.84298916292828874</v>
      </c>
      <c r="BK45" s="1">
        <f t="shared" si="42"/>
        <v>0.1959783258565776</v>
      </c>
      <c r="BL45" s="1">
        <v>6</v>
      </c>
      <c r="BM45" s="1">
        <v>0.5</v>
      </c>
      <c r="BN45" s="1" t="s">
        <v>266</v>
      </c>
      <c r="BO45" s="1">
        <v>2</v>
      </c>
      <c r="BP45" s="1">
        <v>1607548884.0999999</v>
      </c>
      <c r="BQ45" s="1">
        <v>380.69961290322601</v>
      </c>
      <c r="BR45" s="1">
        <v>399.99696774193598</v>
      </c>
      <c r="BS45" s="1">
        <v>11.961748387096801</v>
      </c>
      <c r="BT45" s="1">
        <v>0.262903612903226</v>
      </c>
      <c r="BU45" s="1">
        <v>378.21761290322598</v>
      </c>
      <c r="BV45" s="1">
        <v>11.9607483870968</v>
      </c>
      <c r="BW45" s="1">
        <v>500.00629032258098</v>
      </c>
      <c r="BX45" s="1">
        <v>101.586193548387</v>
      </c>
      <c r="BY45" s="1">
        <v>9.9955961290322595E-2</v>
      </c>
      <c r="BZ45" s="1">
        <v>35.767248387096799</v>
      </c>
      <c r="CA45" s="1">
        <v>34.447383870967698</v>
      </c>
      <c r="CB45" s="1">
        <v>999.9</v>
      </c>
      <c r="CC45" s="1">
        <v>0</v>
      </c>
      <c r="CD45" s="1">
        <v>0</v>
      </c>
      <c r="CE45" s="1">
        <v>10001.8087096774</v>
      </c>
      <c r="CF45" s="1">
        <v>0</v>
      </c>
      <c r="CG45" s="1">
        <v>399.57741935483898</v>
      </c>
      <c r="CH45" s="1">
        <v>1399.9509677419401</v>
      </c>
      <c r="CI45" s="1">
        <v>0.90000287096774201</v>
      </c>
      <c r="CJ45" s="1">
        <v>9.9997129032258006E-2</v>
      </c>
      <c r="CK45" s="1">
        <v>0</v>
      </c>
      <c r="CL45" s="1">
        <v>1171.7325806451599</v>
      </c>
      <c r="CM45" s="1">
        <v>4.9993800000000004</v>
      </c>
      <c r="CN45" s="1">
        <v>16367.1419354839</v>
      </c>
      <c r="CO45" s="1">
        <v>11163.945161290299</v>
      </c>
      <c r="CP45" s="1">
        <v>46.695129032258002</v>
      </c>
      <c r="CQ45" s="1">
        <v>48.433</v>
      </c>
      <c r="CR45" s="1">
        <v>47.183</v>
      </c>
      <c r="CS45" s="1">
        <v>48.664999999999999</v>
      </c>
      <c r="CT45" s="1">
        <v>48.981709677419303</v>
      </c>
      <c r="CU45" s="1">
        <v>1255.4619354838701</v>
      </c>
      <c r="CV45" s="1">
        <v>139.48935483871</v>
      </c>
      <c r="CW45" s="1">
        <v>0</v>
      </c>
      <c r="CX45" s="1">
        <v>120.799999952316</v>
      </c>
      <c r="CY45" s="1">
        <v>0</v>
      </c>
      <c r="CZ45" s="1">
        <v>1171.30269230769</v>
      </c>
      <c r="DA45" s="1">
        <v>-113.695384694456</v>
      </c>
      <c r="DB45" s="1">
        <v>-1573.47692410845</v>
      </c>
      <c r="DC45" s="1">
        <v>16360.8461538462</v>
      </c>
      <c r="DD45" s="1">
        <v>15</v>
      </c>
      <c r="DE45" s="1">
        <v>1607548932.5999999</v>
      </c>
      <c r="DF45" s="1" t="s">
        <v>406</v>
      </c>
      <c r="DG45" s="1">
        <v>1607548910.5999999</v>
      </c>
      <c r="DH45" s="1">
        <v>1607548932.5999999</v>
      </c>
      <c r="DI45" s="1">
        <v>6</v>
      </c>
      <c r="DJ45" s="1">
        <v>6.8000000000000005E-2</v>
      </c>
      <c r="DK45" s="1">
        <v>-3.0000000000000001E-3</v>
      </c>
      <c r="DL45" s="1">
        <v>2.4820000000000002</v>
      </c>
      <c r="DM45" s="1">
        <v>1E-3</v>
      </c>
      <c r="DN45" s="1">
        <v>400</v>
      </c>
      <c r="DO45" s="1">
        <v>0</v>
      </c>
      <c r="DP45" s="1">
        <v>7.0000000000000007E-2</v>
      </c>
      <c r="DQ45" s="1">
        <v>0.01</v>
      </c>
      <c r="DR45" s="1">
        <v>12.387525869458401</v>
      </c>
      <c r="DS45" s="1">
        <v>-0.30825800239594903</v>
      </c>
      <c r="DT45" s="1">
        <v>4.2814132277642997E-2</v>
      </c>
      <c r="DU45" s="1">
        <v>1</v>
      </c>
      <c r="DV45" s="1">
        <v>-19.36816</v>
      </c>
      <c r="DW45" s="1">
        <v>0.362375973303734</v>
      </c>
      <c r="DX45" s="1">
        <v>5.2516642441547703E-2</v>
      </c>
      <c r="DY45" s="1">
        <v>0</v>
      </c>
      <c r="DZ45" s="1">
        <v>11.701269999999999</v>
      </c>
      <c r="EA45" s="1">
        <v>0.16527430478308699</v>
      </c>
      <c r="EB45" s="1">
        <v>1.25695703983868E-2</v>
      </c>
      <c r="EC45" s="1">
        <v>1</v>
      </c>
      <c r="ED45" s="1">
        <v>2</v>
      </c>
      <c r="EE45" s="1">
        <v>3</v>
      </c>
      <c r="EF45" s="1" t="s">
        <v>273</v>
      </c>
      <c r="EG45" s="1">
        <v>100</v>
      </c>
      <c r="EH45" s="1">
        <v>100</v>
      </c>
      <c r="EI45" s="1">
        <v>2.4820000000000002</v>
      </c>
      <c r="EJ45" s="1">
        <v>1E-3</v>
      </c>
      <c r="EK45" s="1">
        <v>2.4137499999999901</v>
      </c>
      <c r="EL45" s="1">
        <v>0</v>
      </c>
      <c r="EM45" s="1">
        <v>0</v>
      </c>
      <c r="EN45" s="1">
        <v>0</v>
      </c>
      <c r="EO45" s="1">
        <v>3.7789999999999799E-3</v>
      </c>
      <c r="EP45" s="1">
        <v>0</v>
      </c>
      <c r="EQ45" s="1">
        <v>0</v>
      </c>
      <c r="ER45" s="1">
        <v>0</v>
      </c>
      <c r="ES45" s="1">
        <v>-1</v>
      </c>
      <c r="ET45" s="1">
        <v>-1</v>
      </c>
      <c r="EU45" s="1">
        <v>-1</v>
      </c>
      <c r="EV45" s="1">
        <v>-1</v>
      </c>
      <c r="EW45" s="1">
        <v>10.9</v>
      </c>
      <c r="EX45" s="1">
        <v>10.7</v>
      </c>
      <c r="EY45" s="1">
        <v>2</v>
      </c>
      <c r="EZ45" s="1">
        <v>481.423</v>
      </c>
      <c r="FA45" s="1">
        <v>502.99700000000001</v>
      </c>
      <c r="FB45" s="1">
        <v>35.031199999999998</v>
      </c>
      <c r="FC45" s="1">
        <v>32.362499999999997</v>
      </c>
      <c r="FD45" s="1">
        <v>29.9998</v>
      </c>
      <c r="FE45" s="1">
        <v>31.970300000000002</v>
      </c>
      <c r="FF45" s="1">
        <v>31.9817</v>
      </c>
      <c r="FG45" s="1">
        <v>20.611799999999999</v>
      </c>
      <c r="FH45" s="1">
        <v>100</v>
      </c>
      <c r="FI45" s="1">
        <v>0</v>
      </c>
      <c r="FJ45" s="1">
        <v>-999.9</v>
      </c>
      <c r="FK45" s="1">
        <v>400</v>
      </c>
      <c r="FL45" s="1">
        <v>63.4848</v>
      </c>
      <c r="FM45" s="1">
        <v>101.324</v>
      </c>
      <c r="FN45" s="1">
        <v>100.58799999999999</v>
      </c>
    </row>
    <row r="46" spans="1:170" ht="15.75" customHeight="1" x14ac:dyDescent="0.25">
      <c r="A46" s="1">
        <v>30</v>
      </c>
      <c r="B46" s="1">
        <v>1607549016.0999999</v>
      </c>
      <c r="C46" s="1">
        <v>7959.0999999046298</v>
      </c>
      <c r="D46" s="1" t="s">
        <v>407</v>
      </c>
      <c r="E46" s="1" t="s">
        <v>408</v>
      </c>
      <c r="F46" s="1" t="s">
        <v>334</v>
      </c>
      <c r="G46" s="1" t="s">
        <v>365</v>
      </c>
      <c r="H46" s="1">
        <v>1607549008.3499999</v>
      </c>
      <c r="I46" s="1">
        <f t="shared" si="0"/>
        <v>1.0338985490376852E-2</v>
      </c>
      <c r="J46" s="1">
        <f t="shared" si="1"/>
        <v>12.761284943159369</v>
      </c>
      <c r="K46" s="1">
        <f t="shared" si="2"/>
        <v>379.98410000000001</v>
      </c>
      <c r="L46" s="1">
        <f t="shared" si="3"/>
        <v>276.42282232091543</v>
      </c>
      <c r="M46" s="1">
        <f t="shared" si="4"/>
        <v>28.106800401639223</v>
      </c>
      <c r="N46" s="1">
        <f t="shared" si="5"/>
        <v>38.636959006580589</v>
      </c>
      <c r="O46" s="1">
        <f t="shared" si="6"/>
        <v>0.25999954844096262</v>
      </c>
      <c r="P46" s="1">
        <f t="shared" si="7"/>
        <v>2.9543405557678035</v>
      </c>
      <c r="Q46" s="1">
        <f t="shared" si="8"/>
        <v>0.24792364455676369</v>
      </c>
      <c r="R46" s="1">
        <f t="shared" si="9"/>
        <v>0.15599050270554368</v>
      </c>
      <c r="S46" s="1">
        <f t="shared" si="10"/>
        <v>231.28821098389443</v>
      </c>
      <c r="T46" s="1">
        <f t="shared" si="11"/>
        <v>34.428399135481264</v>
      </c>
      <c r="U46" s="1">
        <f t="shared" si="12"/>
        <v>34.103969999999997</v>
      </c>
      <c r="V46" s="1">
        <f t="shared" si="13"/>
        <v>5.3740749188397245</v>
      </c>
      <c r="W46" s="1">
        <f t="shared" si="14"/>
        <v>21.630000180171599</v>
      </c>
      <c r="X46" s="1">
        <f t="shared" si="15"/>
        <v>1.2723516908461234</v>
      </c>
      <c r="Y46" s="1">
        <f t="shared" si="16"/>
        <v>5.8823471116403354</v>
      </c>
      <c r="Z46" s="1">
        <f t="shared" si="17"/>
        <v>4.1017232279936007</v>
      </c>
      <c r="AA46" s="1">
        <f t="shared" si="18"/>
        <v>-455.94926012561916</v>
      </c>
      <c r="AB46" s="1">
        <f t="shared" si="19"/>
        <v>259.76647213823554</v>
      </c>
      <c r="AC46" s="1">
        <f t="shared" si="20"/>
        <v>20.518618249402838</v>
      </c>
      <c r="AD46" s="1">
        <f t="shared" si="21"/>
        <v>55.624041245913645</v>
      </c>
      <c r="AE46" s="1">
        <v>76</v>
      </c>
      <c r="AF46" s="1">
        <v>15</v>
      </c>
      <c r="AG46" s="1">
        <f t="shared" si="22"/>
        <v>1</v>
      </c>
      <c r="AH46" s="1">
        <f t="shared" si="23"/>
        <v>0</v>
      </c>
      <c r="AI46" s="1">
        <f t="shared" si="24"/>
        <v>52114.136334341303</v>
      </c>
      <c r="AJ46" s="1" t="s">
        <v>263</v>
      </c>
      <c r="AK46" s="1">
        <v>715.47692307692296</v>
      </c>
      <c r="AL46" s="1">
        <v>3262.08</v>
      </c>
      <c r="AM46" s="1">
        <f t="shared" si="25"/>
        <v>2546.603076923077</v>
      </c>
      <c r="AN46" s="1">
        <f t="shared" si="26"/>
        <v>0.78066849277855754</v>
      </c>
      <c r="AO46" s="1">
        <v>-0.57774747981622299</v>
      </c>
      <c r="AP46" s="1" t="s">
        <v>409</v>
      </c>
      <c r="AQ46" s="1">
        <v>1245.4947999999999</v>
      </c>
      <c r="AR46" s="1">
        <v>1572.14</v>
      </c>
      <c r="AS46" s="1">
        <f t="shared" si="27"/>
        <v>0.20777106364573139</v>
      </c>
      <c r="AT46" s="1">
        <v>0.5</v>
      </c>
      <c r="AU46" s="1">
        <f t="shared" si="28"/>
        <v>1180.1701918533915</v>
      </c>
      <c r="AV46" s="1">
        <f t="shared" si="29"/>
        <v>12.761284943159369</v>
      </c>
      <c r="AW46" s="1">
        <f t="shared" si="30"/>
        <v>122.60260802218302</v>
      </c>
      <c r="AX46" s="1">
        <f t="shared" si="31"/>
        <v>0.56979658300151381</v>
      </c>
      <c r="AY46" s="1">
        <f t="shared" si="32"/>
        <v>1.1302634581904992E-2</v>
      </c>
      <c r="AZ46" s="1">
        <f t="shared" si="33"/>
        <v>1.0749297136387344</v>
      </c>
      <c r="BA46" s="1" t="s">
        <v>410</v>
      </c>
      <c r="BB46" s="1">
        <v>676.34</v>
      </c>
      <c r="BC46" s="1">
        <f t="shared" si="34"/>
        <v>895.80000000000007</v>
      </c>
      <c r="BD46" s="1">
        <f t="shared" si="35"/>
        <v>0.36464076802857798</v>
      </c>
      <c r="BE46" s="1">
        <f t="shared" si="36"/>
        <v>0.6535614562949098</v>
      </c>
      <c r="BF46" s="1">
        <f t="shared" si="37"/>
        <v>0.38129949661566981</v>
      </c>
      <c r="BG46" s="1">
        <f t="shared" si="38"/>
        <v>0.66360557533051567</v>
      </c>
      <c r="BH46" s="1">
        <f t="shared" si="39"/>
        <v>1399.98233333333</v>
      </c>
      <c r="BI46" s="1">
        <f t="shared" si="40"/>
        <v>1180.1701918533915</v>
      </c>
      <c r="BJ46" s="1">
        <f t="shared" si="41"/>
        <v>0.84298934618941224</v>
      </c>
      <c r="BK46" s="1">
        <f t="shared" si="42"/>
        <v>0.19597869237882476</v>
      </c>
      <c r="BL46" s="1">
        <v>6</v>
      </c>
      <c r="BM46" s="1">
        <v>0.5</v>
      </c>
      <c r="BN46" s="1" t="s">
        <v>266</v>
      </c>
      <c r="BO46" s="1">
        <v>2</v>
      </c>
      <c r="BP46" s="1">
        <v>1607549008.3499999</v>
      </c>
      <c r="BQ46" s="1">
        <v>379.98410000000001</v>
      </c>
      <c r="BR46" s="1">
        <v>400.01150000000001</v>
      </c>
      <c r="BS46" s="1">
        <v>12.5132366666667</v>
      </c>
      <c r="BT46" s="1">
        <v>0.26202243333333303</v>
      </c>
      <c r="BU46" s="1">
        <v>377.50203333333297</v>
      </c>
      <c r="BV46" s="1">
        <v>12.5123833333333</v>
      </c>
      <c r="BW46" s="1">
        <v>500.013033333333</v>
      </c>
      <c r="BX46" s="1">
        <v>101.5804</v>
      </c>
      <c r="BY46" s="1">
        <v>0.100062436666667</v>
      </c>
      <c r="BZ46" s="1">
        <v>35.734906666666703</v>
      </c>
      <c r="CA46" s="1">
        <v>34.103969999999997</v>
      </c>
      <c r="CB46" s="1">
        <v>999.9</v>
      </c>
      <c r="CC46" s="1">
        <v>0</v>
      </c>
      <c r="CD46" s="1">
        <v>0</v>
      </c>
      <c r="CE46" s="1">
        <v>9984.2163333333301</v>
      </c>
      <c r="CF46" s="1">
        <v>0</v>
      </c>
      <c r="CG46" s="1">
        <v>395.64326666666699</v>
      </c>
      <c r="CH46" s="1">
        <v>1399.98233333333</v>
      </c>
      <c r="CI46" s="1">
        <v>0.89999783333333305</v>
      </c>
      <c r="CJ46" s="1">
        <v>0.100002116666667</v>
      </c>
      <c r="CK46" s="1">
        <v>0</v>
      </c>
      <c r="CL46" s="1">
        <v>1247.0809999999999</v>
      </c>
      <c r="CM46" s="1">
        <v>4.9993800000000004</v>
      </c>
      <c r="CN46" s="1">
        <v>17460.153333333299</v>
      </c>
      <c r="CO46" s="1">
        <v>11164.176666666701</v>
      </c>
      <c r="CP46" s="1">
        <v>46.453800000000001</v>
      </c>
      <c r="CQ46" s="1">
        <v>48.125</v>
      </c>
      <c r="CR46" s="1">
        <v>46.908066666666699</v>
      </c>
      <c r="CS46" s="1">
        <v>48.395666666666699</v>
      </c>
      <c r="CT46" s="1">
        <v>48.695399999999999</v>
      </c>
      <c r="CU46" s="1">
        <v>1255.48133333333</v>
      </c>
      <c r="CV46" s="1">
        <v>139.501</v>
      </c>
      <c r="CW46" s="1">
        <v>0</v>
      </c>
      <c r="CX46" s="1">
        <v>123.09999990463299</v>
      </c>
      <c r="CY46" s="1">
        <v>0</v>
      </c>
      <c r="CZ46" s="1">
        <v>1245.4947999999999</v>
      </c>
      <c r="DA46" s="1">
        <v>-187.670768958086</v>
      </c>
      <c r="DB46" s="1">
        <v>-2578.5076882133299</v>
      </c>
      <c r="DC46" s="1">
        <v>17438.608</v>
      </c>
      <c r="DD46" s="1">
        <v>15</v>
      </c>
      <c r="DE46" s="1">
        <v>1607548932.5999999</v>
      </c>
      <c r="DF46" s="1" t="s">
        <v>406</v>
      </c>
      <c r="DG46" s="1">
        <v>1607548910.5999999</v>
      </c>
      <c r="DH46" s="1">
        <v>1607548932.5999999</v>
      </c>
      <c r="DI46" s="1">
        <v>6</v>
      </c>
      <c r="DJ46" s="1">
        <v>6.8000000000000005E-2</v>
      </c>
      <c r="DK46" s="1">
        <v>-3.0000000000000001E-3</v>
      </c>
      <c r="DL46" s="1">
        <v>2.4820000000000002</v>
      </c>
      <c r="DM46" s="1">
        <v>1E-3</v>
      </c>
      <c r="DN46" s="1">
        <v>400</v>
      </c>
      <c r="DO46" s="1">
        <v>0</v>
      </c>
      <c r="DP46" s="1">
        <v>7.0000000000000007E-2</v>
      </c>
      <c r="DQ46" s="1">
        <v>0.01</v>
      </c>
      <c r="DR46" s="1">
        <v>12.7489003757945</v>
      </c>
      <c r="DS46" s="1">
        <v>0.71215361590788395</v>
      </c>
      <c r="DT46" s="1">
        <v>5.4259034691644899E-2</v>
      </c>
      <c r="DU46" s="1">
        <v>0</v>
      </c>
      <c r="DV46" s="1">
        <v>-20.0211133333333</v>
      </c>
      <c r="DW46" s="1">
        <v>-0.75724671857624504</v>
      </c>
      <c r="DX46" s="1">
        <v>5.8223951161776102E-2</v>
      </c>
      <c r="DY46" s="1">
        <v>0</v>
      </c>
      <c r="DZ46" s="1">
        <v>12.252693333333299</v>
      </c>
      <c r="EA46" s="1">
        <v>-0.16574682981092301</v>
      </c>
      <c r="EB46" s="1">
        <v>1.20995573840073E-2</v>
      </c>
      <c r="EC46" s="1">
        <v>1</v>
      </c>
      <c r="ED46" s="1">
        <v>1</v>
      </c>
      <c r="EE46" s="1">
        <v>3</v>
      </c>
      <c r="EF46" s="1" t="s">
        <v>268</v>
      </c>
      <c r="EG46" s="1">
        <v>100</v>
      </c>
      <c r="EH46" s="1">
        <v>100</v>
      </c>
      <c r="EI46" s="1">
        <v>2.4820000000000002</v>
      </c>
      <c r="EJ46" s="1">
        <v>8.0000000000000004E-4</v>
      </c>
      <c r="EK46" s="1">
        <v>2.4820952380951602</v>
      </c>
      <c r="EL46" s="1">
        <v>0</v>
      </c>
      <c r="EM46" s="1">
        <v>0</v>
      </c>
      <c r="EN46" s="1">
        <v>0</v>
      </c>
      <c r="EO46" s="1">
        <v>8.5123809523807202E-4</v>
      </c>
      <c r="EP46" s="1">
        <v>0</v>
      </c>
      <c r="EQ46" s="1">
        <v>0</v>
      </c>
      <c r="ER46" s="1">
        <v>0</v>
      </c>
      <c r="ES46" s="1">
        <v>-1</v>
      </c>
      <c r="ET46" s="1">
        <v>-1</v>
      </c>
      <c r="EU46" s="1">
        <v>-1</v>
      </c>
      <c r="EV46" s="1">
        <v>-1</v>
      </c>
      <c r="EW46" s="1">
        <v>1.8</v>
      </c>
      <c r="EX46" s="1">
        <v>1.4</v>
      </c>
      <c r="EY46" s="1">
        <v>2</v>
      </c>
      <c r="EZ46" s="1">
        <v>390.22</v>
      </c>
      <c r="FA46" s="1">
        <v>503.13799999999998</v>
      </c>
      <c r="FB46" s="1">
        <v>34.972299999999997</v>
      </c>
      <c r="FC46" s="1">
        <v>32.361400000000003</v>
      </c>
      <c r="FD46" s="1">
        <v>30.000399999999999</v>
      </c>
      <c r="FE46" s="1">
        <v>31.995699999999999</v>
      </c>
      <c r="FF46" s="1">
        <v>32.0075</v>
      </c>
      <c r="FG46" s="1">
        <v>20.609400000000001</v>
      </c>
      <c r="FH46" s="1">
        <v>100</v>
      </c>
      <c r="FI46" s="1">
        <v>0</v>
      </c>
      <c r="FJ46" s="1">
        <v>-999.9</v>
      </c>
      <c r="FK46" s="1">
        <v>400</v>
      </c>
      <c r="FL46" s="1">
        <v>63.4848</v>
      </c>
      <c r="FM46" s="1">
        <v>101.31399999999999</v>
      </c>
      <c r="FN46" s="1">
        <v>100.577</v>
      </c>
    </row>
    <row r="47" spans="1:170" ht="15.75" customHeight="1" x14ac:dyDescent="0.25">
      <c r="A47" s="1">
        <v>31</v>
      </c>
      <c r="B47" s="1">
        <v>1607549194</v>
      </c>
      <c r="C47" s="1">
        <v>8137</v>
      </c>
      <c r="D47" s="1" t="s">
        <v>411</v>
      </c>
      <c r="E47" s="1" t="s">
        <v>412</v>
      </c>
      <c r="F47" s="1" t="s">
        <v>276</v>
      </c>
      <c r="G47" s="1" t="s">
        <v>413</v>
      </c>
      <c r="H47" s="1">
        <v>1607549186</v>
      </c>
      <c r="I47" s="1">
        <f t="shared" si="0"/>
        <v>6.4387515966460619E-3</v>
      </c>
      <c r="J47" s="1">
        <f t="shared" si="1"/>
        <v>12.769844699628029</v>
      </c>
      <c r="K47" s="1">
        <f t="shared" si="2"/>
        <v>381.73564516128999</v>
      </c>
      <c r="L47" s="1">
        <f t="shared" si="3"/>
        <v>202.78462739275355</v>
      </c>
      <c r="M47" s="1">
        <f t="shared" si="4"/>
        <v>20.618725779801576</v>
      </c>
      <c r="N47" s="1">
        <f t="shared" si="5"/>
        <v>38.814098924332662</v>
      </c>
      <c r="O47" s="1">
        <f t="shared" si="6"/>
        <v>0.13381531202113325</v>
      </c>
      <c r="P47" s="1">
        <f t="shared" si="7"/>
        <v>2.9571390055693607</v>
      </c>
      <c r="Q47" s="1">
        <f t="shared" si="8"/>
        <v>0.13054003365936889</v>
      </c>
      <c r="R47" s="1">
        <f t="shared" si="9"/>
        <v>8.1875114773970178E-2</v>
      </c>
      <c r="S47" s="1">
        <f t="shared" si="10"/>
        <v>231.29188999698499</v>
      </c>
      <c r="T47" s="1">
        <f t="shared" si="11"/>
        <v>35.357666497561638</v>
      </c>
      <c r="U47" s="1">
        <f t="shared" si="12"/>
        <v>35.0409516129032</v>
      </c>
      <c r="V47" s="1">
        <f t="shared" si="13"/>
        <v>5.6611931572703398</v>
      </c>
      <c r="W47" s="1">
        <f t="shared" si="14"/>
        <v>13.747654769755432</v>
      </c>
      <c r="X47" s="1">
        <f t="shared" si="15"/>
        <v>0.80551557070308188</v>
      </c>
      <c r="Y47" s="1">
        <f t="shared" si="16"/>
        <v>5.8592944338055402</v>
      </c>
      <c r="Z47" s="1">
        <f t="shared" si="17"/>
        <v>4.8556775865672579</v>
      </c>
      <c r="AA47" s="1">
        <f t="shared" si="18"/>
        <v>-283.94894541209135</v>
      </c>
      <c r="AB47" s="1">
        <f t="shared" si="19"/>
        <v>99.272063552741528</v>
      </c>
      <c r="AC47" s="1">
        <f t="shared" si="20"/>
        <v>7.8669885205960579</v>
      </c>
      <c r="AD47" s="1">
        <f t="shared" si="21"/>
        <v>54.481996658231239</v>
      </c>
      <c r="AE47" s="1">
        <v>0</v>
      </c>
      <c r="AF47" s="1">
        <v>0</v>
      </c>
      <c r="AG47" s="1">
        <f t="shared" si="22"/>
        <v>1</v>
      </c>
      <c r="AH47" s="1">
        <f t="shared" si="23"/>
        <v>0</v>
      </c>
      <c r="AI47" s="1">
        <f t="shared" si="24"/>
        <v>52205.581496067141</v>
      </c>
      <c r="AJ47" s="1" t="s">
        <v>263</v>
      </c>
      <c r="AK47" s="1">
        <v>715.47692307692296</v>
      </c>
      <c r="AL47" s="1">
        <v>3262.08</v>
      </c>
      <c r="AM47" s="1">
        <f t="shared" si="25"/>
        <v>2546.603076923077</v>
      </c>
      <c r="AN47" s="1">
        <f t="shared" si="26"/>
        <v>0.78066849277855754</v>
      </c>
      <c r="AO47" s="1">
        <v>-0.57774747981622299</v>
      </c>
      <c r="AP47" s="1" t="s">
        <v>414</v>
      </c>
      <c r="AQ47" s="1">
        <v>851.00976923076905</v>
      </c>
      <c r="AR47" s="1">
        <v>1195.02</v>
      </c>
      <c r="AS47" s="1">
        <f t="shared" si="27"/>
        <v>0.28786985219429884</v>
      </c>
      <c r="AT47" s="1">
        <v>0.5</v>
      </c>
      <c r="AU47" s="1">
        <f t="shared" si="28"/>
        <v>1180.1901173510782</v>
      </c>
      <c r="AV47" s="1">
        <f t="shared" si="29"/>
        <v>12.769844699628029</v>
      </c>
      <c r="AW47" s="1">
        <f t="shared" si="30"/>
        <v>169.87057732151354</v>
      </c>
      <c r="AX47" s="1">
        <f t="shared" si="31"/>
        <v>0.46569095077906647</v>
      </c>
      <c r="AY47" s="1">
        <f t="shared" si="32"/>
        <v>1.1309696618543759E-2</v>
      </c>
      <c r="AZ47" s="1">
        <f t="shared" si="33"/>
        <v>1.7297283727468997</v>
      </c>
      <c r="BA47" s="1" t="s">
        <v>415</v>
      </c>
      <c r="BB47" s="1">
        <v>638.51</v>
      </c>
      <c r="BC47" s="1">
        <f t="shared" si="34"/>
        <v>556.51</v>
      </c>
      <c r="BD47" s="1">
        <f t="shared" si="35"/>
        <v>0.61815642265050208</v>
      </c>
      <c r="BE47" s="1">
        <f t="shared" si="36"/>
        <v>0.78788063592738145</v>
      </c>
      <c r="BF47" s="1">
        <f t="shared" si="37"/>
        <v>0.71737086264809791</v>
      </c>
      <c r="BG47" s="1">
        <f t="shared" si="38"/>
        <v>0.81169304267766651</v>
      </c>
      <c r="BH47" s="1">
        <f t="shared" si="39"/>
        <v>1400.0061290322601</v>
      </c>
      <c r="BI47" s="1">
        <f t="shared" si="40"/>
        <v>1180.1901173510782</v>
      </c>
      <c r="BJ47" s="1">
        <f t="shared" si="41"/>
        <v>0.84298925045911954</v>
      </c>
      <c r="BK47" s="1">
        <f t="shared" si="42"/>
        <v>0.1959785009182391</v>
      </c>
      <c r="BL47" s="1">
        <v>6</v>
      </c>
      <c r="BM47" s="1">
        <v>0.5</v>
      </c>
      <c r="BN47" s="1" t="s">
        <v>266</v>
      </c>
      <c r="BO47" s="1">
        <v>2</v>
      </c>
      <c r="BP47" s="1">
        <v>1607549186</v>
      </c>
      <c r="BQ47" s="1">
        <v>381.73564516128999</v>
      </c>
      <c r="BR47" s="1">
        <v>400.00838709677402</v>
      </c>
      <c r="BS47" s="1">
        <v>7.9222245161290301</v>
      </c>
      <c r="BT47" s="1">
        <v>0.25716561290322598</v>
      </c>
      <c r="BU47" s="1">
        <v>379.25351612903199</v>
      </c>
      <c r="BV47" s="1">
        <v>7.9213722580645198</v>
      </c>
      <c r="BW47" s="1">
        <v>500.01512903225802</v>
      </c>
      <c r="BX47" s="1">
        <v>101.577935483871</v>
      </c>
      <c r="BY47" s="1">
        <v>0.100017351612903</v>
      </c>
      <c r="BZ47" s="1">
        <v>35.6636387096774</v>
      </c>
      <c r="CA47" s="1">
        <v>35.0409516129032</v>
      </c>
      <c r="CB47" s="1">
        <v>999.9</v>
      </c>
      <c r="CC47" s="1">
        <v>0</v>
      </c>
      <c r="CD47" s="1">
        <v>0</v>
      </c>
      <c r="CE47" s="1">
        <v>10000.325483871</v>
      </c>
      <c r="CF47" s="1">
        <v>0</v>
      </c>
      <c r="CG47" s="1">
        <v>393.57045161290301</v>
      </c>
      <c r="CH47" s="1">
        <v>1400.0061290322601</v>
      </c>
      <c r="CI47" s="1">
        <v>0.90000029032258</v>
      </c>
      <c r="CJ47" s="1">
        <v>9.9999709677419404E-2</v>
      </c>
      <c r="CK47" s="1">
        <v>0</v>
      </c>
      <c r="CL47" s="1">
        <v>852.75103225806504</v>
      </c>
      <c r="CM47" s="1">
        <v>4.9993800000000004</v>
      </c>
      <c r="CN47" s="1">
        <v>11927.538709677399</v>
      </c>
      <c r="CO47" s="1">
        <v>11164.3870967742</v>
      </c>
      <c r="CP47" s="1">
        <v>46.061999999999998</v>
      </c>
      <c r="CQ47" s="1">
        <v>47.816064516129003</v>
      </c>
      <c r="CR47" s="1">
        <v>46.52</v>
      </c>
      <c r="CS47" s="1">
        <v>48.098580645161299</v>
      </c>
      <c r="CT47" s="1">
        <v>48.360774193548401</v>
      </c>
      <c r="CU47" s="1">
        <v>1255.5083870967701</v>
      </c>
      <c r="CV47" s="1">
        <v>139.49903225806401</v>
      </c>
      <c r="CW47" s="1">
        <v>0</v>
      </c>
      <c r="CX47" s="1">
        <v>177.200000047684</v>
      </c>
      <c r="CY47" s="1">
        <v>0</v>
      </c>
      <c r="CZ47" s="1">
        <v>851.00976923076905</v>
      </c>
      <c r="DA47" s="1">
        <v>-161.963829169539</v>
      </c>
      <c r="DB47" s="1">
        <v>-2225.2854714506602</v>
      </c>
      <c r="DC47" s="1">
        <v>11903.4</v>
      </c>
      <c r="DD47" s="1">
        <v>15</v>
      </c>
      <c r="DE47" s="1">
        <v>1607548932.5999999</v>
      </c>
      <c r="DF47" s="1" t="s">
        <v>406</v>
      </c>
      <c r="DG47" s="1">
        <v>1607548910.5999999</v>
      </c>
      <c r="DH47" s="1">
        <v>1607548932.5999999</v>
      </c>
      <c r="DI47" s="1">
        <v>6</v>
      </c>
      <c r="DJ47" s="1">
        <v>6.8000000000000005E-2</v>
      </c>
      <c r="DK47" s="1">
        <v>-3.0000000000000001E-3</v>
      </c>
      <c r="DL47" s="1">
        <v>2.4820000000000002</v>
      </c>
      <c r="DM47" s="1">
        <v>1E-3</v>
      </c>
      <c r="DN47" s="1">
        <v>400</v>
      </c>
      <c r="DO47" s="1">
        <v>0</v>
      </c>
      <c r="DP47" s="1">
        <v>7.0000000000000007E-2</v>
      </c>
      <c r="DQ47" s="1">
        <v>0.01</v>
      </c>
      <c r="DR47" s="1">
        <v>12.7764715477909</v>
      </c>
      <c r="DS47" s="1">
        <v>-1.2727216116928699</v>
      </c>
      <c r="DT47" s="1">
        <v>9.3671550529089195E-2</v>
      </c>
      <c r="DU47" s="1">
        <v>0</v>
      </c>
      <c r="DV47" s="1">
        <v>-18.272735483870999</v>
      </c>
      <c r="DW47" s="1">
        <v>1.8768290322580801</v>
      </c>
      <c r="DX47" s="1">
        <v>0.14181359084145101</v>
      </c>
      <c r="DY47" s="1">
        <v>0</v>
      </c>
      <c r="DZ47" s="1">
        <v>7.6650580645161304</v>
      </c>
      <c r="EA47" s="1">
        <v>-0.83860596774196505</v>
      </c>
      <c r="EB47" s="1">
        <v>6.2513101100146504E-2</v>
      </c>
      <c r="EC47" s="1">
        <v>0</v>
      </c>
      <c r="ED47" s="1">
        <v>0</v>
      </c>
      <c r="EE47" s="1">
        <v>3</v>
      </c>
      <c r="EF47" s="1" t="s">
        <v>283</v>
      </c>
      <c r="EG47" s="1">
        <v>100</v>
      </c>
      <c r="EH47" s="1">
        <v>100</v>
      </c>
      <c r="EI47" s="1">
        <v>2.4830000000000001</v>
      </c>
      <c r="EJ47" s="1">
        <v>8.0000000000000004E-4</v>
      </c>
      <c r="EK47" s="1">
        <v>2.4820952380951602</v>
      </c>
      <c r="EL47" s="1">
        <v>0</v>
      </c>
      <c r="EM47" s="1">
        <v>0</v>
      </c>
      <c r="EN47" s="1">
        <v>0</v>
      </c>
      <c r="EO47" s="1">
        <v>8.5123809523807202E-4</v>
      </c>
      <c r="EP47" s="1">
        <v>0</v>
      </c>
      <c r="EQ47" s="1">
        <v>0</v>
      </c>
      <c r="ER47" s="1">
        <v>0</v>
      </c>
      <c r="ES47" s="1">
        <v>-1</v>
      </c>
      <c r="ET47" s="1">
        <v>-1</v>
      </c>
      <c r="EU47" s="1">
        <v>-1</v>
      </c>
      <c r="EV47" s="1">
        <v>-1</v>
      </c>
      <c r="EW47" s="1">
        <v>4.7</v>
      </c>
      <c r="EX47" s="1">
        <v>4.4000000000000004</v>
      </c>
      <c r="EY47" s="1">
        <v>2</v>
      </c>
      <c r="EZ47" s="1">
        <v>484.334</v>
      </c>
      <c r="FA47" s="1">
        <v>503.79</v>
      </c>
      <c r="FB47" s="1">
        <v>34.804099999999998</v>
      </c>
      <c r="FC47" s="1">
        <v>32.411299999999997</v>
      </c>
      <c r="FD47" s="1">
        <v>30</v>
      </c>
      <c r="FE47" s="1">
        <v>32.015500000000003</v>
      </c>
      <c r="FF47" s="1">
        <v>32.043900000000001</v>
      </c>
      <c r="FG47" s="1">
        <v>20.614599999999999</v>
      </c>
      <c r="FH47" s="1">
        <v>100</v>
      </c>
      <c r="FI47" s="1">
        <v>0</v>
      </c>
      <c r="FJ47" s="1">
        <v>-999.9</v>
      </c>
      <c r="FK47" s="1">
        <v>400</v>
      </c>
      <c r="FL47" s="1">
        <v>63.4848</v>
      </c>
      <c r="FM47" s="1">
        <v>101.307</v>
      </c>
      <c r="FN47" s="1">
        <v>100.57299999999999</v>
      </c>
    </row>
    <row r="48" spans="1:170" ht="15.75" customHeight="1" x14ac:dyDescent="0.25">
      <c r="A48" s="1">
        <v>32</v>
      </c>
      <c r="B48" s="1">
        <v>1607549348</v>
      </c>
      <c r="C48" s="1">
        <v>8291</v>
      </c>
      <c r="D48" s="1" t="s">
        <v>416</v>
      </c>
      <c r="E48" s="1" t="s">
        <v>417</v>
      </c>
      <c r="F48" s="1" t="s">
        <v>276</v>
      </c>
      <c r="G48" s="1" t="s">
        <v>413</v>
      </c>
      <c r="H48" s="1">
        <v>1607549340.25</v>
      </c>
      <c r="I48" s="1">
        <f t="shared" si="0"/>
        <v>6.6855050488512455E-3</v>
      </c>
      <c r="J48" s="1">
        <f t="shared" si="1"/>
        <v>12.522899730444967</v>
      </c>
      <c r="K48" s="1">
        <f t="shared" si="2"/>
        <v>381.91070000000002</v>
      </c>
      <c r="L48" s="1">
        <f t="shared" si="3"/>
        <v>214.74198146249975</v>
      </c>
      <c r="M48" s="1">
        <f t="shared" si="4"/>
        <v>21.833154318601363</v>
      </c>
      <c r="N48" s="1">
        <f t="shared" si="5"/>
        <v>38.829460323673061</v>
      </c>
      <c r="O48" s="1">
        <f t="shared" si="6"/>
        <v>0.14212114586823227</v>
      </c>
      <c r="P48" s="1">
        <f t="shared" si="7"/>
        <v>2.9551845328248447</v>
      </c>
      <c r="Q48" s="1">
        <f t="shared" si="8"/>
        <v>0.13843032449041748</v>
      </c>
      <c r="R48" s="1">
        <f t="shared" si="9"/>
        <v>8.684257506198706E-2</v>
      </c>
      <c r="S48" s="1">
        <f t="shared" si="10"/>
        <v>231.2894377115598</v>
      </c>
      <c r="T48" s="1">
        <f t="shared" si="11"/>
        <v>35.370957056198677</v>
      </c>
      <c r="U48" s="1">
        <f t="shared" si="12"/>
        <v>34.812566666666697</v>
      </c>
      <c r="V48" s="1">
        <f t="shared" si="13"/>
        <v>5.5900082186003042</v>
      </c>
      <c r="W48" s="1">
        <f t="shared" si="14"/>
        <v>14.189319995367612</v>
      </c>
      <c r="X48" s="1">
        <f t="shared" si="15"/>
        <v>0.83491672867195765</v>
      </c>
      <c r="Y48" s="1">
        <f t="shared" si="16"/>
        <v>5.8841207960954653</v>
      </c>
      <c r="Z48" s="1">
        <f t="shared" si="17"/>
        <v>4.755091489928347</v>
      </c>
      <c r="AA48" s="1">
        <f t="shared" si="18"/>
        <v>-294.83077265433991</v>
      </c>
      <c r="AB48" s="1">
        <f t="shared" si="19"/>
        <v>147.8191354029658</v>
      </c>
      <c r="AC48" s="1">
        <f t="shared" si="20"/>
        <v>11.71330333268212</v>
      </c>
      <c r="AD48" s="1">
        <f t="shared" si="21"/>
        <v>95.991103792867818</v>
      </c>
      <c r="AE48" s="1">
        <v>0</v>
      </c>
      <c r="AF48" s="1">
        <v>0</v>
      </c>
      <c r="AG48" s="1">
        <f t="shared" si="22"/>
        <v>1</v>
      </c>
      <c r="AH48" s="1">
        <f t="shared" si="23"/>
        <v>0</v>
      </c>
      <c r="AI48" s="1">
        <f t="shared" si="24"/>
        <v>52136.982335523739</v>
      </c>
      <c r="AJ48" s="1" t="s">
        <v>263</v>
      </c>
      <c r="AK48" s="1">
        <v>715.47692307692296</v>
      </c>
      <c r="AL48" s="1">
        <v>3262.08</v>
      </c>
      <c r="AM48" s="1">
        <f t="shared" si="25"/>
        <v>2546.603076923077</v>
      </c>
      <c r="AN48" s="1">
        <f t="shared" si="26"/>
        <v>0.78066849277855754</v>
      </c>
      <c r="AO48" s="1">
        <v>-0.57774747981622299</v>
      </c>
      <c r="AP48" s="1" t="s">
        <v>418</v>
      </c>
      <c r="AQ48" s="1">
        <v>808.95924000000002</v>
      </c>
      <c r="AR48" s="1">
        <v>1099.74</v>
      </c>
      <c r="AS48" s="1">
        <f t="shared" si="27"/>
        <v>0.26440864204266457</v>
      </c>
      <c r="AT48" s="1">
        <v>0.5</v>
      </c>
      <c r="AU48" s="1">
        <f t="shared" si="28"/>
        <v>1180.1763818534012</v>
      </c>
      <c r="AV48" s="1">
        <f t="shared" si="29"/>
        <v>12.522899730444967</v>
      </c>
      <c r="AW48" s="1">
        <f t="shared" si="30"/>
        <v>156.02441724834148</v>
      </c>
      <c r="AX48" s="1">
        <f t="shared" si="31"/>
        <v>0.43120192045392552</v>
      </c>
      <c r="AY48" s="1">
        <f t="shared" si="32"/>
        <v>1.1100584125982384E-2</v>
      </c>
      <c r="AZ48" s="1">
        <f t="shared" si="33"/>
        <v>1.9662283812537511</v>
      </c>
      <c r="BA48" s="1" t="s">
        <v>419</v>
      </c>
      <c r="BB48" s="1">
        <v>625.53</v>
      </c>
      <c r="BC48" s="1">
        <f t="shared" si="34"/>
        <v>474.21000000000004</v>
      </c>
      <c r="BD48" s="1">
        <f t="shared" si="35"/>
        <v>0.61318985259695069</v>
      </c>
      <c r="BE48" s="1">
        <f t="shared" si="36"/>
        <v>0.82013995562382658</v>
      </c>
      <c r="BF48" s="1">
        <f t="shared" si="37"/>
        <v>0.75672313439110195</v>
      </c>
      <c r="BG48" s="1">
        <f t="shared" si="38"/>
        <v>0.84910758947666032</v>
      </c>
      <c r="BH48" s="1">
        <f t="shared" si="39"/>
        <v>1399.98966666667</v>
      </c>
      <c r="BI48" s="1">
        <f t="shared" si="40"/>
        <v>1180.1763818534012</v>
      </c>
      <c r="BJ48" s="1">
        <f t="shared" si="41"/>
        <v>0.84298935195954894</v>
      </c>
      <c r="BK48" s="1">
        <f t="shared" si="42"/>
        <v>0.1959787039190978</v>
      </c>
      <c r="BL48" s="1">
        <v>6</v>
      </c>
      <c r="BM48" s="1">
        <v>0.5</v>
      </c>
      <c r="BN48" s="1" t="s">
        <v>266</v>
      </c>
      <c r="BO48" s="1">
        <v>2</v>
      </c>
      <c r="BP48" s="1">
        <v>1607549340.25</v>
      </c>
      <c r="BQ48" s="1">
        <v>381.91070000000002</v>
      </c>
      <c r="BR48" s="1">
        <v>400.00173333333299</v>
      </c>
      <c r="BS48" s="1">
        <v>8.2118996666666693</v>
      </c>
      <c r="BT48" s="1">
        <v>0.255335166666667</v>
      </c>
      <c r="BU48" s="1">
        <v>379.42863333333298</v>
      </c>
      <c r="BV48" s="1">
        <v>8.2110476666666692</v>
      </c>
      <c r="BW48" s="1">
        <v>500.01010000000002</v>
      </c>
      <c r="BX48" s="1">
        <v>101.571566666667</v>
      </c>
      <c r="BY48" s="1">
        <v>0.10000295333333301</v>
      </c>
      <c r="BZ48" s="1">
        <v>35.740380000000002</v>
      </c>
      <c r="CA48" s="1">
        <v>34.812566666666697</v>
      </c>
      <c r="CB48" s="1">
        <v>999.9</v>
      </c>
      <c r="CC48" s="1">
        <v>0</v>
      </c>
      <c r="CD48" s="1">
        <v>0</v>
      </c>
      <c r="CE48" s="1">
        <v>9989.8683333333302</v>
      </c>
      <c r="CF48" s="1">
        <v>0</v>
      </c>
      <c r="CG48" s="1">
        <v>394.38376666666699</v>
      </c>
      <c r="CH48" s="1">
        <v>1399.98966666667</v>
      </c>
      <c r="CI48" s="1">
        <v>0.89999910000000005</v>
      </c>
      <c r="CJ48" s="1">
        <v>0.1000009</v>
      </c>
      <c r="CK48" s="1">
        <v>0</v>
      </c>
      <c r="CL48" s="1">
        <v>809.74159999999995</v>
      </c>
      <c r="CM48" s="1">
        <v>4.9993800000000004</v>
      </c>
      <c r="CN48" s="1">
        <v>11310.643333333301</v>
      </c>
      <c r="CO48" s="1">
        <v>11164.243333333299</v>
      </c>
      <c r="CP48" s="1">
        <v>46</v>
      </c>
      <c r="CQ48" s="1">
        <v>47.75</v>
      </c>
      <c r="CR48" s="1">
        <v>46.436999999999998</v>
      </c>
      <c r="CS48" s="1">
        <v>48.024799999999999</v>
      </c>
      <c r="CT48" s="1">
        <v>48.25</v>
      </c>
      <c r="CU48" s="1">
        <v>1255.4876666666701</v>
      </c>
      <c r="CV48" s="1">
        <v>139.50200000000001</v>
      </c>
      <c r="CW48" s="1">
        <v>0</v>
      </c>
      <c r="CX48" s="1">
        <v>152.89999985694899</v>
      </c>
      <c r="CY48" s="1">
        <v>0</v>
      </c>
      <c r="CZ48" s="1">
        <v>808.95924000000002</v>
      </c>
      <c r="DA48" s="1">
        <v>-111.967000162481</v>
      </c>
      <c r="DB48" s="1">
        <v>-1508.9615408193099</v>
      </c>
      <c r="DC48" s="1">
        <v>11300.644</v>
      </c>
      <c r="DD48" s="1">
        <v>15</v>
      </c>
      <c r="DE48" s="1">
        <v>1607548932.5999999</v>
      </c>
      <c r="DF48" s="1" t="s">
        <v>406</v>
      </c>
      <c r="DG48" s="1">
        <v>1607548910.5999999</v>
      </c>
      <c r="DH48" s="1">
        <v>1607548932.5999999</v>
      </c>
      <c r="DI48" s="1">
        <v>6</v>
      </c>
      <c r="DJ48" s="1">
        <v>6.8000000000000005E-2</v>
      </c>
      <c r="DK48" s="1">
        <v>-3.0000000000000001E-3</v>
      </c>
      <c r="DL48" s="1">
        <v>2.4820000000000002</v>
      </c>
      <c r="DM48" s="1">
        <v>1E-3</v>
      </c>
      <c r="DN48" s="1">
        <v>400</v>
      </c>
      <c r="DO48" s="1">
        <v>0</v>
      </c>
      <c r="DP48" s="1">
        <v>7.0000000000000007E-2</v>
      </c>
      <c r="DQ48" s="1">
        <v>0.01</v>
      </c>
      <c r="DR48" s="1">
        <v>12.523311971263</v>
      </c>
      <c r="DS48" s="1">
        <v>-0.38434081709163398</v>
      </c>
      <c r="DT48" s="1">
        <v>4.28929199348159E-2</v>
      </c>
      <c r="DU48" s="1">
        <v>1</v>
      </c>
      <c r="DV48" s="1">
        <v>-18.091470967741898</v>
      </c>
      <c r="DW48" s="1">
        <v>0.63198870967743304</v>
      </c>
      <c r="DX48" s="1">
        <v>5.9775414050175599E-2</v>
      </c>
      <c r="DY48" s="1">
        <v>0</v>
      </c>
      <c r="DZ48" s="1">
        <v>7.9582164516129001</v>
      </c>
      <c r="EA48" s="1">
        <v>-0.41795516129034799</v>
      </c>
      <c r="EB48" s="1">
        <v>3.1175490740208499E-2</v>
      </c>
      <c r="EC48" s="1">
        <v>0</v>
      </c>
      <c r="ED48" s="1">
        <v>1</v>
      </c>
      <c r="EE48" s="1">
        <v>3</v>
      </c>
      <c r="EF48" s="1" t="s">
        <v>268</v>
      </c>
      <c r="EG48" s="1">
        <v>100</v>
      </c>
      <c r="EH48" s="1">
        <v>100</v>
      </c>
      <c r="EI48" s="1">
        <v>2.4820000000000002</v>
      </c>
      <c r="EJ48" s="1">
        <v>8.0000000000000004E-4</v>
      </c>
      <c r="EK48" s="1">
        <v>2.4820952380951602</v>
      </c>
      <c r="EL48" s="1">
        <v>0</v>
      </c>
      <c r="EM48" s="1">
        <v>0</v>
      </c>
      <c r="EN48" s="1">
        <v>0</v>
      </c>
      <c r="EO48" s="1">
        <v>8.5123809523807202E-4</v>
      </c>
      <c r="EP48" s="1">
        <v>0</v>
      </c>
      <c r="EQ48" s="1">
        <v>0</v>
      </c>
      <c r="ER48" s="1">
        <v>0</v>
      </c>
      <c r="ES48" s="1">
        <v>-1</v>
      </c>
      <c r="ET48" s="1">
        <v>-1</v>
      </c>
      <c r="EU48" s="1">
        <v>-1</v>
      </c>
      <c r="EV48" s="1">
        <v>-1</v>
      </c>
      <c r="EW48" s="1">
        <v>7.3</v>
      </c>
      <c r="EX48" s="1">
        <v>6.9</v>
      </c>
      <c r="EY48" s="1">
        <v>2</v>
      </c>
      <c r="EZ48" s="1">
        <v>484.82400000000001</v>
      </c>
      <c r="FA48" s="1">
        <v>503.14499999999998</v>
      </c>
      <c r="FB48" s="1">
        <v>34.831800000000001</v>
      </c>
      <c r="FC48" s="1">
        <v>32.509700000000002</v>
      </c>
      <c r="FD48" s="1">
        <v>30.000599999999999</v>
      </c>
      <c r="FE48" s="1">
        <v>32.114800000000002</v>
      </c>
      <c r="FF48" s="1">
        <v>32.147599999999997</v>
      </c>
      <c r="FG48" s="1">
        <v>20.6142</v>
      </c>
      <c r="FH48" s="1">
        <v>100</v>
      </c>
      <c r="FI48" s="1">
        <v>0</v>
      </c>
      <c r="FJ48" s="1">
        <v>-999.9</v>
      </c>
      <c r="FK48" s="1">
        <v>400</v>
      </c>
      <c r="FL48" s="1">
        <v>63.4848</v>
      </c>
      <c r="FM48" s="1">
        <v>101.285</v>
      </c>
      <c r="FN48" s="1">
        <v>100.54900000000001</v>
      </c>
    </row>
    <row r="49" spans="1:170" ht="15.75" customHeight="1" x14ac:dyDescent="0.25">
      <c r="A49" s="1">
        <v>33</v>
      </c>
      <c r="B49" s="1">
        <v>1607549450.5</v>
      </c>
      <c r="C49" s="1">
        <v>8393.5</v>
      </c>
      <c r="D49" s="1" t="s">
        <v>420</v>
      </c>
      <c r="E49" s="1" t="s">
        <v>421</v>
      </c>
      <c r="F49" s="1" t="s">
        <v>422</v>
      </c>
      <c r="G49" s="1" t="s">
        <v>297</v>
      </c>
      <c r="H49" s="1">
        <v>1607549442.75</v>
      </c>
      <c r="I49" s="1">
        <f t="shared" si="0"/>
        <v>3.4403374566883646E-3</v>
      </c>
      <c r="J49" s="1">
        <f t="shared" si="1"/>
        <v>6.3551924544739382</v>
      </c>
      <c r="K49" s="1">
        <f t="shared" si="2"/>
        <v>390.74933333333303</v>
      </c>
      <c r="L49" s="1">
        <f t="shared" si="3"/>
        <v>201.39666236710235</v>
      </c>
      <c r="M49" s="1">
        <f t="shared" si="4"/>
        <v>20.475624514857174</v>
      </c>
      <c r="N49" s="1">
        <f t="shared" si="5"/>
        <v>39.726758798913487</v>
      </c>
      <c r="O49" s="1">
        <f t="shared" si="6"/>
        <v>6.2936905919950159E-2</v>
      </c>
      <c r="P49" s="1">
        <f t="shared" si="7"/>
        <v>2.9604280701959991</v>
      </c>
      <c r="Q49" s="1">
        <f t="shared" si="8"/>
        <v>6.2202928826850239E-2</v>
      </c>
      <c r="R49" s="1">
        <f t="shared" si="9"/>
        <v>3.8942062138680393E-2</v>
      </c>
      <c r="S49" s="1">
        <f t="shared" si="10"/>
        <v>231.29184123755564</v>
      </c>
      <c r="T49" s="1">
        <f t="shared" si="11"/>
        <v>36.314816226308118</v>
      </c>
      <c r="U49" s="1">
        <f t="shared" si="12"/>
        <v>35.763306666666701</v>
      </c>
      <c r="V49" s="1">
        <f t="shared" si="13"/>
        <v>5.8915554455124877</v>
      </c>
      <c r="W49" s="1">
        <f t="shared" si="14"/>
        <v>7.4933455565681442</v>
      </c>
      <c r="X49" s="1">
        <f t="shared" si="15"/>
        <v>0.44365957463534272</v>
      </c>
      <c r="Y49" s="1">
        <f t="shared" si="16"/>
        <v>5.9207142028364315</v>
      </c>
      <c r="Z49" s="1">
        <f t="shared" si="17"/>
        <v>5.4478958708771446</v>
      </c>
      <c r="AA49" s="1">
        <f t="shared" si="18"/>
        <v>-151.71888183995688</v>
      </c>
      <c r="AB49" s="1">
        <f t="shared" si="19"/>
        <v>14.312628990766749</v>
      </c>
      <c r="AC49" s="1">
        <f t="shared" si="20"/>
        <v>1.1380002488217282</v>
      </c>
      <c r="AD49" s="1">
        <f t="shared" si="21"/>
        <v>95.023588637187245</v>
      </c>
      <c r="AE49" s="1">
        <v>24</v>
      </c>
      <c r="AF49" s="1">
        <v>5</v>
      </c>
      <c r="AG49" s="1">
        <f t="shared" si="22"/>
        <v>1</v>
      </c>
      <c r="AH49" s="1">
        <f t="shared" si="23"/>
        <v>0</v>
      </c>
      <c r="AI49" s="1">
        <f t="shared" si="24"/>
        <v>52266.772744540307</v>
      </c>
      <c r="AJ49" s="1" t="s">
        <v>263</v>
      </c>
      <c r="AK49" s="1">
        <v>715.47692307692296</v>
      </c>
      <c r="AL49" s="1">
        <v>3262.08</v>
      </c>
      <c r="AM49" s="1">
        <f t="shared" si="25"/>
        <v>2546.603076923077</v>
      </c>
      <c r="AN49" s="1">
        <f t="shared" si="26"/>
        <v>0.78066849277855754</v>
      </c>
      <c r="AO49" s="1">
        <v>-0.57774747981622299</v>
      </c>
      <c r="AP49" s="1" t="s">
        <v>423</v>
      </c>
      <c r="AQ49" s="1">
        <v>770.13368000000003</v>
      </c>
      <c r="AR49" s="1">
        <v>970.22</v>
      </c>
      <c r="AS49" s="1">
        <f t="shared" si="27"/>
        <v>0.20622778338933434</v>
      </c>
      <c r="AT49" s="1">
        <v>0.5</v>
      </c>
      <c r="AU49" s="1">
        <f t="shared" si="28"/>
        <v>1180.1882318534224</v>
      </c>
      <c r="AV49" s="1">
        <f t="shared" si="29"/>
        <v>6.3551924544739382</v>
      </c>
      <c r="AW49" s="1">
        <f t="shared" si="30"/>
        <v>121.69380151865454</v>
      </c>
      <c r="AX49" s="1">
        <f t="shared" si="31"/>
        <v>0.37227639092164666</v>
      </c>
      <c r="AY49" s="1">
        <f t="shared" si="32"/>
        <v>5.8744357443747345E-3</v>
      </c>
      <c r="AZ49" s="1">
        <f t="shared" si="33"/>
        <v>2.3622065098637419</v>
      </c>
      <c r="BA49" s="1" t="s">
        <v>424</v>
      </c>
      <c r="BB49" s="1">
        <v>609.03</v>
      </c>
      <c r="BC49" s="1">
        <f t="shared" si="34"/>
        <v>361.19000000000005</v>
      </c>
      <c r="BD49" s="1">
        <f t="shared" si="35"/>
        <v>0.55396417398045339</v>
      </c>
      <c r="BE49" s="1">
        <f t="shared" si="36"/>
        <v>0.86385857786321385</v>
      </c>
      <c r="BF49" s="1">
        <f t="shared" si="37"/>
        <v>0.78544360230216825</v>
      </c>
      <c r="BG49" s="1">
        <f t="shared" si="38"/>
        <v>0.89996749818158961</v>
      </c>
      <c r="BH49" s="1">
        <f t="shared" si="39"/>
        <v>1400.0036666666699</v>
      </c>
      <c r="BI49" s="1">
        <f t="shared" si="40"/>
        <v>1180.1882318534224</v>
      </c>
      <c r="BJ49" s="1">
        <f t="shared" si="41"/>
        <v>0.84298938635166887</v>
      </c>
      <c r="BK49" s="1">
        <f t="shared" si="42"/>
        <v>0.19597877270333749</v>
      </c>
      <c r="BL49" s="1">
        <v>6</v>
      </c>
      <c r="BM49" s="1">
        <v>0.5</v>
      </c>
      <c r="BN49" s="1" t="s">
        <v>266</v>
      </c>
      <c r="BO49" s="1">
        <v>2</v>
      </c>
      <c r="BP49" s="1">
        <v>1607549442.75</v>
      </c>
      <c r="BQ49" s="1">
        <v>390.74933333333303</v>
      </c>
      <c r="BR49" s="1">
        <v>399.98843333333298</v>
      </c>
      <c r="BS49" s="1">
        <v>4.3638013333333303</v>
      </c>
      <c r="BT49" s="1">
        <v>0.25354646666666703</v>
      </c>
      <c r="BU49" s="1">
        <v>388.2672</v>
      </c>
      <c r="BV49" s="1">
        <v>4.36295066666667</v>
      </c>
      <c r="BW49" s="1">
        <v>500.01636666666701</v>
      </c>
      <c r="BX49" s="1">
        <v>101.5682</v>
      </c>
      <c r="BY49" s="1">
        <v>9.9942233333333297E-2</v>
      </c>
      <c r="BZ49" s="1">
        <v>35.852983333333299</v>
      </c>
      <c r="CA49" s="1">
        <v>35.763306666666701</v>
      </c>
      <c r="CB49" s="1">
        <v>999.9</v>
      </c>
      <c r="CC49" s="1">
        <v>0</v>
      </c>
      <c r="CD49" s="1">
        <v>0</v>
      </c>
      <c r="CE49" s="1">
        <v>10019.957</v>
      </c>
      <c r="CF49" s="1">
        <v>0</v>
      </c>
      <c r="CG49" s="1">
        <v>385.48276666666698</v>
      </c>
      <c r="CH49" s="1">
        <v>1400.0036666666699</v>
      </c>
      <c r="CI49" s="1">
        <v>0.89999523333333298</v>
      </c>
      <c r="CJ49" s="1">
        <v>0.10000476666666699</v>
      </c>
      <c r="CK49" s="1">
        <v>0</v>
      </c>
      <c r="CL49" s="1">
        <v>770.85243333333301</v>
      </c>
      <c r="CM49" s="1">
        <v>4.9993800000000004</v>
      </c>
      <c r="CN49" s="1">
        <v>10779.996666666701</v>
      </c>
      <c r="CO49" s="1">
        <v>11164.3433333333</v>
      </c>
      <c r="CP49" s="1">
        <v>45.974800000000002</v>
      </c>
      <c r="CQ49" s="1">
        <v>47.686999999999998</v>
      </c>
      <c r="CR49" s="1">
        <v>46.420466666666698</v>
      </c>
      <c r="CS49" s="1">
        <v>47.932866666666598</v>
      </c>
      <c r="CT49" s="1">
        <v>48.2582666666667</v>
      </c>
      <c r="CU49" s="1">
        <v>1255.49866666667</v>
      </c>
      <c r="CV49" s="1">
        <v>139.505</v>
      </c>
      <c r="CW49" s="1">
        <v>0</v>
      </c>
      <c r="CX49" s="1">
        <v>101.39999985694899</v>
      </c>
      <c r="CY49" s="1">
        <v>0</v>
      </c>
      <c r="CZ49" s="1">
        <v>770.13368000000003</v>
      </c>
      <c r="DA49" s="1">
        <v>-138.65469252770299</v>
      </c>
      <c r="DB49" s="1">
        <v>-1869.6615413105301</v>
      </c>
      <c r="DC49" s="1">
        <v>10770.328</v>
      </c>
      <c r="DD49" s="1">
        <v>15</v>
      </c>
      <c r="DE49" s="1">
        <v>1607548932.5999999</v>
      </c>
      <c r="DF49" s="1" t="s">
        <v>406</v>
      </c>
      <c r="DG49" s="1">
        <v>1607548910.5999999</v>
      </c>
      <c r="DH49" s="1">
        <v>1607548932.5999999</v>
      </c>
      <c r="DI49" s="1">
        <v>6</v>
      </c>
      <c r="DJ49" s="1">
        <v>6.8000000000000005E-2</v>
      </c>
      <c r="DK49" s="1">
        <v>-3.0000000000000001E-3</v>
      </c>
      <c r="DL49" s="1">
        <v>2.4820000000000002</v>
      </c>
      <c r="DM49" s="1">
        <v>1E-3</v>
      </c>
      <c r="DN49" s="1">
        <v>400</v>
      </c>
      <c r="DO49" s="1">
        <v>0</v>
      </c>
      <c r="DP49" s="1">
        <v>7.0000000000000007E-2</v>
      </c>
      <c r="DQ49" s="1">
        <v>0.01</v>
      </c>
      <c r="DR49" s="1">
        <v>6.35202905523313</v>
      </c>
      <c r="DS49" s="1">
        <v>0.193548871351607</v>
      </c>
      <c r="DT49" s="1">
        <v>3.2747142517719603E-2</v>
      </c>
      <c r="DU49" s="1">
        <v>1</v>
      </c>
      <c r="DV49" s="1">
        <v>-9.2396138709677391</v>
      </c>
      <c r="DW49" s="1">
        <v>1.42248387096887E-2</v>
      </c>
      <c r="DX49" s="1">
        <v>3.4479803127705003E-2</v>
      </c>
      <c r="DY49" s="1">
        <v>1</v>
      </c>
      <c r="DZ49" s="1">
        <v>4.1182670967741899</v>
      </c>
      <c r="EA49" s="1">
        <v>-0.61691758064516899</v>
      </c>
      <c r="EB49" s="1">
        <v>4.6133866378780301E-2</v>
      </c>
      <c r="EC49" s="1">
        <v>0</v>
      </c>
      <c r="ED49" s="1">
        <v>2</v>
      </c>
      <c r="EE49" s="1">
        <v>3</v>
      </c>
      <c r="EF49" s="1" t="s">
        <v>273</v>
      </c>
      <c r="EG49" s="1">
        <v>100</v>
      </c>
      <c r="EH49" s="1">
        <v>100</v>
      </c>
      <c r="EI49" s="1">
        <v>2.4820000000000002</v>
      </c>
      <c r="EJ49" s="1">
        <v>8.0000000000000004E-4</v>
      </c>
      <c r="EK49" s="1">
        <v>2.4820952380951602</v>
      </c>
      <c r="EL49" s="1">
        <v>0</v>
      </c>
      <c r="EM49" s="1">
        <v>0</v>
      </c>
      <c r="EN49" s="1">
        <v>0</v>
      </c>
      <c r="EO49" s="1">
        <v>8.5123809523807202E-4</v>
      </c>
      <c r="EP49" s="1">
        <v>0</v>
      </c>
      <c r="EQ49" s="1">
        <v>0</v>
      </c>
      <c r="ER49" s="1">
        <v>0</v>
      </c>
      <c r="ES49" s="1">
        <v>-1</v>
      </c>
      <c r="ET49" s="1">
        <v>-1</v>
      </c>
      <c r="EU49" s="1">
        <v>-1</v>
      </c>
      <c r="EV49" s="1">
        <v>-1</v>
      </c>
      <c r="EW49" s="1">
        <v>9</v>
      </c>
      <c r="EX49" s="1">
        <v>8.6</v>
      </c>
      <c r="EY49" s="1">
        <v>2</v>
      </c>
      <c r="EZ49" s="1">
        <v>453.18200000000002</v>
      </c>
      <c r="FA49" s="1">
        <v>502.94900000000001</v>
      </c>
      <c r="FB49" s="1">
        <v>34.877800000000001</v>
      </c>
      <c r="FC49" s="1">
        <v>32.646099999999997</v>
      </c>
      <c r="FD49" s="1">
        <v>30.000399999999999</v>
      </c>
      <c r="FE49" s="1">
        <v>32.227800000000002</v>
      </c>
      <c r="FF49" s="1">
        <v>32.256999999999998</v>
      </c>
      <c r="FG49" s="1">
        <v>20.613399999999999</v>
      </c>
      <c r="FH49" s="1">
        <v>100</v>
      </c>
      <c r="FI49" s="1">
        <v>0</v>
      </c>
      <c r="FJ49" s="1">
        <v>-999.9</v>
      </c>
      <c r="FK49" s="1">
        <v>400</v>
      </c>
      <c r="FL49" s="1">
        <v>63.4848</v>
      </c>
      <c r="FM49" s="1">
        <v>101.27800000000001</v>
      </c>
      <c r="FN49" s="1">
        <v>100.54600000000001</v>
      </c>
    </row>
    <row r="50" spans="1:170" ht="15.75" customHeight="1" x14ac:dyDescent="0.25">
      <c r="A50" s="1">
        <v>34</v>
      </c>
      <c r="B50" s="1">
        <v>1607549583</v>
      </c>
      <c r="C50" s="1">
        <v>8526</v>
      </c>
      <c r="D50" s="1" t="s">
        <v>425</v>
      </c>
      <c r="E50" s="1" t="s">
        <v>426</v>
      </c>
      <c r="F50" s="1" t="s">
        <v>422</v>
      </c>
      <c r="G50" s="1" t="s">
        <v>297</v>
      </c>
      <c r="H50" s="1">
        <v>1607549575</v>
      </c>
      <c r="I50" s="1">
        <f t="shared" si="0"/>
        <v>2.3019375323111327E-3</v>
      </c>
      <c r="J50" s="1">
        <f t="shared" si="1"/>
        <v>4.4825343959820199</v>
      </c>
      <c r="K50" s="1">
        <f t="shared" si="2"/>
        <v>393.518709677419</v>
      </c>
      <c r="L50" s="1">
        <f t="shared" si="3"/>
        <v>190.7094465962283</v>
      </c>
      <c r="M50" s="1">
        <f t="shared" si="4"/>
        <v>19.388331541455869</v>
      </c>
      <c r="N50" s="1">
        <f t="shared" si="5"/>
        <v>40.006781767582417</v>
      </c>
      <c r="O50" s="1">
        <f t="shared" si="6"/>
        <v>4.0936139830364683E-2</v>
      </c>
      <c r="P50" s="1">
        <f t="shared" si="7"/>
        <v>2.9569871436739317</v>
      </c>
      <c r="Q50" s="1">
        <f t="shared" si="8"/>
        <v>4.0623891012248531E-2</v>
      </c>
      <c r="R50" s="1">
        <f t="shared" si="9"/>
        <v>2.5417787520375497E-2</v>
      </c>
      <c r="S50" s="1">
        <f t="shared" si="10"/>
        <v>231.28659891433711</v>
      </c>
      <c r="T50" s="1">
        <f t="shared" si="11"/>
        <v>36.644601521515455</v>
      </c>
      <c r="U50" s="1">
        <f t="shared" si="12"/>
        <v>35.7602774193548</v>
      </c>
      <c r="V50" s="1">
        <f t="shared" si="13"/>
        <v>5.890572654851348</v>
      </c>
      <c r="W50" s="1">
        <f t="shared" si="14"/>
        <v>5.1466659396994556</v>
      </c>
      <c r="X50" s="1">
        <f t="shared" si="15"/>
        <v>0.30535134173818473</v>
      </c>
      <c r="Y50" s="1">
        <f t="shared" si="16"/>
        <v>5.9329932293218945</v>
      </c>
      <c r="Z50" s="1">
        <f t="shared" si="17"/>
        <v>5.5852213131131636</v>
      </c>
      <c r="AA50" s="1">
        <f t="shared" si="18"/>
        <v>-101.51544517492096</v>
      </c>
      <c r="AB50" s="1">
        <f t="shared" si="19"/>
        <v>20.780789170502747</v>
      </c>
      <c r="AC50" s="1">
        <f t="shared" si="20"/>
        <v>1.6544859989038037</v>
      </c>
      <c r="AD50" s="1">
        <f t="shared" si="21"/>
        <v>152.20642890882269</v>
      </c>
      <c r="AE50" s="1">
        <v>10</v>
      </c>
      <c r="AF50" s="1">
        <v>2</v>
      </c>
      <c r="AG50" s="1">
        <f t="shared" si="22"/>
        <v>1</v>
      </c>
      <c r="AH50" s="1">
        <f t="shared" si="23"/>
        <v>0</v>
      </c>
      <c r="AI50" s="1">
        <f t="shared" si="24"/>
        <v>52162.620535898386</v>
      </c>
      <c r="AJ50" s="1" t="s">
        <v>263</v>
      </c>
      <c r="AK50" s="1">
        <v>715.47692307692296</v>
      </c>
      <c r="AL50" s="1">
        <v>3262.08</v>
      </c>
      <c r="AM50" s="1">
        <f t="shared" si="25"/>
        <v>2546.603076923077</v>
      </c>
      <c r="AN50" s="1">
        <f t="shared" si="26"/>
        <v>0.78066849277855754</v>
      </c>
      <c r="AO50" s="1">
        <v>-0.57774747981622299</v>
      </c>
      <c r="AP50" s="1" t="s">
        <v>427</v>
      </c>
      <c r="AQ50" s="1">
        <v>1041.297</v>
      </c>
      <c r="AR50" s="1">
        <v>1211.22</v>
      </c>
      <c r="AS50" s="1">
        <f t="shared" si="27"/>
        <v>0.14029078119581906</v>
      </c>
      <c r="AT50" s="1">
        <v>0.5</v>
      </c>
      <c r="AU50" s="1">
        <f t="shared" si="28"/>
        <v>1180.1605083050824</v>
      </c>
      <c r="AV50" s="1">
        <f t="shared" si="29"/>
        <v>4.4825343959820199</v>
      </c>
      <c r="AW50" s="1">
        <f t="shared" si="30"/>
        <v>82.782819823287454</v>
      </c>
      <c r="AX50" s="1">
        <f t="shared" si="31"/>
        <v>0.39276101781674677</v>
      </c>
      <c r="AY50" s="1">
        <f t="shared" si="32"/>
        <v>4.2877912285555929E-3</v>
      </c>
      <c r="AZ50" s="1">
        <f t="shared" si="33"/>
        <v>1.6932184078862631</v>
      </c>
      <c r="BA50" s="1" t="s">
        <v>428</v>
      </c>
      <c r="BB50" s="1">
        <v>735.5</v>
      </c>
      <c r="BC50" s="1">
        <f t="shared" si="34"/>
        <v>475.72</v>
      </c>
      <c r="BD50" s="1">
        <f t="shared" si="35"/>
        <v>0.35719120491045153</v>
      </c>
      <c r="BE50" s="1">
        <f t="shared" si="36"/>
        <v>0.81171385825899034</v>
      </c>
      <c r="BF50" s="1">
        <f t="shared" si="37"/>
        <v>0.34276424202362876</v>
      </c>
      <c r="BG50" s="1">
        <f t="shared" si="38"/>
        <v>0.80533162728992813</v>
      </c>
      <c r="BH50" s="1">
        <f t="shared" si="39"/>
        <v>1399.9706451612899</v>
      </c>
      <c r="BI50" s="1">
        <f t="shared" si="40"/>
        <v>1180.1605083050824</v>
      </c>
      <c r="BJ50" s="1">
        <f t="shared" si="41"/>
        <v>0.84298946723209089</v>
      </c>
      <c r="BK50" s="1">
        <f t="shared" si="42"/>
        <v>0.19597893446418169</v>
      </c>
      <c r="BL50" s="1">
        <v>6</v>
      </c>
      <c r="BM50" s="1">
        <v>0.5</v>
      </c>
      <c r="BN50" s="1" t="s">
        <v>266</v>
      </c>
      <c r="BO50" s="1">
        <v>2</v>
      </c>
      <c r="BP50" s="1">
        <v>1607549575</v>
      </c>
      <c r="BQ50" s="1">
        <v>393.518709677419</v>
      </c>
      <c r="BR50" s="1">
        <v>399.98467741935502</v>
      </c>
      <c r="BS50" s="1">
        <v>3.0035274193548398</v>
      </c>
      <c r="BT50" s="1">
        <v>0.24954174193548401</v>
      </c>
      <c r="BU50" s="1">
        <v>391.32170967741899</v>
      </c>
      <c r="BV50" s="1">
        <v>2.99752741935484</v>
      </c>
      <c r="BW50" s="1">
        <v>500.00774193548398</v>
      </c>
      <c r="BX50" s="1">
        <v>101.564290322581</v>
      </c>
      <c r="BY50" s="1">
        <v>9.9952783870967704E-2</v>
      </c>
      <c r="BZ50" s="1">
        <v>35.8906322580645</v>
      </c>
      <c r="CA50" s="1">
        <v>35.7602774193548</v>
      </c>
      <c r="CB50" s="1">
        <v>999.9</v>
      </c>
      <c r="CC50" s="1">
        <v>0</v>
      </c>
      <c r="CD50" s="1">
        <v>0</v>
      </c>
      <c r="CE50" s="1">
        <v>10000.8074193548</v>
      </c>
      <c r="CF50" s="1">
        <v>0</v>
      </c>
      <c r="CG50" s="1">
        <v>382.287225806452</v>
      </c>
      <c r="CH50" s="1">
        <v>1399.9706451612899</v>
      </c>
      <c r="CI50" s="1">
        <v>0.89999406451612896</v>
      </c>
      <c r="CJ50" s="1">
        <v>0.10000591612903199</v>
      </c>
      <c r="CK50" s="1">
        <v>0</v>
      </c>
      <c r="CL50" s="1">
        <v>1045.89612903226</v>
      </c>
      <c r="CM50" s="1">
        <v>4.9993800000000004</v>
      </c>
      <c r="CN50" s="1">
        <v>14667.1935483871</v>
      </c>
      <c r="CO50" s="1">
        <v>11164.0774193548</v>
      </c>
      <c r="CP50" s="1">
        <v>45.743903225806399</v>
      </c>
      <c r="CQ50" s="1">
        <v>47.406999999999996</v>
      </c>
      <c r="CR50" s="1">
        <v>46.186999999999998</v>
      </c>
      <c r="CS50" s="1">
        <v>47.686999999999998</v>
      </c>
      <c r="CT50" s="1">
        <v>48.06</v>
      </c>
      <c r="CU50" s="1">
        <v>1255.4651612903201</v>
      </c>
      <c r="CV50" s="1">
        <v>139.50548387096799</v>
      </c>
      <c r="CW50" s="1">
        <v>0</v>
      </c>
      <c r="CX50" s="1">
        <v>131.40000009536701</v>
      </c>
      <c r="CY50" s="1">
        <v>0</v>
      </c>
      <c r="CZ50" s="1">
        <v>1041.297</v>
      </c>
      <c r="DA50" s="1">
        <v>-397.47076861928002</v>
      </c>
      <c r="DB50" s="1">
        <v>-5511.0692222317803</v>
      </c>
      <c r="DC50" s="1">
        <v>14603.428</v>
      </c>
      <c r="DD50" s="1">
        <v>15</v>
      </c>
      <c r="DE50" s="1">
        <v>1607549616</v>
      </c>
      <c r="DF50" s="1" t="s">
        <v>429</v>
      </c>
      <c r="DG50" s="1">
        <v>1607549600.5</v>
      </c>
      <c r="DH50" s="1">
        <v>1607549616</v>
      </c>
      <c r="DI50" s="1">
        <v>7</v>
      </c>
      <c r="DJ50" s="1">
        <v>-0.28499999999999998</v>
      </c>
      <c r="DK50" s="1">
        <v>5.0000000000000001E-3</v>
      </c>
      <c r="DL50" s="1">
        <v>2.1970000000000001</v>
      </c>
      <c r="DM50" s="1">
        <v>6.0000000000000001E-3</v>
      </c>
      <c r="DN50" s="1">
        <v>400</v>
      </c>
      <c r="DO50" s="1">
        <v>0</v>
      </c>
      <c r="DP50" s="1">
        <v>0.2</v>
      </c>
      <c r="DQ50" s="1">
        <v>0.03</v>
      </c>
      <c r="DR50" s="1">
        <v>4.2446265326516599</v>
      </c>
      <c r="DS50" s="1">
        <v>0.38919863901887503</v>
      </c>
      <c r="DT50" s="1">
        <v>3.5329630672341399E-2</v>
      </c>
      <c r="DU50" s="1">
        <v>1</v>
      </c>
      <c r="DV50" s="1">
        <v>-6.1808316129032299</v>
      </c>
      <c r="DW50" s="1">
        <v>-0.44332016129032398</v>
      </c>
      <c r="DX50" s="1">
        <v>4.13133997708292E-2</v>
      </c>
      <c r="DY50" s="1">
        <v>0</v>
      </c>
      <c r="DZ50" s="1">
        <v>2.7488377419354801</v>
      </c>
      <c r="EA50" s="1">
        <v>-3.7367419354847997E-2</v>
      </c>
      <c r="EB50" s="1">
        <v>2.8681045889929701E-3</v>
      </c>
      <c r="EC50" s="1">
        <v>1</v>
      </c>
      <c r="ED50" s="1">
        <v>2</v>
      </c>
      <c r="EE50" s="1">
        <v>3</v>
      </c>
      <c r="EF50" s="1" t="s">
        <v>273</v>
      </c>
      <c r="EG50" s="1">
        <v>100</v>
      </c>
      <c r="EH50" s="1">
        <v>100</v>
      </c>
      <c r="EI50" s="1">
        <v>2.1970000000000001</v>
      </c>
      <c r="EJ50" s="1">
        <v>6.0000000000000001E-3</v>
      </c>
      <c r="EK50" s="1">
        <v>2.4820952380951602</v>
      </c>
      <c r="EL50" s="1">
        <v>0</v>
      </c>
      <c r="EM50" s="1">
        <v>0</v>
      </c>
      <c r="EN50" s="1">
        <v>0</v>
      </c>
      <c r="EO50" s="1">
        <v>8.5123809523807202E-4</v>
      </c>
      <c r="EP50" s="1">
        <v>0</v>
      </c>
      <c r="EQ50" s="1">
        <v>0</v>
      </c>
      <c r="ER50" s="1">
        <v>0</v>
      </c>
      <c r="ES50" s="1">
        <v>-1</v>
      </c>
      <c r="ET50" s="1">
        <v>-1</v>
      </c>
      <c r="EU50" s="1">
        <v>-1</v>
      </c>
      <c r="EV50" s="1">
        <v>-1</v>
      </c>
      <c r="EW50" s="1">
        <v>11.2</v>
      </c>
      <c r="EX50" s="1">
        <v>10.8</v>
      </c>
      <c r="EY50" s="1">
        <v>2</v>
      </c>
      <c r="EZ50" s="1">
        <v>469.63</v>
      </c>
      <c r="FA50" s="1">
        <v>503.49299999999999</v>
      </c>
      <c r="FB50" s="1">
        <v>34.890300000000003</v>
      </c>
      <c r="FC50" s="1">
        <v>32.6753</v>
      </c>
      <c r="FD50" s="1">
        <v>29.9999</v>
      </c>
      <c r="FE50" s="1">
        <v>32.262700000000002</v>
      </c>
      <c r="FF50" s="1">
        <v>32.288499999999999</v>
      </c>
      <c r="FG50" s="1">
        <v>20.614799999999999</v>
      </c>
      <c r="FH50" s="1">
        <v>100</v>
      </c>
      <c r="FI50" s="1">
        <v>0</v>
      </c>
      <c r="FJ50" s="1">
        <v>-999.9</v>
      </c>
      <c r="FK50" s="1">
        <v>400</v>
      </c>
      <c r="FL50" s="1">
        <v>63.4848</v>
      </c>
      <c r="FM50" s="1">
        <v>101.28700000000001</v>
      </c>
      <c r="FN50" s="1">
        <v>100.55200000000001</v>
      </c>
    </row>
    <row r="51" spans="1:170" ht="15.75" customHeight="1" x14ac:dyDescent="0.25">
      <c r="A51" s="1">
        <v>35</v>
      </c>
      <c r="B51" s="1">
        <v>1607549761.5</v>
      </c>
      <c r="C51" s="1">
        <v>8704.5</v>
      </c>
      <c r="D51" s="1" t="s">
        <v>430</v>
      </c>
      <c r="E51" s="1" t="s">
        <v>431</v>
      </c>
      <c r="F51" s="1" t="s">
        <v>296</v>
      </c>
      <c r="G51" s="1" t="s">
        <v>432</v>
      </c>
      <c r="H51" s="1">
        <v>1607549753.75</v>
      </c>
      <c r="I51" s="1">
        <f t="shared" si="0"/>
        <v>9.0865373555817583E-4</v>
      </c>
      <c r="J51" s="1">
        <f t="shared" si="1"/>
        <v>0.40032388196505686</v>
      </c>
      <c r="K51" s="1">
        <f t="shared" si="2"/>
        <v>399.10750000000002</v>
      </c>
      <c r="L51" s="1">
        <f t="shared" si="3"/>
        <v>322.15682859342337</v>
      </c>
      <c r="M51" s="1">
        <f t="shared" si="4"/>
        <v>32.750068138183828</v>
      </c>
      <c r="N51" s="1">
        <f t="shared" si="5"/>
        <v>40.572779029794049</v>
      </c>
      <c r="O51" s="1">
        <f t="shared" si="6"/>
        <v>1.5174208523228112E-2</v>
      </c>
      <c r="P51" s="1">
        <f t="shared" si="7"/>
        <v>2.9561395398519492</v>
      </c>
      <c r="Q51" s="1">
        <f t="shared" si="8"/>
        <v>1.5131068602014939E-2</v>
      </c>
      <c r="R51" s="1">
        <f t="shared" si="9"/>
        <v>9.4607835371462827E-3</v>
      </c>
      <c r="S51" s="1">
        <f t="shared" si="10"/>
        <v>231.28931340740363</v>
      </c>
      <c r="T51" s="1">
        <f t="shared" si="11"/>
        <v>37.099090595178019</v>
      </c>
      <c r="U51" s="1">
        <f t="shared" si="12"/>
        <v>36.260576666666701</v>
      </c>
      <c r="V51" s="1">
        <f t="shared" si="13"/>
        <v>6.0548305076821993</v>
      </c>
      <c r="W51" s="1">
        <f t="shared" si="14"/>
        <v>2.278055580568271</v>
      </c>
      <c r="X51" s="1">
        <f t="shared" si="15"/>
        <v>0.13588189490760538</v>
      </c>
      <c r="Y51" s="1">
        <f t="shared" si="16"/>
        <v>5.9648191232326759</v>
      </c>
      <c r="Z51" s="1">
        <f t="shared" si="17"/>
        <v>5.9189486127745941</v>
      </c>
      <c r="AA51" s="1">
        <f t="shared" si="18"/>
        <v>-40.071629738115554</v>
      </c>
      <c r="AB51" s="1">
        <f t="shared" si="19"/>
        <v>-43.456860715854845</v>
      </c>
      <c r="AC51" s="1">
        <f t="shared" si="20"/>
        <v>-3.4709142934005142</v>
      </c>
      <c r="AD51" s="1">
        <f t="shared" si="21"/>
        <v>144.28990866003272</v>
      </c>
      <c r="AE51" s="1">
        <v>0</v>
      </c>
      <c r="AF51" s="1">
        <v>0</v>
      </c>
      <c r="AG51" s="1">
        <f t="shared" si="22"/>
        <v>1</v>
      </c>
      <c r="AH51" s="1">
        <f t="shared" si="23"/>
        <v>0</v>
      </c>
      <c r="AI51" s="1">
        <f t="shared" si="24"/>
        <v>52122.037132098951</v>
      </c>
      <c r="AJ51" s="1" t="s">
        <v>263</v>
      </c>
      <c r="AK51" s="1">
        <v>715.47692307692296</v>
      </c>
      <c r="AL51" s="1">
        <v>3262.08</v>
      </c>
      <c r="AM51" s="1">
        <f t="shared" si="25"/>
        <v>2546.603076923077</v>
      </c>
      <c r="AN51" s="1">
        <f t="shared" si="26"/>
        <v>0.78066849277855754</v>
      </c>
      <c r="AO51" s="1">
        <v>-0.57774747981622299</v>
      </c>
      <c r="AP51" s="1" t="s">
        <v>433</v>
      </c>
      <c r="AQ51" s="1">
        <v>604.86699999999996</v>
      </c>
      <c r="AR51" s="1">
        <v>673.17</v>
      </c>
      <c r="AS51" s="1">
        <f t="shared" si="27"/>
        <v>0.10146471173700555</v>
      </c>
      <c r="AT51" s="1">
        <v>0.5</v>
      </c>
      <c r="AU51" s="1">
        <f t="shared" si="28"/>
        <v>1180.1753088640296</v>
      </c>
      <c r="AV51" s="1">
        <f t="shared" si="29"/>
        <v>0.40032388196505686</v>
      </c>
      <c r="AW51" s="1">
        <f t="shared" si="30"/>
        <v>59.873073756510131</v>
      </c>
      <c r="AX51" s="1">
        <f t="shared" si="31"/>
        <v>0.3282231828512856</v>
      </c>
      <c r="AY51" s="1">
        <f t="shared" si="32"/>
        <v>8.2875091050897882E-4</v>
      </c>
      <c r="AZ51" s="1">
        <f t="shared" si="33"/>
        <v>3.8458487454877668</v>
      </c>
      <c r="BA51" s="1" t="s">
        <v>434</v>
      </c>
      <c r="BB51" s="1">
        <v>452.22</v>
      </c>
      <c r="BC51" s="1">
        <f t="shared" si="34"/>
        <v>220.94999999999993</v>
      </c>
      <c r="BD51" s="1">
        <f t="shared" si="35"/>
        <v>0.30913328807422502</v>
      </c>
      <c r="BE51" s="1">
        <f t="shared" si="36"/>
        <v>0.92136618906280032</v>
      </c>
      <c r="BF51" s="1">
        <f t="shared" si="37"/>
        <v>-1.6144638993436273</v>
      </c>
      <c r="BG51" s="1">
        <f t="shared" si="38"/>
        <v>1.016613080954901</v>
      </c>
      <c r="BH51" s="1">
        <f t="shared" si="39"/>
        <v>1399.98833333333</v>
      </c>
      <c r="BI51" s="1">
        <f t="shared" si="40"/>
        <v>1180.1753088640296</v>
      </c>
      <c r="BJ51" s="1">
        <f t="shared" si="41"/>
        <v>0.84298938838587878</v>
      </c>
      <c r="BK51" s="1">
        <f t="shared" si="42"/>
        <v>0.19597877677175751</v>
      </c>
      <c r="BL51" s="1">
        <v>6</v>
      </c>
      <c r="BM51" s="1">
        <v>0.5</v>
      </c>
      <c r="BN51" s="1" t="s">
        <v>266</v>
      </c>
      <c r="BO51" s="1">
        <v>2</v>
      </c>
      <c r="BP51" s="1">
        <v>1607549753.75</v>
      </c>
      <c r="BQ51" s="1">
        <v>399.10750000000002</v>
      </c>
      <c r="BR51" s="1">
        <v>400.02303333333299</v>
      </c>
      <c r="BS51" s="1">
        <v>1.3366469999999999</v>
      </c>
      <c r="BT51" s="1">
        <v>0.24776273333333301</v>
      </c>
      <c r="BU51" s="1">
        <v>396.91076666666697</v>
      </c>
      <c r="BV51" s="1">
        <v>1.330989</v>
      </c>
      <c r="BW51" s="1">
        <v>500.01963333333299</v>
      </c>
      <c r="BX51" s="1">
        <v>101.558733333333</v>
      </c>
      <c r="BY51" s="1">
        <v>0.10004038</v>
      </c>
      <c r="BZ51" s="1">
        <v>35.987900000000003</v>
      </c>
      <c r="CA51" s="1">
        <v>36.260576666666701</v>
      </c>
      <c r="CB51" s="1">
        <v>999.9</v>
      </c>
      <c r="CC51" s="1">
        <v>0</v>
      </c>
      <c r="CD51" s="1">
        <v>0</v>
      </c>
      <c r="CE51" s="1">
        <v>9996.54633333333</v>
      </c>
      <c r="CF51" s="1">
        <v>0</v>
      </c>
      <c r="CG51" s="1">
        <v>354.123533333333</v>
      </c>
      <c r="CH51" s="1">
        <v>1399.98833333333</v>
      </c>
      <c r="CI51" s="1">
        <v>0.89999589999999996</v>
      </c>
      <c r="CJ51" s="1">
        <v>0.100004146666667</v>
      </c>
      <c r="CK51" s="1">
        <v>0</v>
      </c>
      <c r="CL51" s="1">
        <v>604.92593333333298</v>
      </c>
      <c r="CM51" s="1">
        <v>4.9993800000000004</v>
      </c>
      <c r="CN51" s="1">
        <v>8502.1123333333308</v>
      </c>
      <c r="CO51" s="1">
        <v>11164.2266666667</v>
      </c>
      <c r="CP51" s="1">
        <v>46.285133333333299</v>
      </c>
      <c r="CQ51" s="1">
        <v>48.045633333333299</v>
      </c>
      <c r="CR51" s="1">
        <v>46.7747666666667</v>
      </c>
      <c r="CS51" s="1">
        <v>48.5330333333333</v>
      </c>
      <c r="CT51" s="1">
        <v>48.651866666666699</v>
      </c>
      <c r="CU51" s="1">
        <v>1255.4856666666701</v>
      </c>
      <c r="CV51" s="1">
        <v>139.50366666666699</v>
      </c>
      <c r="CW51" s="1">
        <v>0</v>
      </c>
      <c r="CX51" s="1">
        <v>177.799999952316</v>
      </c>
      <c r="CY51" s="1">
        <v>0</v>
      </c>
      <c r="CZ51" s="1">
        <v>604.86699999999996</v>
      </c>
      <c r="DA51" s="1">
        <v>-1.9756923088662</v>
      </c>
      <c r="DB51" s="1">
        <v>5.7607692180608998</v>
      </c>
      <c r="DC51" s="1">
        <v>8501.9159999999993</v>
      </c>
      <c r="DD51" s="1">
        <v>15</v>
      </c>
      <c r="DE51" s="1">
        <v>1607549616</v>
      </c>
      <c r="DF51" s="1" t="s">
        <v>429</v>
      </c>
      <c r="DG51" s="1">
        <v>1607549600.5</v>
      </c>
      <c r="DH51" s="1">
        <v>1607549616</v>
      </c>
      <c r="DI51" s="1">
        <v>7</v>
      </c>
      <c r="DJ51" s="1">
        <v>-0.28499999999999998</v>
      </c>
      <c r="DK51" s="1">
        <v>5.0000000000000001E-3</v>
      </c>
      <c r="DL51" s="1">
        <v>2.1970000000000001</v>
      </c>
      <c r="DM51" s="1">
        <v>6.0000000000000001E-3</v>
      </c>
      <c r="DN51" s="1">
        <v>400</v>
      </c>
      <c r="DO51" s="1">
        <v>0</v>
      </c>
      <c r="DP51" s="1">
        <v>0.2</v>
      </c>
      <c r="DQ51" s="1">
        <v>0.03</v>
      </c>
      <c r="DR51" s="1">
        <v>0.40155707016820802</v>
      </c>
      <c r="DS51" s="1">
        <v>-0.13639916147175801</v>
      </c>
      <c r="DT51" s="1">
        <v>1.97375785860891E-2</v>
      </c>
      <c r="DU51" s="1">
        <v>1</v>
      </c>
      <c r="DV51" s="1">
        <v>-0.91861948387096803</v>
      </c>
      <c r="DW51" s="1">
        <v>0.423239419354837</v>
      </c>
      <c r="DX51" s="1">
        <v>3.71086184893109E-2</v>
      </c>
      <c r="DY51" s="1">
        <v>0</v>
      </c>
      <c r="DZ51" s="1">
        <v>1.0961648387096801</v>
      </c>
      <c r="EA51" s="1">
        <v>-0.572365161290327</v>
      </c>
      <c r="EB51" s="1">
        <v>4.2737614381695502E-2</v>
      </c>
      <c r="EC51" s="1">
        <v>0</v>
      </c>
      <c r="ED51" s="1">
        <v>1</v>
      </c>
      <c r="EE51" s="1">
        <v>3</v>
      </c>
      <c r="EF51" s="1" t="s">
        <v>268</v>
      </c>
      <c r="EG51" s="1">
        <v>100</v>
      </c>
      <c r="EH51" s="1">
        <v>100</v>
      </c>
      <c r="EI51" s="1">
        <v>2.1970000000000001</v>
      </c>
      <c r="EJ51" s="1">
        <v>5.7000000000000002E-3</v>
      </c>
      <c r="EK51" s="1">
        <v>2.19675000000001</v>
      </c>
      <c r="EL51" s="1">
        <v>0</v>
      </c>
      <c r="EM51" s="1">
        <v>0</v>
      </c>
      <c r="EN51" s="1">
        <v>0</v>
      </c>
      <c r="EO51" s="1">
        <v>5.6570476190476197E-3</v>
      </c>
      <c r="EP51" s="1">
        <v>0</v>
      </c>
      <c r="EQ51" s="1">
        <v>0</v>
      </c>
      <c r="ER51" s="1">
        <v>0</v>
      </c>
      <c r="ES51" s="1">
        <v>-1</v>
      </c>
      <c r="ET51" s="1">
        <v>-1</v>
      </c>
      <c r="EU51" s="1">
        <v>-1</v>
      </c>
      <c r="EV51" s="1">
        <v>-1</v>
      </c>
      <c r="EW51" s="1">
        <v>2.7</v>
      </c>
      <c r="EX51" s="1">
        <v>2.4</v>
      </c>
      <c r="EY51" s="1">
        <v>2</v>
      </c>
      <c r="EZ51" s="1">
        <v>482.62799999999999</v>
      </c>
      <c r="FA51" s="1">
        <v>503.00200000000001</v>
      </c>
      <c r="FB51" s="1">
        <v>34.900300000000001</v>
      </c>
      <c r="FC51" s="1">
        <v>32.674399999999999</v>
      </c>
      <c r="FD51" s="1">
        <v>30.000299999999999</v>
      </c>
      <c r="FE51" s="1">
        <v>32.288499999999999</v>
      </c>
      <c r="FF51" s="1">
        <v>32.324199999999998</v>
      </c>
      <c r="FG51" s="1">
        <v>20.610199999999999</v>
      </c>
      <c r="FH51" s="1">
        <v>100</v>
      </c>
      <c r="FI51" s="1">
        <v>0</v>
      </c>
      <c r="FJ51" s="1">
        <v>-999.9</v>
      </c>
      <c r="FK51" s="1">
        <v>400</v>
      </c>
      <c r="FL51" s="1">
        <v>63.4848</v>
      </c>
      <c r="FM51" s="1">
        <v>101.27800000000001</v>
      </c>
      <c r="FN51" s="1">
        <v>100.54</v>
      </c>
    </row>
    <row r="52" spans="1:170" ht="15.75" customHeight="1" x14ac:dyDescent="0.25">
      <c r="A52" s="1">
        <v>36</v>
      </c>
      <c r="B52" s="1">
        <v>1607549932.5</v>
      </c>
      <c r="C52" s="1">
        <v>8875.5</v>
      </c>
      <c r="D52" s="1" t="s">
        <v>435</v>
      </c>
      <c r="E52" s="1" t="s">
        <v>436</v>
      </c>
      <c r="F52" s="1" t="s">
        <v>296</v>
      </c>
      <c r="G52" s="1" t="s">
        <v>432</v>
      </c>
      <c r="H52" s="1">
        <v>1607549924.5</v>
      </c>
      <c r="I52" s="1">
        <f t="shared" si="0"/>
        <v>8.9462576956515652E-4</v>
      </c>
      <c r="J52" s="1">
        <f t="shared" si="1"/>
        <v>1.50247802428607</v>
      </c>
      <c r="K52" s="1">
        <f t="shared" si="2"/>
        <v>397.775483870968</v>
      </c>
      <c r="L52" s="1">
        <f t="shared" si="3"/>
        <v>210.30607071189243</v>
      </c>
      <c r="M52" s="1">
        <f t="shared" si="4"/>
        <v>21.377700616543589</v>
      </c>
      <c r="N52" s="1">
        <f t="shared" si="5"/>
        <v>40.434045379715506</v>
      </c>
      <c r="O52" s="1">
        <f t="shared" si="6"/>
        <v>1.5181669845988096E-2</v>
      </c>
      <c r="P52" s="1">
        <f t="shared" si="7"/>
        <v>2.958345495769942</v>
      </c>
      <c r="Q52" s="1">
        <f t="shared" si="8"/>
        <v>1.513851965580724E-2</v>
      </c>
      <c r="R52" s="1">
        <f t="shared" si="9"/>
        <v>9.4654413685281227E-3</v>
      </c>
      <c r="S52" s="1">
        <f t="shared" si="10"/>
        <v>231.29154624452141</v>
      </c>
      <c r="T52" s="1">
        <f t="shared" si="11"/>
        <v>37.255644446509443</v>
      </c>
      <c r="U52" s="1">
        <f t="shared" si="12"/>
        <v>35.976503225806503</v>
      </c>
      <c r="V52" s="1">
        <f t="shared" si="13"/>
        <v>5.9610824581971773</v>
      </c>
      <c r="W52" s="1">
        <f t="shared" si="14"/>
        <v>2.2284149757286884</v>
      </c>
      <c r="X52" s="1">
        <f t="shared" si="15"/>
        <v>0.13404936125014524</v>
      </c>
      <c r="Y52" s="1">
        <f t="shared" si="16"/>
        <v>6.0154577450867874</v>
      </c>
      <c r="Z52" s="1">
        <f t="shared" si="17"/>
        <v>5.8270330969470319</v>
      </c>
      <c r="AA52" s="1">
        <f t="shared" si="18"/>
        <v>-39.452996437823401</v>
      </c>
      <c r="AB52" s="1">
        <f t="shared" si="19"/>
        <v>26.35346058919302</v>
      </c>
      <c r="AC52" s="1">
        <f t="shared" si="20"/>
        <v>2.1019611938644096</v>
      </c>
      <c r="AD52" s="1">
        <f t="shared" si="21"/>
        <v>220.29397158975544</v>
      </c>
      <c r="AE52" s="1">
        <v>3</v>
      </c>
      <c r="AF52" s="1">
        <v>1</v>
      </c>
      <c r="AG52" s="1">
        <f t="shared" si="22"/>
        <v>1</v>
      </c>
      <c r="AH52" s="1">
        <f t="shared" si="23"/>
        <v>0</v>
      </c>
      <c r="AI52" s="1">
        <f t="shared" si="24"/>
        <v>52158.486219520026</v>
      </c>
      <c r="AJ52" s="1" t="s">
        <v>263</v>
      </c>
      <c r="AK52" s="1">
        <v>715.47692307692296</v>
      </c>
      <c r="AL52" s="1">
        <v>3262.08</v>
      </c>
      <c r="AM52" s="1">
        <f t="shared" si="25"/>
        <v>2546.603076923077</v>
      </c>
      <c r="AN52" s="1">
        <f t="shared" si="26"/>
        <v>0.78066849277855754</v>
      </c>
      <c r="AO52" s="1">
        <v>-0.57774747981622299</v>
      </c>
      <c r="AP52" s="1" t="s">
        <v>437</v>
      </c>
      <c r="AQ52" s="1">
        <v>801.01700000000005</v>
      </c>
      <c r="AR52" s="1">
        <v>926.24</v>
      </c>
      <c r="AS52" s="1">
        <f t="shared" si="27"/>
        <v>0.13519498186215229</v>
      </c>
      <c r="AT52" s="1">
        <v>0.5</v>
      </c>
      <c r="AU52" s="1">
        <f t="shared" si="28"/>
        <v>1180.1901783083681</v>
      </c>
      <c r="AV52" s="1">
        <f t="shared" si="29"/>
        <v>1.50247802428607</v>
      </c>
      <c r="AW52" s="1">
        <f t="shared" si="30"/>
        <v>79.777894875145051</v>
      </c>
      <c r="AX52" s="1">
        <f t="shared" si="31"/>
        <v>0.42229875626187596</v>
      </c>
      <c r="AY52" s="1">
        <f t="shared" si="32"/>
        <v>1.7626188917145499E-3</v>
      </c>
      <c r="AZ52" s="1">
        <f t="shared" si="33"/>
        <v>2.5218517878735534</v>
      </c>
      <c r="BA52" s="1" t="s">
        <v>438</v>
      </c>
      <c r="BB52" s="1">
        <v>535.09</v>
      </c>
      <c r="BC52" s="1">
        <f t="shared" si="34"/>
        <v>391.15</v>
      </c>
      <c r="BD52" s="1">
        <f t="shared" si="35"/>
        <v>0.32014061101879066</v>
      </c>
      <c r="BE52" s="1">
        <f t="shared" si="36"/>
        <v>0.85656346374574177</v>
      </c>
      <c r="BF52" s="1">
        <f t="shared" si="37"/>
        <v>0.59414106981225667</v>
      </c>
      <c r="BG52" s="1">
        <f t="shared" si="38"/>
        <v>0.9172375629194125</v>
      </c>
      <c r="BH52" s="1">
        <f t="shared" si="39"/>
        <v>1400.0064516129</v>
      </c>
      <c r="BI52" s="1">
        <f t="shared" si="40"/>
        <v>1180.1901783083681</v>
      </c>
      <c r="BJ52" s="1">
        <f t="shared" si="41"/>
        <v>0.84298909976358394</v>
      </c>
      <c r="BK52" s="1">
        <f t="shared" si="42"/>
        <v>0.19597819952716805</v>
      </c>
      <c r="BL52" s="1">
        <v>6</v>
      </c>
      <c r="BM52" s="1">
        <v>0.5</v>
      </c>
      <c r="BN52" s="1" t="s">
        <v>266</v>
      </c>
      <c r="BO52" s="1">
        <v>2</v>
      </c>
      <c r="BP52" s="1">
        <v>1607549924.5</v>
      </c>
      <c r="BQ52" s="1">
        <v>397.775483870968</v>
      </c>
      <c r="BR52" s="1">
        <v>400.00545161290302</v>
      </c>
      <c r="BS52" s="1">
        <v>1.31872903225806</v>
      </c>
      <c r="BT52" s="1">
        <v>0.24661216129032301</v>
      </c>
      <c r="BU52" s="1">
        <v>395.57867741935502</v>
      </c>
      <c r="BV52" s="1">
        <v>1.31307161290323</v>
      </c>
      <c r="BW52" s="1">
        <v>500.00854838709699</v>
      </c>
      <c r="BX52" s="1">
        <v>101.55048387096799</v>
      </c>
      <c r="BY52" s="1">
        <v>9.9937080645161297E-2</v>
      </c>
      <c r="BZ52" s="1">
        <v>36.141738709677398</v>
      </c>
      <c r="CA52" s="1">
        <v>35.976503225806503</v>
      </c>
      <c r="CB52" s="1">
        <v>999.9</v>
      </c>
      <c r="CC52" s="1">
        <v>0</v>
      </c>
      <c r="CD52" s="1">
        <v>0</v>
      </c>
      <c r="CE52" s="1">
        <v>10009.876774193501</v>
      </c>
      <c r="CF52" s="1">
        <v>0</v>
      </c>
      <c r="CG52" s="1">
        <v>353.98683870967699</v>
      </c>
      <c r="CH52" s="1">
        <v>1400.0064516129</v>
      </c>
      <c r="CI52" s="1">
        <v>0.90000693548387101</v>
      </c>
      <c r="CJ52" s="1">
        <v>9.9992983870967805E-2</v>
      </c>
      <c r="CK52" s="1">
        <v>0</v>
      </c>
      <c r="CL52" s="1">
        <v>801.71567741935496</v>
      </c>
      <c r="CM52" s="1">
        <v>4.9993800000000004</v>
      </c>
      <c r="CN52" s="1">
        <v>11344.435483871001</v>
      </c>
      <c r="CO52" s="1">
        <v>11164.416129032301</v>
      </c>
      <c r="CP52" s="1">
        <v>47.3445161290323</v>
      </c>
      <c r="CQ52" s="1">
        <v>49.173000000000002</v>
      </c>
      <c r="CR52" s="1">
        <v>47.895000000000003</v>
      </c>
      <c r="CS52" s="1">
        <v>49.54</v>
      </c>
      <c r="CT52" s="1">
        <v>49.649000000000001</v>
      </c>
      <c r="CU52" s="1">
        <v>1255.5148387096799</v>
      </c>
      <c r="CV52" s="1">
        <v>139.491935483871</v>
      </c>
      <c r="CW52" s="1">
        <v>0</v>
      </c>
      <c r="CX52" s="1">
        <v>170.09999990463299</v>
      </c>
      <c r="CY52" s="1">
        <v>0</v>
      </c>
      <c r="CZ52" s="1">
        <v>801.01700000000005</v>
      </c>
      <c r="DA52" s="1">
        <v>-87.622290483286804</v>
      </c>
      <c r="DB52" s="1">
        <v>-1218.5572632885601</v>
      </c>
      <c r="DC52" s="1">
        <v>11335.2846153846</v>
      </c>
      <c r="DD52" s="1">
        <v>15</v>
      </c>
      <c r="DE52" s="1">
        <v>1607549616</v>
      </c>
      <c r="DF52" s="1" t="s">
        <v>429</v>
      </c>
      <c r="DG52" s="1">
        <v>1607549600.5</v>
      </c>
      <c r="DH52" s="1">
        <v>1607549616</v>
      </c>
      <c r="DI52" s="1">
        <v>7</v>
      </c>
      <c r="DJ52" s="1">
        <v>-0.28499999999999998</v>
      </c>
      <c r="DK52" s="1">
        <v>5.0000000000000001E-3</v>
      </c>
      <c r="DL52" s="1">
        <v>2.1970000000000001</v>
      </c>
      <c r="DM52" s="1">
        <v>6.0000000000000001E-3</v>
      </c>
      <c r="DN52" s="1">
        <v>400</v>
      </c>
      <c r="DO52" s="1">
        <v>0</v>
      </c>
      <c r="DP52" s="1">
        <v>0.2</v>
      </c>
      <c r="DQ52" s="1">
        <v>0.03</v>
      </c>
      <c r="DR52" s="1">
        <v>1.5093685144546101</v>
      </c>
      <c r="DS52" s="1">
        <v>-0.37490426931288601</v>
      </c>
      <c r="DT52" s="1">
        <v>4.7166829955954601E-2</v>
      </c>
      <c r="DU52" s="1">
        <v>1</v>
      </c>
      <c r="DV52" s="1">
        <v>-2.2360980645161299</v>
      </c>
      <c r="DW52" s="1">
        <v>0.50913580645161605</v>
      </c>
      <c r="DX52" s="1">
        <v>5.9762698767674802E-2</v>
      </c>
      <c r="DY52" s="1">
        <v>0</v>
      </c>
      <c r="DZ52" s="1">
        <v>1.07429516129032</v>
      </c>
      <c r="EA52" s="1">
        <v>-0.26056500000000199</v>
      </c>
      <c r="EB52" s="1">
        <v>1.9433176797885001E-2</v>
      </c>
      <c r="EC52" s="1">
        <v>0</v>
      </c>
      <c r="ED52" s="1">
        <v>1</v>
      </c>
      <c r="EE52" s="1">
        <v>3</v>
      </c>
      <c r="EF52" s="1" t="s">
        <v>268</v>
      </c>
      <c r="EG52" s="1">
        <v>100</v>
      </c>
      <c r="EH52" s="1">
        <v>100</v>
      </c>
      <c r="EI52" s="1">
        <v>2.1960000000000002</v>
      </c>
      <c r="EJ52" s="1">
        <v>5.7000000000000002E-3</v>
      </c>
      <c r="EK52" s="1">
        <v>2.19675000000001</v>
      </c>
      <c r="EL52" s="1">
        <v>0</v>
      </c>
      <c r="EM52" s="1">
        <v>0</v>
      </c>
      <c r="EN52" s="1">
        <v>0</v>
      </c>
      <c r="EO52" s="1">
        <v>5.6570476190476197E-3</v>
      </c>
      <c r="EP52" s="1">
        <v>0</v>
      </c>
      <c r="EQ52" s="1">
        <v>0</v>
      </c>
      <c r="ER52" s="1">
        <v>0</v>
      </c>
      <c r="ES52" s="1">
        <v>-1</v>
      </c>
      <c r="ET52" s="1">
        <v>-1</v>
      </c>
      <c r="EU52" s="1">
        <v>-1</v>
      </c>
      <c r="EV52" s="1">
        <v>-1</v>
      </c>
      <c r="EW52" s="1">
        <v>5.5</v>
      </c>
      <c r="EX52" s="1">
        <v>5.3</v>
      </c>
      <c r="EY52" s="1">
        <v>2</v>
      </c>
      <c r="EZ52" s="1">
        <v>478.36</v>
      </c>
      <c r="FA52" s="1">
        <v>503.06900000000002</v>
      </c>
      <c r="FB52" s="1">
        <v>34.973999999999997</v>
      </c>
      <c r="FC52" s="1">
        <v>32.728700000000003</v>
      </c>
      <c r="FD52" s="1">
        <v>29.9999</v>
      </c>
      <c r="FE52" s="1">
        <v>32.3371</v>
      </c>
      <c r="FF52" s="1">
        <v>32.3658</v>
      </c>
      <c r="FG52" s="1">
        <v>20.611999999999998</v>
      </c>
      <c r="FH52" s="1">
        <v>100</v>
      </c>
      <c r="FI52" s="1">
        <v>0</v>
      </c>
      <c r="FJ52" s="1">
        <v>-999.9</v>
      </c>
      <c r="FK52" s="1">
        <v>400</v>
      </c>
      <c r="FL52" s="1">
        <v>63.4848</v>
      </c>
      <c r="FM52" s="1">
        <v>101.27</v>
      </c>
      <c r="FN52" s="1">
        <v>100.535</v>
      </c>
    </row>
    <row r="53" spans="1:170" ht="15.75" customHeight="1" x14ac:dyDescent="0.25">
      <c r="A53" s="1">
        <v>37</v>
      </c>
      <c r="B53" s="1">
        <v>1607550072.5</v>
      </c>
      <c r="C53" s="1">
        <v>9015.5</v>
      </c>
      <c r="D53" s="1" t="s">
        <v>439</v>
      </c>
      <c r="E53" s="1" t="s">
        <v>440</v>
      </c>
      <c r="F53" s="1" t="s">
        <v>441</v>
      </c>
      <c r="G53" s="1" t="s">
        <v>262</v>
      </c>
      <c r="H53" s="1">
        <v>1607550064.75</v>
      </c>
      <c r="I53" s="1">
        <f t="shared" si="0"/>
        <v>3.2798960492281212E-3</v>
      </c>
      <c r="J53" s="1">
        <f t="shared" si="1"/>
        <v>4.4911970063421531</v>
      </c>
      <c r="K53" s="1">
        <f t="shared" si="2"/>
        <v>393.05543333333299</v>
      </c>
      <c r="L53" s="1">
        <f t="shared" si="3"/>
        <v>246.05315683865882</v>
      </c>
      <c r="M53" s="1">
        <f t="shared" si="4"/>
        <v>25.009706811127344</v>
      </c>
      <c r="N53" s="1">
        <f t="shared" si="5"/>
        <v>39.951534353339333</v>
      </c>
      <c r="O53" s="1">
        <f t="shared" si="6"/>
        <v>6.088009051186364E-2</v>
      </c>
      <c r="P53" s="1">
        <f t="shared" si="7"/>
        <v>2.9605898917650335</v>
      </c>
      <c r="Q53" s="1">
        <f t="shared" si="8"/>
        <v>6.0193057764231478E-2</v>
      </c>
      <c r="R53" s="1">
        <f t="shared" si="9"/>
        <v>3.7681742136212948E-2</v>
      </c>
      <c r="S53" s="1">
        <f t="shared" si="10"/>
        <v>231.28517440444995</v>
      </c>
      <c r="T53" s="1">
        <f t="shared" si="11"/>
        <v>36.388635500466386</v>
      </c>
      <c r="U53" s="1">
        <f t="shared" si="12"/>
        <v>35.455986666666703</v>
      </c>
      <c r="V53" s="1">
        <f t="shared" si="13"/>
        <v>5.7925732398743284</v>
      </c>
      <c r="W53" s="1">
        <f t="shared" si="14"/>
        <v>7.1384515073556685</v>
      </c>
      <c r="X53" s="1">
        <f t="shared" si="15"/>
        <v>0.42341156361849863</v>
      </c>
      <c r="Y53" s="1">
        <f t="shared" si="16"/>
        <v>5.9314203252932804</v>
      </c>
      <c r="Z53" s="1">
        <f t="shared" si="17"/>
        <v>5.3691616762558301</v>
      </c>
      <c r="AA53" s="1">
        <f t="shared" si="18"/>
        <v>-144.64341577096013</v>
      </c>
      <c r="AB53" s="1">
        <f t="shared" si="19"/>
        <v>68.605202602746544</v>
      </c>
      <c r="AC53" s="1">
        <f t="shared" si="20"/>
        <v>5.4472496824274677</v>
      </c>
      <c r="AD53" s="1">
        <f t="shared" si="21"/>
        <v>160.69421091866383</v>
      </c>
      <c r="AE53" s="1">
        <v>0</v>
      </c>
      <c r="AF53" s="1">
        <v>0</v>
      </c>
      <c r="AG53" s="1">
        <f t="shared" si="22"/>
        <v>1</v>
      </c>
      <c r="AH53" s="1">
        <f t="shared" si="23"/>
        <v>0</v>
      </c>
      <c r="AI53" s="1">
        <f t="shared" si="24"/>
        <v>52265.290025311959</v>
      </c>
      <c r="AJ53" s="1" t="s">
        <v>263</v>
      </c>
      <c r="AK53" s="1">
        <v>715.47692307692296</v>
      </c>
      <c r="AL53" s="1">
        <v>3262.08</v>
      </c>
      <c r="AM53" s="1">
        <f t="shared" si="25"/>
        <v>2546.603076923077</v>
      </c>
      <c r="AN53" s="1">
        <f t="shared" si="26"/>
        <v>0.78066849277855754</v>
      </c>
      <c r="AO53" s="1">
        <v>-0.57774747981622299</v>
      </c>
      <c r="AP53" s="1" t="s">
        <v>442</v>
      </c>
      <c r="AQ53" s="1">
        <v>1132.3376923076901</v>
      </c>
      <c r="AR53" s="1">
        <v>1248.18</v>
      </c>
      <c r="AS53" s="1">
        <f t="shared" si="27"/>
        <v>9.2808976022937362E-2</v>
      </c>
      <c r="AT53" s="1">
        <v>0.5</v>
      </c>
      <c r="AU53" s="1">
        <f t="shared" si="28"/>
        <v>1180.1557398604982</v>
      </c>
      <c r="AV53" s="1">
        <f t="shared" si="29"/>
        <v>4.4911970063421531</v>
      </c>
      <c r="AW53" s="1">
        <f t="shared" si="30"/>
        <v>54.76452288202244</v>
      </c>
      <c r="AX53" s="1">
        <f t="shared" si="31"/>
        <v>0.39608069348972108</v>
      </c>
      <c r="AY53" s="1">
        <f t="shared" si="32"/>
        <v>4.2951487799038771E-3</v>
      </c>
      <c r="AZ53" s="1">
        <f t="shared" si="33"/>
        <v>1.6134692111714655</v>
      </c>
      <c r="BA53" s="1" t="s">
        <v>443</v>
      </c>
      <c r="BB53" s="1">
        <v>753.8</v>
      </c>
      <c r="BC53" s="1">
        <f t="shared" si="34"/>
        <v>494.38000000000011</v>
      </c>
      <c r="BD53" s="1">
        <f t="shared" si="35"/>
        <v>0.23431835367998294</v>
      </c>
      <c r="BE53" s="1">
        <f t="shared" si="36"/>
        <v>0.8029007925749917</v>
      </c>
      <c r="BF53" s="1">
        <f t="shared" si="37"/>
        <v>0.2174613076414382</v>
      </c>
      <c r="BG53" s="1">
        <f t="shared" si="38"/>
        <v>0.79081817588679215</v>
      </c>
      <c r="BH53" s="1">
        <f t="shared" si="39"/>
        <v>1399.9653333333299</v>
      </c>
      <c r="BI53" s="1">
        <f t="shared" si="40"/>
        <v>1180.1557398604982</v>
      </c>
      <c r="BJ53" s="1">
        <f t="shared" si="41"/>
        <v>0.84298925963440607</v>
      </c>
      <c r="BK53" s="1">
        <f t="shared" si="42"/>
        <v>0.19597851926881218</v>
      </c>
      <c r="BL53" s="1">
        <v>6</v>
      </c>
      <c r="BM53" s="1">
        <v>0.5</v>
      </c>
      <c r="BN53" s="1" t="s">
        <v>266</v>
      </c>
      <c r="BO53" s="1">
        <v>2</v>
      </c>
      <c r="BP53" s="1">
        <v>1607550064.75</v>
      </c>
      <c r="BQ53" s="1">
        <v>393.05543333333299</v>
      </c>
      <c r="BR53" s="1">
        <v>399.99176666666699</v>
      </c>
      <c r="BS53" s="1">
        <v>4.16565266666667</v>
      </c>
      <c r="BT53" s="1">
        <v>0.24624083333333299</v>
      </c>
      <c r="BU53" s="1">
        <v>390.85886666666698</v>
      </c>
      <c r="BV53" s="1">
        <v>4.1599940000000002</v>
      </c>
      <c r="BW53" s="1">
        <v>500.00866666666701</v>
      </c>
      <c r="BX53" s="1">
        <v>101.5436</v>
      </c>
      <c r="BY53" s="1">
        <v>9.9911233333333294E-2</v>
      </c>
      <c r="BZ53" s="1">
        <v>35.885813333333303</v>
      </c>
      <c r="CA53" s="1">
        <v>35.455986666666703</v>
      </c>
      <c r="CB53" s="1">
        <v>999.9</v>
      </c>
      <c r="CC53" s="1">
        <v>0</v>
      </c>
      <c r="CD53" s="1">
        <v>0</v>
      </c>
      <c r="CE53" s="1">
        <v>10023.304</v>
      </c>
      <c r="CF53" s="1">
        <v>0</v>
      </c>
      <c r="CG53" s="1">
        <v>425.064866666667</v>
      </c>
      <c r="CH53" s="1">
        <v>1399.9653333333299</v>
      </c>
      <c r="CI53" s="1">
        <v>0.900000666666667</v>
      </c>
      <c r="CJ53" s="1">
        <v>9.9999370000000004E-2</v>
      </c>
      <c r="CK53" s="1">
        <v>0</v>
      </c>
      <c r="CL53" s="1">
        <v>1132.1849999999999</v>
      </c>
      <c r="CM53" s="1">
        <v>4.9993800000000004</v>
      </c>
      <c r="CN53" s="1">
        <v>16037.0933333333</v>
      </c>
      <c r="CO53" s="1">
        <v>11164.05</v>
      </c>
      <c r="CP53" s="1">
        <v>48.051666666666598</v>
      </c>
      <c r="CQ53" s="1">
        <v>49.860300000000002</v>
      </c>
      <c r="CR53" s="1">
        <v>48.6291333333333</v>
      </c>
      <c r="CS53" s="1">
        <v>50.180799999999998</v>
      </c>
      <c r="CT53" s="1">
        <v>50.272733333333299</v>
      </c>
      <c r="CU53" s="1">
        <v>1255.47066666667</v>
      </c>
      <c r="CV53" s="1">
        <v>139.49533333333301</v>
      </c>
      <c r="CW53" s="1">
        <v>0</v>
      </c>
      <c r="CX53" s="1">
        <v>138.799999952316</v>
      </c>
      <c r="CY53" s="1">
        <v>0</v>
      </c>
      <c r="CZ53" s="1">
        <v>1132.3376923076901</v>
      </c>
      <c r="DA53" s="1">
        <v>-507.75726524851098</v>
      </c>
      <c r="DB53" s="1">
        <v>-7091.8085514178802</v>
      </c>
      <c r="DC53" s="1">
        <v>16039.384615384601</v>
      </c>
      <c r="DD53" s="1">
        <v>15</v>
      </c>
      <c r="DE53" s="1">
        <v>1607549616</v>
      </c>
      <c r="DF53" s="1" t="s">
        <v>429</v>
      </c>
      <c r="DG53" s="1">
        <v>1607549600.5</v>
      </c>
      <c r="DH53" s="1">
        <v>1607549616</v>
      </c>
      <c r="DI53" s="1">
        <v>7</v>
      </c>
      <c r="DJ53" s="1">
        <v>-0.28499999999999998</v>
      </c>
      <c r="DK53" s="1">
        <v>5.0000000000000001E-3</v>
      </c>
      <c r="DL53" s="1">
        <v>2.1970000000000001</v>
      </c>
      <c r="DM53" s="1">
        <v>6.0000000000000001E-3</v>
      </c>
      <c r="DN53" s="1">
        <v>400</v>
      </c>
      <c r="DO53" s="1">
        <v>0</v>
      </c>
      <c r="DP53" s="1">
        <v>0.2</v>
      </c>
      <c r="DQ53" s="1">
        <v>0.03</v>
      </c>
      <c r="DR53" s="1">
        <v>4.4580672091152298</v>
      </c>
      <c r="DS53" s="1">
        <v>1.33657792967281</v>
      </c>
      <c r="DT53" s="1">
        <v>0.107639822732639</v>
      </c>
      <c r="DU53" s="1">
        <v>0</v>
      </c>
      <c r="DV53" s="1">
        <v>-6.9124819354838696</v>
      </c>
      <c r="DW53" s="1">
        <v>-1.5889925806451599</v>
      </c>
      <c r="DX53" s="1">
        <v>0.12777760052628101</v>
      </c>
      <c r="DY53" s="1">
        <v>0</v>
      </c>
      <c r="DZ53" s="1">
        <v>3.9201261290322602</v>
      </c>
      <c r="EA53" s="1">
        <v>-3.29608064516149E-2</v>
      </c>
      <c r="EB53" s="1">
        <v>6.0319850033073502E-3</v>
      </c>
      <c r="EC53" s="1">
        <v>1</v>
      </c>
      <c r="ED53" s="1">
        <v>1</v>
      </c>
      <c r="EE53" s="1">
        <v>3</v>
      </c>
      <c r="EF53" s="1" t="s">
        <v>268</v>
      </c>
      <c r="EG53" s="1">
        <v>100</v>
      </c>
      <c r="EH53" s="1">
        <v>100</v>
      </c>
      <c r="EI53" s="1">
        <v>2.1970000000000001</v>
      </c>
      <c r="EJ53" s="1">
        <v>5.7000000000000002E-3</v>
      </c>
      <c r="EK53" s="1">
        <v>2.19675000000001</v>
      </c>
      <c r="EL53" s="1">
        <v>0</v>
      </c>
      <c r="EM53" s="1">
        <v>0</v>
      </c>
      <c r="EN53" s="1">
        <v>0</v>
      </c>
      <c r="EO53" s="1">
        <v>5.6570476190476197E-3</v>
      </c>
      <c r="EP53" s="1">
        <v>0</v>
      </c>
      <c r="EQ53" s="1">
        <v>0</v>
      </c>
      <c r="ER53" s="1">
        <v>0</v>
      </c>
      <c r="ES53" s="1">
        <v>-1</v>
      </c>
      <c r="ET53" s="1">
        <v>-1</v>
      </c>
      <c r="EU53" s="1">
        <v>-1</v>
      </c>
      <c r="EV53" s="1">
        <v>-1</v>
      </c>
      <c r="EW53" s="1">
        <v>7.9</v>
      </c>
      <c r="EX53" s="1">
        <v>7.6</v>
      </c>
      <c r="EY53" s="1">
        <v>2</v>
      </c>
      <c r="EZ53" s="1">
        <v>487.74299999999999</v>
      </c>
      <c r="FA53" s="1">
        <v>502.98899999999998</v>
      </c>
      <c r="FB53" s="1">
        <v>34.901699999999998</v>
      </c>
      <c r="FC53" s="1">
        <v>32.711300000000001</v>
      </c>
      <c r="FD53" s="1">
        <v>30.0002</v>
      </c>
      <c r="FE53" s="1">
        <v>32.3386</v>
      </c>
      <c r="FF53" s="1">
        <v>32.368499999999997</v>
      </c>
      <c r="FG53" s="1">
        <v>20.609200000000001</v>
      </c>
      <c r="FH53" s="1">
        <v>100</v>
      </c>
      <c r="FI53" s="1">
        <v>0</v>
      </c>
      <c r="FJ53" s="1">
        <v>-999.9</v>
      </c>
      <c r="FK53" s="1">
        <v>400</v>
      </c>
      <c r="FL53" s="1">
        <v>63.4848</v>
      </c>
      <c r="FM53" s="1">
        <v>101.27200000000001</v>
      </c>
      <c r="FN53" s="1">
        <v>100.542</v>
      </c>
    </row>
    <row r="54" spans="1:170" ht="15.75" customHeight="1" x14ac:dyDescent="0.25">
      <c r="A54" s="1">
        <v>38</v>
      </c>
      <c r="B54" s="1">
        <v>1607550274</v>
      </c>
      <c r="C54" s="1">
        <v>9217</v>
      </c>
      <c r="D54" s="1" t="s">
        <v>444</v>
      </c>
      <c r="E54" s="1" t="s">
        <v>445</v>
      </c>
      <c r="F54" s="1" t="s">
        <v>441</v>
      </c>
      <c r="G54" s="1" t="s">
        <v>262</v>
      </c>
      <c r="H54" s="1">
        <v>1607550266.25</v>
      </c>
      <c r="I54" s="1">
        <f t="shared" si="0"/>
        <v>9.2842970719667003E-3</v>
      </c>
      <c r="J54" s="1">
        <f t="shared" si="1"/>
        <v>15.64265493943879</v>
      </c>
      <c r="K54" s="1">
        <f t="shared" si="2"/>
        <v>377.02839999999998</v>
      </c>
      <c r="L54" s="1">
        <f t="shared" si="3"/>
        <v>239.12731365014366</v>
      </c>
      <c r="M54" s="1">
        <f t="shared" si="4"/>
        <v>24.305344383022881</v>
      </c>
      <c r="N54" s="1">
        <f t="shared" si="5"/>
        <v>38.321866976631753</v>
      </c>
      <c r="O54" s="1">
        <f t="shared" si="6"/>
        <v>0.2223313844574823</v>
      </c>
      <c r="P54" s="1">
        <f t="shared" si="7"/>
        <v>2.9594745501359374</v>
      </c>
      <c r="Q54" s="1">
        <f t="shared" si="8"/>
        <v>0.21345149867805904</v>
      </c>
      <c r="R54" s="1">
        <f t="shared" si="9"/>
        <v>0.13417545701239403</v>
      </c>
      <c r="S54" s="1">
        <f t="shared" si="10"/>
        <v>231.28891882999017</v>
      </c>
      <c r="T54" s="1">
        <f t="shared" si="11"/>
        <v>34.798070945489719</v>
      </c>
      <c r="U54" s="1">
        <f t="shared" si="12"/>
        <v>34.266226666666697</v>
      </c>
      <c r="V54" s="1">
        <f t="shared" si="13"/>
        <v>5.4228688719304365</v>
      </c>
      <c r="W54" s="1">
        <f t="shared" si="14"/>
        <v>19.355460213954441</v>
      </c>
      <c r="X54" s="1">
        <f t="shared" si="15"/>
        <v>1.1446807758876638</v>
      </c>
      <c r="Y54" s="1">
        <f t="shared" si="16"/>
        <v>5.9139941041670454</v>
      </c>
      <c r="Z54" s="1">
        <f t="shared" si="17"/>
        <v>4.2781880960427729</v>
      </c>
      <c r="AA54" s="1">
        <f t="shared" si="18"/>
        <v>-409.43750087373149</v>
      </c>
      <c r="AB54" s="1">
        <f t="shared" si="19"/>
        <v>249.87684456922534</v>
      </c>
      <c r="AC54" s="1">
        <f t="shared" si="20"/>
        <v>19.728135718707463</v>
      </c>
      <c r="AD54" s="1">
        <f t="shared" si="21"/>
        <v>91.456398244191462</v>
      </c>
      <c r="AE54" s="1">
        <v>19</v>
      </c>
      <c r="AF54" s="1">
        <v>4</v>
      </c>
      <c r="AG54" s="1">
        <f t="shared" si="22"/>
        <v>1</v>
      </c>
      <c r="AH54" s="1">
        <f t="shared" si="23"/>
        <v>0</v>
      </c>
      <c r="AI54" s="1">
        <f t="shared" si="24"/>
        <v>52242.621416894872</v>
      </c>
      <c r="AJ54" s="1" t="s">
        <v>263</v>
      </c>
      <c r="AK54" s="1">
        <v>715.47692307692296</v>
      </c>
      <c r="AL54" s="1">
        <v>3262.08</v>
      </c>
      <c r="AM54" s="1">
        <f t="shared" si="25"/>
        <v>2546.603076923077</v>
      </c>
      <c r="AN54" s="1">
        <f t="shared" si="26"/>
        <v>0.78066849277855754</v>
      </c>
      <c r="AO54" s="1">
        <v>-0.57774747981622299</v>
      </c>
      <c r="AP54" s="1" t="s">
        <v>446</v>
      </c>
      <c r="AQ54" s="1">
        <v>1485.50307692308</v>
      </c>
      <c r="AR54" s="1">
        <v>2006.3</v>
      </c>
      <c r="AS54" s="1">
        <f t="shared" si="27"/>
        <v>0.25958078207492397</v>
      </c>
      <c r="AT54" s="1">
        <v>0.5</v>
      </c>
      <c r="AU54" s="1">
        <f t="shared" si="28"/>
        <v>1180.1725818534574</v>
      </c>
      <c r="AV54" s="1">
        <f t="shared" si="29"/>
        <v>15.64265493943879</v>
      </c>
      <c r="AW54" s="1">
        <f t="shared" si="30"/>
        <v>153.17506089045133</v>
      </c>
      <c r="AX54" s="1">
        <f t="shared" si="31"/>
        <v>0.63319045008224095</v>
      </c>
      <c r="AY54" s="1">
        <f t="shared" si="32"/>
        <v>1.3744093591617695E-2</v>
      </c>
      <c r="AZ54" s="1">
        <f t="shared" si="33"/>
        <v>0.62591835717489908</v>
      </c>
      <c r="BA54" s="1" t="s">
        <v>447</v>
      </c>
      <c r="BB54" s="1">
        <v>735.93</v>
      </c>
      <c r="BC54" s="1">
        <f t="shared" si="34"/>
        <v>1270.3699999999999</v>
      </c>
      <c r="BD54" s="1">
        <f t="shared" si="35"/>
        <v>0.40995688112669537</v>
      </c>
      <c r="BE54" s="1">
        <f t="shared" si="36"/>
        <v>0.4971122063218732</v>
      </c>
      <c r="BF54" s="1">
        <f t="shared" si="37"/>
        <v>0.40346111902363779</v>
      </c>
      <c r="BG54" s="1">
        <f t="shared" si="38"/>
        <v>0.49311964293913096</v>
      </c>
      <c r="BH54" s="1">
        <f t="shared" si="39"/>
        <v>1399.9849999999999</v>
      </c>
      <c r="BI54" s="1">
        <f t="shared" si="40"/>
        <v>1180.1725818534574</v>
      </c>
      <c r="BJ54" s="1">
        <f t="shared" si="41"/>
        <v>0.84298944763940864</v>
      </c>
      <c r="BK54" s="1">
        <f t="shared" si="42"/>
        <v>0.19597889527881732</v>
      </c>
      <c r="BL54" s="1">
        <v>6</v>
      </c>
      <c r="BM54" s="1">
        <v>0.5</v>
      </c>
      <c r="BN54" s="1" t="s">
        <v>266</v>
      </c>
      <c r="BO54" s="1">
        <v>2</v>
      </c>
      <c r="BP54" s="1">
        <v>1607550266.25</v>
      </c>
      <c r="BQ54" s="1">
        <v>377.02839999999998</v>
      </c>
      <c r="BR54" s="1">
        <v>399.99953333333298</v>
      </c>
      <c r="BS54" s="1">
        <v>11.261903333333301</v>
      </c>
      <c r="BT54" s="1">
        <v>0.24649799999999999</v>
      </c>
      <c r="BU54" s="1">
        <v>374.81139999999999</v>
      </c>
      <c r="BV54" s="1">
        <v>11.2609033333333</v>
      </c>
      <c r="BW54" s="1">
        <v>500.01273333333302</v>
      </c>
      <c r="BX54" s="1">
        <v>101.54196666666699</v>
      </c>
      <c r="BY54" s="1">
        <v>9.9891019999999997E-2</v>
      </c>
      <c r="BZ54" s="1">
        <v>35.832349999999998</v>
      </c>
      <c r="CA54" s="1">
        <v>34.266226666666697</v>
      </c>
      <c r="CB54" s="1">
        <v>999.9</v>
      </c>
      <c r="CC54" s="1">
        <v>0</v>
      </c>
      <c r="CD54" s="1">
        <v>0</v>
      </c>
      <c r="CE54" s="1">
        <v>10017.128333333299</v>
      </c>
      <c r="CF54" s="1">
        <v>0</v>
      </c>
      <c r="CG54" s="1">
        <v>369.883733333333</v>
      </c>
      <c r="CH54" s="1">
        <v>1399.9849999999999</v>
      </c>
      <c r="CI54" s="1">
        <v>0.89999439999999997</v>
      </c>
      <c r="CJ54" s="1">
        <v>0.100005606666667</v>
      </c>
      <c r="CK54" s="1">
        <v>0</v>
      </c>
      <c r="CL54" s="1">
        <v>1485.4929999999999</v>
      </c>
      <c r="CM54" s="1">
        <v>4.9993800000000004</v>
      </c>
      <c r="CN54" s="1">
        <v>20875.096666666701</v>
      </c>
      <c r="CO54" s="1">
        <v>11164.2066666667</v>
      </c>
      <c r="CP54" s="1">
        <v>48.816200000000002</v>
      </c>
      <c r="CQ54" s="1">
        <v>50.625</v>
      </c>
      <c r="CR54" s="1">
        <v>49.436999999999998</v>
      </c>
      <c r="CS54" s="1">
        <v>50.920466666666599</v>
      </c>
      <c r="CT54" s="1">
        <v>50.995800000000003</v>
      </c>
      <c r="CU54" s="1">
        <v>1255.479</v>
      </c>
      <c r="CV54" s="1">
        <v>139.506</v>
      </c>
      <c r="CW54" s="1">
        <v>0</v>
      </c>
      <c r="CX54" s="1">
        <v>200.39999985694899</v>
      </c>
      <c r="CY54" s="1">
        <v>0</v>
      </c>
      <c r="CZ54" s="1">
        <v>1485.50307692308</v>
      </c>
      <c r="DA54" s="1">
        <v>-119.476239383438</v>
      </c>
      <c r="DB54" s="1">
        <v>-1627.4427361138401</v>
      </c>
      <c r="DC54" s="1">
        <v>20874.9576923077</v>
      </c>
      <c r="DD54" s="1">
        <v>15</v>
      </c>
      <c r="DE54" s="1">
        <v>1607550315</v>
      </c>
      <c r="DF54" s="1" t="s">
        <v>448</v>
      </c>
      <c r="DG54" s="1">
        <v>1607550302.5</v>
      </c>
      <c r="DH54" s="1">
        <v>1607550315</v>
      </c>
      <c r="DI54" s="1">
        <v>8</v>
      </c>
      <c r="DJ54" s="1">
        <v>0.02</v>
      </c>
      <c r="DK54" s="1">
        <v>-5.0000000000000001E-3</v>
      </c>
      <c r="DL54" s="1">
        <v>2.2170000000000001</v>
      </c>
      <c r="DM54" s="1">
        <v>1E-3</v>
      </c>
      <c r="DN54" s="1">
        <v>400</v>
      </c>
      <c r="DO54" s="1">
        <v>0</v>
      </c>
      <c r="DP54" s="1">
        <v>0.05</v>
      </c>
      <c r="DQ54" s="1">
        <v>0.02</v>
      </c>
      <c r="DR54" s="1">
        <v>15.660045224123801</v>
      </c>
      <c r="DS54" s="1">
        <v>-0.344432481783019</v>
      </c>
      <c r="DT54" s="1">
        <v>3.8283752116244102E-2</v>
      </c>
      <c r="DU54" s="1">
        <v>1</v>
      </c>
      <c r="DV54" s="1">
        <v>-22.9923258064516</v>
      </c>
      <c r="DW54" s="1">
        <v>0.54637258064518701</v>
      </c>
      <c r="DX54" s="1">
        <v>5.3690102215981403E-2</v>
      </c>
      <c r="DY54" s="1">
        <v>0</v>
      </c>
      <c r="DZ54" s="1">
        <v>11.0217096774194</v>
      </c>
      <c r="EA54" s="1">
        <v>-0.43095967741937602</v>
      </c>
      <c r="EB54" s="1">
        <v>3.2186386170780998E-2</v>
      </c>
      <c r="EC54" s="1">
        <v>0</v>
      </c>
      <c r="ED54" s="1">
        <v>1</v>
      </c>
      <c r="EE54" s="1">
        <v>3</v>
      </c>
      <c r="EF54" s="1" t="s">
        <v>268</v>
      </c>
      <c r="EG54" s="1">
        <v>100</v>
      </c>
      <c r="EH54" s="1">
        <v>100</v>
      </c>
      <c r="EI54" s="1">
        <v>2.2170000000000001</v>
      </c>
      <c r="EJ54" s="1">
        <v>1E-3</v>
      </c>
      <c r="EK54" s="1">
        <v>2.19675000000001</v>
      </c>
      <c r="EL54" s="1">
        <v>0</v>
      </c>
      <c r="EM54" s="1">
        <v>0</v>
      </c>
      <c r="EN54" s="1">
        <v>0</v>
      </c>
      <c r="EO54" s="1">
        <v>5.6570476190476197E-3</v>
      </c>
      <c r="EP54" s="1">
        <v>0</v>
      </c>
      <c r="EQ54" s="1">
        <v>0</v>
      </c>
      <c r="ER54" s="1">
        <v>0</v>
      </c>
      <c r="ES54" s="1">
        <v>-1</v>
      </c>
      <c r="ET54" s="1">
        <v>-1</v>
      </c>
      <c r="EU54" s="1">
        <v>-1</v>
      </c>
      <c r="EV54" s="1">
        <v>-1</v>
      </c>
      <c r="EW54" s="1">
        <v>11.2</v>
      </c>
      <c r="EX54" s="1">
        <v>11</v>
      </c>
      <c r="EY54" s="1">
        <v>2</v>
      </c>
      <c r="EZ54" s="1">
        <v>459.07299999999998</v>
      </c>
      <c r="FA54" s="1">
        <v>503.18099999999998</v>
      </c>
      <c r="FB54" s="1">
        <v>34.9009</v>
      </c>
      <c r="FC54" s="1">
        <v>32.72</v>
      </c>
      <c r="FD54" s="1">
        <v>30.000299999999999</v>
      </c>
      <c r="FE54" s="1">
        <v>32.36</v>
      </c>
      <c r="FF54" s="1">
        <v>32.384</v>
      </c>
      <c r="FG54" s="1">
        <v>20.6068</v>
      </c>
      <c r="FH54" s="1">
        <v>100</v>
      </c>
      <c r="FI54" s="1">
        <v>0</v>
      </c>
      <c r="FJ54" s="1">
        <v>-999.9</v>
      </c>
      <c r="FK54" s="1">
        <v>400</v>
      </c>
      <c r="FL54" s="1">
        <v>63.4848</v>
      </c>
      <c r="FM54" s="1">
        <v>101.256</v>
      </c>
      <c r="FN54" s="1">
        <v>100.538</v>
      </c>
    </row>
    <row r="55" spans="1:170" ht="15.75" customHeight="1" x14ac:dyDescent="0.25">
      <c r="A55" s="1">
        <v>39</v>
      </c>
      <c r="B55" s="1">
        <v>1607550445.5999999</v>
      </c>
      <c r="C55" s="1">
        <v>9388.5999999046307</v>
      </c>
      <c r="D55" s="1" t="s">
        <v>449</v>
      </c>
      <c r="E55" s="1" t="s">
        <v>450</v>
      </c>
      <c r="F55" s="1" t="s">
        <v>364</v>
      </c>
      <c r="G55" s="1" t="s">
        <v>297</v>
      </c>
      <c r="H55" s="1">
        <v>1607550437.7032299</v>
      </c>
      <c r="I55" s="1">
        <f t="shared" si="0"/>
        <v>7.9377996966440486E-3</v>
      </c>
      <c r="J55" s="1">
        <f t="shared" si="1"/>
        <v>14.585973108259648</v>
      </c>
      <c r="K55" s="1">
        <f t="shared" si="2"/>
        <v>378.87900000000002</v>
      </c>
      <c r="L55" s="1">
        <f t="shared" si="3"/>
        <v>219.66564675010619</v>
      </c>
      <c r="M55" s="1">
        <f t="shared" si="4"/>
        <v>22.325908412212456</v>
      </c>
      <c r="N55" s="1">
        <f t="shared" si="5"/>
        <v>38.507695574872834</v>
      </c>
      <c r="O55" s="1">
        <f t="shared" si="6"/>
        <v>0.17524790637121315</v>
      </c>
      <c r="P55" s="1">
        <f t="shared" si="7"/>
        <v>2.9572275321216703</v>
      </c>
      <c r="Q55" s="1">
        <f t="shared" si="8"/>
        <v>0.16967604634687736</v>
      </c>
      <c r="R55" s="1">
        <f t="shared" si="9"/>
        <v>0.10653338127574055</v>
      </c>
      <c r="S55" s="1">
        <f t="shared" si="10"/>
        <v>231.29104424382717</v>
      </c>
      <c r="T55" s="1">
        <f t="shared" si="11"/>
        <v>35.291884210353025</v>
      </c>
      <c r="U55" s="1">
        <f t="shared" si="12"/>
        <v>34.7958741935484</v>
      </c>
      <c r="V55" s="1">
        <f t="shared" si="13"/>
        <v>5.5848360167714537</v>
      </c>
      <c r="W55" s="1">
        <f t="shared" si="14"/>
        <v>16.497952822949486</v>
      </c>
      <c r="X55" s="1">
        <f t="shared" si="15"/>
        <v>0.98374391499601521</v>
      </c>
      <c r="Y55" s="1">
        <f t="shared" si="16"/>
        <v>5.9628241488700207</v>
      </c>
      <c r="Z55" s="1">
        <f t="shared" si="17"/>
        <v>4.6010921017754383</v>
      </c>
      <c r="AA55" s="1">
        <f t="shared" si="18"/>
        <v>-350.05696662200256</v>
      </c>
      <c r="AB55" s="1">
        <f t="shared" si="19"/>
        <v>189.07478291538195</v>
      </c>
      <c r="AC55" s="1">
        <f t="shared" si="20"/>
        <v>14.9884824926735</v>
      </c>
      <c r="AD55" s="1">
        <f t="shared" si="21"/>
        <v>85.297343029880068</v>
      </c>
      <c r="AE55" s="1">
        <v>0</v>
      </c>
      <c r="AF55" s="1">
        <v>0</v>
      </c>
      <c r="AG55" s="1">
        <f t="shared" si="22"/>
        <v>1</v>
      </c>
      <c r="AH55" s="1">
        <f t="shared" si="23"/>
        <v>0</v>
      </c>
      <c r="AI55" s="1">
        <f t="shared" si="24"/>
        <v>52153.451157219853</v>
      </c>
      <c r="AJ55" s="1" t="s">
        <v>263</v>
      </c>
      <c r="AK55" s="1">
        <v>715.47692307692296</v>
      </c>
      <c r="AL55" s="1">
        <v>3262.08</v>
      </c>
      <c r="AM55" s="1">
        <f t="shared" si="25"/>
        <v>2546.603076923077</v>
      </c>
      <c r="AN55" s="1">
        <f t="shared" si="26"/>
        <v>0.78066849277855754</v>
      </c>
      <c r="AO55" s="1">
        <v>-0.57774747981622299</v>
      </c>
      <c r="AP55" s="1" t="s">
        <v>451</v>
      </c>
      <c r="AQ55" s="1">
        <v>1023.46653846154</v>
      </c>
      <c r="AR55" s="1">
        <v>1389.36</v>
      </c>
      <c r="AS55" s="1">
        <f t="shared" si="27"/>
        <v>0.26335396264356237</v>
      </c>
      <c r="AT55" s="1">
        <v>0.5</v>
      </c>
      <c r="AU55" s="1">
        <f t="shared" si="28"/>
        <v>1180.1838212082725</v>
      </c>
      <c r="AV55" s="1">
        <f t="shared" si="29"/>
        <v>14.585973108259648</v>
      </c>
      <c r="AW55" s="1">
        <f t="shared" si="30"/>
        <v>155.40304298151005</v>
      </c>
      <c r="AX55" s="1">
        <f t="shared" si="31"/>
        <v>0.4981358323256751</v>
      </c>
      <c r="AY55" s="1">
        <f t="shared" si="32"/>
        <v>1.2848609102733884E-2</v>
      </c>
      <c r="AZ55" s="1">
        <f t="shared" si="33"/>
        <v>1.3479011919157022</v>
      </c>
      <c r="BA55" s="1" t="s">
        <v>452</v>
      </c>
      <c r="BB55" s="1">
        <v>697.27</v>
      </c>
      <c r="BC55" s="1">
        <f t="shared" si="34"/>
        <v>692.08999999999992</v>
      </c>
      <c r="BD55" s="1">
        <f t="shared" si="35"/>
        <v>0.52867901795786665</v>
      </c>
      <c r="BE55" s="1">
        <f t="shared" si="36"/>
        <v>0.73015934903560109</v>
      </c>
      <c r="BF55" s="1">
        <f t="shared" si="37"/>
        <v>0.54296282852080913</v>
      </c>
      <c r="BG55" s="1">
        <f t="shared" si="38"/>
        <v>0.7353796188225401</v>
      </c>
      <c r="BH55" s="1">
        <f t="shared" si="39"/>
        <v>1399.9983870967701</v>
      </c>
      <c r="BI55" s="1">
        <f t="shared" si="40"/>
        <v>1180.1838212082725</v>
      </c>
      <c r="BJ55" s="1">
        <f t="shared" si="41"/>
        <v>0.84298941490615897</v>
      </c>
      <c r="BK55" s="1">
        <f t="shared" si="42"/>
        <v>0.19597882981231798</v>
      </c>
      <c r="BL55" s="1">
        <v>6</v>
      </c>
      <c r="BM55" s="1">
        <v>0.5</v>
      </c>
      <c r="BN55" s="1" t="s">
        <v>266</v>
      </c>
      <c r="BO55" s="1">
        <v>2</v>
      </c>
      <c r="BP55" s="1">
        <v>1607550437.7032299</v>
      </c>
      <c r="BQ55" s="1">
        <v>378.87900000000002</v>
      </c>
      <c r="BR55" s="1">
        <v>399.99070967741898</v>
      </c>
      <c r="BS55" s="1">
        <v>9.6791019354838692</v>
      </c>
      <c r="BT55" s="1">
        <v>0.246125451612903</v>
      </c>
      <c r="BU55" s="1">
        <v>376.66206451612902</v>
      </c>
      <c r="BV55" s="1">
        <v>9.6783603225806392</v>
      </c>
      <c r="BW55" s="1">
        <v>500.00987096774202</v>
      </c>
      <c r="BX55" s="1">
        <v>101.535935483871</v>
      </c>
      <c r="BY55" s="1">
        <v>9.9931309677419394E-2</v>
      </c>
      <c r="BZ55" s="1">
        <v>35.981816129032303</v>
      </c>
      <c r="CA55" s="1">
        <v>34.7958741935484</v>
      </c>
      <c r="CB55" s="1">
        <v>999.9</v>
      </c>
      <c r="CC55" s="1">
        <v>0</v>
      </c>
      <c r="CD55" s="1">
        <v>0</v>
      </c>
      <c r="CE55" s="1">
        <v>10004.964516128999</v>
      </c>
      <c r="CF55" s="1">
        <v>0</v>
      </c>
      <c r="CG55" s="1">
        <v>344.00948387096798</v>
      </c>
      <c r="CH55" s="1">
        <v>1399.9983870967701</v>
      </c>
      <c r="CI55" s="1">
        <v>0.89999583870967803</v>
      </c>
      <c r="CJ55" s="1">
        <v>0.100004006451613</v>
      </c>
      <c r="CK55" s="1">
        <v>0</v>
      </c>
      <c r="CL55" s="1">
        <v>1024.09387096774</v>
      </c>
      <c r="CM55" s="1">
        <v>4.9993800000000004</v>
      </c>
      <c r="CN55" s="1">
        <v>14452.206451612899</v>
      </c>
      <c r="CO55" s="1">
        <v>11164.316129032301</v>
      </c>
      <c r="CP55" s="1">
        <v>49.375</v>
      </c>
      <c r="CQ55" s="1">
        <v>51.155000000000001</v>
      </c>
      <c r="CR55" s="1">
        <v>50.009903225806497</v>
      </c>
      <c r="CS55" s="1">
        <v>51.423000000000002</v>
      </c>
      <c r="CT55" s="1">
        <v>51.537999999999997</v>
      </c>
      <c r="CU55" s="1">
        <v>1255.4925806451599</v>
      </c>
      <c r="CV55" s="1">
        <v>139.50580645161301</v>
      </c>
      <c r="CW55" s="1">
        <v>0</v>
      </c>
      <c r="CX55" s="1">
        <v>170.5</v>
      </c>
      <c r="CY55" s="1">
        <v>0</v>
      </c>
      <c r="CZ55" s="1">
        <v>1023.46653846154</v>
      </c>
      <c r="DA55" s="1">
        <v>-283.52006833811402</v>
      </c>
      <c r="DB55" s="1">
        <v>-3880.6222217203699</v>
      </c>
      <c r="DC55" s="1">
        <v>14443.8230769231</v>
      </c>
      <c r="DD55" s="1">
        <v>15</v>
      </c>
      <c r="DE55" s="1">
        <v>1607550315</v>
      </c>
      <c r="DF55" s="1" t="s">
        <v>448</v>
      </c>
      <c r="DG55" s="1">
        <v>1607550302.5</v>
      </c>
      <c r="DH55" s="1">
        <v>1607550315</v>
      </c>
      <c r="DI55" s="1">
        <v>8</v>
      </c>
      <c r="DJ55" s="1">
        <v>0.02</v>
      </c>
      <c r="DK55" s="1">
        <v>-5.0000000000000001E-3</v>
      </c>
      <c r="DL55" s="1">
        <v>2.2170000000000001</v>
      </c>
      <c r="DM55" s="1">
        <v>1E-3</v>
      </c>
      <c r="DN55" s="1">
        <v>400</v>
      </c>
      <c r="DO55" s="1">
        <v>0</v>
      </c>
      <c r="DP55" s="1">
        <v>0.05</v>
      </c>
      <c r="DQ55" s="1">
        <v>0.02</v>
      </c>
      <c r="DR55" s="1">
        <v>14.584281229518499</v>
      </c>
      <c r="DS55" s="1">
        <v>5.6008642004536299E-2</v>
      </c>
      <c r="DT55" s="1">
        <v>3.2285090780349503E-2</v>
      </c>
      <c r="DU55" s="1">
        <v>1</v>
      </c>
      <c r="DV55" s="1">
        <v>-21.110641935483901</v>
      </c>
      <c r="DW55" s="1">
        <v>-0.17108632756734801</v>
      </c>
      <c r="DX55" s="1">
        <v>4.0017736182311803E-2</v>
      </c>
      <c r="DY55" s="1">
        <v>1</v>
      </c>
      <c r="DZ55" s="1">
        <v>9.4311225806451606</v>
      </c>
      <c r="EA55" s="1">
        <v>0.21140747518288999</v>
      </c>
      <c r="EB55" s="1">
        <v>1.5742820374388799E-2</v>
      </c>
      <c r="EC55" s="1">
        <v>0</v>
      </c>
      <c r="ED55" s="1">
        <v>2</v>
      </c>
      <c r="EE55" s="1">
        <v>3</v>
      </c>
      <c r="EF55" s="1" t="s">
        <v>273</v>
      </c>
      <c r="EG55" s="1">
        <v>100</v>
      </c>
      <c r="EH55" s="1">
        <v>100</v>
      </c>
      <c r="EI55" s="1">
        <v>2.2170000000000001</v>
      </c>
      <c r="EJ55" s="1">
        <v>6.9999999999999999E-4</v>
      </c>
      <c r="EK55" s="1">
        <v>2.2168999999999501</v>
      </c>
      <c r="EL55" s="1">
        <v>0</v>
      </c>
      <c r="EM55" s="1">
        <v>0</v>
      </c>
      <c r="EN55" s="1">
        <v>0</v>
      </c>
      <c r="EO55" s="1">
        <v>7.4223809523807404E-4</v>
      </c>
      <c r="EP55" s="1">
        <v>0</v>
      </c>
      <c r="EQ55" s="1">
        <v>0</v>
      </c>
      <c r="ER55" s="1">
        <v>0</v>
      </c>
      <c r="ES55" s="1">
        <v>-1</v>
      </c>
      <c r="ET55" s="1">
        <v>-1</v>
      </c>
      <c r="EU55" s="1">
        <v>-1</v>
      </c>
      <c r="EV55" s="1">
        <v>-1</v>
      </c>
      <c r="EW55" s="1">
        <v>2.4</v>
      </c>
      <c r="EX55" s="1">
        <v>2.2000000000000002</v>
      </c>
      <c r="EY55" s="1">
        <v>2</v>
      </c>
      <c r="EZ55" s="1">
        <v>487.98700000000002</v>
      </c>
      <c r="FA55" s="1">
        <v>503.315</v>
      </c>
      <c r="FB55" s="1">
        <v>34.972099999999998</v>
      </c>
      <c r="FC55" s="1">
        <v>32.7928</v>
      </c>
      <c r="FD55" s="1">
        <v>29.999700000000001</v>
      </c>
      <c r="FE55" s="1">
        <v>32.411700000000003</v>
      </c>
      <c r="FF55" s="1">
        <v>32.431899999999999</v>
      </c>
      <c r="FG55" s="1">
        <v>20.610299999999999</v>
      </c>
      <c r="FH55" s="1">
        <v>100</v>
      </c>
      <c r="FI55" s="1">
        <v>0</v>
      </c>
      <c r="FJ55" s="1">
        <v>-999.9</v>
      </c>
      <c r="FK55" s="1">
        <v>400</v>
      </c>
      <c r="FL55" s="1">
        <v>63.4848</v>
      </c>
      <c r="FM55" s="1">
        <v>101.242</v>
      </c>
      <c r="FN55" s="1">
        <v>100.529</v>
      </c>
    </row>
    <row r="56" spans="1:170" ht="15.75" customHeight="1" x14ac:dyDescent="0.25">
      <c r="A56" s="1">
        <v>40</v>
      </c>
      <c r="B56" s="1">
        <v>1607550603.0999999</v>
      </c>
      <c r="C56" s="1">
        <v>9546.0999999046307</v>
      </c>
      <c r="D56" s="1" t="s">
        <v>453</v>
      </c>
      <c r="E56" s="1" t="s">
        <v>454</v>
      </c>
      <c r="F56" s="1" t="s">
        <v>364</v>
      </c>
      <c r="G56" s="1" t="s">
        <v>297</v>
      </c>
      <c r="H56" s="1">
        <v>1607550595.3499999</v>
      </c>
      <c r="I56" s="1">
        <f t="shared" si="0"/>
        <v>8.3688616468763841E-3</v>
      </c>
      <c r="J56" s="1">
        <f t="shared" si="1"/>
        <v>14.311876508014242</v>
      </c>
      <c r="K56" s="1">
        <f t="shared" si="2"/>
        <v>379.00823333333301</v>
      </c>
      <c r="L56" s="1">
        <f t="shared" si="3"/>
        <v>228.29555959700323</v>
      </c>
      <c r="M56" s="1">
        <f t="shared" si="4"/>
        <v>23.201418822503168</v>
      </c>
      <c r="N56" s="1">
        <f t="shared" si="5"/>
        <v>38.51817693811639</v>
      </c>
      <c r="O56" s="1">
        <f t="shared" si="6"/>
        <v>0.18419896516496967</v>
      </c>
      <c r="P56" s="1">
        <f t="shared" si="7"/>
        <v>2.9607885656565136</v>
      </c>
      <c r="Q56" s="1">
        <f t="shared" si="8"/>
        <v>0.1780612516603316</v>
      </c>
      <c r="R56" s="1">
        <f t="shared" si="9"/>
        <v>0.11182269414068777</v>
      </c>
      <c r="S56" s="1">
        <f t="shared" si="10"/>
        <v>231.28390615202204</v>
      </c>
      <c r="T56" s="1">
        <f t="shared" si="11"/>
        <v>35.194267036034816</v>
      </c>
      <c r="U56" s="1">
        <f t="shared" si="12"/>
        <v>35.019860000000001</v>
      </c>
      <c r="V56" s="1">
        <f t="shared" si="13"/>
        <v>5.6545862921937431</v>
      </c>
      <c r="W56" s="1">
        <f t="shared" si="14"/>
        <v>17.35033303267933</v>
      </c>
      <c r="X56" s="1">
        <f t="shared" si="15"/>
        <v>1.0352502345121162</v>
      </c>
      <c r="Y56" s="1">
        <f t="shared" si="16"/>
        <v>5.9667456097944847</v>
      </c>
      <c r="Z56" s="1">
        <f t="shared" si="17"/>
        <v>4.6193360576816271</v>
      </c>
      <c r="AA56" s="1">
        <f t="shared" si="18"/>
        <v>-369.06679862724855</v>
      </c>
      <c r="AB56" s="1">
        <f t="shared" si="19"/>
        <v>155.45802638018534</v>
      </c>
      <c r="AC56" s="1">
        <f t="shared" si="20"/>
        <v>12.322883374593559</v>
      </c>
      <c r="AD56" s="1">
        <f t="shared" si="21"/>
        <v>29.998017279552414</v>
      </c>
      <c r="AE56" s="1">
        <v>4</v>
      </c>
      <c r="AF56" s="1">
        <v>1</v>
      </c>
      <c r="AG56" s="1">
        <f t="shared" si="22"/>
        <v>1</v>
      </c>
      <c r="AH56" s="1">
        <f t="shared" si="23"/>
        <v>0</v>
      </c>
      <c r="AI56" s="1">
        <f t="shared" si="24"/>
        <v>52252.360063069937</v>
      </c>
      <c r="AJ56" s="1" t="s">
        <v>263</v>
      </c>
      <c r="AK56" s="1">
        <v>715.47692307692296</v>
      </c>
      <c r="AL56" s="1">
        <v>3262.08</v>
      </c>
      <c r="AM56" s="1">
        <f t="shared" si="25"/>
        <v>2546.603076923077</v>
      </c>
      <c r="AN56" s="1">
        <f t="shared" si="26"/>
        <v>0.78066849277855754</v>
      </c>
      <c r="AO56" s="1">
        <v>-0.57774747981622299</v>
      </c>
      <c r="AP56" s="1" t="s">
        <v>455</v>
      </c>
      <c r="AQ56" s="1">
        <v>1299.69730769231</v>
      </c>
      <c r="AR56" s="1">
        <v>1706.99</v>
      </c>
      <c r="AS56" s="1">
        <f t="shared" si="27"/>
        <v>0.23860285784198498</v>
      </c>
      <c r="AT56" s="1">
        <v>0.5</v>
      </c>
      <c r="AU56" s="1">
        <f t="shared" si="28"/>
        <v>1180.1485208569416</v>
      </c>
      <c r="AV56" s="1">
        <f t="shared" si="29"/>
        <v>14.311876508014242</v>
      </c>
      <c r="AW56" s="1">
        <f t="shared" si="30"/>
        <v>140.79340487722885</v>
      </c>
      <c r="AX56" s="1">
        <f t="shared" si="31"/>
        <v>0.54094634414964349</v>
      </c>
      <c r="AY56" s="1">
        <f t="shared" si="32"/>
        <v>1.2616737406083989E-2</v>
      </c>
      <c r="AZ56" s="1">
        <f t="shared" si="33"/>
        <v>0.91101295262420978</v>
      </c>
      <c r="BA56" s="1" t="s">
        <v>456</v>
      </c>
      <c r="BB56" s="1">
        <v>783.6</v>
      </c>
      <c r="BC56" s="1">
        <f t="shared" si="34"/>
        <v>923.39</v>
      </c>
      <c r="BD56" s="1">
        <f t="shared" si="35"/>
        <v>0.4410841489594754</v>
      </c>
      <c r="BE56" s="1">
        <f t="shared" si="36"/>
        <v>0.62743697750234007</v>
      </c>
      <c r="BF56" s="1">
        <f t="shared" si="37"/>
        <v>0.41077894158655492</v>
      </c>
      <c r="BG56" s="1">
        <f t="shared" si="38"/>
        <v>0.61065268242702797</v>
      </c>
      <c r="BH56" s="1">
        <f t="shared" si="39"/>
        <v>1399.9566666666699</v>
      </c>
      <c r="BI56" s="1">
        <f t="shared" si="40"/>
        <v>1180.1485208569416</v>
      </c>
      <c r="BJ56" s="1">
        <f t="shared" si="41"/>
        <v>0.84298932171015206</v>
      </c>
      <c r="BK56" s="1">
        <f t="shared" si="42"/>
        <v>0.19597864342030424</v>
      </c>
      <c r="BL56" s="1">
        <v>6</v>
      </c>
      <c r="BM56" s="1">
        <v>0.5</v>
      </c>
      <c r="BN56" s="1" t="s">
        <v>266</v>
      </c>
      <c r="BO56" s="1">
        <v>2</v>
      </c>
      <c r="BP56" s="1">
        <v>1607550595.3499999</v>
      </c>
      <c r="BQ56" s="1">
        <v>379.00823333333301</v>
      </c>
      <c r="BR56" s="1">
        <v>399.988766666667</v>
      </c>
      <c r="BS56" s="1">
        <v>10.186576666666699</v>
      </c>
      <c r="BT56" s="1">
        <v>0.24622353333333299</v>
      </c>
      <c r="BU56" s="1">
        <v>376.79129999999998</v>
      </c>
      <c r="BV56" s="1">
        <v>10.185843333333301</v>
      </c>
      <c r="BW56" s="1">
        <v>499.99903333333299</v>
      </c>
      <c r="BX56" s="1">
        <v>101.52906666666701</v>
      </c>
      <c r="BY56" s="1">
        <v>9.9799280000000004E-2</v>
      </c>
      <c r="BZ56" s="1">
        <v>35.993773333333301</v>
      </c>
      <c r="CA56" s="1">
        <v>35.019860000000001</v>
      </c>
      <c r="CB56" s="1">
        <v>999.9</v>
      </c>
      <c r="CC56" s="1">
        <v>0</v>
      </c>
      <c r="CD56" s="1">
        <v>0</v>
      </c>
      <c r="CE56" s="1">
        <v>10025.868</v>
      </c>
      <c r="CF56" s="1">
        <v>0</v>
      </c>
      <c r="CG56" s="1">
        <v>333.68029999999999</v>
      </c>
      <c r="CH56" s="1">
        <v>1399.9566666666699</v>
      </c>
      <c r="CI56" s="1">
        <v>0.89999936666666602</v>
      </c>
      <c r="CJ56" s="1">
        <v>0.100000453333333</v>
      </c>
      <c r="CK56" s="1">
        <v>0</v>
      </c>
      <c r="CL56" s="1">
        <v>1302.19</v>
      </c>
      <c r="CM56" s="1">
        <v>4.9993800000000004</v>
      </c>
      <c r="CN56" s="1">
        <v>18406.883333333299</v>
      </c>
      <c r="CO56" s="1">
        <v>11163.9866666667</v>
      </c>
      <c r="CP56" s="1">
        <v>49.811999999999998</v>
      </c>
      <c r="CQ56" s="1">
        <v>51.5041333333333</v>
      </c>
      <c r="CR56" s="1">
        <v>50.422533333333298</v>
      </c>
      <c r="CS56" s="1">
        <v>51.811999999999998</v>
      </c>
      <c r="CT56" s="1">
        <v>51.905999999999999</v>
      </c>
      <c r="CU56" s="1">
        <v>1255.45966666667</v>
      </c>
      <c r="CV56" s="1">
        <v>139.49733333333299</v>
      </c>
      <c r="CW56" s="1">
        <v>0</v>
      </c>
      <c r="CX56" s="1">
        <v>156.799999952316</v>
      </c>
      <c r="CY56" s="1">
        <v>0</v>
      </c>
      <c r="CZ56" s="1">
        <v>1299.69730769231</v>
      </c>
      <c r="DA56" s="1">
        <v>-370.01880365811201</v>
      </c>
      <c r="DB56" s="1">
        <v>-5121.6273539971799</v>
      </c>
      <c r="DC56" s="1">
        <v>18372.884615384599</v>
      </c>
      <c r="DD56" s="1">
        <v>15</v>
      </c>
      <c r="DE56" s="1">
        <v>1607550315</v>
      </c>
      <c r="DF56" s="1" t="s">
        <v>448</v>
      </c>
      <c r="DG56" s="1">
        <v>1607550302.5</v>
      </c>
      <c r="DH56" s="1">
        <v>1607550315</v>
      </c>
      <c r="DI56" s="1">
        <v>8</v>
      </c>
      <c r="DJ56" s="1">
        <v>0.02</v>
      </c>
      <c r="DK56" s="1">
        <v>-5.0000000000000001E-3</v>
      </c>
      <c r="DL56" s="1">
        <v>2.2170000000000001</v>
      </c>
      <c r="DM56" s="1">
        <v>1E-3</v>
      </c>
      <c r="DN56" s="1">
        <v>400</v>
      </c>
      <c r="DO56" s="1">
        <v>0</v>
      </c>
      <c r="DP56" s="1">
        <v>0.05</v>
      </c>
      <c r="DQ56" s="1">
        <v>0.02</v>
      </c>
      <c r="DR56" s="1">
        <v>14.2842176525879</v>
      </c>
      <c r="DS56" s="1">
        <v>2.2537962650541399</v>
      </c>
      <c r="DT56" s="1">
        <v>0.172258031060151</v>
      </c>
      <c r="DU56" s="1">
        <v>0</v>
      </c>
      <c r="DV56" s="1">
        <v>-20.967151612903201</v>
      </c>
      <c r="DW56" s="1">
        <v>-2.8742032258063799</v>
      </c>
      <c r="DX56" s="1">
        <v>0.21952294298637301</v>
      </c>
      <c r="DY56" s="1">
        <v>0</v>
      </c>
      <c r="DZ56" s="1">
        <v>9.9368570967741903</v>
      </c>
      <c r="EA56" s="1">
        <v>0.77455499999996702</v>
      </c>
      <c r="EB56" s="1">
        <v>5.7833550213357801E-2</v>
      </c>
      <c r="EC56" s="1">
        <v>0</v>
      </c>
      <c r="ED56" s="1">
        <v>0</v>
      </c>
      <c r="EE56" s="1">
        <v>3</v>
      </c>
      <c r="EF56" s="1" t="s">
        <v>283</v>
      </c>
      <c r="EG56" s="1">
        <v>100</v>
      </c>
      <c r="EH56" s="1">
        <v>100</v>
      </c>
      <c r="EI56" s="1">
        <v>2.2170000000000001</v>
      </c>
      <c r="EJ56" s="1">
        <v>8.0000000000000004E-4</v>
      </c>
      <c r="EK56" s="1">
        <v>2.2168999999999501</v>
      </c>
      <c r="EL56" s="1">
        <v>0</v>
      </c>
      <c r="EM56" s="1">
        <v>0</v>
      </c>
      <c r="EN56" s="1">
        <v>0</v>
      </c>
      <c r="EO56" s="1">
        <v>7.4223809523807404E-4</v>
      </c>
      <c r="EP56" s="1">
        <v>0</v>
      </c>
      <c r="EQ56" s="1">
        <v>0</v>
      </c>
      <c r="ER56" s="1">
        <v>0</v>
      </c>
      <c r="ES56" s="1">
        <v>-1</v>
      </c>
      <c r="ET56" s="1">
        <v>-1</v>
      </c>
      <c r="EU56" s="1">
        <v>-1</v>
      </c>
      <c r="EV56" s="1">
        <v>-1</v>
      </c>
      <c r="EW56" s="1">
        <v>5</v>
      </c>
      <c r="EX56" s="1">
        <v>4.8</v>
      </c>
      <c r="EY56" s="1">
        <v>2</v>
      </c>
      <c r="EZ56" s="1">
        <v>476.69499999999999</v>
      </c>
      <c r="FA56" s="1">
        <v>502.63400000000001</v>
      </c>
      <c r="FB56" s="1">
        <v>35.008600000000001</v>
      </c>
      <c r="FC56" s="1">
        <v>32.765500000000003</v>
      </c>
      <c r="FD56" s="1">
        <v>30.000299999999999</v>
      </c>
      <c r="FE56" s="1">
        <v>32.403100000000002</v>
      </c>
      <c r="FF56" s="1">
        <v>32.429299999999998</v>
      </c>
      <c r="FG56" s="1">
        <v>20.607600000000001</v>
      </c>
      <c r="FH56" s="1">
        <v>100</v>
      </c>
      <c r="FI56" s="1">
        <v>0</v>
      </c>
      <c r="FJ56" s="1">
        <v>-999.9</v>
      </c>
      <c r="FK56" s="1">
        <v>400</v>
      </c>
      <c r="FL56" s="1">
        <v>63.4848</v>
      </c>
      <c r="FM56" s="1">
        <v>101.246</v>
      </c>
      <c r="FN56" s="1">
        <v>100.527</v>
      </c>
    </row>
    <row r="57" spans="1:170" ht="15.75" customHeight="1" x14ac:dyDescent="0.25">
      <c r="A57" s="1">
        <v>41</v>
      </c>
      <c r="B57" s="1">
        <v>1607550797.0999999</v>
      </c>
      <c r="C57" s="1">
        <v>9740.0999999046307</v>
      </c>
      <c r="D57" s="1" t="s">
        <v>457</v>
      </c>
      <c r="E57" s="1" t="s">
        <v>458</v>
      </c>
      <c r="F57" s="1" t="s">
        <v>286</v>
      </c>
      <c r="G57" s="1" t="s">
        <v>365</v>
      </c>
      <c r="H57" s="1">
        <v>1607550789.0999999</v>
      </c>
      <c r="I57" s="1">
        <f t="shared" si="0"/>
        <v>7.6418853982284304E-3</v>
      </c>
      <c r="J57" s="1">
        <f t="shared" si="1"/>
        <v>13.15777360431048</v>
      </c>
      <c r="K57" s="1">
        <f t="shared" si="2"/>
        <v>380.72612903225797</v>
      </c>
      <c r="L57" s="1">
        <f t="shared" si="3"/>
        <v>226.97890461215724</v>
      </c>
      <c r="M57" s="1">
        <f t="shared" si="4"/>
        <v>23.064446380072496</v>
      </c>
      <c r="N57" s="1">
        <f t="shared" si="5"/>
        <v>38.687460420877997</v>
      </c>
      <c r="O57" s="1">
        <f t="shared" si="6"/>
        <v>0.16537042942192065</v>
      </c>
      <c r="P57" s="1">
        <f t="shared" si="7"/>
        <v>2.9566833337548299</v>
      </c>
      <c r="Q57" s="1">
        <f t="shared" si="8"/>
        <v>0.16039848657277089</v>
      </c>
      <c r="R57" s="1">
        <f t="shared" si="9"/>
        <v>0.10068331167743189</v>
      </c>
      <c r="S57" s="1">
        <f t="shared" si="10"/>
        <v>231.29315335852667</v>
      </c>
      <c r="T57" s="1">
        <f t="shared" si="11"/>
        <v>35.59040505546831</v>
      </c>
      <c r="U57" s="1">
        <f t="shared" si="12"/>
        <v>34.9497322580645</v>
      </c>
      <c r="V57" s="1">
        <f t="shared" si="13"/>
        <v>5.6326672100783499</v>
      </c>
      <c r="W57" s="1">
        <f t="shared" si="14"/>
        <v>15.708148007804715</v>
      </c>
      <c r="X57" s="1">
        <f t="shared" si="15"/>
        <v>0.94818012550242536</v>
      </c>
      <c r="Y57" s="1">
        <f t="shared" si="16"/>
        <v>6.0362311650699674</v>
      </c>
      <c r="Z57" s="1">
        <f t="shared" si="17"/>
        <v>4.6844870845759248</v>
      </c>
      <c r="AA57" s="1">
        <f t="shared" si="18"/>
        <v>-337.00714606187375</v>
      </c>
      <c r="AB57" s="1">
        <f t="shared" si="19"/>
        <v>200.01447069128082</v>
      </c>
      <c r="AC57" s="1">
        <f t="shared" si="20"/>
        <v>15.887691655475365</v>
      </c>
      <c r="AD57" s="1">
        <f t="shared" si="21"/>
        <v>110.18816964340911</v>
      </c>
      <c r="AE57" s="1">
        <v>7</v>
      </c>
      <c r="AF57" s="1">
        <v>1</v>
      </c>
      <c r="AG57" s="1">
        <f t="shared" si="22"/>
        <v>1</v>
      </c>
      <c r="AH57" s="1">
        <f t="shared" si="23"/>
        <v>0</v>
      </c>
      <c r="AI57" s="1">
        <f t="shared" si="24"/>
        <v>52100.016461848587</v>
      </c>
      <c r="AJ57" s="1" t="s">
        <v>263</v>
      </c>
      <c r="AK57" s="1">
        <v>715.47692307692296</v>
      </c>
      <c r="AL57" s="1">
        <v>3262.08</v>
      </c>
      <c r="AM57" s="1">
        <f t="shared" si="25"/>
        <v>2546.603076923077</v>
      </c>
      <c r="AN57" s="1">
        <f t="shared" si="26"/>
        <v>0.78066849277855754</v>
      </c>
      <c r="AO57" s="1">
        <v>-0.57774747981622299</v>
      </c>
      <c r="AP57" s="1" t="s">
        <v>459</v>
      </c>
      <c r="AQ57" s="1">
        <v>881.46623076923095</v>
      </c>
      <c r="AR57" s="1">
        <v>1210.3399999999999</v>
      </c>
      <c r="AS57" s="1">
        <f t="shared" si="27"/>
        <v>0.2717201523793058</v>
      </c>
      <c r="AT57" s="1">
        <v>0.5</v>
      </c>
      <c r="AU57" s="1">
        <f t="shared" si="28"/>
        <v>1180.1978534661741</v>
      </c>
      <c r="AV57" s="1">
        <f t="shared" si="29"/>
        <v>13.15777360431048</v>
      </c>
      <c r="AW57" s="1">
        <f t="shared" si="30"/>
        <v>160.34177029077924</v>
      </c>
      <c r="AX57" s="1">
        <f t="shared" si="31"/>
        <v>0.46042434357288026</v>
      </c>
      <c r="AY57" s="1">
        <f t="shared" si="32"/>
        <v>1.1638320679694728E-2</v>
      </c>
      <c r="AZ57" s="1">
        <f t="shared" si="33"/>
        <v>1.695176561957797</v>
      </c>
      <c r="BA57" s="1" t="s">
        <v>460</v>
      </c>
      <c r="BB57" s="1">
        <v>653.07000000000005</v>
      </c>
      <c r="BC57" s="1">
        <f t="shared" si="34"/>
        <v>557.26999999999987</v>
      </c>
      <c r="BD57" s="1">
        <f t="shared" si="35"/>
        <v>0.59015157684922759</v>
      </c>
      <c r="BE57" s="1">
        <f t="shared" si="36"/>
        <v>0.78640557146197221</v>
      </c>
      <c r="BF57" s="1">
        <f t="shared" si="37"/>
        <v>0.66457528267337296</v>
      </c>
      <c r="BG57" s="1">
        <f t="shared" si="38"/>
        <v>0.80567718565666957</v>
      </c>
      <c r="BH57" s="1">
        <f t="shared" si="39"/>
        <v>1400.01548387097</v>
      </c>
      <c r="BI57" s="1">
        <f t="shared" si="40"/>
        <v>1180.1978534661741</v>
      </c>
      <c r="BJ57" s="1">
        <f t="shared" si="41"/>
        <v>0.84298914337932063</v>
      </c>
      <c r="BK57" s="1">
        <f t="shared" si="42"/>
        <v>0.19597828675864118</v>
      </c>
      <c r="BL57" s="1">
        <v>6</v>
      </c>
      <c r="BM57" s="1">
        <v>0.5</v>
      </c>
      <c r="BN57" s="1" t="s">
        <v>266</v>
      </c>
      <c r="BO57" s="1">
        <v>2</v>
      </c>
      <c r="BP57" s="1">
        <v>1607550789.0999999</v>
      </c>
      <c r="BQ57" s="1">
        <v>380.72612903225797</v>
      </c>
      <c r="BR57" s="1">
        <v>400.00603225806498</v>
      </c>
      <c r="BS57" s="1">
        <v>9.3311100000000007</v>
      </c>
      <c r="BT57" s="1">
        <v>0.24678548387096799</v>
      </c>
      <c r="BU57" s="1">
        <v>378.50925806451602</v>
      </c>
      <c r="BV57" s="1">
        <v>9.3303687096774208</v>
      </c>
      <c r="BW57" s="1">
        <v>500.02032258064497</v>
      </c>
      <c r="BX57" s="1">
        <v>101.514870967742</v>
      </c>
      <c r="BY57" s="1">
        <v>0.100062893548387</v>
      </c>
      <c r="BZ57" s="1">
        <v>36.204522580645197</v>
      </c>
      <c r="CA57" s="1">
        <v>34.9497322580645</v>
      </c>
      <c r="CB57" s="1">
        <v>999.9</v>
      </c>
      <c r="CC57" s="1">
        <v>0</v>
      </c>
      <c r="CD57" s="1">
        <v>0</v>
      </c>
      <c r="CE57" s="1">
        <v>10003.9516129032</v>
      </c>
      <c r="CF57" s="1">
        <v>0</v>
      </c>
      <c r="CG57" s="1">
        <v>295.38796774193497</v>
      </c>
      <c r="CH57" s="1">
        <v>1400.01548387097</v>
      </c>
      <c r="CI57" s="1">
        <v>0.90000351612903196</v>
      </c>
      <c r="CJ57" s="1">
        <v>9.9996638709677399E-2</v>
      </c>
      <c r="CK57" s="1">
        <v>0</v>
      </c>
      <c r="CL57" s="1">
        <v>881.91232258064497</v>
      </c>
      <c r="CM57" s="1">
        <v>4.9993800000000004</v>
      </c>
      <c r="CN57" s="1">
        <v>12319.296774193501</v>
      </c>
      <c r="CO57" s="1">
        <v>11164.467741935499</v>
      </c>
      <c r="CP57" s="1">
        <v>48.822290322580599</v>
      </c>
      <c r="CQ57" s="1">
        <v>50.443096774193499</v>
      </c>
      <c r="CR57" s="1">
        <v>49.384870967741897</v>
      </c>
      <c r="CS57" s="1">
        <v>50.491870967741903</v>
      </c>
      <c r="CT57" s="1">
        <v>50.905000000000001</v>
      </c>
      <c r="CU57" s="1">
        <v>1255.5206451612901</v>
      </c>
      <c r="CV57" s="1">
        <v>139.494838709677</v>
      </c>
      <c r="CW57" s="1">
        <v>0</v>
      </c>
      <c r="CX57" s="1">
        <v>193</v>
      </c>
      <c r="CY57" s="1">
        <v>0</v>
      </c>
      <c r="CZ57" s="1">
        <v>881.46623076923095</v>
      </c>
      <c r="DA57" s="1">
        <v>-71.156922983084996</v>
      </c>
      <c r="DB57" s="1">
        <v>-971.873502976174</v>
      </c>
      <c r="DC57" s="1">
        <v>12313.5423076923</v>
      </c>
      <c r="DD57" s="1">
        <v>15</v>
      </c>
      <c r="DE57" s="1">
        <v>1607550315</v>
      </c>
      <c r="DF57" s="1" t="s">
        <v>448</v>
      </c>
      <c r="DG57" s="1">
        <v>1607550302.5</v>
      </c>
      <c r="DH57" s="1">
        <v>1607550315</v>
      </c>
      <c r="DI57" s="1">
        <v>8</v>
      </c>
      <c r="DJ57" s="1">
        <v>0.02</v>
      </c>
      <c r="DK57" s="1">
        <v>-5.0000000000000001E-3</v>
      </c>
      <c r="DL57" s="1">
        <v>2.2170000000000001</v>
      </c>
      <c r="DM57" s="1">
        <v>1E-3</v>
      </c>
      <c r="DN57" s="1">
        <v>400</v>
      </c>
      <c r="DO57" s="1">
        <v>0</v>
      </c>
      <c r="DP57" s="1">
        <v>0.05</v>
      </c>
      <c r="DQ57" s="1">
        <v>0.02</v>
      </c>
      <c r="DR57" s="1">
        <v>13.163642148405</v>
      </c>
      <c r="DS57" s="1">
        <v>-1.98053804289457</v>
      </c>
      <c r="DT57" s="1">
        <v>0.15709972208193601</v>
      </c>
      <c r="DU57" s="1">
        <v>0</v>
      </c>
      <c r="DV57" s="1">
        <v>-19.279835483871</v>
      </c>
      <c r="DW57" s="1">
        <v>2.51163870967744</v>
      </c>
      <c r="DX57" s="1">
        <v>0.202346002851371</v>
      </c>
      <c r="DY57" s="1">
        <v>0</v>
      </c>
      <c r="DZ57" s="1">
        <v>9.0843251612903195</v>
      </c>
      <c r="EA57" s="1">
        <v>-0.55905725806454898</v>
      </c>
      <c r="EB57" s="1">
        <v>4.1956966961243597E-2</v>
      </c>
      <c r="EC57" s="1">
        <v>0</v>
      </c>
      <c r="ED57" s="1">
        <v>0</v>
      </c>
      <c r="EE57" s="1">
        <v>3</v>
      </c>
      <c r="EF57" s="1" t="s">
        <v>283</v>
      </c>
      <c r="EG57" s="1">
        <v>100</v>
      </c>
      <c r="EH57" s="1">
        <v>100</v>
      </c>
      <c r="EI57" s="1">
        <v>2.2170000000000001</v>
      </c>
      <c r="EJ57" s="1">
        <v>6.9999999999999999E-4</v>
      </c>
      <c r="EK57" s="1">
        <v>2.2168999999999501</v>
      </c>
      <c r="EL57" s="1">
        <v>0</v>
      </c>
      <c r="EM57" s="1">
        <v>0</v>
      </c>
      <c r="EN57" s="1">
        <v>0</v>
      </c>
      <c r="EO57" s="1">
        <v>7.4223809523807404E-4</v>
      </c>
      <c r="EP57" s="1">
        <v>0</v>
      </c>
      <c r="EQ57" s="1">
        <v>0</v>
      </c>
      <c r="ER57" s="1">
        <v>0</v>
      </c>
      <c r="ES57" s="1">
        <v>-1</v>
      </c>
      <c r="ET57" s="1">
        <v>-1</v>
      </c>
      <c r="EU57" s="1">
        <v>-1</v>
      </c>
      <c r="EV57" s="1">
        <v>-1</v>
      </c>
      <c r="EW57" s="1">
        <v>8.1999999999999993</v>
      </c>
      <c r="EX57" s="1">
        <v>8</v>
      </c>
      <c r="EY57" s="1">
        <v>2</v>
      </c>
      <c r="EZ57" s="1">
        <v>473.238</v>
      </c>
      <c r="FA57" s="1">
        <v>502.63600000000002</v>
      </c>
      <c r="FB57" s="1">
        <v>35.1145</v>
      </c>
      <c r="FC57" s="1">
        <v>32.913800000000002</v>
      </c>
      <c r="FD57" s="1">
        <v>30.000499999999999</v>
      </c>
      <c r="FE57" s="1">
        <v>32.5274</v>
      </c>
      <c r="FF57" s="1">
        <v>32.555799999999998</v>
      </c>
      <c r="FG57" s="1">
        <v>20.606400000000001</v>
      </c>
      <c r="FH57" s="1">
        <v>100</v>
      </c>
      <c r="FI57" s="1">
        <v>0</v>
      </c>
      <c r="FJ57" s="1">
        <v>-999.9</v>
      </c>
      <c r="FK57" s="1">
        <v>400</v>
      </c>
      <c r="FL57" s="1">
        <v>63.4848</v>
      </c>
      <c r="FM57" s="1">
        <v>101.202</v>
      </c>
      <c r="FN57" s="1">
        <v>100.49299999999999</v>
      </c>
    </row>
    <row r="58" spans="1:170" ht="15.75" customHeight="1" x14ac:dyDescent="0.25">
      <c r="A58" s="1">
        <v>42</v>
      </c>
      <c r="B58" s="1">
        <v>1607550965.5999999</v>
      </c>
      <c r="C58" s="1">
        <v>9908.5999999046307</v>
      </c>
      <c r="D58" s="1" t="s">
        <v>461</v>
      </c>
      <c r="E58" s="1" t="s">
        <v>462</v>
      </c>
      <c r="F58" s="1" t="s">
        <v>286</v>
      </c>
      <c r="G58" s="1" t="s">
        <v>365</v>
      </c>
      <c r="H58" s="1">
        <v>1607550957.8499999</v>
      </c>
      <c r="I58" s="1">
        <f t="shared" si="0"/>
        <v>9.5013075458260342E-3</v>
      </c>
      <c r="J58" s="1">
        <f t="shared" si="1"/>
        <v>14.938072665165482</v>
      </c>
      <c r="K58" s="1">
        <f t="shared" si="2"/>
        <v>377.76319999999998</v>
      </c>
      <c r="L58" s="1">
        <f t="shared" si="3"/>
        <v>247.74154946237337</v>
      </c>
      <c r="M58" s="1">
        <f t="shared" si="4"/>
        <v>25.174042338838358</v>
      </c>
      <c r="N58" s="1">
        <f t="shared" si="5"/>
        <v>38.386079410145129</v>
      </c>
      <c r="O58" s="1">
        <f t="shared" si="6"/>
        <v>0.22847241340415148</v>
      </c>
      <c r="P58" s="1">
        <f t="shared" si="7"/>
        <v>2.954892771873558</v>
      </c>
      <c r="Q58" s="1">
        <f t="shared" si="8"/>
        <v>0.21909243845541237</v>
      </c>
      <c r="R58" s="1">
        <f t="shared" si="9"/>
        <v>0.13774343802835431</v>
      </c>
      <c r="S58" s="1">
        <f t="shared" si="10"/>
        <v>231.29387893470317</v>
      </c>
      <c r="T58" s="1">
        <f t="shared" si="11"/>
        <v>34.984213301428248</v>
      </c>
      <c r="U58" s="1">
        <f t="shared" si="12"/>
        <v>34.301969999999997</v>
      </c>
      <c r="V58" s="1">
        <f t="shared" si="13"/>
        <v>5.4336692596252112</v>
      </c>
      <c r="W58" s="1">
        <f t="shared" si="14"/>
        <v>19.524196482683966</v>
      </c>
      <c r="X58" s="1">
        <f t="shared" si="15"/>
        <v>1.1701974814761689</v>
      </c>
      <c r="Y58" s="1">
        <f t="shared" si="16"/>
        <v>5.9935756255783348</v>
      </c>
      <c r="Z58" s="1">
        <f t="shared" si="17"/>
        <v>4.2634717781490421</v>
      </c>
      <c r="AA58" s="1">
        <f t="shared" si="18"/>
        <v>-419.00766277092811</v>
      </c>
      <c r="AB58" s="1">
        <f t="shared" si="19"/>
        <v>282.51481037190058</v>
      </c>
      <c r="AC58" s="1">
        <f t="shared" si="20"/>
        <v>22.369916678953729</v>
      </c>
      <c r="AD58" s="1">
        <f t="shared" si="21"/>
        <v>117.17094321462938</v>
      </c>
      <c r="AE58" s="1">
        <v>0</v>
      </c>
      <c r="AF58" s="1">
        <v>0</v>
      </c>
      <c r="AG58" s="1">
        <f t="shared" si="22"/>
        <v>1</v>
      </c>
      <c r="AH58" s="1">
        <f t="shared" si="23"/>
        <v>0</v>
      </c>
      <c r="AI58" s="1">
        <f t="shared" si="24"/>
        <v>52070.997819790362</v>
      </c>
      <c r="AJ58" s="1" t="s">
        <v>263</v>
      </c>
      <c r="AK58" s="1">
        <v>715.47692307692296</v>
      </c>
      <c r="AL58" s="1">
        <v>3262.08</v>
      </c>
      <c r="AM58" s="1">
        <f t="shared" si="25"/>
        <v>2546.603076923077</v>
      </c>
      <c r="AN58" s="1">
        <f t="shared" si="26"/>
        <v>0.78066849277855754</v>
      </c>
      <c r="AO58" s="1">
        <v>-0.57774747981622299</v>
      </c>
      <c r="AP58" s="1" t="s">
        <v>463</v>
      </c>
      <c r="AQ58" s="1">
        <v>1001.67896153846</v>
      </c>
      <c r="AR58" s="1">
        <v>1350</v>
      </c>
      <c r="AS58" s="1">
        <f t="shared" si="27"/>
        <v>0.25801558404558511</v>
      </c>
      <c r="AT58" s="1">
        <v>0.5</v>
      </c>
      <c r="AU58" s="1">
        <f t="shared" si="28"/>
        <v>1180.1976218534744</v>
      </c>
      <c r="AV58" s="1">
        <f t="shared" si="29"/>
        <v>14.938072665165482</v>
      </c>
      <c r="AW58" s="1">
        <f t="shared" si="30"/>
        <v>152.2546893458674</v>
      </c>
      <c r="AX58" s="1">
        <f t="shared" si="31"/>
        <v>0.49294074074074073</v>
      </c>
      <c r="AY58" s="1">
        <f t="shared" si="32"/>
        <v>1.3146798347733026E-2</v>
      </c>
      <c r="AZ58" s="1">
        <f t="shared" si="33"/>
        <v>1.4163555555555556</v>
      </c>
      <c r="BA58" s="1" t="s">
        <v>464</v>
      </c>
      <c r="BB58" s="1">
        <v>684.53</v>
      </c>
      <c r="BC58" s="1">
        <f t="shared" si="34"/>
        <v>665.47</v>
      </c>
      <c r="BD58" s="1">
        <f t="shared" si="35"/>
        <v>0.52342109856423269</v>
      </c>
      <c r="BE58" s="1">
        <f t="shared" si="36"/>
        <v>0.74182072122752218</v>
      </c>
      <c r="BF58" s="1">
        <f t="shared" si="37"/>
        <v>0.54894936233149294</v>
      </c>
      <c r="BG58" s="1">
        <f t="shared" si="38"/>
        <v>0.75083550213497074</v>
      </c>
      <c r="BH58" s="1">
        <f t="shared" si="39"/>
        <v>1400.0146666666701</v>
      </c>
      <c r="BI58" s="1">
        <f t="shared" si="40"/>
        <v>1180.1976218534744</v>
      </c>
      <c r="BJ58" s="1">
        <f t="shared" si="41"/>
        <v>0.84298947000565094</v>
      </c>
      <c r="BK58" s="1">
        <f t="shared" si="42"/>
        <v>0.19597894001130187</v>
      </c>
      <c r="BL58" s="1">
        <v>6</v>
      </c>
      <c r="BM58" s="1">
        <v>0.5</v>
      </c>
      <c r="BN58" s="1" t="s">
        <v>266</v>
      </c>
      <c r="BO58" s="1">
        <v>2</v>
      </c>
      <c r="BP58" s="1">
        <v>1607550957.8499999</v>
      </c>
      <c r="BQ58" s="1">
        <v>377.76319999999998</v>
      </c>
      <c r="BR58" s="1">
        <v>399.99503333333303</v>
      </c>
      <c r="BS58" s="1">
        <v>11.51609</v>
      </c>
      <c r="BT58" s="1">
        <v>0.24630253333333299</v>
      </c>
      <c r="BU58" s="1">
        <v>375.52319999999997</v>
      </c>
      <c r="BV58" s="1">
        <v>11.51709</v>
      </c>
      <c r="BW58" s="1">
        <v>500.0213</v>
      </c>
      <c r="BX58" s="1">
        <v>101.51406666666701</v>
      </c>
      <c r="BY58" s="1">
        <v>0.10006464666666701</v>
      </c>
      <c r="BZ58" s="1">
        <v>36.075400000000002</v>
      </c>
      <c r="CA58" s="1">
        <v>34.301969999999997</v>
      </c>
      <c r="CB58" s="1">
        <v>999.9</v>
      </c>
      <c r="CC58" s="1">
        <v>0</v>
      </c>
      <c r="CD58" s="1">
        <v>0</v>
      </c>
      <c r="CE58" s="1">
        <v>9993.8719999999994</v>
      </c>
      <c r="CF58" s="1">
        <v>0</v>
      </c>
      <c r="CG58" s="1">
        <v>247.26236666666699</v>
      </c>
      <c r="CH58" s="1">
        <v>1400.0146666666701</v>
      </c>
      <c r="CI58" s="1">
        <v>0.89999600000000002</v>
      </c>
      <c r="CJ58" s="1">
        <v>0.100004</v>
      </c>
      <c r="CK58" s="1">
        <v>0</v>
      </c>
      <c r="CL58" s="1">
        <v>1001.92193333333</v>
      </c>
      <c r="CM58" s="1">
        <v>4.9993800000000004</v>
      </c>
      <c r="CN58" s="1">
        <v>13960.9433333333</v>
      </c>
      <c r="CO58" s="1">
        <v>11164.43</v>
      </c>
      <c r="CP58" s="1">
        <v>47.958066666666703</v>
      </c>
      <c r="CQ58" s="1">
        <v>49.608199999999997</v>
      </c>
      <c r="CR58" s="1">
        <v>48.478999999999999</v>
      </c>
      <c r="CS58" s="1">
        <v>49.778933333333299</v>
      </c>
      <c r="CT58" s="1">
        <v>50.1415333333333</v>
      </c>
      <c r="CU58" s="1">
        <v>1255.5046666666699</v>
      </c>
      <c r="CV58" s="1">
        <v>139.51</v>
      </c>
      <c r="CW58" s="1">
        <v>0</v>
      </c>
      <c r="CX58" s="1">
        <v>167.40000009536701</v>
      </c>
      <c r="CY58" s="1">
        <v>0</v>
      </c>
      <c r="CZ58" s="1">
        <v>1001.67896153846</v>
      </c>
      <c r="DA58" s="1">
        <v>-168.35155553843299</v>
      </c>
      <c r="DB58" s="1">
        <v>-2320.8136750916301</v>
      </c>
      <c r="DC58" s="1">
        <v>13957.5230769231</v>
      </c>
      <c r="DD58" s="1">
        <v>15</v>
      </c>
      <c r="DE58" s="1">
        <v>1607551006.5999999</v>
      </c>
      <c r="DF58" s="1" t="s">
        <v>465</v>
      </c>
      <c r="DG58" s="1">
        <v>1607550986.0999999</v>
      </c>
      <c r="DH58" s="1">
        <v>1607551006.5999999</v>
      </c>
      <c r="DI58" s="1">
        <v>9</v>
      </c>
      <c r="DJ58" s="1">
        <v>2.3E-2</v>
      </c>
      <c r="DK58" s="1">
        <v>-2E-3</v>
      </c>
      <c r="DL58" s="1">
        <v>2.2400000000000002</v>
      </c>
      <c r="DM58" s="1">
        <v>-1E-3</v>
      </c>
      <c r="DN58" s="1">
        <v>400</v>
      </c>
      <c r="DO58" s="1">
        <v>0</v>
      </c>
      <c r="DP58" s="1">
        <v>0.04</v>
      </c>
      <c r="DQ58" s="1">
        <v>0.01</v>
      </c>
      <c r="DR58" s="1">
        <v>14.964781840943999</v>
      </c>
      <c r="DS58" s="1">
        <v>-0.54421375588575005</v>
      </c>
      <c r="DT58" s="1">
        <v>5.4326438821721702E-2</v>
      </c>
      <c r="DU58" s="1">
        <v>0</v>
      </c>
      <c r="DV58" s="1">
        <v>-22.263767741935499</v>
      </c>
      <c r="DW58" s="1">
        <v>0.66368225806454195</v>
      </c>
      <c r="DX58" s="1">
        <v>6.6983673442148506E-2</v>
      </c>
      <c r="DY58" s="1">
        <v>0</v>
      </c>
      <c r="DZ58" s="1">
        <v>11.273083870967699</v>
      </c>
      <c r="EA58" s="1">
        <v>-0.128724193548411</v>
      </c>
      <c r="EB58" s="1">
        <v>9.7561592381492004E-3</v>
      </c>
      <c r="EC58" s="1">
        <v>1</v>
      </c>
      <c r="ED58" s="1">
        <v>1</v>
      </c>
      <c r="EE58" s="1">
        <v>3</v>
      </c>
      <c r="EF58" s="1" t="s">
        <v>268</v>
      </c>
      <c r="EG58" s="1">
        <v>100</v>
      </c>
      <c r="EH58" s="1">
        <v>100</v>
      </c>
      <c r="EI58" s="1">
        <v>2.2400000000000002</v>
      </c>
      <c r="EJ58" s="1">
        <v>-1E-3</v>
      </c>
      <c r="EK58" s="1">
        <v>2.2168999999999501</v>
      </c>
      <c r="EL58" s="1">
        <v>0</v>
      </c>
      <c r="EM58" s="1">
        <v>0</v>
      </c>
      <c r="EN58" s="1">
        <v>0</v>
      </c>
      <c r="EO58" s="1">
        <v>7.4223809523807404E-4</v>
      </c>
      <c r="EP58" s="1">
        <v>0</v>
      </c>
      <c r="EQ58" s="1">
        <v>0</v>
      </c>
      <c r="ER58" s="1">
        <v>0</v>
      </c>
      <c r="ES58" s="1">
        <v>-1</v>
      </c>
      <c r="ET58" s="1">
        <v>-1</v>
      </c>
      <c r="EU58" s="1">
        <v>-1</v>
      </c>
      <c r="EV58" s="1">
        <v>-1</v>
      </c>
      <c r="EW58" s="1">
        <v>11.1</v>
      </c>
      <c r="EX58" s="1">
        <v>10.8</v>
      </c>
      <c r="EY58" s="1">
        <v>2</v>
      </c>
      <c r="EZ58" s="1">
        <v>486.35199999999998</v>
      </c>
      <c r="FA58" s="1">
        <v>501.79</v>
      </c>
      <c r="FB58" s="1">
        <v>35.152000000000001</v>
      </c>
      <c r="FC58" s="1">
        <v>33.038899999999998</v>
      </c>
      <c r="FD58" s="1">
        <v>29.9999</v>
      </c>
      <c r="FE58" s="1">
        <v>32.636899999999997</v>
      </c>
      <c r="FF58" s="1">
        <v>32.654499999999999</v>
      </c>
      <c r="FG58" s="1">
        <v>20.605599999999999</v>
      </c>
      <c r="FH58" s="1">
        <v>100</v>
      </c>
      <c r="FI58" s="1">
        <v>0</v>
      </c>
      <c r="FJ58" s="1">
        <v>-999.9</v>
      </c>
      <c r="FK58" s="1">
        <v>400</v>
      </c>
      <c r="FL58" s="1">
        <v>63.4848</v>
      </c>
      <c r="FM58" s="1">
        <v>101.17700000000001</v>
      </c>
      <c r="FN58" s="1">
        <v>100.477</v>
      </c>
    </row>
    <row r="59" spans="1:170" ht="15.75" customHeight="1" x14ac:dyDescent="0.25">
      <c r="A59" s="1">
        <v>43</v>
      </c>
      <c r="B59" s="1">
        <v>1607551200.5999999</v>
      </c>
      <c r="C59" s="1">
        <v>10143.5999999046</v>
      </c>
      <c r="D59" s="1" t="s">
        <v>466</v>
      </c>
      <c r="E59" s="1" t="s">
        <v>467</v>
      </c>
      <c r="F59" s="1" t="s">
        <v>276</v>
      </c>
      <c r="G59" s="1" t="s">
        <v>287</v>
      </c>
      <c r="H59" s="1">
        <v>1607551192.5999999</v>
      </c>
      <c r="I59" s="1">
        <f t="shared" si="0"/>
        <v>9.2180037260562329E-4</v>
      </c>
      <c r="J59" s="1">
        <f t="shared" si="1"/>
        <v>0.77598715082935754</v>
      </c>
      <c r="K59" s="1">
        <f t="shared" si="2"/>
        <v>398.623290322581</v>
      </c>
      <c r="L59" s="1">
        <f t="shared" si="3"/>
        <v>286.2732510428865</v>
      </c>
      <c r="M59" s="1">
        <f t="shared" si="4"/>
        <v>29.086028497980639</v>
      </c>
      <c r="N59" s="1">
        <f t="shared" si="5"/>
        <v>40.501053940748555</v>
      </c>
      <c r="O59" s="1">
        <f t="shared" si="6"/>
        <v>1.5585503423096742E-2</v>
      </c>
      <c r="P59" s="1">
        <f t="shared" si="7"/>
        <v>2.9544620595167612</v>
      </c>
      <c r="Q59" s="1">
        <f t="shared" si="8"/>
        <v>1.5539971234426528E-2</v>
      </c>
      <c r="R59" s="1">
        <f t="shared" si="9"/>
        <v>9.7165617505943578E-3</v>
      </c>
      <c r="S59" s="1">
        <f t="shared" si="10"/>
        <v>231.29244557615107</v>
      </c>
      <c r="T59" s="1">
        <f t="shared" si="11"/>
        <v>37.151607231137007</v>
      </c>
      <c r="U59" s="1">
        <f t="shared" si="12"/>
        <v>36.041703225806501</v>
      </c>
      <c r="V59" s="1">
        <f t="shared" si="13"/>
        <v>5.9824870983871516</v>
      </c>
      <c r="W59" s="1">
        <f t="shared" si="14"/>
        <v>2.2921654532042179</v>
      </c>
      <c r="X59" s="1">
        <f t="shared" si="15"/>
        <v>0.13714000250050204</v>
      </c>
      <c r="Y59" s="1">
        <f t="shared" si="16"/>
        <v>5.9829888068853858</v>
      </c>
      <c r="Z59" s="1">
        <f t="shared" si="17"/>
        <v>5.84534709588665</v>
      </c>
      <c r="AA59" s="1">
        <f t="shared" si="18"/>
        <v>-40.65139643190799</v>
      </c>
      <c r="AB59" s="1">
        <f t="shared" si="19"/>
        <v>0.24303191417608208</v>
      </c>
      <c r="AC59" s="1">
        <f t="shared" si="20"/>
        <v>1.940665031298883E-2</v>
      </c>
      <c r="AD59" s="1">
        <f t="shared" si="21"/>
        <v>190.90348770873214</v>
      </c>
      <c r="AE59" s="1">
        <v>0</v>
      </c>
      <c r="AF59" s="1">
        <v>0</v>
      </c>
      <c r="AG59" s="1">
        <f t="shared" si="22"/>
        <v>1</v>
      </c>
      <c r="AH59" s="1">
        <f t="shared" si="23"/>
        <v>0</v>
      </c>
      <c r="AI59" s="1">
        <f t="shared" si="24"/>
        <v>52063.963892926455</v>
      </c>
      <c r="AJ59" s="1" t="s">
        <v>263</v>
      </c>
      <c r="AK59" s="1">
        <v>715.47692307692296</v>
      </c>
      <c r="AL59" s="1">
        <v>3262.08</v>
      </c>
      <c r="AM59" s="1">
        <f t="shared" si="25"/>
        <v>2546.603076923077</v>
      </c>
      <c r="AN59" s="1">
        <f t="shared" si="26"/>
        <v>0.78066849277855754</v>
      </c>
      <c r="AO59" s="1">
        <v>-0.57774747981622299</v>
      </c>
      <c r="AP59" s="1" t="s">
        <v>468</v>
      </c>
      <c r="AQ59" s="1">
        <v>513.69780769230795</v>
      </c>
      <c r="AR59" s="1">
        <v>553.63</v>
      </c>
      <c r="AS59" s="1">
        <f t="shared" si="27"/>
        <v>7.2127941599429257E-2</v>
      </c>
      <c r="AT59" s="1">
        <v>0.5</v>
      </c>
      <c r="AU59" s="1">
        <f t="shared" si="28"/>
        <v>1180.1913870215585</v>
      </c>
      <c r="AV59" s="1">
        <f t="shared" si="29"/>
        <v>0.77598715082935754</v>
      </c>
      <c r="AW59" s="1">
        <f t="shared" si="30"/>
        <v>42.56238771962019</v>
      </c>
      <c r="AX59" s="1">
        <f t="shared" si="31"/>
        <v>0.2779112403590846</v>
      </c>
      <c r="AY59" s="1">
        <f t="shared" si="32"/>
        <v>1.1470466955889179E-3</v>
      </c>
      <c r="AZ59" s="1">
        <f t="shared" si="33"/>
        <v>4.8921662482163173</v>
      </c>
      <c r="BA59" s="1" t="s">
        <v>469</v>
      </c>
      <c r="BB59" s="1">
        <v>399.77</v>
      </c>
      <c r="BC59" s="1">
        <f t="shared" si="34"/>
        <v>153.86000000000001</v>
      </c>
      <c r="BD59" s="1">
        <f t="shared" si="35"/>
        <v>0.25953589176973901</v>
      </c>
      <c r="BE59" s="1">
        <f t="shared" si="36"/>
        <v>0.94624621372248285</v>
      </c>
      <c r="BF59" s="1">
        <f t="shared" si="37"/>
        <v>-0.24672815243273416</v>
      </c>
      <c r="BG59" s="1">
        <f t="shared" si="38"/>
        <v>1.0635540436370139</v>
      </c>
      <c r="BH59" s="1">
        <f t="shared" si="39"/>
        <v>1400.0074193548401</v>
      </c>
      <c r="BI59" s="1">
        <f t="shared" si="40"/>
        <v>1180.1913870215585</v>
      </c>
      <c r="BJ59" s="1">
        <f t="shared" si="41"/>
        <v>0.84298938041729921</v>
      </c>
      <c r="BK59" s="1">
        <f t="shared" si="42"/>
        <v>0.19597876083459848</v>
      </c>
      <c r="BL59" s="1">
        <v>6</v>
      </c>
      <c r="BM59" s="1">
        <v>0.5</v>
      </c>
      <c r="BN59" s="1" t="s">
        <v>266</v>
      </c>
      <c r="BO59" s="1">
        <v>2</v>
      </c>
      <c r="BP59" s="1">
        <v>1607551192.5999999</v>
      </c>
      <c r="BQ59" s="1">
        <v>398.623290322581</v>
      </c>
      <c r="BR59" s="1">
        <v>399.99538709677398</v>
      </c>
      <c r="BS59" s="1">
        <v>1.3497722580645199</v>
      </c>
      <c r="BT59" s="1">
        <v>0.24512832258064499</v>
      </c>
      <c r="BU59" s="1">
        <v>396.38329032258099</v>
      </c>
      <c r="BV59" s="1">
        <v>1.35106193548387</v>
      </c>
      <c r="BW59" s="1">
        <v>500.01061290322599</v>
      </c>
      <c r="BX59" s="1">
        <v>101.50235483871</v>
      </c>
      <c r="BY59" s="1">
        <v>9.9972280645161296E-2</v>
      </c>
      <c r="BZ59" s="1">
        <v>36.043229032258097</v>
      </c>
      <c r="CA59" s="1">
        <v>36.041703225806501</v>
      </c>
      <c r="CB59" s="1">
        <v>999.9</v>
      </c>
      <c r="CC59" s="1">
        <v>0</v>
      </c>
      <c r="CD59" s="1">
        <v>0</v>
      </c>
      <c r="CE59" s="1">
        <v>9992.5822580645199</v>
      </c>
      <c r="CF59" s="1">
        <v>0</v>
      </c>
      <c r="CG59" s="1">
        <v>407.13583870967699</v>
      </c>
      <c r="CH59" s="1">
        <v>1400.0074193548401</v>
      </c>
      <c r="CI59" s="1">
        <v>0.89999664516128997</v>
      </c>
      <c r="CJ59" s="1">
        <v>0.100003332258065</v>
      </c>
      <c r="CK59" s="1">
        <v>0</v>
      </c>
      <c r="CL59" s="1">
        <v>513.71912903225802</v>
      </c>
      <c r="CM59" s="1">
        <v>4.9993800000000004</v>
      </c>
      <c r="CN59" s="1">
        <v>7370.2287096774198</v>
      </c>
      <c r="CO59" s="1">
        <v>11164.3838709677</v>
      </c>
      <c r="CP59" s="1">
        <v>46.953258064516099</v>
      </c>
      <c r="CQ59" s="1">
        <v>48.646999999999998</v>
      </c>
      <c r="CR59" s="1">
        <v>47.455290322580602</v>
      </c>
      <c r="CS59" s="1">
        <v>48.875</v>
      </c>
      <c r="CT59" s="1">
        <v>49.186999999999998</v>
      </c>
      <c r="CU59" s="1">
        <v>1255.5029032258101</v>
      </c>
      <c r="CV59" s="1">
        <v>139.505161290323</v>
      </c>
      <c r="CW59" s="1">
        <v>0</v>
      </c>
      <c r="CX59" s="1">
        <v>234</v>
      </c>
      <c r="CY59" s="1">
        <v>0</v>
      </c>
      <c r="CZ59" s="1">
        <v>513.69780769230795</v>
      </c>
      <c r="DA59" s="1">
        <v>-2.47052991011034</v>
      </c>
      <c r="DB59" s="1">
        <v>-52.342564040932501</v>
      </c>
      <c r="DC59" s="1">
        <v>7369.8253846153902</v>
      </c>
      <c r="DD59" s="1">
        <v>15</v>
      </c>
      <c r="DE59" s="1">
        <v>1607551006.5999999</v>
      </c>
      <c r="DF59" s="1" t="s">
        <v>465</v>
      </c>
      <c r="DG59" s="1">
        <v>1607550986.0999999</v>
      </c>
      <c r="DH59" s="1">
        <v>1607551006.5999999</v>
      </c>
      <c r="DI59" s="1">
        <v>9</v>
      </c>
      <c r="DJ59" s="1">
        <v>2.3E-2</v>
      </c>
      <c r="DK59" s="1">
        <v>-2E-3</v>
      </c>
      <c r="DL59" s="1">
        <v>2.2400000000000002</v>
      </c>
      <c r="DM59" s="1">
        <v>-1E-3</v>
      </c>
      <c r="DN59" s="1">
        <v>400</v>
      </c>
      <c r="DO59" s="1">
        <v>0</v>
      </c>
      <c r="DP59" s="1">
        <v>0.04</v>
      </c>
      <c r="DQ59" s="1">
        <v>0.01</v>
      </c>
      <c r="DR59" s="1">
        <v>0.78099512814333005</v>
      </c>
      <c r="DS59" s="1">
        <v>6.3619604026093196E-4</v>
      </c>
      <c r="DT59" s="1">
        <v>2.677531306441E-2</v>
      </c>
      <c r="DU59" s="1">
        <v>1</v>
      </c>
      <c r="DV59" s="1">
        <v>-1.37690258064516</v>
      </c>
      <c r="DW59" s="1">
        <v>0.24910983870968001</v>
      </c>
      <c r="DX59" s="1">
        <v>3.9031870928498601E-2</v>
      </c>
      <c r="DY59" s="1">
        <v>0</v>
      </c>
      <c r="DZ59" s="1">
        <v>1.1086016129032299</v>
      </c>
      <c r="EA59" s="1">
        <v>-0.47407983870968001</v>
      </c>
      <c r="EB59" s="1">
        <v>3.5376328617181298E-2</v>
      </c>
      <c r="EC59" s="1">
        <v>0</v>
      </c>
      <c r="ED59" s="1">
        <v>1</v>
      </c>
      <c r="EE59" s="1">
        <v>3</v>
      </c>
      <c r="EF59" s="1" t="s">
        <v>268</v>
      </c>
      <c r="EG59" s="1">
        <v>100</v>
      </c>
      <c r="EH59" s="1">
        <v>100</v>
      </c>
      <c r="EI59" s="1">
        <v>2.2400000000000002</v>
      </c>
      <c r="EJ59" s="1">
        <v>-1.2999999999999999E-3</v>
      </c>
      <c r="EK59" s="1">
        <v>2.24015000000009</v>
      </c>
      <c r="EL59" s="1">
        <v>0</v>
      </c>
      <c r="EM59" s="1">
        <v>0</v>
      </c>
      <c r="EN59" s="1">
        <v>0</v>
      </c>
      <c r="EO59" s="1">
        <v>-1.28909523809526E-3</v>
      </c>
      <c r="EP59" s="1">
        <v>0</v>
      </c>
      <c r="EQ59" s="1">
        <v>0</v>
      </c>
      <c r="ER59" s="1">
        <v>0</v>
      </c>
      <c r="ES59" s="1">
        <v>-1</v>
      </c>
      <c r="ET59" s="1">
        <v>-1</v>
      </c>
      <c r="EU59" s="1">
        <v>-1</v>
      </c>
      <c r="EV59" s="1">
        <v>-1</v>
      </c>
      <c r="EW59" s="1">
        <v>3.6</v>
      </c>
      <c r="EX59" s="1">
        <v>3.2</v>
      </c>
      <c r="EY59" s="1">
        <v>2</v>
      </c>
      <c r="EZ59" s="1">
        <v>487.26799999999997</v>
      </c>
      <c r="FA59" s="1">
        <v>504.13499999999999</v>
      </c>
      <c r="FB59" s="1">
        <v>34.959600000000002</v>
      </c>
      <c r="FC59" s="1">
        <v>32.957999999999998</v>
      </c>
      <c r="FD59" s="1">
        <v>30.0001</v>
      </c>
      <c r="FE59" s="1">
        <v>32.581899999999997</v>
      </c>
      <c r="FF59" s="1">
        <v>32.619599999999998</v>
      </c>
      <c r="FG59" s="1">
        <v>20.6067</v>
      </c>
      <c r="FH59" s="1">
        <v>100</v>
      </c>
      <c r="FI59" s="1">
        <v>0</v>
      </c>
      <c r="FJ59" s="1">
        <v>-999.9</v>
      </c>
      <c r="FK59" s="1">
        <v>400</v>
      </c>
      <c r="FL59" s="1">
        <v>63.4848</v>
      </c>
      <c r="FM59" s="1">
        <v>101.209</v>
      </c>
      <c r="FN59" s="1">
        <v>100.501</v>
      </c>
    </row>
    <row r="60" spans="1:170" ht="15.75" customHeight="1" x14ac:dyDescent="0.25">
      <c r="A60" s="1">
        <v>44</v>
      </c>
      <c r="B60" s="1">
        <v>1607551349.5999999</v>
      </c>
      <c r="C60" s="1">
        <v>10292.5999999046</v>
      </c>
      <c r="D60" s="1" t="s">
        <v>470</v>
      </c>
      <c r="E60" s="1" t="s">
        <v>471</v>
      </c>
      <c r="F60" s="1" t="s">
        <v>276</v>
      </c>
      <c r="G60" s="1" t="s">
        <v>287</v>
      </c>
      <c r="H60" s="1">
        <v>1607551341.5999999</v>
      </c>
      <c r="I60" s="1">
        <f t="shared" si="0"/>
        <v>7.4386266677230705E-4</v>
      </c>
      <c r="J60" s="1">
        <f t="shared" si="1"/>
        <v>0.69151967291702299</v>
      </c>
      <c r="K60" s="1">
        <f t="shared" si="2"/>
        <v>398.81251612903202</v>
      </c>
      <c r="L60" s="1">
        <f t="shared" si="3"/>
        <v>276.98081871738844</v>
      </c>
      <c r="M60" s="1">
        <f t="shared" si="4"/>
        <v>28.14058183966856</v>
      </c>
      <c r="N60" s="1">
        <f t="shared" si="5"/>
        <v>40.518387882534668</v>
      </c>
      <c r="O60" s="1">
        <f t="shared" si="6"/>
        <v>1.2407283085617711E-2</v>
      </c>
      <c r="P60" s="1">
        <f t="shared" si="7"/>
        <v>2.9566848599757591</v>
      </c>
      <c r="Q60" s="1">
        <f t="shared" si="8"/>
        <v>1.2378430557115704E-2</v>
      </c>
      <c r="R60" s="1">
        <f t="shared" si="9"/>
        <v>7.7391057423600879E-3</v>
      </c>
      <c r="S60" s="1">
        <f t="shared" si="10"/>
        <v>231.29396794665507</v>
      </c>
      <c r="T60" s="1">
        <f t="shared" si="11"/>
        <v>37.371154819578997</v>
      </c>
      <c r="U60" s="1">
        <f t="shared" si="12"/>
        <v>36.203561290322597</v>
      </c>
      <c r="V60" s="1">
        <f t="shared" si="13"/>
        <v>6.0359126320042806</v>
      </c>
      <c r="W60" s="1">
        <f t="shared" si="14"/>
        <v>1.910187451320819</v>
      </c>
      <c r="X60" s="1">
        <f t="shared" si="15"/>
        <v>0.11538925874636706</v>
      </c>
      <c r="Y60" s="1">
        <f t="shared" si="16"/>
        <v>6.0407295978507225</v>
      </c>
      <c r="Z60" s="1">
        <f t="shared" si="17"/>
        <v>5.9205233732579137</v>
      </c>
      <c r="AA60" s="1">
        <f t="shared" si="18"/>
        <v>-32.80434360465874</v>
      </c>
      <c r="AB60" s="1">
        <f t="shared" si="19"/>
        <v>2.3164534765803277</v>
      </c>
      <c r="AC60" s="1">
        <f t="shared" si="20"/>
        <v>0.18513725984477547</v>
      </c>
      <c r="AD60" s="1">
        <f t="shared" si="21"/>
        <v>200.99121507842145</v>
      </c>
      <c r="AE60" s="1">
        <v>0</v>
      </c>
      <c r="AF60" s="1">
        <v>0</v>
      </c>
      <c r="AG60" s="1">
        <f t="shared" si="22"/>
        <v>1</v>
      </c>
      <c r="AH60" s="1">
        <f t="shared" si="23"/>
        <v>0</v>
      </c>
      <c r="AI60" s="1">
        <f t="shared" si="24"/>
        <v>52097.410096803469</v>
      </c>
      <c r="AJ60" s="1" t="s">
        <v>263</v>
      </c>
      <c r="AK60" s="1">
        <v>715.47692307692296</v>
      </c>
      <c r="AL60" s="1">
        <v>3262.08</v>
      </c>
      <c r="AM60" s="1">
        <f t="shared" si="25"/>
        <v>2546.603076923077</v>
      </c>
      <c r="AN60" s="1">
        <f t="shared" si="26"/>
        <v>0.78066849277855754</v>
      </c>
      <c r="AO60" s="1">
        <v>-0.57774747981622299</v>
      </c>
      <c r="AP60" s="1" t="s">
        <v>472</v>
      </c>
      <c r="AQ60" s="1">
        <v>536.30173076923097</v>
      </c>
      <c r="AR60" s="1">
        <v>579.67999999999995</v>
      </c>
      <c r="AS60" s="1">
        <f t="shared" si="27"/>
        <v>7.4831405656170635E-2</v>
      </c>
      <c r="AT60" s="1">
        <v>0.5</v>
      </c>
      <c r="AU60" s="1">
        <f t="shared" si="28"/>
        <v>1180.1985299213707</v>
      </c>
      <c r="AV60" s="1">
        <f t="shared" si="29"/>
        <v>0.69151967291702299</v>
      </c>
      <c r="AW60" s="1">
        <f t="shared" si="30"/>
        <v>44.157957473681165</v>
      </c>
      <c r="AX60" s="1">
        <f t="shared" si="31"/>
        <v>0.30104540436102667</v>
      </c>
      <c r="AY60" s="1">
        <f t="shared" si="32"/>
        <v>1.0754691863730838E-3</v>
      </c>
      <c r="AZ60" s="1">
        <f t="shared" si="33"/>
        <v>4.6273806237924378</v>
      </c>
      <c r="BA60" s="1" t="s">
        <v>473</v>
      </c>
      <c r="BB60" s="1">
        <v>405.17</v>
      </c>
      <c r="BC60" s="1">
        <f t="shared" si="34"/>
        <v>174.50999999999993</v>
      </c>
      <c r="BD60" s="1">
        <f t="shared" si="35"/>
        <v>0.24857182528662539</v>
      </c>
      <c r="BE60" s="1">
        <f t="shared" si="36"/>
        <v>0.93891652169651829</v>
      </c>
      <c r="BF60" s="1">
        <f t="shared" si="37"/>
        <v>-0.31943484615035855</v>
      </c>
      <c r="BG60" s="1">
        <f t="shared" si="38"/>
        <v>1.0533247306215459</v>
      </c>
      <c r="BH60" s="1">
        <f t="shared" si="39"/>
        <v>1400.0158064516099</v>
      </c>
      <c r="BI60" s="1">
        <f t="shared" si="40"/>
        <v>1180.1985299213707</v>
      </c>
      <c r="BJ60" s="1">
        <f t="shared" si="41"/>
        <v>0.84298943232121504</v>
      </c>
      <c r="BK60" s="1">
        <f t="shared" si="42"/>
        <v>0.19597886464242992</v>
      </c>
      <c r="BL60" s="1">
        <v>6</v>
      </c>
      <c r="BM60" s="1">
        <v>0.5</v>
      </c>
      <c r="BN60" s="1" t="s">
        <v>266</v>
      </c>
      <c r="BO60" s="1">
        <v>2</v>
      </c>
      <c r="BP60" s="1">
        <v>1607551341.5999999</v>
      </c>
      <c r="BQ60" s="1">
        <v>398.81251612903202</v>
      </c>
      <c r="BR60" s="1">
        <v>399.99832258064498</v>
      </c>
      <c r="BS60" s="1">
        <v>1.13574806451613</v>
      </c>
      <c r="BT60" s="1">
        <v>0.24413512903225801</v>
      </c>
      <c r="BU60" s="1">
        <v>396.57235483871</v>
      </c>
      <c r="BV60" s="1">
        <v>1.13703774193548</v>
      </c>
      <c r="BW60" s="1">
        <v>500.00474193548399</v>
      </c>
      <c r="BX60" s="1">
        <v>101.497612903226</v>
      </c>
      <c r="BY60" s="1">
        <v>9.9970532258064501E-2</v>
      </c>
      <c r="BZ60" s="1">
        <v>36.218093548387102</v>
      </c>
      <c r="CA60" s="1">
        <v>36.203561290322597</v>
      </c>
      <c r="CB60" s="1">
        <v>999.9</v>
      </c>
      <c r="CC60" s="1">
        <v>0</v>
      </c>
      <c r="CD60" s="1">
        <v>0</v>
      </c>
      <c r="CE60" s="1">
        <v>10005.6612903226</v>
      </c>
      <c r="CF60" s="1">
        <v>0</v>
      </c>
      <c r="CG60" s="1">
        <v>378.16312903225798</v>
      </c>
      <c r="CH60" s="1">
        <v>1400.0158064516099</v>
      </c>
      <c r="CI60" s="1">
        <v>0.89999525806451597</v>
      </c>
      <c r="CJ60" s="1">
        <v>0.1000048</v>
      </c>
      <c r="CK60" s="1">
        <v>0</v>
      </c>
      <c r="CL60" s="1">
        <v>536.326129032258</v>
      </c>
      <c r="CM60" s="1">
        <v>4.9993800000000004</v>
      </c>
      <c r="CN60" s="1">
        <v>7648.4341935483899</v>
      </c>
      <c r="CO60" s="1">
        <v>11164.438709677401</v>
      </c>
      <c r="CP60" s="1">
        <v>46.762</v>
      </c>
      <c r="CQ60" s="1">
        <v>48.5</v>
      </c>
      <c r="CR60" s="1">
        <v>47.211387096774203</v>
      </c>
      <c r="CS60" s="1">
        <v>48.75</v>
      </c>
      <c r="CT60" s="1">
        <v>49.036000000000001</v>
      </c>
      <c r="CU60" s="1">
        <v>1255.50774193548</v>
      </c>
      <c r="CV60" s="1">
        <v>139.50838709677399</v>
      </c>
      <c r="CW60" s="1">
        <v>0</v>
      </c>
      <c r="CX60" s="1">
        <v>148.299999952316</v>
      </c>
      <c r="CY60" s="1">
        <v>0</v>
      </c>
      <c r="CZ60" s="1">
        <v>536.30173076923097</v>
      </c>
      <c r="DA60" s="1">
        <v>-4.8946666807849999</v>
      </c>
      <c r="DB60" s="1">
        <v>-86.030085547242507</v>
      </c>
      <c r="DC60" s="1">
        <v>7647.6546153846202</v>
      </c>
      <c r="DD60" s="1">
        <v>15</v>
      </c>
      <c r="DE60" s="1">
        <v>1607551006.5999999</v>
      </c>
      <c r="DF60" s="1" t="s">
        <v>465</v>
      </c>
      <c r="DG60" s="1">
        <v>1607550986.0999999</v>
      </c>
      <c r="DH60" s="1">
        <v>1607551006.5999999</v>
      </c>
      <c r="DI60" s="1">
        <v>9</v>
      </c>
      <c r="DJ60" s="1">
        <v>2.3E-2</v>
      </c>
      <c r="DK60" s="1">
        <v>-2E-3</v>
      </c>
      <c r="DL60" s="1">
        <v>2.2400000000000002</v>
      </c>
      <c r="DM60" s="1">
        <v>-1E-3</v>
      </c>
      <c r="DN60" s="1">
        <v>400</v>
      </c>
      <c r="DO60" s="1">
        <v>0</v>
      </c>
      <c r="DP60" s="1">
        <v>0.04</v>
      </c>
      <c r="DQ60" s="1">
        <v>0.01</v>
      </c>
      <c r="DR60" s="1">
        <v>0.691415986615179</v>
      </c>
      <c r="DS60" s="1">
        <v>2.76459989004872E-2</v>
      </c>
      <c r="DT60" s="1">
        <v>2.0812481084086801E-2</v>
      </c>
      <c r="DU60" s="1">
        <v>1</v>
      </c>
      <c r="DV60" s="1">
        <v>-1.1872070967741899</v>
      </c>
      <c r="DW60" s="1">
        <v>6.3326129032258205E-2</v>
      </c>
      <c r="DX60" s="1">
        <v>2.5631434731789599E-2</v>
      </c>
      <c r="DY60" s="1">
        <v>1</v>
      </c>
      <c r="DZ60" s="1">
        <v>0.89445696774193595</v>
      </c>
      <c r="EA60" s="1">
        <v>-0.34218527419355199</v>
      </c>
      <c r="EB60" s="1">
        <v>2.55439493782318E-2</v>
      </c>
      <c r="EC60" s="1">
        <v>0</v>
      </c>
      <c r="ED60" s="1">
        <v>2</v>
      </c>
      <c r="EE60" s="1">
        <v>3</v>
      </c>
      <c r="EF60" s="1" t="s">
        <v>273</v>
      </c>
      <c r="EG60" s="1">
        <v>100</v>
      </c>
      <c r="EH60" s="1">
        <v>100</v>
      </c>
      <c r="EI60" s="1">
        <v>2.2400000000000002</v>
      </c>
      <c r="EJ60" s="1">
        <v>-1.2999999999999999E-3</v>
      </c>
      <c r="EK60" s="1">
        <v>2.24015000000009</v>
      </c>
      <c r="EL60" s="1">
        <v>0</v>
      </c>
      <c r="EM60" s="1">
        <v>0</v>
      </c>
      <c r="EN60" s="1">
        <v>0</v>
      </c>
      <c r="EO60" s="1">
        <v>-1.28909523809526E-3</v>
      </c>
      <c r="EP60" s="1">
        <v>0</v>
      </c>
      <c r="EQ60" s="1">
        <v>0</v>
      </c>
      <c r="ER60" s="1">
        <v>0</v>
      </c>
      <c r="ES60" s="1">
        <v>-1</v>
      </c>
      <c r="ET60" s="1">
        <v>-1</v>
      </c>
      <c r="EU60" s="1">
        <v>-1</v>
      </c>
      <c r="EV60" s="1">
        <v>-1</v>
      </c>
      <c r="EW60" s="1">
        <v>6.1</v>
      </c>
      <c r="EX60" s="1">
        <v>5.7</v>
      </c>
      <c r="EY60" s="1">
        <v>2</v>
      </c>
      <c r="EZ60" s="1">
        <v>483.21300000000002</v>
      </c>
      <c r="FA60" s="1">
        <v>504.10399999999998</v>
      </c>
      <c r="FB60" s="1">
        <v>35.045999999999999</v>
      </c>
      <c r="FC60" s="1">
        <v>32.993299999999998</v>
      </c>
      <c r="FD60" s="1">
        <v>30.0001</v>
      </c>
      <c r="FE60" s="1">
        <v>32.616</v>
      </c>
      <c r="FF60" s="1">
        <v>32.651499999999999</v>
      </c>
      <c r="FG60" s="1">
        <v>20.606400000000001</v>
      </c>
      <c r="FH60" s="1">
        <v>100</v>
      </c>
      <c r="FI60" s="1">
        <v>0</v>
      </c>
      <c r="FJ60" s="1">
        <v>-999.9</v>
      </c>
      <c r="FK60" s="1">
        <v>400</v>
      </c>
      <c r="FL60" s="1">
        <v>63.4848</v>
      </c>
      <c r="FM60" s="1">
        <v>101.196</v>
      </c>
      <c r="FN60" s="1">
        <v>100.491</v>
      </c>
    </row>
    <row r="61" spans="1:170" ht="15.75" customHeight="1" x14ac:dyDescent="0.25">
      <c r="A61" s="1">
        <v>45</v>
      </c>
      <c r="B61" s="1">
        <v>1607551576.5999999</v>
      </c>
      <c r="C61" s="1">
        <v>10519.5999999046</v>
      </c>
      <c r="D61" s="1" t="s">
        <v>474</v>
      </c>
      <c r="E61" s="1" t="s">
        <v>475</v>
      </c>
      <c r="F61" s="1" t="s">
        <v>476</v>
      </c>
      <c r="G61" s="1" t="s">
        <v>413</v>
      </c>
      <c r="H61" s="1">
        <v>1607551568.5999999</v>
      </c>
      <c r="I61" s="1">
        <f t="shared" si="0"/>
        <v>6.9978078476158022E-3</v>
      </c>
      <c r="J61" s="1">
        <f t="shared" si="1"/>
        <v>11.229547949981335</v>
      </c>
      <c r="K61" s="1">
        <f t="shared" si="2"/>
        <v>383.31970967741898</v>
      </c>
      <c r="L61" s="1">
        <f t="shared" si="3"/>
        <v>230.10613607116863</v>
      </c>
      <c r="M61" s="1">
        <f t="shared" si="4"/>
        <v>23.377160007483802</v>
      </c>
      <c r="N61" s="1">
        <f t="shared" si="5"/>
        <v>38.942578151761111</v>
      </c>
      <c r="O61" s="1">
        <f t="shared" si="6"/>
        <v>0.142886765830471</v>
      </c>
      <c r="P61" s="1">
        <f t="shared" si="7"/>
        <v>2.9584708107506019</v>
      </c>
      <c r="Q61" s="1">
        <f t="shared" si="8"/>
        <v>0.13916066084111336</v>
      </c>
      <c r="R61" s="1">
        <f t="shared" si="9"/>
        <v>8.7302095589855605E-2</v>
      </c>
      <c r="S61" s="1">
        <f t="shared" si="10"/>
        <v>231.29061271886067</v>
      </c>
      <c r="T61" s="1">
        <f t="shared" si="11"/>
        <v>35.685178227243746</v>
      </c>
      <c r="U61" s="1">
        <f t="shared" si="12"/>
        <v>35.514074193548403</v>
      </c>
      <c r="V61" s="1">
        <f t="shared" si="13"/>
        <v>5.8111706437110096</v>
      </c>
      <c r="W61" s="1">
        <f t="shared" si="14"/>
        <v>14.476848887825373</v>
      </c>
      <c r="X61" s="1">
        <f t="shared" si="15"/>
        <v>0.87048236931962164</v>
      </c>
      <c r="Y61" s="1">
        <f t="shared" si="16"/>
        <v>6.0129270952857228</v>
      </c>
      <c r="Z61" s="1">
        <f t="shared" si="17"/>
        <v>4.9406882743913876</v>
      </c>
      <c r="AA61" s="1">
        <f t="shared" si="18"/>
        <v>-308.60332607985686</v>
      </c>
      <c r="AB61" s="1">
        <f t="shared" si="19"/>
        <v>98.888703083191714</v>
      </c>
      <c r="AC61" s="1">
        <f t="shared" si="20"/>
        <v>7.8690895775977747</v>
      </c>
      <c r="AD61" s="1">
        <f t="shared" si="21"/>
        <v>29.445079299793306</v>
      </c>
      <c r="AE61" s="1">
        <v>14</v>
      </c>
      <c r="AF61" s="1">
        <v>3</v>
      </c>
      <c r="AG61" s="1">
        <f t="shared" si="22"/>
        <v>1</v>
      </c>
      <c r="AH61" s="1">
        <f t="shared" si="23"/>
        <v>0</v>
      </c>
      <c r="AI61" s="1">
        <f t="shared" si="24"/>
        <v>52162.117013006682</v>
      </c>
      <c r="AJ61" s="1" t="s">
        <v>263</v>
      </c>
      <c r="AK61" s="1">
        <v>715.47692307692296</v>
      </c>
      <c r="AL61" s="1">
        <v>3262.08</v>
      </c>
      <c r="AM61" s="1">
        <f t="shared" si="25"/>
        <v>2546.603076923077</v>
      </c>
      <c r="AN61" s="1">
        <f t="shared" si="26"/>
        <v>0.78066849277855754</v>
      </c>
      <c r="AO61" s="1">
        <v>-0.57774747981622299</v>
      </c>
      <c r="AP61" s="1" t="s">
        <v>477</v>
      </c>
      <c r="AQ61" s="1">
        <v>1378.1288</v>
      </c>
      <c r="AR61" s="1">
        <v>1746.69</v>
      </c>
      <c r="AS61" s="1">
        <f t="shared" si="27"/>
        <v>0.21100550183489919</v>
      </c>
      <c r="AT61" s="1">
        <v>0.5</v>
      </c>
      <c r="AU61" s="1">
        <f t="shared" si="28"/>
        <v>1180.1845663694189</v>
      </c>
      <c r="AV61" s="1">
        <f t="shared" si="29"/>
        <v>11.229547949981335</v>
      </c>
      <c r="AW61" s="1">
        <f t="shared" si="30"/>
        <v>124.51271834229107</v>
      </c>
      <c r="AX61" s="1">
        <f t="shared" si="31"/>
        <v>0.5773663328924995</v>
      </c>
      <c r="AY61" s="1">
        <f t="shared" si="32"/>
        <v>1.0004617723582111E-2</v>
      </c>
      <c r="AZ61" s="1">
        <f t="shared" si="33"/>
        <v>0.86757810487264475</v>
      </c>
      <c r="BA61" s="1" t="s">
        <v>478</v>
      </c>
      <c r="BB61" s="1">
        <v>738.21</v>
      </c>
      <c r="BC61" s="1">
        <f t="shared" si="34"/>
        <v>1008.48</v>
      </c>
      <c r="BD61" s="1">
        <f t="shared" si="35"/>
        <v>0.3654620815484691</v>
      </c>
      <c r="BE61" s="1">
        <f t="shared" si="36"/>
        <v>0.60042315967145687</v>
      </c>
      <c r="BF61" s="1">
        <f t="shared" si="37"/>
        <v>0.35740547540350165</v>
      </c>
      <c r="BG61" s="1">
        <f t="shared" si="38"/>
        <v>0.59506328792744723</v>
      </c>
      <c r="BH61" s="1">
        <f t="shared" si="39"/>
        <v>1399.9996774193601</v>
      </c>
      <c r="BI61" s="1">
        <f t="shared" si="40"/>
        <v>1180.1845663694189</v>
      </c>
      <c r="BJ61" s="1">
        <f t="shared" si="41"/>
        <v>0.84298917021528919</v>
      </c>
      <c r="BK61" s="1">
        <f t="shared" si="42"/>
        <v>0.19597834043057852</v>
      </c>
      <c r="BL61" s="1">
        <v>6</v>
      </c>
      <c r="BM61" s="1">
        <v>0.5</v>
      </c>
      <c r="BN61" s="1" t="s">
        <v>266</v>
      </c>
      <c r="BO61" s="1">
        <v>2</v>
      </c>
      <c r="BP61" s="1">
        <v>1607551568.5999999</v>
      </c>
      <c r="BQ61" s="1">
        <v>383.31970967741898</v>
      </c>
      <c r="BR61" s="1">
        <v>400.01383870967697</v>
      </c>
      <c r="BS61" s="1">
        <v>8.5683348387096796</v>
      </c>
      <c r="BT61" s="1">
        <v>0.243019483870968</v>
      </c>
      <c r="BU61" s="1">
        <v>381.07948387096798</v>
      </c>
      <c r="BV61" s="1">
        <v>8.5696241935483908</v>
      </c>
      <c r="BW61" s="1">
        <v>500.00616129032301</v>
      </c>
      <c r="BX61" s="1">
        <v>101.49299999999999</v>
      </c>
      <c r="BY61" s="1">
        <v>9.9944919354838693E-2</v>
      </c>
      <c r="BZ61" s="1">
        <v>36.134077419354803</v>
      </c>
      <c r="CA61" s="1">
        <v>35.514074193548403</v>
      </c>
      <c r="CB61" s="1">
        <v>999.9</v>
      </c>
      <c r="CC61" s="1">
        <v>0</v>
      </c>
      <c r="CD61" s="1">
        <v>0</v>
      </c>
      <c r="CE61" s="1">
        <v>10016.2580645161</v>
      </c>
      <c r="CF61" s="1">
        <v>0</v>
      </c>
      <c r="CG61" s="1">
        <v>365.51535483870998</v>
      </c>
      <c r="CH61" s="1">
        <v>1399.9996774193601</v>
      </c>
      <c r="CI61" s="1">
        <v>0.90000361290322595</v>
      </c>
      <c r="CJ61" s="1">
        <v>9.9996287096774203E-2</v>
      </c>
      <c r="CK61" s="1">
        <v>0</v>
      </c>
      <c r="CL61" s="1">
        <v>1378.71225806452</v>
      </c>
      <c r="CM61" s="1">
        <v>4.9993800000000004</v>
      </c>
      <c r="CN61" s="1">
        <v>19023.625806451601</v>
      </c>
      <c r="CO61" s="1">
        <v>11164.341935483901</v>
      </c>
      <c r="CP61" s="1">
        <v>46.561999999999998</v>
      </c>
      <c r="CQ61" s="1">
        <v>48.25</v>
      </c>
      <c r="CR61" s="1">
        <v>47</v>
      </c>
      <c r="CS61" s="1">
        <v>48.6148387096774</v>
      </c>
      <c r="CT61" s="1">
        <v>48.875</v>
      </c>
      <c r="CU61" s="1">
        <v>1255.5051612903201</v>
      </c>
      <c r="CV61" s="1">
        <v>139.49451612903201</v>
      </c>
      <c r="CW61" s="1">
        <v>0</v>
      </c>
      <c r="CX61" s="1">
        <v>225.90000009536701</v>
      </c>
      <c r="CY61" s="1">
        <v>0</v>
      </c>
      <c r="CZ61" s="1">
        <v>1378.1288</v>
      </c>
      <c r="DA61" s="1">
        <v>-65.909230660934796</v>
      </c>
      <c r="DB61" s="1">
        <v>-972.73076774419599</v>
      </c>
      <c r="DC61" s="1">
        <v>19014.952000000001</v>
      </c>
      <c r="DD61" s="1">
        <v>15</v>
      </c>
      <c r="DE61" s="1">
        <v>1607551006.5999999</v>
      </c>
      <c r="DF61" s="1" t="s">
        <v>465</v>
      </c>
      <c r="DG61" s="1">
        <v>1607550986.0999999</v>
      </c>
      <c r="DH61" s="1">
        <v>1607551006.5999999</v>
      </c>
      <c r="DI61" s="1">
        <v>9</v>
      </c>
      <c r="DJ61" s="1">
        <v>2.3E-2</v>
      </c>
      <c r="DK61" s="1">
        <v>-2E-3</v>
      </c>
      <c r="DL61" s="1">
        <v>2.2400000000000002</v>
      </c>
      <c r="DM61" s="1">
        <v>-1E-3</v>
      </c>
      <c r="DN61" s="1">
        <v>400</v>
      </c>
      <c r="DO61" s="1">
        <v>0</v>
      </c>
      <c r="DP61" s="1">
        <v>0.04</v>
      </c>
      <c r="DQ61" s="1">
        <v>0.01</v>
      </c>
      <c r="DR61" s="1">
        <v>11.2471146025562</v>
      </c>
      <c r="DS61" s="1">
        <v>-1.2419815124056699</v>
      </c>
      <c r="DT61" s="1">
        <v>0.101526275296466</v>
      </c>
      <c r="DU61" s="1">
        <v>0</v>
      </c>
      <c r="DV61" s="1">
        <v>-16.711674193548401</v>
      </c>
      <c r="DW61" s="1">
        <v>1.9022806451612999</v>
      </c>
      <c r="DX61" s="1">
        <v>0.15270980273105</v>
      </c>
      <c r="DY61" s="1">
        <v>0</v>
      </c>
      <c r="DZ61" s="1">
        <v>8.3338916129032299</v>
      </c>
      <c r="EA61" s="1">
        <v>-1.04867467741937</v>
      </c>
      <c r="EB61" s="1">
        <v>7.8204885751870096E-2</v>
      </c>
      <c r="EC61" s="1">
        <v>0</v>
      </c>
      <c r="ED61" s="1">
        <v>0</v>
      </c>
      <c r="EE61" s="1">
        <v>3</v>
      </c>
      <c r="EF61" s="1" t="s">
        <v>283</v>
      </c>
      <c r="EG61" s="1">
        <v>100</v>
      </c>
      <c r="EH61" s="1">
        <v>100</v>
      </c>
      <c r="EI61" s="1">
        <v>2.2400000000000002</v>
      </c>
      <c r="EJ61" s="1">
        <v>-1.2999999999999999E-3</v>
      </c>
      <c r="EK61" s="1">
        <v>2.24015000000009</v>
      </c>
      <c r="EL61" s="1">
        <v>0</v>
      </c>
      <c r="EM61" s="1">
        <v>0</v>
      </c>
      <c r="EN61" s="1">
        <v>0</v>
      </c>
      <c r="EO61" s="1">
        <v>-1.28909523809526E-3</v>
      </c>
      <c r="EP61" s="1">
        <v>0</v>
      </c>
      <c r="EQ61" s="1">
        <v>0</v>
      </c>
      <c r="ER61" s="1">
        <v>0</v>
      </c>
      <c r="ES61" s="1">
        <v>-1</v>
      </c>
      <c r="ET61" s="1">
        <v>-1</v>
      </c>
      <c r="EU61" s="1">
        <v>-1</v>
      </c>
      <c r="EV61" s="1">
        <v>-1</v>
      </c>
      <c r="EW61" s="1">
        <v>9.8000000000000007</v>
      </c>
      <c r="EX61" s="1">
        <v>9.5</v>
      </c>
      <c r="EY61" s="1">
        <v>2</v>
      </c>
      <c r="EZ61" s="1">
        <v>465.04500000000002</v>
      </c>
      <c r="FA61" s="1">
        <v>503.762</v>
      </c>
      <c r="FB61" s="1">
        <v>35.143300000000004</v>
      </c>
      <c r="FC61" s="1">
        <v>33.111199999999997</v>
      </c>
      <c r="FD61" s="1">
        <v>30.000299999999999</v>
      </c>
      <c r="FE61" s="1">
        <v>32.729999999999997</v>
      </c>
      <c r="FF61" s="1">
        <v>32.7547</v>
      </c>
      <c r="FG61" s="1">
        <v>20.607399999999998</v>
      </c>
      <c r="FH61" s="1">
        <v>100</v>
      </c>
      <c r="FI61" s="1">
        <v>0</v>
      </c>
      <c r="FJ61" s="1">
        <v>-999.9</v>
      </c>
      <c r="FK61" s="1">
        <v>400</v>
      </c>
      <c r="FL61" s="1">
        <v>63.4848</v>
      </c>
      <c r="FM61" s="1">
        <v>101.16200000000001</v>
      </c>
      <c r="FN61" s="1">
        <v>100.46899999999999</v>
      </c>
    </row>
    <row r="62" spans="1:170" ht="15.75" customHeight="1" x14ac:dyDescent="0.25">
      <c r="A62" s="1">
        <v>46</v>
      </c>
      <c r="B62" s="1">
        <v>1607551728.5999999</v>
      </c>
      <c r="C62" s="1">
        <v>10671.5999999046</v>
      </c>
      <c r="D62" s="1" t="s">
        <v>479</v>
      </c>
      <c r="E62" s="1" t="s">
        <v>480</v>
      </c>
      <c r="F62" s="1" t="s">
        <v>476</v>
      </c>
      <c r="G62" s="1" t="s">
        <v>413</v>
      </c>
      <c r="H62" s="1">
        <v>1607551720.5999999</v>
      </c>
      <c r="I62" s="1">
        <f t="shared" si="0"/>
        <v>7.0224867195447238E-3</v>
      </c>
      <c r="J62" s="1">
        <f t="shared" si="1"/>
        <v>10.670742296363972</v>
      </c>
      <c r="K62" s="1">
        <f t="shared" si="2"/>
        <v>383.96032258064503</v>
      </c>
      <c r="L62" s="1">
        <f t="shared" si="3"/>
        <v>240.37010872312163</v>
      </c>
      <c r="M62" s="1">
        <f t="shared" si="4"/>
        <v>24.419667276774138</v>
      </c>
      <c r="N62" s="1">
        <f t="shared" si="5"/>
        <v>39.007276631482043</v>
      </c>
      <c r="O62" s="1">
        <f t="shared" si="6"/>
        <v>0.14670824070238245</v>
      </c>
      <c r="P62" s="1">
        <f t="shared" si="7"/>
        <v>2.9547225778911201</v>
      </c>
      <c r="Q62" s="1">
        <f t="shared" si="8"/>
        <v>0.142778275365429</v>
      </c>
      <c r="R62" s="1">
        <f t="shared" si="9"/>
        <v>8.9580745316991436E-2</v>
      </c>
      <c r="S62" s="1">
        <f t="shared" si="10"/>
        <v>231.29269247125438</v>
      </c>
      <c r="T62" s="1">
        <f t="shared" si="11"/>
        <v>35.622330966806445</v>
      </c>
      <c r="U62" s="1">
        <f t="shared" si="12"/>
        <v>35.190483870967697</v>
      </c>
      <c r="V62" s="1">
        <f t="shared" si="13"/>
        <v>5.7082262474351602</v>
      </c>
      <c r="W62" s="1">
        <f t="shared" si="14"/>
        <v>14.568887613064984</v>
      </c>
      <c r="X62" s="1">
        <f t="shared" si="15"/>
        <v>0.87332638712982191</v>
      </c>
      <c r="Y62" s="1">
        <f t="shared" si="16"/>
        <v>5.994461693469626</v>
      </c>
      <c r="Z62" s="1">
        <f t="shared" si="17"/>
        <v>4.8348998603053381</v>
      </c>
      <c r="AA62" s="1">
        <f t="shared" si="18"/>
        <v>-309.69166433192231</v>
      </c>
      <c r="AB62" s="1">
        <f t="shared" si="19"/>
        <v>141.39127292216136</v>
      </c>
      <c r="AC62" s="1">
        <f t="shared" si="20"/>
        <v>11.244768369189831</v>
      </c>
      <c r="AD62" s="1">
        <f t="shared" si="21"/>
        <v>74.237069430683277</v>
      </c>
      <c r="AE62" s="1">
        <v>75</v>
      </c>
      <c r="AF62" s="1">
        <v>15</v>
      </c>
      <c r="AG62" s="1">
        <f t="shared" si="22"/>
        <v>1</v>
      </c>
      <c r="AH62" s="1">
        <f t="shared" si="23"/>
        <v>0</v>
      </c>
      <c r="AI62" s="1">
        <f t="shared" si="24"/>
        <v>52065.257871182708</v>
      </c>
      <c r="AJ62" s="1" t="s">
        <v>263</v>
      </c>
      <c r="AK62" s="1">
        <v>715.47692307692296</v>
      </c>
      <c r="AL62" s="1">
        <v>3262.08</v>
      </c>
      <c r="AM62" s="1">
        <f t="shared" si="25"/>
        <v>2546.603076923077</v>
      </c>
      <c r="AN62" s="1">
        <f t="shared" si="26"/>
        <v>0.78066849277855754</v>
      </c>
      <c r="AO62" s="1">
        <v>-0.57774747981622299</v>
      </c>
      <c r="AP62" s="1" t="s">
        <v>481</v>
      </c>
      <c r="AQ62" s="1">
        <v>1783.2303999999999</v>
      </c>
      <c r="AR62" s="1">
        <v>2148.7199999999998</v>
      </c>
      <c r="AS62" s="1">
        <f t="shared" si="27"/>
        <v>0.17009642950221526</v>
      </c>
      <c r="AT62" s="1">
        <v>0.5</v>
      </c>
      <c r="AU62" s="1">
        <f t="shared" si="28"/>
        <v>1180.1966341112777</v>
      </c>
      <c r="AV62" s="1">
        <f t="shared" si="29"/>
        <v>10.670742296363972</v>
      </c>
      <c r="AW62" s="1">
        <f t="shared" si="30"/>
        <v>100.37361678643035</v>
      </c>
      <c r="AX62" s="1">
        <f t="shared" si="31"/>
        <v>0.64481179492907403</v>
      </c>
      <c r="AY62" s="1">
        <f t="shared" si="32"/>
        <v>9.5310302123091835E-3</v>
      </c>
      <c r="AZ62" s="1">
        <f t="shared" si="33"/>
        <v>0.51815034066793264</v>
      </c>
      <c r="BA62" s="1" t="s">
        <v>482</v>
      </c>
      <c r="BB62" s="1">
        <v>763.2</v>
      </c>
      <c r="BC62" s="1">
        <f t="shared" si="34"/>
        <v>1385.5199999999998</v>
      </c>
      <c r="BD62" s="1">
        <f t="shared" si="35"/>
        <v>0.2637923667648247</v>
      </c>
      <c r="BE62" s="1">
        <f t="shared" si="36"/>
        <v>0.44554360353438344</v>
      </c>
      <c r="BF62" s="1">
        <f t="shared" si="37"/>
        <v>0.25500880198538434</v>
      </c>
      <c r="BG62" s="1">
        <f t="shared" si="38"/>
        <v>0.43719416272174338</v>
      </c>
      <c r="BH62" s="1">
        <f t="shared" si="39"/>
        <v>1400.01419354839</v>
      </c>
      <c r="BI62" s="1">
        <f t="shared" si="40"/>
        <v>1180.1966341112777</v>
      </c>
      <c r="BJ62" s="1">
        <f t="shared" si="41"/>
        <v>0.84298904936100949</v>
      </c>
      <c r="BK62" s="1">
        <f t="shared" si="42"/>
        <v>0.19597809872201888</v>
      </c>
      <c r="BL62" s="1">
        <v>6</v>
      </c>
      <c r="BM62" s="1">
        <v>0.5</v>
      </c>
      <c r="BN62" s="1" t="s">
        <v>266</v>
      </c>
      <c r="BO62" s="1">
        <v>2</v>
      </c>
      <c r="BP62" s="1">
        <v>1607551720.5999999</v>
      </c>
      <c r="BQ62" s="1">
        <v>383.96032258064503</v>
      </c>
      <c r="BR62" s="1">
        <v>400.00029032258101</v>
      </c>
      <c r="BS62" s="1">
        <v>8.5964135483870994</v>
      </c>
      <c r="BT62" s="1">
        <v>0.24215806451612901</v>
      </c>
      <c r="BU62" s="1">
        <v>381.598322580645</v>
      </c>
      <c r="BV62" s="1">
        <v>8.5924135483870998</v>
      </c>
      <c r="BW62" s="1">
        <v>500.01716129032297</v>
      </c>
      <c r="BX62" s="1">
        <v>101.491935483871</v>
      </c>
      <c r="BY62" s="1">
        <v>0.10001122903225799</v>
      </c>
      <c r="BZ62" s="1">
        <v>36.0780903225806</v>
      </c>
      <c r="CA62" s="1">
        <v>35.190483870967697</v>
      </c>
      <c r="CB62" s="1">
        <v>999.9</v>
      </c>
      <c r="CC62" s="1">
        <v>0</v>
      </c>
      <c r="CD62" s="1">
        <v>0</v>
      </c>
      <c r="CE62" s="1">
        <v>9995.0858064516106</v>
      </c>
      <c r="CF62" s="1">
        <v>0</v>
      </c>
      <c r="CG62" s="1">
        <v>203.17925806451601</v>
      </c>
      <c r="CH62" s="1">
        <v>1400.01419354839</v>
      </c>
      <c r="CI62" s="1">
        <v>0.900007064516129</v>
      </c>
      <c r="CJ62" s="1">
        <v>9.9993135483870996E-2</v>
      </c>
      <c r="CK62" s="1">
        <v>0</v>
      </c>
      <c r="CL62" s="1">
        <v>1784.73</v>
      </c>
      <c r="CM62" s="1">
        <v>4.9993800000000004</v>
      </c>
      <c r="CN62" s="1">
        <v>24768.235483871002</v>
      </c>
      <c r="CO62" s="1">
        <v>11164.467741935499</v>
      </c>
      <c r="CP62" s="1">
        <v>46.436999999999998</v>
      </c>
      <c r="CQ62" s="1">
        <v>48.068096774193499</v>
      </c>
      <c r="CR62" s="1">
        <v>46.878999999999998</v>
      </c>
      <c r="CS62" s="1">
        <v>48.424999999999997</v>
      </c>
      <c r="CT62" s="1">
        <v>48.733741935483899</v>
      </c>
      <c r="CU62" s="1">
        <v>1255.5238709677401</v>
      </c>
      <c r="CV62" s="1">
        <v>139.490322580645</v>
      </c>
      <c r="CW62" s="1">
        <v>0</v>
      </c>
      <c r="CX62" s="1">
        <v>151.40000009536701</v>
      </c>
      <c r="CY62" s="1">
        <v>0</v>
      </c>
      <c r="CZ62" s="1">
        <v>1783.2303999999999</v>
      </c>
      <c r="DA62" s="1">
        <v>-86.686153715678401</v>
      </c>
      <c r="DB62" s="1">
        <v>-1213.69999802505</v>
      </c>
      <c r="DC62" s="1">
        <v>24747.42</v>
      </c>
      <c r="DD62" s="1">
        <v>15</v>
      </c>
      <c r="DE62" s="1">
        <v>1607551769.5999999</v>
      </c>
      <c r="DF62" s="1" t="s">
        <v>483</v>
      </c>
      <c r="DG62" s="1">
        <v>1607551750.0999999</v>
      </c>
      <c r="DH62" s="1">
        <v>1607551769.5999999</v>
      </c>
      <c r="DI62" s="1">
        <v>10</v>
      </c>
      <c r="DJ62" s="1">
        <v>0.122</v>
      </c>
      <c r="DK62" s="1">
        <v>5.0000000000000001E-3</v>
      </c>
      <c r="DL62" s="1">
        <v>2.3620000000000001</v>
      </c>
      <c r="DM62" s="1">
        <v>4.0000000000000001E-3</v>
      </c>
      <c r="DN62" s="1">
        <v>400</v>
      </c>
      <c r="DO62" s="1">
        <v>0</v>
      </c>
      <c r="DP62" s="1">
        <v>0.08</v>
      </c>
      <c r="DQ62" s="1">
        <v>0.02</v>
      </c>
      <c r="DR62" s="1">
        <v>10.7734476805632</v>
      </c>
      <c r="DS62" s="1">
        <v>-0.160921135410345</v>
      </c>
      <c r="DT62" s="1">
        <v>3.5292557716993002E-2</v>
      </c>
      <c r="DU62" s="1">
        <v>1</v>
      </c>
      <c r="DV62" s="1">
        <v>-16.160922580645199</v>
      </c>
      <c r="DW62" s="1">
        <v>0.138759677419377</v>
      </c>
      <c r="DX62" s="1">
        <v>4.0947919004017799E-2</v>
      </c>
      <c r="DY62" s="1">
        <v>1</v>
      </c>
      <c r="DZ62" s="1">
        <v>8.3484596774193491</v>
      </c>
      <c r="EA62" s="1">
        <v>7.1687903225808494E-2</v>
      </c>
      <c r="EB62" s="1">
        <v>5.5421769822329098E-3</v>
      </c>
      <c r="EC62" s="1">
        <v>1</v>
      </c>
      <c r="ED62" s="1">
        <v>3</v>
      </c>
      <c r="EE62" s="1">
        <v>3</v>
      </c>
      <c r="EF62" s="1" t="s">
        <v>304</v>
      </c>
      <c r="EG62" s="1">
        <v>100</v>
      </c>
      <c r="EH62" s="1">
        <v>100</v>
      </c>
      <c r="EI62" s="1">
        <v>2.3620000000000001</v>
      </c>
      <c r="EJ62" s="1">
        <v>4.0000000000000001E-3</v>
      </c>
      <c r="EK62" s="1">
        <v>2.24015000000009</v>
      </c>
      <c r="EL62" s="1">
        <v>0</v>
      </c>
      <c r="EM62" s="1">
        <v>0</v>
      </c>
      <c r="EN62" s="1">
        <v>0</v>
      </c>
      <c r="EO62" s="1">
        <v>-1.28909523809526E-3</v>
      </c>
      <c r="EP62" s="1">
        <v>0</v>
      </c>
      <c r="EQ62" s="1">
        <v>0</v>
      </c>
      <c r="ER62" s="1">
        <v>0</v>
      </c>
      <c r="ES62" s="1">
        <v>-1</v>
      </c>
      <c r="ET62" s="1">
        <v>-1</v>
      </c>
      <c r="EU62" s="1">
        <v>-1</v>
      </c>
      <c r="EV62" s="1">
        <v>-1</v>
      </c>
      <c r="EW62" s="1">
        <v>12.4</v>
      </c>
      <c r="EX62" s="1">
        <v>12</v>
      </c>
      <c r="EY62" s="1">
        <v>2</v>
      </c>
      <c r="EZ62" s="1">
        <v>391.67</v>
      </c>
      <c r="FA62" s="1">
        <v>503.76100000000002</v>
      </c>
      <c r="FB62" s="1">
        <v>35.159399999999998</v>
      </c>
      <c r="FC62" s="1">
        <v>33.168799999999997</v>
      </c>
      <c r="FD62" s="1">
        <v>30.0001</v>
      </c>
      <c r="FE62" s="1">
        <v>32.794199999999996</v>
      </c>
      <c r="FF62" s="1">
        <v>32.809399999999997</v>
      </c>
      <c r="FG62" s="1">
        <v>20.6098</v>
      </c>
      <c r="FH62" s="1">
        <v>100</v>
      </c>
      <c r="FI62" s="1">
        <v>0</v>
      </c>
      <c r="FJ62" s="1">
        <v>-999.9</v>
      </c>
      <c r="FK62" s="1">
        <v>400</v>
      </c>
      <c r="FL62" s="1">
        <v>63.4848</v>
      </c>
      <c r="FM62" s="1">
        <v>101.151</v>
      </c>
      <c r="FN62" s="1">
        <v>100.46299999999999</v>
      </c>
    </row>
    <row r="63" spans="1:170" ht="15.75" customHeight="1" x14ac:dyDescent="0.25">
      <c r="A63" s="1">
        <v>47</v>
      </c>
      <c r="B63" s="1">
        <v>1607551983.0999999</v>
      </c>
      <c r="C63" s="1">
        <v>10926.0999999046</v>
      </c>
      <c r="D63" s="1" t="s">
        <v>484</v>
      </c>
      <c r="E63" s="1" t="s">
        <v>485</v>
      </c>
      <c r="F63" s="1" t="s">
        <v>486</v>
      </c>
      <c r="G63" s="1" t="s">
        <v>287</v>
      </c>
      <c r="H63" s="1">
        <v>1607551975.3499999</v>
      </c>
      <c r="I63" s="1">
        <f t="shared" si="0"/>
        <v>1.1135986703845646E-3</v>
      </c>
      <c r="J63" s="1">
        <f t="shared" si="1"/>
        <v>1.514526559356814</v>
      </c>
      <c r="K63" s="1">
        <f t="shared" si="2"/>
        <v>397.64760000000001</v>
      </c>
      <c r="L63" s="1">
        <f t="shared" si="3"/>
        <v>237.55589519942006</v>
      </c>
      <c r="M63" s="1">
        <f t="shared" si="4"/>
        <v>24.132604274228122</v>
      </c>
      <c r="N63" s="1">
        <f t="shared" si="5"/>
        <v>40.395849420368251</v>
      </c>
      <c r="O63" s="1">
        <f t="shared" si="6"/>
        <v>1.8727647775066258E-2</v>
      </c>
      <c r="P63" s="1">
        <f t="shared" si="7"/>
        <v>2.9550720089193478</v>
      </c>
      <c r="Q63" s="1">
        <f t="shared" si="8"/>
        <v>1.8661961000392788E-2</v>
      </c>
      <c r="R63" s="1">
        <f t="shared" si="9"/>
        <v>1.1669608025742613E-2</v>
      </c>
      <c r="S63" s="1">
        <f t="shared" si="10"/>
        <v>231.2912976277571</v>
      </c>
      <c r="T63" s="1">
        <f t="shared" si="11"/>
        <v>37.29959933344827</v>
      </c>
      <c r="U63" s="1">
        <f t="shared" si="12"/>
        <v>36.206713333333298</v>
      </c>
      <c r="V63" s="1">
        <f t="shared" si="13"/>
        <v>6.0369571472154266</v>
      </c>
      <c r="W63" s="1">
        <f t="shared" si="14"/>
        <v>2.6442936664235512</v>
      </c>
      <c r="X63" s="1">
        <f t="shared" si="15"/>
        <v>0.15993344779101981</v>
      </c>
      <c r="Y63" s="1">
        <f t="shared" si="16"/>
        <v>6.0482483402583771</v>
      </c>
      <c r="Z63" s="1">
        <f t="shared" si="17"/>
        <v>5.8770236994244067</v>
      </c>
      <c r="AA63" s="1">
        <f t="shared" si="18"/>
        <v>-49.109701363959303</v>
      </c>
      <c r="AB63" s="1">
        <f t="shared" si="19"/>
        <v>5.4235742327622116</v>
      </c>
      <c r="AC63" s="1">
        <f t="shared" si="20"/>
        <v>0.43375769692445598</v>
      </c>
      <c r="AD63" s="1">
        <f t="shared" si="21"/>
        <v>188.03892819348445</v>
      </c>
      <c r="AE63" s="1">
        <v>0</v>
      </c>
      <c r="AF63" s="1">
        <v>0</v>
      </c>
      <c r="AG63" s="1">
        <f t="shared" si="22"/>
        <v>1</v>
      </c>
      <c r="AH63" s="1">
        <f t="shared" si="23"/>
        <v>0</v>
      </c>
      <c r="AI63" s="1">
        <f t="shared" si="24"/>
        <v>52047.668103231008</v>
      </c>
      <c r="AJ63" s="1" t="s">
        <v>263</v>
      </c>
      <c r="AK63" s="1">
        <v>715.47692307692296</v>
      </c>
      <c r="AL63" s="1">
        <v>3262.08</v>
      </c>
      <c r="AM63" s="1">
        <f t="shared" si="25"/>
        <v>2546.603076923077</v>
      </c>
      <c r="AN63" s="1">
        <f t="shared" si="26"/>
        <v>0.78066849277855754</v>
      </c>
      <c r="AO63" s="1">
        <v>-0.57774747981622299</v>
      </c>
      <c r="AP63" s="1" t="s">
        <v>487</v>
      </c>
      <c r="AQ63" s="1">
        <v>743.83132000000001</v>
      </c>
      <c r="AR63" s="1">
        <v>847.32</v>
      </c>
      <c r="AS63" s="1">
        <f t="shared" si="27"/>
        <v>0.12213647736392397</v>
      </c>
      <c r="AT63" s="1">
        <v>0.5</v>
      </c>
      <c r="AU63" s="1">
        <f t="shared" si="28"/>
        <v>1180.1861808569374</v>
      </c>
      <c r="AV63" s="1">
        <f t="shared" si="29"/>
        <v>1.514526559356814</v>
      </c>
      <c r="AW63" s="1">
        <f t="shared" si="30"/>
        <v>72.071891381724612</v>
      </c>
      <c r="AX63" s="1">
        <f t="shared" si="31"/>
        <v>0.37027333238917998</v>
      </c>
      <c r="AY63" s="1">
        <f t="shared" si="32"/>
        <v>1.7728338741043632E-3</v>
      </c>
      <c r="AZ63" s="1">
        <f t="shared" si="33"/>
        <v>2.8498796204503605</v>
      </c>
      <c r="BA63" s="1" t="s">
        <v>488</v>
      </c>
      <c r="BB63" s="1">
        <v>533.58000000000004</v>
      </c>
      <c r="BC63" s="1">
        <f t="shared" si="34"/>
        <v>313.74</v>
      </c>
      <c r="BD63" s="1">
        <f t="shared" si="35"/>
        <v>0.32985491171033354</v>
      </c>
      <c r="BE63" s="1">
        <f t="shared" si="36"/>
        <v>0.88501374381528308</v>
      </c>
      <c r="BF63" s="1">
        <f t="shared" si="37"/>
        <v>0.78493829494270506</v>
      </c>
      <c r="BG63" s="1">
        <f t="shared" si="38"/>
        <v>0.9482278655367149</v>
      </c>
      <c r="BH63" s="1">
        <f t="shared" si="39"/>
        <v>1400.00133333333</v>
      </c>
      <c r="BI63" s="1">
        <f t="shared" si="40"/>
        <v>1180.1861808569374</v>
      </c>
      <c r="BJ63" s="1">
        <f t="shared" si="41"/>
        <v>0.84298932633655133</v>
      </c>
      <c r="BK63" s="1">
        <f t="shared" si="42"/>
        <v>0.19597865267310252</v>
      </c>
      <c r="BL63" s="1">
        <v>6</v>
      </c>
      <c r="BM63" s="1">
        <v>0.5</v>
      </c>
      <c r="BN63" s="1" t="s">
        <v>266</v>
      </c>
      <c r="BO63" s="1">
        <v>2</v>
      </c>
      <c r="BP63" s="1">
        <v>1607551975.3499999</v>
      </c>
      <c r="BQ63" s="1">
        <v>397.64760000000001</v>
      </c>
      <c r="BR63" s="1">
        <v>399.99636666666697</v>
      </c>
      <c r="BS63" s="1">
        <v>1.5743486666666699</v>
      </c>
      <c r="BT63" s="1">
        <v>0.24016193333333299</v>
      </c>
      <c r="BU63" s="1">
        <v>395.28533333333303</v>
      </c>
      <c r="BV63" s="1">
        <v>1.5703216666666699</v>
      </c>
      <c r="BW63" s="1">
        <v>500.01043333333303</v>
      </c>
      <c r="BX63" s="1">
        <v>101.487066666667</v>
      </c>
      <c r="BY63" s="1">
        <v>9.9990366666666705E-2</v>
      </c>
      <c r="BZ63" s="1">
        <v>36.240756666666698</v>
      </c>
      <c r="CA63" s="1">
        <v>36.206713333333298</v>
      </c>
      <c r="CB63" s="1">
        <v>999.9</v>
      </c>
      <c r="CC63" s="1">
        <v>0</v>
      </c>
      <c r="CD63" s="1">
        <v>0</v>
      </c>
      <c r="CE63" s="1">
        <v>9997.5476666666691</v>
      </c>
      <c r="CF63" s="1">
        <v>0</v>
      </c>
      <c r="CG63" s="1">
        <v>382.42816666666698</v>
      </c>
      <c r="CH63" s="1">
        <v>1400.00133333333</v>
      </c>
      <c r="CI63" s="1">
        <v>0.89999936666666602</v>
      </c>
      <c r="CJ63" s="1">
        <v>0.100000433333333</v>
      </c>
      <c r="CK63" s="1">
        <v>0</v>
      </c>
      <c r="CL63" s="1">
        <v>744.48379999999997</v>
      </c>
      <c r="CM63" s="1">
        <v>4.9993800000000004</v>
      </c>
      <c r="CN63" s="1">
        <v>10427.2966666667</v>
      </c>
      <c r="CO63" s="1">
        <v>11164.35</v>
      </c>
      <c r="CP63" s="1">
        <v>46.25</v>
      </c>
      <c r="CQ63" s="1">
        <v>47.875</v>
      </c>
      <c r="CR63" s="1">
        <v>46.686999999999998</v>
      </c>
      <c r="CS63" s="1">
        <v>48.186999999999998</v>
      </c>
      <c r="CT63" s="1">
        <v>48.545466666666698</v>
      </c>
      <c r="CU63" s="1">
        <v>1255.49966666667</v>
      </c>
      <c r="CV63" s="1">
        <v>139.50200000000001</v>
      </c>
      <c r="CW63" s="1">
        <v>0</v>
      </c>
      <c r="CX63" s="1">
        <v>253.40000009536701</v>
      </c>
      <c r="CY63" s="1">
        <v>0</v>
      </c>
      <c r="CZ63" s="1">
        <v>743.83132000000001</v>
      </c>
      <c r="DA63" s="1">
        <v>-96.398769062099504</v>
      </c>
      <c r="DB63" s="1">
        <v>-1311.9307672129801</v>
      </c>
      <c r="DC63" s="1">
        <v>10418.415999999999</v>
      </c>
      <c r="DD63" s="1">
        <v>15</v>
      </c>
      <c r="DE63" s="1">
        <v>1607551769.5999999</v>
      </c>
      <c r="DF63" s="1" t="s">
        <v>483</v>
      </c>
      <c r="DG63" s="1">
        <v>1607551750.0999999</v>
      </c>
      <c r="DH63" s="1">
        <v>1607551769.5999999</v>
      </c>
      <c r="DI63" s="1">
        <v>10</v>
      </c>
      <c r="DJ63" s="1">
        <v>0.122</v>
      </c>
      <c r="DK63" s="1">
        <v>5.0000000000000001E-3</v>
      </c>
      <c r="DL63" s="1">
        <v>2.3620000000000001</v>
      </c>
      <c r="DM63" s="1">
        <v>4.0000000000000001E-3</v>
      </c>
      <c r="DN63" s="1">
        <v>400</v>
      </c>
      <c r="DO63" s="1">
        <v>0</v>
      </c>
      <c r="DP63" s="1">
        <v>0.08</v>
      </c>
      <c r="DQ63" s="1">
        <v>0.02</v>
      </c>
      <c r="DR63" s="1">
        <v>1.5172233391176699</v>
      </c>
      <c r="DS63" s="1">
        <v>-0.24219565686011399</v>
      </c>
      <c r="DT63" s="1">
        <v>3.72700207213916E-2</v>
      </c>
      <c r="DU63" s="1">
        <v>1</v>
      </c>
      <c r="DV63" s="1">
        <v>-2.34966935483871</v>
      </c>
      <c r="DW63" s="1">
        <v>0.38401935483871702</v>
      </c>
      <c r="DX63" s="1">
        <v>4.8475338121929397E-2</v>
      </c>
      <c r="DY63" s="1">
        <v>0</v>
      </c>
      <c r="DZ63" s="1">
        <v>1.33512387096774</v>
      </c>
      <c r="EA63" s="1">
        <v>-0.21988548387097301</v>
      </c>
      <c r="EB63" s="1">
        <v>1.63956490446781E-2</v>
      </c>
      <c r="EC63" s="1">
        <v>0</v>
      </c>
      <c r="ED63" s="1">
        <v>1</v>
      </c>
      <c r="EE63" s="1">
        <v>3</v>
      </c>
      <c r="EF63" s="1" t="s">
        <v>268</v>
      </c>
      <c r="EG63" s="1">
        <v>100</v>
      </c>
      <c r="EH63" s="1">
        <v>100</v>
      </c>
      <c r="EI63" s="1">
        <v>2.3620000000000001</v>
      </c>
      <c r="EJ63" s="1">
        <v>4.0000000000000001E-3</v>
      </c>
      <c r="EK63" s="1">
        <v>2.36234999999999</v>
      </c>
      <c r="EL63" s="1">
        <v>0</v>
      </c>
      <c r="EM63" s="1">
        <v>0</v>
      </c>
      <c r="EN63" s="1">
        <v>0</v>
      </c>
      <c r="EO63" s="1">
        <v>4.0269047619047003E-3</v>
      </c>
      <c r="EP63" s="1">
        <v>0</v>
      </c>
      <c r="EQ63" s="1">
        <v>0</v>
      </c>
      <c r="ER63" s="1">
        <v>0</v>
      </c>
      <c r="ES63" s="1">
        <v>-1</v>
      </c>
      <c r="ET63" s="1">
        <v>-1</v>
      </c>
      <c r="EU63" s="1">
        <v>-1</v>
      </c>
      <c r="EV63" s="1">
        <v>-1</v>
      </c>
      <c r="EW63" s="1">
        <v>3.9</v>
      </c>
      <c r="EX63" s="1">
        <v>3.6</v>
      </c>
      <c r="EY63" s="1">
        <v>2</v>
      </c>
      <c r="EZ63" s="1">
        <v>489.20600000000002</v>
      </c>
      <c r="FA63" s="1">
        <v>503</v>
      </c>
      <c r="FB63" s="1">
        <v>35.147399999999998</v>
      </c>
      <c r="FC63" s="1">
        <v>33.24</v>
      </c>
      <c r="FD63" s="1">
        <v>30.0002</v>
      </c>
      <c r="FE63" s="1">
        <v>32.852600000000002</v>
      </c>
      <c r="FF63" s="1">
        <v>32.885899999999999</v>
      </c>
      <c r="FG63" s="1">
        <v>20.613299999999999</v>
      </c>
      <c r="FH63" s="1">
        <v>100</v>
      </c>
      <c r="FI63" s="1">
        <v>0</v>
      </c>
      <c r="FJ63" s="1">
        <v>-999.9</v>
      </c>
      <c r="FK63" s="1">
        <v>400</v>
      </c>
      <c r="FL63" s="1">
        <v>63.4848</v>
      </c>
      <c r="FM63" s="1">
        <v>101.146</v>
      </c>
      <c r="FN63" s="1">
        <v>100.447</v>
      </c>
    </row>
    <row r="64" spans="1:170" ht="15.75" customHeight="1" x14ac:dyDescent="0.25">
      <c r="A64" s="1">
        <v>48</v>
      </c>
      <c r="B64" s="1">
        <v>1607552272.5</v>
      </c>
      <c r="C64" s="1">
        <v>11215.5</v>
      </c>
      <c r="D64" s="1" t="s">
        <v>489</v>
      </c>
      <c r="E64" s="1" t="s">
        <v>490</v>
      </c>
      <c r="F64" s="1" t="s">
        <v>486</v>
      </c>
      <c r="G64" s="1" t="s">
        <v>287</v>
      </c>
      <c r="H64" s="1">
        <v>1607552264.75</v>
      </c>
      <c r="I64" s="1">
        <f t="shared" si="0"/>
        <v>1.036541734594397E-3</v>
      </c>
      <c r="J64" s="1">
        <f t="shared" si="1"/>
        <v>1.4616158810073048</v>
      </c>
      <c r="K64" s="1">
        <f t="shared" si="2"/>
        <v>397.75106666666699</v>
      </c>
      <c r="L64" s="1">
        <f t="shared" si="3"/>
        <v>232.4659615301797</v>
      </c>
      <c r="M64" s="1">
        <f t="shared" si="4"/>
        <v>23.61554013823914</v>
      </c>
      <c r="N64" s="1">
        <f t="shared" si="5"/>
        <v>40.406372692436754</v>
      </c>
      <c r="O64" s="1">
        <f t="shared" si="6"/>
        <v>1.7358956071519466E-2</v>
      </c>
      <c r="P64" s="1">
        <f t="shared" si="7"/>
        <v>2.9546819762708783</v>
      </c>
      <c r="Q64" s="1">
        <f t="shared" si="8"/>
        <v>1.730249670364406E-2</v>
      </c>
      <c r="R64" s="1">
        <f t="shared" si="9"/>
        <v>1.0819117701620336E-2</v>
      </c>
      <c r="S64" s="1">
        <f t="shared" si="10"/>
        <v>231.29385281702847</v>
      </c>
      <c r="T64" s="1">
        <f t="shared" si="11"/>
        <v>37.50718746965179</v>
      </c>
      <c r="U64" s="1">
        <f t="shared" si="12"/>
        <v>36.247126666666702</v>
      </c>
      <c r="V64" s="1">
        <f t="shared" si="13"/>
        <v>6.050363121664291</v>
      </c>
      <c r="W64" s="1">
        <f t="shared" si="14"/>
        <v>2.4597324801556679</v>
      </c>
      <c r="X64" s="1">
        <f t="shared" si="15"/>
        <v>0.1503112694559362</v>
      </c>
      <c r="Y64" s="1">
        <f t="shared" si="16"/>
        <v>6.1108787507828302</v>
      </c>
      <c r="Z64" s="1">
        <f t="shared" si="17"/>
        <v>5.9000518522083549</v>
      </c>
      <c r="AA64" s="1">
        <f t="shared" si="18"/>
        <v>-45.711490495612907</v>
      </c>
      <c r="AB64" s="1">
        <f t="shared" si="19"/>
        <v>28.906336108405323</v>
      </c>
      <c r="AC64" s="1">
        <f t="shared" si="20"/>
        <v>2.3146897080034194</v>
      </c>
      <c r="AD64" s="1">
        <f t="shared" si="21"/>
        <v>216.8033881378243</v>
      </c>
      <c r="AE64" s="1">
        <v>11</v>
      </c>
      <c r="AF64" s="1">
        <v>2</v>
      </c>
      <c r="AG64" s="1">
        <f t="shared" si="22"/>
        <v>1</v>
      </c>
      <c r="AH64" s="1">
        <f t="shared" si="23"/>
        <v>0</v>
      </c>
      <c r="AI64" s="1">
        <f t="shared" si="24"/>
        <v>52005.030150192499</v>
      </c>
      <c r="AJ64" s="1" t="s">
        <v>263</v>
      </c>
      <c r="AK64" s="1">
        <v>715.47692307692296</v>
      </c>
      <c r="AL64" s="1">
        <v>3262.08</v>
      </c>
      <c r="AM64" s="1">
        <f t="shared" si="25"/>
        <v>2546.603076923077</v>
      </c>
      <c r="AN64" s="1">
        <f t="shared" si="26"/>
        <v>0.78066849277855754</v>
      </c>
      <c r="AO64" s="1">
        <v>-0.57774747981622299</v>
      </c>
      <c r="AP64" s="1" t="s">
        <v>491</v>
      </c>
      <c r="AQ64" s="1">
        <v>653.416807692308</v>
      </c>
      <c r="AR64" s="1">
        <v>742.63</v>
      </c>
      <c r="AS64" s="1">
        <f t="shared" si="27"/>
        <v>0.12013141444284769</v>
      </c>
      <c r="AT64" s="1">
        <v>0.5</v>
      </c>
      <c r="AU64" s="1">
        <f t="shared" si="28"/>
        <v>1180.1996218533588</v>
      </c>
      <c r="AV64" s="1">
        <f t="shared" si="29"/>
        <v>1.4616158810073048</v>
      </c>
      <c r="AW64" s="1">
        <f t="shared" si="30"/>
        <v>70.889524949078989</v>
      </c>
      <c r="AX64" s="1">
        <f t="shared" si="31"/>
        <v>0.32611125324858947</v>
      </c>
      <c r="AY64" s="1">
        <f t="shared" si="32"/>
        <v>1.7279817100949054E-3</v>
      </c>
      <c r="AZ64" s="1">
        <f t="shared" si="33"/>
        <v>3.3926046618100534</v>
      </c>
      <c r="BA64" s="1" t="s">
        <v>492</v>
      </c>
      <c r="BB64" s="1">
        <v>500.45</v>
      </c>
      <c r="BC64" s="1">
        <f t="shared" si="34"/>
        <v>242.18</v>
      </c>
      <c r="BD64" s="1">
        <f t="shared" si="35"/>
        <v>0.36837555664254684</v>
      </c>
      <c r="BE64" s="1">
        <f t="shared" si="36"/>
        <v>0.91230541383168628</v>
      </c>
      <c r="BF64" s="1">
        <f t="shared" si="37"/>
        <v>3.2855647468766569</v>
      </c>
      <c r="BG64" s="1">
        <f t="shared" si="38"/>
        <v>0.9893375307800677</v>
      </c>
      <c r="BH64" s="1">
        <f t="shared" si="39"/>
        <v>1400.01733333333</v>
      </c>
      <c r="BI64" s="1">
        <f t="shared" si="40"/>
        <v>1180.1996218533588</v>
      </c>
      <c r="BJ64" s="1">
        <f t="shared" si="41"/>
        <v>0.84298929288496549</v>
      </c>
      <c r="BK64" s="1">
        <f t="shared" si="42"/>
        <v>0.19597858576993088</v>
      </c>
      <c r="BL64" s="1">
        <v>6</v>
      </c>
      <c r="BM64" s="1">
        <v>0.5</v>
      </c>
      <c r="BN64" s="1" t="s">
        <v>266</v>
      </c>
      <c r="BO64" s="1">
        <v>2</v>
      </c>
      <c r="BP64" s="1">
        <v>1607552264.75</v>
      </c>
      <c r="BQ64" s="1">
        <v>397.75106666666699</v>
      </c>
      <c r="BR64" s="1">
        <v>399.99970000000002</v>
      </c>
      <c r="BS64" s="1">
        <v>1.47962966666667</v>
      </c>
      <c r="BT64" s="1">
        <v>0.23764676666666701</v>
      </c>
      <c r="BU64" s="1">
        <v>395.38869999999997</v>
      </c>
      <c r="BV64" s="1">
        <v>1.4756023333333299</v>
      </c>
      <c r="BW64" s="1">
        <v>500.010766666667</v>
      </c>
      <c r="BX64" s="1">
        <v>101.487066666667</v>
      </c>
      <c r="BY64" s="1">
        <v>0.10002153666666699</v>
      </c>
      <c r="BZ64" s="1">
        <v>36.428593333333303</v>
      </c>
      <c r="CA64" s="1">
        <v>36.247126666666702</v>
      </c>
      <c r="CB64" s="1">
        <v>999.9</v>
      </c>
      <c r="CC64" s="1">
        <v>0</v>
      </c>
      <c r="CD64" s="1">
        <v>0</v>
      </c>
      <c r="CE64" s="1">
        <v>9995.3349999999991</v>
      </c>
      <c r="CF64" s="1">
        <v>0</v>
      </c>
      <c r="CG64" s="1">
        <v>294.26276666666701</v>
      </c>
      <c r="CH64" s="1">
        <v>1400.01733333333</v>
      </c>
      <c r="CI64" s="1">
        <v>0.89999739999999995</v>
      </c>
      <c r="CJ64" s="1">
        <v>0.10000257999999999</v>
      </c>
      <c r="CK64" s="1">
        <v>0</v>
      </c>
      <c r="CL64" s="1">
        <v>653.73876666666695</v>
      </c>
      <c r="CM64" s="1">
        <v>4.9993800000000004</v>
      </c>
      <c r="CN64" s="1">
        <v>9227.8439999999991</v>
      </c>
      <c r="CO64" s="1">
        <v>11164.4566666667</v>
      </c>
      <c r="CP64" s="1">
        <v>46.1332666666667</v>
      </c>
      <c r="CQ64" s="1">
        <v>47.75</v>
      </c>
      <c r="CR64" s="1">
        <v>46.561999999999998</v>
      </c>
      <c r="CS64" s="1">
        <v>48.061999999999998</v>
      </c>
      <c r="CT64" s="1">
        <v>48.436999999999998</v>
      </c>
      <c r="CU64" s="1">
        <v>1255.5153333333301</v>
      </c>
      <c r="CV64" s="1">
        <v>139.50200000000001</v>
      </c>
      <c r="CW64" s="1">
        <v>0</v>
      </c>
      <c r="CX64" s="1">
        <v>288.700000047684</v>
      </c>
      <c r="CY64" s="1">
        <v>0</v>
      </c>
      <c r="CZ64" s="1">
        <v>653.416807692308</v>
      </c>
      <c r="DA64" s="1">
        <v>-47.196068417876702</v>
      </c>
      <c r="DB64" s="1">
        <v>-640.19863289374405</v>
      </c>
      <c r="DC64" s="1">
        <v>9223.5919230769196</v>
      </c>
      <c r="DD64" s="1">
        <v>15</v>
      </c>
      <c r="DE64" s="1">
        <v>1607551769.5999999</v>
      </c>
      <c r="DF64" s="1" t="s">
        <v>483</v>
      </c>
      <c r="DG64" s="1">
        <v>1607551750.0999999</v>
      </c>
      <c r="DH64" s="1">
        <v>1607551769.5999999</v>
      </c>
      <c r="DI64" s="1">
        <v>10</v>
      </c>
      <c r="DJ64" s="1">
        <v>0.122</v>
      </c>
      <c r="DK64" s="1">
        <v>5.0000000000000001E-3</v>
      </c>
      <c r="DL64" s="1">
        <v>2.3620000000000001</v>
      </c>
      <c r="DM64" s="1">
        <v>4.0000000000000001E-3</v>
      </c>
      <c r="DN64" s="1">
        <v>400</v>
      </c>
      <c r="DO64" s="1">
        <v>0</v>
      </c>
      <c r="DP64" s="1">
        <v>0.08</v>
      </c>
      <c r="DQ64" s="1">
        <v>0.02</v>
      </c>
      <c r="DR64" s="1">
        <v>1.45842121187713</v>
      </c>
      <c r="DS64" s="1">
        <v>2.6633289274268501E-2</v>
      </c>
      <c r="DT64" s="1">
        <v>4.00692339686924E-2</v>
      </c>
      <c r="DU64" s="1">
        <v>1</v>
      </c>
      <c r="DV64" s="1">
        <v>-2.2486613333333301</v>
      </c>
      <c r="DW64" s="1">
        <v>0.115502736373749</v>
      </c>
      <c r="DX64" s="1">
        <v>4.7415007380458001E-2</v>
      </c>
      <c r="DY64" s="1">
        <v>1</v>
      </c>
      <c r="DZ64" s="1">
        <v>1.24198233333333</v>
      </c>
      <c r="EA64" s="1">
        <v>-0.16382656284761199</v>
      </c>
      <c r="EB64" s="1">
        <v>1.1823746355909799E-2</v>
      </c>
      <c r="EC64" s="1">
        <v>1</v>
      </c>
      <c r="ED64" s="1">
        <v>3</v>
      </c>
      <c r="EE64" s="1">
        <v>3</v>
      </c>
      <c r="EF64" s="1" t="s">
        <v>304</v>
      </c>
      <c r="EG64" s="1">
        <v>100</v>
      </c>
      <c r="EH64" s="1">
        <v>100</v>
      </c>
      <c r="EI64" s="1">
        <v>2.3620000000000001</v>
      </c>
      <c r="EJ64" s="1">
        <v>4.0000000000000001E-3</v>
      </c>
      <c r="EK64" s="1">
        <v>2.36234999999999</v>
      </c>
      <c r="EL64" s="1">
        <v>0</v>
      </c>
      <c r="EM64" s="1">
        <v>0</v>
      </c>
      <c r="EN64" s="1">
        <v>0</v>
      </c>
      <c r="EO64" s="1">
        <v>4.0269047619047003E-3</v>
      </c>
      <c r="EP64" s="1">
        <v>0</v>
      </c>
      <c r="EQ64" s="1">
        <v>0</v>
      </c>
      <c r="ER64" s="1">
        <v>0</v>
      </c>
      <c r="ES64" s="1">
        <v>-1</v>
      </c>
      <c r="ET64" s="1">
        <v>-1</v>
      </c>
      <c r="EU64" s="1">
        <v>-1</v>
      </c>
      <c r="EV64" s="1">
        <v>-1</v>
      </c>
      <c r="EW64" s="1">
        <v>8.6999999999999993</v>
      </c>
      <c r="EX64" s="1">
        <v>8.4</v>
      </c>
      <c r="EY64" s="1">
        <v>2</v>
      </c>
      <c r="EZ64" s="1">
        <v>468.35399999999998</v>
      </c>
      <c r="FA64" s="1">
        <v>502.79399999999998</v>
      </c>
      <c r="FB64" s="1">
        <v>35.290900000000001</v>
      </c>
      <c r="FC64" s="1">
        <v>33.309199999999997</v>
      </c>
      <c r="FD64" s="1">
        <v>30.0002</v>
      </c>
      <c r="FE64" s="1">
        <v>32.931800000000003</v>
      </c>
      <c r="FF64" s="1">
        <v>32.964100000000002</v>
      </c>
      <c r="FG64" s="1">
        <v>20.612500000000001</v>
      </c>
      <c r="FH64" s="1">
        <v>100</v>
      </c>
      <c r="FI64" s="1">
        <v>0</v>
      </c>
      <c r="FJ64" s="1">
        <v>-999.9</v>
      </c>
      <c r="FK64" s="1">
        <v>400</v>
      </c>
      <c r="FL64" s="1">
        <v>63.4848</v>
      </c>
      <c r="FM64" s="1">
        <v>101.13200000000001</v>
      </c>
      <c r="FN64" s="1">
        <v>100.435</v>
      </c>
    </row>
    <row r="65" spans="1:170" ht="15.75" customHeight="1" x14ac:dyDescent="0.25">
      <c r="A65" s="1">
        <v>49</v>
      </c>
      <c r="B65" s="1">
        <v>1607552417.5</v>
      </c>
      <c r="C65" s="1">
        <v>11360.5</v>
      </c>
      <c r="D65" s="1" t="s">
        <v>493</v>
      </c>
      <c r="E65" s="1" t="s">
        <v>494</v>
      </c>
      <c r="F65" s="1" t="s">
        <v>495</v>
      </c>
      <c r="G65" s="1" t="s">
        <v>385</v>
      </c>
      <c r="H65" s="1">
        <v>1607552409.5</v>
      </c>
      <c r="I65" s="1">
        <f t="shared" si="0"/>
        <v>1.5847274161274768E-3</v>
      </c>
      <c r="J65" s="1">
        <f t="shared" si="1"/>
        <v>2.3621860435875419</v>
      </c>
      <c r="K65" s="1">
        <f t="shared" si="2"/>
        <v>396.41970967741901</v>
      </c>
      <c r="L65" s="1">
        <f t="shared" si="3"/>
        <v>222.02986472868776</v>
      </c>
      <c r="M65" s="1">
        <f t="shared" si="4"/>
        <v>22.555297788998999</v>
      </c>
      <c r="N65" s="1">
        <f t="shared" si="5"/>
        <v>40.270999633894881</v>
      </c>
      <c r="O65" s="1">
        <f t="shared" si="6"/>
        <v>2.6279281654823263E-2</v>
      </c>
      <c r="P65" s="1">
        <f t="shared" si="7"/>
        <v>2.957497262238022</v>
      </c>
      <c r="Q65" s="1">
        <f t="shared" si="8"/>
        <v>2.6150242507568172E-2</v>
      </c>
      <c r="R65" s="1">
        <f t="shared" si="9"/>
        <v>1.6355442270465509E-2</v>
      </c>
      <c r="S65" s="1">
        <f t="shared" si="10"/>
        <v>231.29131668745248</v>
      </c>
      <c r="T65" s="1">
        <f t="shared" si="11"/>
        <v>37.346926235412269</v>
      </c>
      <c r="U65" s="1">
        <f t="shared" si="12"/>
        <v>36.631996774193503</v>
      </c>
      <c r="V65" s="1">
        <f t="shared" si="13"/>
        <v>6.179334042873541</v>
      </c>
      <c r="W65" s="1">
        <f t="shared" si="14"/>
        <v>3.5530232361767613</v>
      </c>
      <c r="X65" s="1">
        <f t="shared" si="15"/>
        <v>0.21689579207947918</v>
      </c>
      <c r="Y65" s="1">
        <f t="shared" si="16"/>
        <v>6.1045418974763139</v>
      </c>
      <c r="Z65" s="1">
        <f t="shared" si="17"/>
        <v>5.9624382507940616</v>
      </c>
      <c r="AA65" s="1">
        <f t="shared" si="18"/>
        <v>-69.886479051221727</v>
      </c>
      <c r="AB65" s="1">
        <f t="shared" si="19"/>
        <v>-35.449676264861473</v>
      </c>
      <c r="AC65" s="1">
        <f t="shared" si="20"/>
        <v>-2.8409842929951505</v>
      </c>
      <c r="AD65" s="1">
        <f t="shared" si="21"/>
        <v>123.11417707837413</v>
      </c>
      <c r="AE65" s="1">
        <v>0</v>
      </c>
      <c r="AF65" s="1">
        <v>0</v>
      </c>
      <c r="AG65" s="1">
        <f t="shared" si="22"/>
        <v>1</v>
      </c>
      <c r="AH65" s="1">
        <f t="shared" si="23"/>
        <v>0</v>
      </c>
      <c r="AI65" s="1">
        <f t="shared" si="24"/>
        <v>52087.942791193782</v>
      </c>
      <c r="AJ65" s="1" t="s">
        <v>263</v>
      </c>
      <c r="AK65" s="1">
        <v>715.47692307692296</v>
      </c>
      <c r="AL65" s="1">
        <v>3262.08</v>
      </c>
      <c r="AM65" s="1">
        <f t="shared" si="25"/>
        <v>2546.603076923077</v>
      </c>
      <c r="AN65" s="1">
        <f t="shared" si="26"/>
        <v>0.78066849277855754</v>
      </c>
      <c r="AO65" s="1">
        <v>-0.57774747981622299</v>
      </c>
      <c r="AP65" s="1" t="s">
        <v>496</v>
      </c>
      <c r="AQ65" s="1">
        <v>841.72616000000005</v>
      </c>
      <c r="AR65" s="1">
        <v>960.83</v>
      </c>
      <c r="AS65" s="1">
        <f t="shared" si="27"/>
        <v>0.12395932683200983</v>
      </c>
      <c r="AT65" s="1">
        <v>0.5</v>
      </c>
      <c r="AU65" s="1">
        <f t="shared" si="28"/>
        <v>1180.1854276598733</v>
      </c>
      <c r="AV65" s="1">
        <f t="shared" si="29"/>
        <v>2.3621860435875419</v>
      </c>
      <c r="AW65" s="1">
        <f t="shared" si="30"/>
        <v>73.14749557483276</v>
      </c>
      <c r="AX65" s="1">
        <f t="shared" si="31"/>
        <v>0.34179823694097816</v>
      </c>
      <c r="AY65" s="1">
        <f t="shared" si="32"/>
        <v>2.4910776344978279E-3</v>
      </c>
      <c r="AZ65" s="1">
        <f t="shared" si="33"/>
        <v>2.3950646836589198</v>
      </c>
      <c r="BA65" s="1" t="s">
        <v>497</v>
      </c>
      <c r="BB65" s="1">
        <v>632.41999999999996</v>
      </c>
      <c r="BC65" s="1">
        <f t="shared" si="34"/>
        <v>328.41000000000008</v>
      </c>
      <c r="BD65" s="1">
        <f t="shared" si="35"/>
        <v>0.36266812825431616</v>
      </c>
      <c r="BE65" s="1">
        <f t="shared" si="36"/>
        <v>0.87511313249621625</v>
      </c>
      <c r="BF65" s="1">
        <f t="shared" si="37"/>
        <v>0.48543854225778199</v>
      </c>
      <c r="BG65" s="1">
        <f t="shared" si="38"/>
        <v>0.90365476302670467</v>
      </c>
      <c r="BH65" s="1">
        <f t="shared" si="39"/>
        <v>1400.0003225806399</v>
      </c>
      <c r="BI65" s="1">
        <f t="shared" si="40"/>
        <v>1180.1854276598733</v>
      </c>
      <c r="BJ65" s="1">
        <f t="shared" si="41"/>
        <v>0.84298939694843877</v>
      </c>
      <c r="BK65" s="1">
        <f t="shared" si="42"/>
        <v>0.19597879389687745</v>
      </c>
      <c r="BL65" s="1">
        <v>6</v>
      </c>
      <c r="BM65" s="1">
        <v>0.5</v>
      </c>
      <c r="BN65" s="1" t="s">
        <v>266</v>
      </c>
      <c r="BO65" s="1">
        <v>2</v>
      </c>
      <c r="BP65" s="1">
        <v>1607552409.5</v>
      </c>
      <c r="BQ65" s="1">
        <v>396.41970967741901</v>
      </c>
      <c r="BR65" s="1">
        <v>400.008193548387</v>
      </c>
      <c r="BS65" s="1">
        <v>2.13507903225806</v>
      </c>
      <c r="BT65" s="1">
        <v>0.23746635483871001</v>
      </c>
      <c r="BU65" s="1">
        <v>394.08670967741898</v>
      </c>
      <c r="BV65" s="1">
        <v>2.1250790322580602</v>
      </c>
      <c r="BW65" s="1">
        <v>500</v>
      </c>
      <c r="BX65" s="1">
        <v>101.486903225806</v>
      </c>
      <c r="BY65" s="1">
        <v>9.9871222580645194E-2</v>
      </c>
      <c r="BZ65" s="1">
        <v>36.409664516128998</v>
      </c>
      <c r="CA65" s="1">
        <v>36.631996774193503</v>
      </c>
      <c r="CB65" s="1">
        <v>999.9</v>
      </c>
      <c r="CC65" s="1">
        <v>0</v>
      </c>
      <c r="CD65" s="1">
        <v>0</v>
      </c>
      <c r="CE65" s="1">
        <v>10011.33</v>
      </c>
      <c r="CF65" s="1">
        <v>0</v>
      </c>
      <c r="CG65" s="1">
        <v>390.82074193548402</v>
      </c>
      <c r="CH65" s="1">
        <v>1400.0003225806399</v>
      </c>
      <c r="CI65" s="1">
        <v>0.89999641935483898</v>
      </c>
      <c r="CJ65" s="1">
        <v>0.100003564516129</v>
      </c>
      <c r="CK65" s="1">
        <v>0</v>
      </c>
      <c r="CL65" s="1">
        <v>843.52722580645195</v>
      </c>
      <c r="CM65" s="1">
        <v>4.9993800000000004</v>
      </c>
      <c r="CN65" s="1">
        <v>11706.8612903226</v>
      </c>
      <c r="CO65" s="1">
        <v>11164.319354838701</v>
      </c>
      <c r="CP65" s="1">
        <v>46.125</v>
      </c>
      <c r="CQ65" s="1">
        <v>47.75</v>
      </c>
      <c r="CR65" s="1">
        <v>46.561999999999998</v>
      </c>
      <c r="CS65" s="1">
        <v>48.037999999999997</v>
      </c>
      <c r="CT65" s="1">
        <v>48.436999999999998</v>
      </c>
      <c r="CU65" s="1">
        <v>1255.4951612903201</v>
      </c>
      <c r="CV65" s="1">
        <v>139.505161290323</v>
      </c>
      <c r="CW65" s="1">
        <v>0</v>
      </c>
      <c r="CX65" s="1">
        <v>144.299999952316</v>
      </c>
      <c r="CY65" s="1">
        <v>0</v>
      </c>
      <c r="CZ65" s="1">
        <v>841.72616000000005</v>
      </c>
      <c r="DA65" s="1">
        <v>-112.25269231787099</v>
      </c>
      <c r="DB65" s="1">
        <v>-1509.7153848256901</v>
      </c>
      <c r="DC65" s="1">
        <v>11682.572</v>
      </c>
      <c r="DD65" s="1">
        <v>15</v>
      </c>
      <c r="DE65" s="1">
        <v>1607552444</v>
      </c>
      <c r="DF65" s="1" t="s">
        <v>498</v>
      </c>
      <c r="DG65" s="1">
        <v>1607552441</v>
      </c>
      <c r="DH65" s="1">
        <v>1607552444</v>
      </c>
      <c r="DI65" s="1">
        <v>11</v>
      </c>
      <c r="DJ65" s="1">
        <v>-2.9000000000000001E-2</v>
      </c>
      <c r="DK65" s="1">
        <v>6.0000000000000001E-3</v>
      </c>
      <c r="DL65" s="1">
        <v>2.3330000000000002</v>
      </c>
      <c r="DM65" s="1">
        <v>0.01</v>
      </c>
      <c r="DN65" s="1">
        <v>400</v>
      </c>
      <c r="DO65" s="1">
        <v>0</v>
      </c>
      <c r="DP65" s="1">
        <v>0.32</v>
      </c>
      <c r="DQ65" s="1">
        <v>0.04</v>
      </c>
      <c r="DR65" s="1">
        <v>2.3401267510333401</v>
      </c>
      <c r="DS65" s="1">
        <v>4.2078969660715396E-3</v>
      </c>
      <c r="DT65" s="1">
        <v>3.8451507686475601E-2</v>
      </c>
      <c r="DU65" s="1">
        <v>1</v>
      </c>
      <c r="DV65" s="1">
        <v>-3.558926</v>
      </c>
      <c r="DW65" s="1">
        <v>9.2338331479421096E-2</v>
      </c>
      <c r="DX65" s="1">
        <v>4.7588011837716701E-2</v>
      </c>
      <c r="DY65" s="1">
        <v>1</v>
      </c>
      <c r="DZ65" s="1">
        <v>1.8906576666666699</v>
      </c>
      <c r="EA65" s="1">
        <v>-0.22629383759732399</v>
      </c>
      <c r="EB65" s="1">
        <v>1.6354598269464001E-2</v>
      </c>
      <c r="EC65" s="1">
        <v>0</v>
      </c>
      <c r="ED65" s="1">
        <v>2</v>
      </c>
      <c r="EE65" s="1">
        <v>3</v>
      </c>
      <c r="EF65" s="1" t="s">
        <v>273</v>
      </c>
      <c r="EG65" s="1">
        <v>100</v>
      </c>
      <c r="EH65" s="1">
        <v>100</v>
      </c>
      <c r="EI65" s="1">
        <v>2.3330000000000002</v>
      </c>
      <c r="EJ65" s="1">
        <v>0.01</v>
      </c>
      <c r="EK65" s="1">
        <v>2.36234999999999</v>
      </c>
      <c r="EL65" s="1">
        <v>0</v>
      </c>
      <c r="EM65" s="1">
        <v>0</v>
      </c>
      <c r="EN65" s="1">
        <v>0</v>
      </c>
      <c r="EO65" s="1">
        <v>4.0269047619047003E-3</v>
      </c>
      <c r="EP65" s="1">
        <v>0</v>
      </c>
      <c r="EQ65" s="1">
        <v>0</v>
      </c>
      <c r="ER65" s="1">
        <v>0</v>
      </c>
      <c r="ES65" s="1">
        <v>-1</v>
      </c>
      <c r="ET65" s="1">
        <v>-1</v>
      </c>
      <c r="EU65" s="1">
        <v>-1</v>
      </c>
      <c r="EV65" s="1">
        <v>-1</v>
      </c>
      <c r="EW65" s="1">
        <v>11.1</v>
      </c>
      <c r="EX65" s="1">
        <v>10.8</v>
      </c>
      <c r="EY65" s="1">
        <v>2</v>
      </c>
      <c r="EZ65" s="1">
        <v>484.26499999999999</v>
      </c>
      <c r="FA65" s="1">
        <v>502.74200000000002</v>
      </c>
      <c r="FB65" s="1">
        <v>35.317</v>
      </c>
      <c r="FC65" s="1">
        <v>33.341299999999997</v>
      </c>
      <c r="FD65" s="1">
        <v>30.0001</v>
      </c>
      <c r="FE65" s="1">
        <v>32.961300000000001</v>
      </c>
      <c r="FF65" s="1">
        <v>32.993699999999997</v>
      </c>
      <c r="FG65" s="1">
        <v>20.613900000000001</v>
      </c>
      <c r="FH65" s="1">
        <v>100</v>
      </c>
      <c r="FI65" s="1">
        <v>0</v>
      </c>
      <c r="FJ65" s="1">
        <v>-999.9</v>
      </c>
      <c r="FK65" s="1">
        <v>400</v>
      </c>
      <c r="FL65" s="1">
        <v>63.4848</v>
      </c>
      <c r="FM65" s="1">
        <v>101.125</v>
      </c>
      <c r="FN65" s="1">
        <v>100.431</v>
      </c>
    </row>
    <row r="66" spans="1:170" ht="15.75" customHeight="1" x14ac:dyDescent="0.25">
      <c r="A66" s="1">
        <v>50</v>
      </c>
      <c r="B66" s="1">
        <v>1607552549.5</v>
      </c>
      <c r="C66" s="1">
        <v>11492.5</v>
      </c>
      <c r="D66" s="1" t="s">
        <v>499</v>
      </c>
      <c r="E66" s="1" t="s">
        <v>500</v>
      </c>
      <c r="F66" s="1" t="s">
        <v>495</v>
      </c>
      <c r="G66" s="1" t="s">
        <v>385</v>
      </c>
      <c r="H66" s="1">
        <v>1607552541.75</v>
      </c>
      <c r="I66" s="1">
        <f t="shared" si="0"/>
        <v>1.5196875854002357E-3</v>
      </c>
      <c r="J66" s="1">
        <f t="shared" si="1"/>
        <v>2.1725019899985969</v>
      </c>
      <c r="K66" s="1">
        <f t="shared" si="2"/>
        <v>396.68266666666699</v>
      </c>
      <c r="L66" s="1">
        <f t="shared" si="3"/>
        <v>227.43066086511701</v>
      </c>
      <c r="M66" s="1">
        <f t="shared" si="4"/>
        <v>23.103708852467879</v>
      </c>
      <c r="N66" s="1">
        <f t="shared" si="5"/>
        <v>40.297296778830791</v>
      </c>
      <c r="O66" s="1">
        <f t="shared" si="6"/>
        <v>2.5121556766238468E-2</v>
      </c>
      <c r="P66" s="1">
        <f t="shared" si="7"/>
        <v>2.9576358612132458</v>
      </c>
      <c r="Q66" s="1">
        <f t="shared" si="8"/>
        <v>2.5003614687815364E-2</v>
      </c>
      <c r="R66" s="1">
        <f t="shared" si="9"/>
        <v>1.5637809521550729E-2</v>
      </c>
      <c r="S66" s="1">
        <f t="shared" si="10"/>
        <v>231.28691550731151</v>
      </c>
      <c r="T66" s="1">
        <f t="shared" si="11"/>
        <v>37.396437867618417</v>
      </c>
      <c r="U66" s="1">
        <f t="shared" si="12"/>
        <v>36.6599133333333</v>
      </c>
      <c r="V66" s="1">
        <f t="shared" si="13"/>
        <v>6.1887811130672343</v>
      </c>
      <c r="W66" s="1">
        <f t="shared" si="14"/>
        <v>3.41675518229773</v>
      </c>
      <c r="X66" s="1">
        <f t="shared" si="15"/>
        <v>0.20895421993935492</v>
      </c>
      <c r="Y66" s="1">
        <f t="shared" si="16"/>
        <v>6.1155748302351443</v>
      </c>
      <c r="Z66" s="1">
        <f t="shared" si="17"/>
        <v>5.9798268931278793</v>
      </c>
      <c r="AA66" s="1">
        <f t="shared" si="18"/>
        <v>-67.018222516150388</v>
      </c>
      <c r="AB66" s="1">
        <f t="shared" si="19"/>
        <v>-34.649465133532225</v>
      </c>
      <c r="AC66" s="1">
        <f t="shared" si="20"/>
        <v>-2.7775432376323708</v>
      </c>
      <c r="AD66" s="1">
        <f t="shared" si="21"/>
        <v>126.84168461999653</v>
      </c>
      <c r="AE66" s="1">
        <v>2</v>
      </c>
      <c r="AF66" s="1">
        <v>0</v>
      </c>
      <c r="AG66" s="1">
        <f t="shared" si="22"/>
        <v>1</v>
      </c>
      <c r="AH66" s="1">
        <f t="shared" si="23"/>
        <v>0</v>
      </c>
      <c r="AI66" s="1">
        <f t="shared" si="24"/>
        <v>52086.300851007974</v>
      </c>
      <c r="AJ66" s="1" t="s">
        <v>263</v>
      </c>
      <c r="AK66" s="1">
        <v>715.47692307692296</v>
      </c>
      <c r="AL66" s="1">
        <v>3262.08</v>
      </c>
      <c r="AM66" s="1">
        <f t="shared" si="25"/>
        <v>2546.603076923077</v>
      </c>
      <c r="AN66" s="1">
        <f t="shared" si="26"/>
        <v>0.78066849277855754</v>
      </c>
      <c r="AO66" s="1">
        <v>-0.57774747981622299</v>
      </c>
      <c r="AP66" s="1" t="s">
        <v>501</v>
      </c>
      <c r="AQ66" s="1">
        <v>1096.6744000000001</v>
      </c>
      <c r="AR66" s="1">
        <v>1224.92</v>
      </c>
      <c r="AS66" s="1">
        <f t="shared" si="27"/>
        <v>0.1046971230774254</v>
      </c>
      <c r="AT66" s="1">
        <v>0.5</v>
      </c>
      <c r="AU66" s="1">
        <f t="shared" si="28"/>
        <v>1180.1634618533978</v>
      </c>
      <c r="AV66" s="1">
        <f t="shared" si="29"/>
        <v>2.1725019899985969</v>
      </c>
      <c r="AW66" s="1">
        <f t="shared" si="30"/>
        <v>61.779859608572814</v>
      </c>
      <c r="AX66" s="1">
        <f t="shared" si="31"/>
        <v>0.37579597034908402</v>
      </c>
      <c r="AY66" s="1">
        <f t="shared" si="32"/>
        <v>2.3303970667721461E-3</v>
      </c>
      <c r="AZ66" s="1">
        <f t="shared" si="33"/>
        <v>1.6630963654769289</v>
      </c>
      <c r="BA66" s="1" t="s">
        <v>502</v>
      </c>
      <c r="BB66" s="1">
        <v>764.6</v>
      </c>
      <c r="BC66" s="1">
        <f t="shared" si="34"/>
        <v>460.32000000000005</v>
      </c>
      <c r="BD66" s="1">
        <f t="shared" si="35"/>
        <v>0.27860097323600963</v>
      </c>
      <c r="BE66" s="1">
        <f t="shared" si="36"/>
        <v>0.81568621170139499</v>
      </c>
      <c r="BF66" s="1">
        <f t="shared" si="37"/>
        <v>0.25173685895306475</v>
      </c>
      <c r="BG66" s="1">
        <f t="shared" si="38"/>
        <v>0.7999519118077052</v>
      </c>
      <c r="BH66" s="1">
        <f t="shared" si="39"/>
        <v>1399.9743333333299</v>
      </c>
      <c r="BI66" s="1">
        <f t="shared" si="40"/>
        <v>1180.1634618533978</v>
      </c>
      <c r="BJ66" s="1">
        <f t="shared" si="41"/>
        <v>0.84298935612872006</v>
      </c>
      <c r="BK66" s="1">
        <f t="shared" si="42"/>
        <v>0.19597871225744015</v>
      </c>
      <c r="BL66" s="1">
        <v>6</v>
      </c>
      <c r="BM66" s="1">
        <v>0.5</v>
      </c>
      <c r="BN66" s="1" t="s">
        <v>266</v>
      </c>
      <c r="BO66" s="1">
        <v>2</v>
      </c>
      <c r="BP66" s="1">
        <v>1607552541.75</v>
      </c>
      <c r="BQ66" s="1">
        <v>396.68266666666699</v>
      </c>
      <c r="BR66" s="1">
        <v>400.013033333333</v>
      </c>
      <c r="BS66" s="1">
        <v>2.0569250000000001</v>
      </c>
      <c r="BT66" s="1">
        <v>0.23707073333333301</v>
      </c>
      <c r="BU66" s="1">
        <v>394.34949999999998</v>
      </c>
      <c r="BV66" s="1">
        <v>2.0472096666666699</v>
      </c>
      <c r="BW66" s="1">
        <v>500.00543333333297</v>
      </c>
      <c r="BX66" s="1">
        <v>101.48583333333301</v>
      </c>
      <c r="BY66" s="1">
        <v>9.9892903333333297E-2</v>
      </c>
      <c r="BZ66" s="1">
        <v>36.442610000000002</v>
      </c>
      <c r="CA66" s="1">
        <v>36.6599133333333</v>
      </c>
      <c r="CB66" s="1">
        <v>999.9</v>
      </c>
      <c r="CC66" s="1">
        <v>0</v>
      </c>
      <c r="CD66" s="1">
        <v>0</v>
      </c>
      <c r="CE66" s="1">
        <v>10012.222666666699</v>
      </c>
      <c r="CF66" s="1">
        <v>0</v>
      </c>
      <c r="CG66" s="1">
        <v>390.29079999999999</v>
      </c>
      <c r="CH66" s="1">
        <v>1399.9743333333299</v>
      </c>
      <c r="CI66" s="1">
        <v>0.89999669999999998</v>
      </c>
      <c r="CJ66" s="1">
        <v>0.100003016666667</v>
      </c>
      <c r="CK66" s="1">
        <v>0</v>
      </c>
      <c r="CL66" s="1">
        <v>1099.3720000000001</v>
      </c>
      <c r="CM66" s="1">
        <v>4.9993800000000004</v>
      </c>
      <c r="CN66" s="1">
        <v>15210.903333333301</v>
      </c>
      <c r="CO66" s="1">
        <v>11164.11</v>
      </c>
      <c r="CP66" s="1">
        <v>46.170466666666698</v>
      </c>
      <c r="CQ66" s="1">
        <v>47.811999999999998</v>
      </c>
      <c r="CR66" s="1">
        <v>46.578800000000001</v>
      </c>
      <c r="CS66" s="1">
        <v>48.061999999999998</v>
      </c>
      <c r="CT66" s="1">
        <v>48.457999999999998</v>
      </c>
      <c r="CU66" s="1">
        <v>1255.4736666666699</v>
      </c>
      <c r="CV66" s="1">
        <v>139.500666666667</v>
      </c>
      <c r="CW66" s="1">
        <v>0</v>
      </c>
      <c r="CX66" s="1">
        <v>131</v>
      </c>
      <c r="CY66" s="1">
        <v>0</v>
      </c>
      <c r="CZ66" s="1">
        <v>1096.6744000000001</v>
      </c>
      <c r="DA66" s="1">
        <v>-323.52999949575002</v>
      </c>
      <c r="DB66" s="1">
        <v>-4398.3307625883399</v>
      </c>
      <c r="DC66" s="1">
        <v>15174.468000000001</v>
      </c>
      <c r="DD66" s="1">
        <v>15</v>
      </c>
      <c r="DE66" s="1">
        <v>1607552444</v>
      </c>
      <c r="DF66" s="1" t="s">
        <v>498</v>
      </c>
      <c r="DG66" s="1">
        <v>1607552441</v>
      </c>
      <c r="DH66" s="1">
        <v>1607552444</v>
      </c>
      <c r="DI66" s="1">
        <v>11</v>
      </c>
      <c r="DJ66" s="1">
        <v>-2.9000000000000001E-2</v>
      </c>
      <c r="DK66" s="1">
        <v>6.0000000000000001E-3</v>
      </c>
      <c r="DL66" s="1">
        <v>2.3330000000000002</v>
      </c>
      <c r="DM66" s="1">
        <v>0.01</v>
      </c>
      <c r="DN66" s="1">
        <v>400</v>
      </c>
      <c r="DO66" s="1">
        <v>0</v>
      </c>
      <c r="DP66" s="1">
        <v>0.32</v>
      </c>
      <c r="DQ66" s="1">
        <v>0.04</v>
      </c>
      <c r="DR66" s="1">
        <v>2.17848876448102</v>
      </c>
      <c r="DS66" s="1">
        <v>-0.246539283215919</v>
      </c>
      <c r="DT66" s="1">
        <v>3.2484098809190301E-2</v>
      </c>
      <c r="DU66" s="1">
        <v>1</v>
      </c>
      <c r="DV66" s="1">
        <v>-3.33044266666667</v>
      </c>
      <c r="DW66" s="1">
        <v>0.362092992213573</v>
      </c>
      <c r="DX66" s="1">
        <v>3.9529584105522202E-2</v>
      </c>
      <c r="DY66" s="1">
        <v>0</v>
      </c>
      <c r="DZ66" s="1">
        <v>1.819855</v>
      </c>
      <c r="EA66" s="1">
        <v>-0.36846407119020902</v>
      </c>
      <c r="EB66" s="1">
        <v>2.66220920477712E-2</v>
      </c>
      <c r="EC66" s="1">
        <v>0</v>
      </c>
      <c r="ED66" s="1">
        <v>1</v>
      </c>
      <c r="EE66" s="1">
        <v>3</v>
      </c>
      <c r="EF66" s="1" t="s">
        <v>268</v>
      </c>
      <c r="EG66" s="1">
        <v>100</v>
      </c>
      <c r="EH66" s="1">
        <v>100</v>
      </c>
      <c r="EI66" s="1">
        <v>2.3340000000000001</v>
      </c>
      <c r="EJ66" s="1">
        <v>9.7000000000000003E-3</v>
      </c>
      <c r="EK66" s="1">
        <v>2.3331499999999301</v>
      </c>
      <c r="EL66" s="1">
        <v>0</v>
      </c>
      <c r="EM66" s="1">
        <v>0</v>
      </c>
      <c r="EN66" s="1">
        <v>0</v>
      </c>
      <c r="EO66" s="1">
        <v>9.7153999999999904E-3</v>
      </c>
      <c r="EP66" s="1">
        <v>0</v>
      </c>
      <c r="EQ66" s="1">
        <v>0</v>
      </c>
      <c r="ER66" s="1">
        <v>0</v>
      </c>
      <c r="ES66" s="1">
        <v>-1</v>
      </c>
      <c r="ET66" s="1">
        <v>-1</v>
      </c>
      <c r="EU66" s="1">
        <v>-1</v>
      </c>
      <c r="EV66" s="1">
        <v>-1</v>
      </c>
      <c r="EW66" s="1">
        <v>1.8</v>
      </c>
      <c r="EX66" s="1">
        <v>1.8</v>
      </c>
      <c r="EY66" s="1">
        <v>2</v>
      </c>
      <c r="EZ66" s="1">
        <v>478.64299999999997</v>
      </c>
      <c r="FA66" s="1">
        <v>502.49900000000002</v>
      </c>
      <c r="FB66" s="1">
        <v>35.349400000000003</v>
      </c>
      <c r="FC66" s="1">
        <v>33.380099999999999</v>
      </c>
      <c r="FD66" s="1">
        <v>30.0002</v>
      </c>
      <c r="FE66" s="1">
        <v>32.999499999999998</v>
      </c>
      <c r="FF66" s="1">
        <v>33.0291</v>
      </c>
      <c r="FG66" s="1">
        <v>20.613099999999999</v>
      </c>
      <c r="FH66" s="1">
        <v>100</v>
      </c>
      <c r="FI66" s="1">
        <v>0</v>
      </c>
      <c r="FJ66" s="1">
        <v>-999.9</v>
      </c>
      <c r="FK66" s="1">
        <v>400</v>
      </c>
      <c r="FL66" s="1">
        <v>63.4848</v>
      </c>
      <c r="FM66" s="1">
        <v>101.117</v>
      </c>
      <c r="FN66" s="1">
        <v>100.423</v>
      </c>
    </row>
    <row r="67" spans="1:170" ht="15.75" customHeight="1" x14ac:dyDescent="0.25">
      <c r="A67" s="1">
        <v>51</v>
      </c>
      <c r="B67" s="1">
        <v>1607552721</v>
      </c>
      <c r="C67" s="1">
        <v>11664</v>
      </c>
      <c r="D67" s="1" t="s">
        <v>503</v>
      </c>
      <c r="E67" s="1" t="s">
        <v>504</v>
      </c>
      <c r="F67" s="1" t="s">
        <v>505</v>
      </c>
      <c r="G67" s="1" t="s">
        <v>385</v>
      </c>
      <c r="H67" s="1">
        <v>1607552713.25</v>
      </c>
      <c r="I67" s="1">
        <f t="shared" si="0"/>
        <v>5.6741388946198357E-4</v>
      </c>
      <c r="J67" s="1">
        <f t="shared" si="1"/>
        <v>7.5712732905500194E-2</v>
      </c>
      <c r="K67" s="1">
        <f t="shared" si="2"/>
        <v>399.63900000000001</v>
      </c>
      <c r="L67" s="1">
        <f t="shared" si="3"/>
        <v>349.46874520702215</v>
      </c>
      <c r="M67" s="1">
        <f t="shared" si="4"/>
        <v>35.49861771635161</v>
      </c>
      <c r="N67" s="1">
        <f t="shared" si="5"/>
        <v>40.594852272528712</v>
      </c>
      <c r="O67" s="1">
        <f t="shared" si="6"/>
        <v>9.2059914687876443E-3</v>
      </c>
      <c r="P67" s="1">
        <f t="shared" si="7"/>
        <v>2.9555567204705211</v>
      </c>
      <c r="Q67" s="1">
        <f t="shared" si="8"/>
        <v>9.1900906855017558E-3</v>
      </c>
      <c r="R67" s="1">
        <f t="shared" si="9"/>
        <v>5.7452329824095438E-3</v>
      </c>
      <c r="S67" s="1">
        <f t="shared" si="10"/>
        <v>231.29174483408846</v>
      </c>
      <c r="T67" s="1">
        <f t="shared" si="11"/>
        <v>37.559755409464451</v>
      </c>
      <c r="U67" s="1">
        <f t="shared" si="12"/>
        <v>36.608730000000001</v>
      </c>
      <c r="V67" s="1">
        <f t="shared" si="13"/>
        <v>6.1714700476563014</v>
      </c>
      <c r="W67" s="1">
        <f t="shared" si="14"/>
        <v>1.5307167375071733</v>
      </c>
      <c r="X67" s="1">
        <f t="shared" si="15"/>
        <v>9.3195306959366092E-2</v>
      </c>
      <c r="Y67" s="1">
        <f t="shared" si="16"/>
        <v>6.0883444125095263</v>
      </c>
      <c r="Z67" s="1">
        <f t="shared" si="17"/>
        <v>6.0782747406969353</v>
      </c>
      <c r="AA67" s="1">
        <f t="shared" si="18"/>
        <v>-25.022952525273475</v>
      </c>
      <c r="AB67" s="1">
        <f t="shared" si="19"/>
        <v>-39.440892609693194</v>
      </c>
      <c r="AC67" s="1">
        <f t="shared" si="20"/>
        <v>-3.1618217867240097</v>
      </c>
      <c r="AD67" s="1">
        <f t="shared" si="21"/>
        <v>163.66607791239778</v>
      </c>
      <c r="AE67" s="1">
        <v>10</v>
      </c>
      <c r="AF67" s="1">
        <v>2</v>
      </c>
      <c r="AG67" s="1">
        <f t="shared" si="22"/>
        <v>1</v>
      </c>
      <c r="AH67" s="1">
        <f t="shared" si="23"/>
        <v>0</v>
      </c>
      <c r="AI67" s="1">
        <f t="shared" si="24"/>
        <v>52040.959629461773</v>
      </c>
      <c r="AJ67" s="1" t="s">
        <v>263</v>
      </c>
      <c r="AK67" s="1">
        <v>715.47692307692296</v>
      </c>
      <c r="AL67" s="1">
        <v>3262.08</v>
      </c>
      <c r="AM67" s="1">
        <f t="shared" si="25"/>
        <v>2546.603076923077</v>
      </c>
      <c r="AN67" s="1">
        <f t="shared" si="26"/>
        <v>0.78066849277855754</v>
      </c>
      <c r="AO67" s="1">
        <v>-0.57774747981622299</v>
      </c>
      <c r="AP67" s="1" t="s">
        <v>506</v>
      </c>
      <c r="AQ67" s="1">
        <v>952.07087999999999</v>
      </c>
      <c r="AR67" s="1">
        <v>995.1</v>
      </c>
      <c r="AS67" s="1">
        <f t="shared" si="27"/>
        <v>4.3241000904431726E-2</v>
      </c>
      <c r="AT67" s="1">
        <v>0.5</v>
      </c>
      <c r="AU67" s="1">
        <f t="shared" si="28"/>
        <v>1180.1927118531662</v>
      </c>
      <c r="AV67" s="1">
        <f t="shared" si="29"/>
        <v>7.5712732905500194E-2</v>
      </c>
      <c r="AW67" s="1">
        <f t="shared" si="30"/>
        <v>25.516357060323244</v>
      </c>
      <c r="AX67" s="1">
        <f t="shared" si="31"/>
        <v>0.20477338960908448</v>
      </c>
      <c r="AY67" s="1">
        <f t="shared" si="32"/>
        <v>5.5368941543084489E-4</v>
      </c>
      <c r="AZ67" s="1">
        <f t="shared" si="33"/>
        <v>2.278142900211034</v>
      </c>
      <c r="BA67" s="1" t="s">
        <v>507</v>
      </c>
      <c r="BB67" s="1">
        <v>791.33</v>
      </c>
      <c r="BC67" s="1">
        <f t="shared" si="34"/>
        <v>203.76999999999998</v>
      </c>
      <c r="BD67" s="1">
        <f t="shared" si="35"/>
        <v>0.21116513716445029</v>
      </c>
      <c r="BE67" s="1">
        <f t="shared" si="36"/>
        <v>0.91752706668015782</v>
      </c>
      <c r="BF67" s="1">
        <f t="shared" si="37"/>
        <v>0.15388257819592313</v>
      </c>
      <c r="BG67" s="1">
        <f t="shared" si="38"/>
        <v>0.89019762072190278</v>
      </c>
      <c r="BH67" s="1">
        <f t="shared" si="39"/>
        <v>1400.00966666667</v>
      </c>
      <c r="BI67" s="1">
        <f t="shared" si="40"/>
        <v>1180.1927118531662</v>
      </c>
      <c r="BJ67" s="1">
        <f t="shared" si="41"/>
        <v>0.84298897354268032</v>
      </c>
      <c r="BK67" s="1">
        <f t="shared" si="42"/>
        <v>0.19597794708536095</v>
      </c>
      <c r="BL67" s="1">
        <v>6</v>
      </c>
      <c r="BM67" s="1">
        <v>0.5</v>
      </c>
      <c r="BN67" s="1" t="s">
        <v>266</v>
      </c>
      <c r="BO67" s="1">
        <v>2</v>
      </c>
      <c r="BP67" s="1">
        <v>1607552713.25</v>
      </c>
      <c r="BQ67" s="1">
        <v>399.63900000000001</v>
      </c>
      <c r="BR67" s="1">
        <v>400.00196666666699</v>
      </c>
      <c r="BS67" s="1">
        <v>0.91746803333333304</v>
      </c>
      <c r="BT67" s="1">
        <v>0.237198833333333</v>
      </c>
      <c r="BU67" s="1">
        <v>397.30586666666699</v>
      </c>
      <c r="BV67" s="1">
        <v>0.90775286666666699</v>
      </c>
      <c r="BW67" s="1">
        <v>500.00203333333297</v>
      </c>
      <c r="BX67" s="1">
        <v>101.478866666667</v>
      </c>
      <c r="BY67" s="1">
        <v>9.9938886666666601E-2</v>
      </c>
      <c r="BZ67" s="1">
        <v>36.3612033333333</v>
      </c>
      <c r="CA67" s="1">
        <v>36.608730000000001</v>
      </c>
      <c r="CB67" s="1">
        <v>999.9</v>
      </c>
      <c r="CC67" s="1">
        <v>0</v>
      </c>
      <c r="CD67" s="1">
        <v>0</v>
      </c>
      <c r="CE67" s="1">
        <v>10001.106</v>
      </c>
      <c r="CF67" s="1">
        <v>0</v>
      </c>
      <c r="CG67" s="1">
        <v>333.30803333333301</v>
      </c>
      <c r="CH67" s="1">
        <v>1400.00966666667</v>
      </c>
      <c r="CI67" s="1">
        <v>0.900008266666666</v>
      </c>
      <c r="CJ67" s="1">
        <v>9.9991666666666701E-2</v>
      </c>
      <c r="CK67" s="1">
        <v>0</v>
      </c>
      <c r="CL67" s="1">
        <v>952.19016666666698</v>
      </c>
      <c r="CM67" s="1">
        <v>4.9993800000000004</v>
      </c>
      <c r="CN67" s="1">
        <v>13293.473333333301</v>
      </c>
      <c r="CO67" s="1">
        <v>11164.426666666701</v>
      </c>
      <c r="CP67" s="1">
        <v>46.125</v>
      </c>
      <c r="CQ67" s="1">
        <v>47.811999999999998</v>
      </c>
      <c r="CR67" s="1">
        <v>46.561999999999998</v>
      </c>
      <c r="CS67" s="1">
        <v>48.082999999999998</v>
      </c>
      <c r="CT67" s="1">
        <v>48.436999999999998</v>
      </c>
      <c r="CU67" s="1">
        <v>1255.5233333333299</v>
      </c>
      <c r="CV67" s="1">
        <v>139.48633333333299</v>
      </c>
      <c r="CW67" s="1">
        <v>0</v>
      </c>
      <c r="CX67" s="1">
        <v>170.700000047684</v>
      </c>
      <c r="CY67" s="1">
        <v>0</v>
      </c>
      <c r="CZ67" s="1">
        <v>952.07087999999999</v>
      </c>
      <c r="DA67" s="1">
        <v>-12.896076933115801</v>
      </c>
      <c r="DB67" s="1">
        <v>-180.20769234498499</v>
      </c>
      <c r="DC67" s="1">
        <v>13291.704</v>
      </c>
      <c r="DD67" s="1">
        <v>15</v>
      </c>
      <c r="DE67" s="1">
        <v>1607552444</v>
      </c>
      <c r="DF67" s="1" t="s">
        <v>498</v>
      </c>
      <c r="DG67" s="1">
        <v>1607552441</v>
      </c>
      <c r="DH67" s="1">
        <v>1607552444</v>
      </c>
      <c r="DI67" s="1">
        <v>11</v>
      </c>
      <c r="DJ67" s="1">
        <v>-2.9000000000000001E-2</v>
      </c>
      <c r="DK67" s="1">
        <v>6.0000000000000001E-3</v>
      </c>
      <c r="DL67" s="1">
        <v>2.3330000000000002</v>
      </c>
      <c r="DM67" s="1">
        <v>0.01</v>
      </c>
      <c r="DN67" s="1">
        <v>400</v>
      </c>
      <c r="DO67" s="1">
        <v>0</v>
      </c>
      <c r="DP67" s="1">
        <v>0.32</v>
      </c>
      <c r="DQ67" s="1">
        <v>0.04</v>
      </c>
      <c r="DR67" s="1">
        <v>7.7613865370775498E-2</v>
      </c>
      <c r="DS67" s="1">
        <v>-0.39758358658919901</v>
      </c>
      <c r="DT67" s="1">
        <v>4.6527815195046202E-2</v>
      </c>
      <c r="DU67" s="1">
        <v>1</v>
      </c>
      <c r="DV67" s="1">
        <v>-0.36573483333333301</v>
      </c>
      <c r="DW67" s="1">
        <v>0.567707345939932</v>
      </c>
      <c r="DX67" s="1">
        <v>6.2058347865044598E-2</v>
      </c>
      <c r="DY67" s="1">
        <v>0</v>
      </c>
      <c r="DZ67" s="1">
        <v>0.68357363333333299</v>
      </c>
      <c r="EA67" s="1">
        <v>-0.37825962180200101</v>
      </c>
      <c r="EB67" s="1">
        <v>2.7382755727505301E-2</v>
      </c>
      <c r="EC67" s="1">
        <v>0</v>
      </c>
      <c r="ED67" s="1">
        <v>1</v>
      </c>
      <c r="EE67" s="1">
        <v>3</v>
      </c>
      <c r="EF67" s="1" t="s">
        <v>268</v>
      </c>
      <c r="EG67" s="1">
        <v>100</v>
      </c>
      <c r="EH67" s="1">
        <v>100</v>
      </c>
      <c r="EI67" s="1">
        <v>2.3330000000000002</v>
      </c>
      <c r="EJ67" s="1">
        <v>9.7000000000000003E-3</v>
      </c>
      <c r="EK67" s="1">
        <v>2.3331499999999301</v>
      </c>
      <c r="EL67" s="1">
        <v>0</v>
      </c>
      <c r="EM67" s="1">
        <v>0</v>
      </c>
      <c r="EN67" s="1">
        <v>0</v>
      </c>
      <c r="EO67" s="1">
        <v>9.7153999999999904E-3</v>
      </c>
      <c r="EP67" s="1">
        <v>0</v>
      </c>
      <c r="EQ67" s="1">
        <v>0</v>
      </c>
      <c r="ER67" s="1">
        <v>0</v>
      </c>
      <c r="ES67" s="1">
        <v>-1</v>
      </c>
      <c r="ET67" s="1">
        <v>-1</v>
      </c>
      <c r="EU67" s="1">
        <v>-1</v>
      </c>
      <c r="EV67" s="1">
        <v>-1</v>
      </c>
      <c r="EW67" s="1">
        <v>4.7</v>
      </c>
      <c r="EX67" s="1">
        <v>4.5999999999999996</v>
      </c>
      <c r="EY67" s="1">
        <v>2</v>
      </c>
      <c r="EZ67" s="1">
        <v>470.02300000000002</v>
      </c>
      <c r="FA67" s="1">
        <v>503.16899999999998</v>
      </c>
      <c r="FB67" s="1">
        <v>35.292499999999997</v>
      </c>
      <c r="FC67" s="1">
        <v>33.404000000000003</v>
      </c>
      <c r="FD67" s="1">
        <v>30.0001</v>
      </c>
      <c r="FE67" s="1">
        <v>33.023099999999999</v>
      </c>
      <c r="FF67" s="1">
        <v>33.055599999999998</v>
      </c>
      <c r="FG67" s="1">
        <v>20.614000000000001</v>
      </c>
      <c r="FH67" s="1">
        <v>100</v>
      </c>
      <c r="FI67" s="1">
        <v>0</v>
      </c>
      <c r="FJ67" s="1">
        <v>-999.9</v>
      </c>
      <c r="FK67" s="1">
        <v>400</v>
      </c>
      <c r="FL67" s="1">
        <v>63.4848</v>
      </c>
      <c r="FM67" s="1">
        <v>101.11799999999999</v>
      </c>
      <c r="FN67" s="1">
        <v>100.426</v>
      </c>
    </row>
    <row r="68" spans="1:170" ht="15.75" customHeight="1" x14ac:dyDescent="0.25">
      <c r="A68" s="1">
        <v>52</v>
      </c>
      <c r="B68" s="1">
        <v>1607552875.5</v>
      </c>
      <c r="C68" s="1">
        <v>11818.5</v>
      </c>
      <c r="D68" s="1" t="s">
        <v>508</v>
      </c>
      <c r="E68" s="1" t="s">
        <v>509</v>
      </c>
      <c r="F68" s="1" t="s">
        <v>505</v>
      </c>
      <c r="G68" s="1" t="s">
        <v>385</v>
      </c>
      <c r="H68" s="1">
        <v>1607552867.75</v>
      </c>
      <c r="I68" s="1">
        <f t="shared" si="0"/>
        <v>4.6767668914770227E-4</v>
      </c>
      <c r="J68" s="1">
        <f t="shared" si="1"/>
        <v>2.9078791791982427E-2</v>
      </c>
      <c r="K68" s="1">
        <f t="shared" si="2"/>
        <v>399.75596666666701</v>
      </c>
      <c r="L68" s="1">
        <f t="shared" si="3"/>
        <v>354.77292867770086</v>
      </c>
      <c r="M68" s="1">
        <f t="shared" si="4"/>
        <v>36.037024245455946</v>
      </c>
      <c r="N68" s="1">
        <f t="shared" si="5"/>
        <v>40.606298560394769</v>
      </c>
      <c r="O68" s="1">
        <f t="shared" si="6"/>
        <v>7.3186184697710986E-3</v>
      </c>
      <c r="P68" s="1">
        <f t="shared" si="7"/>
        <v>2.9565604453523795</v>
      </c>
      <c r="Q68" s="1">
        <f t="shared" si="8"/>
        <v>7.3085687385688628E-3</v>
      </c>
      <c r="R68" s="1">
        <f t="shared" si="9"/>
        <v>4.5687572205073594E-3</v>
      </c>
      <c r="S68" s="1">
        <f t="shared" si="10"/>
        <v>231.29821077465317</v>
      </c>
      <c r="T68" s="1">
        <f t="shared" si="11"/>
        <v>37.688154881253027</v>
      </c>
      <c r="U68" s="1">
        <f t="shared" si="12"/>
        <v>37.201293333333297</v>
      </c>
      <c r="V68" s="1">
        <f t="shared" si="13"/>
        <v>6.3744824978579997</v>
      </c>
      <c r="W68" s="1">
        <f t="shared" si="14"/>
        <v>1.3237275922521921</v>
      </c>
      <c r="X68" s="1">
        <f t="shared" si="15"/>
        <v>8.1050641608368834E-2</v>
      </c>
      <c r="Y68" s="1">
        <f t="shared" si="16"/>
        <v>6.1229094326325217</v>
      </c>
      <c r="Z68" s="1">
        <f t="shared" si="17"/>
        <v>6.2934318562496312</v>
      </c>
      <c r="AA68" s="1">
        <f t="shared" si="18"/>
        <v>-20.624541991413668</v>
      </c>
      <c r="AB68" s="1">
        <f t="shared" si="19"/>
        <v>-117.4431570434113</v>
      </c>
      <c r="AC68" s="1">
        <f t="shared" si="20"/>
        <v>-9.443550858397268</v>
      </c>
      <c r="AD68" s="1">
        <f t="shared" si="21"/>
        <v>83.786960881430929</v>
      </c>
      <c r="AE68" s="1">
        <v>0</v>
      </c>
      <c r="AF68" s="1">
        <v>0</v>
      </c>
      <c r="AG68" s="1">
        <f t="shared" si="22"/>
        <v>1</v>
      </c>
      <c r="AH68" s="1">
        <f t="shared" si="23"/>
        <v>0</v>
      </c>
      <c r="AI68" s="1">
        <f t="shared" si="24"/>
        <v>52051.988633657631</v>
      </c>
      <c r="AJ68" s="1" t="s">
        <v>263</v>
      </c>
      <c r="AK68" s="1">
        <v>715.47692307692296</v>
      </c>
      <c r="AL68" s="1">
        <v>3262.08</v>
      </c>
      <c r="AM68" s="1">
        <f t="shared" si="25"/>
        <v>2546.603076923077</v>
      </c>
      <c r="AN68" s="1">
        <f t="shared" si="26"/>
        <v>0.78066849277855754</v>
      </c>
      <c r="AO68" s="1">
        <v>-0.57774747981622299</v>
      </c>
      <c r="AP68" s="1" t="s">
        <v>510</v>
      </c>
      <c r="AQ68" s="1">
        <v>929.45111999999995</v>
      </c>
      <c r="AR68" s="1">
        <v>959.81</v>
      </c>
      <c r="AS68" s="1">
        <f t="shared" si="27"/>
        <v>3.1630093455996544E-2</v>
      </c>
      <c r="AT68" s="1">
        <v>0.5</v>
      </c>
      <c r="AU68" s="1">
        <f t="shared" si="28"/>
        <v>1180.2205658746277</v>
      </c>
      <c r="AV68" s="1">
        <f t="shared" si="29"/>
        <v>2.9078791791982427E-2</v>
      </c>
      <c r="AW68" s="1">
        <f t="shared" si="30"/>
        <v>18.6652433986518</v>
      </c>
      <c r="AX68" s="1">
        <f t="shared" si="31"/>
        <v>0.22319000635542444</v>
      </c>
      <c r="AY68" s="1">
        <f t="shared" si="32"/>
        <v>5.1416344465960383E-4</v>
      </c>
      <c r="AZ68" s="1">
        <f t="shared" si="33"/>
        <v>2.3986726539627634</v>
      </c>
      <c r="BA68" s="1" t="s">
        <v>511</v>
      </c>
      <c r="BB68" s="1">
        <v>745.59</v>
      </c>
      <c r="BC68" s="1">
        <f t="shared" si="34"/>
        <v>214.21999999999991</v>
      </c>
      <c r="BD68" s="1">
        <f t="shared" si="35"/>
        <v>0.14171823359163482</v>
      </c>
      <c r="BE68" s="1">
        <f t="shared" si="36"/>
        <v>0.91487349443073496</v>
      </c>
      <c r="BF68" s="1">
        <f t="shared" si="37"/>
        <v>0.12425202671007102</v>
      </c>
      <c r="BG68" s="1">
        <f t="shared" si="38"/>
        <v>0.90405529658815487</v>
      </c>
      <c r="BH68" s="1">
        <f t="shared" si="39"/>
        <v>1400.0419999999999</v>
      </c>
      <c r="BI68" s="1">
        <f t="shared" si="40"/>
        <v>1180.2205658746277</v>
      </c>
      <c r="BJ68" s="1">
        <f t="shared" si="41"/>
        <v>0.84298940022844149</v>
      </c>
      <c r="BK68" s="1">
        <f t="shared" si="42"/>
        <v>0.19597880045688298</v>
      </c>
      <c r="BL68" s="1">
        <v>6</v>
      </c>
      <c r="BM68" s="1">
        <v>0.5</v>
      </c>
      <c r="BN68" s="1" t="s">
        <v>266</v>
      </c>
      <c r="BO68" s="1">
        <v>2</v>
      </c>
      <c r="BP68" s="1">
        <v>1607552867.75</v>
      </c>
      <c r="BQ68" s="1">
        <v>399.75596666666701</v>
      </c>
      <c r="BR68" s="1">
        <v>400.01519999999999</v>
      </c>
      <c r="BS68" s="1">
        <v>0.79791753333333304</v>
      </c>
      <c r="BT68" s="1">
        <v>0.237172933333333</v>
      </c>
      <c r="BU68" s="1">
        <v>397.42290000000003</v>
      </c>
      <c r="BV68" s="1">
        <v>0.78820216666666698</v>
      </c>
      <c r="BW68" s="1">
        <v>500.01749999999998</v>
      </c>
      <c r="BX68" s="1">
        <v>101.4777</v>
      </c>
      <c r="BY68" s="1">
        <v>0.100017273333333</v>
      </c>
      <c r="BZ68" s="1">
        <v>36.464483333333298</v>
      </c>
      <c r="CA68" s="1">
        <v>37.201293333333297</v>
      </c>
      <c r="CB68" s="1">
        <v>999.9</v>
      </c>
      <c r="CC68" s="1">
        <v>0</v>
      </c>
      <c r="CD68" s="1">
        <v>0</v>
      </c>
      <c r="CE68" s="1">
        <v>10006.9183333333</v>
      </c>
      <c r="CF68" s="1">
        <v>0</v>
      </c>
      <c r="CG68" s="1">
        <v>351.72070000000002</v>
      </c>
      <c r="CH68" s="1">
        <v>1400.0419999999999</v>
      </c>
      <c r="CI68" s="1">
        <v>0.89999490000000004</v>
      </c>
      <c r="CJ68" s="1">
        <v>0.10000502999999999</v>
      </c>
      <c r="CK68" s="1">
        <v>0</v>
      </c>
      <c r="CL68" s="1">
        <v>929.72646666666697</v>
      </c>
      <c r="CM68" s="1">
        <v>4.9993800000000004</v>
      </c>
      <c r="CN68" s="1">
        <v>13014.346666666699</v>
      </c>
      <c r="CO68" s="1">
        <v>11164.653333333301</v>
      </c>
      <c r="CP68" s="1">
        <v>46.224800000000002</v>
      </c>
      <c r="CQ68" s="1">
        <v>47.870800000000003</v>
      </c>
      <c r="CR68" s="1">
        <v>46.625</v>
      </c>
      <c r="CS68" s="1">
        <v>48.186999999999998</v>
      </c>
      <c r="CT68" s="1">
        <v>48.5165333333333</v>
      </c>
      <c r="CU68" s="1">
        <v>1255.5343333333301</v>
      </c>
      <c r="CV68" s="1">
        <v>139.50966666666699</v>
      </c>
      <c r="CW68" s="1">
        <v>0</v>
      </c>
      <c r="CX68" s="1">
        <v>153.799999952316</v>
      </c>
      <c r="CY68" s="1">
        <v>0</v>
      </c>
      <c r="CZ68" s="1">
        <v>929.45111999999995</v>
      </c>
      <c r="DA68" s="1">
        <v>-23.542384651147</v>
      </c>
      <c r="DB68" s="1">
        <v>-336.67692364021099</v>
      </c>
      <c r="DC68" s="1">
        <v>13010.588</v>
      </c>
      <c r="DD68" s="1">
        <v>15</v>
      </c>
      <c r="DE68" s="1">
        <v>1607552444</v>
      </c>
      <c r="DF68" s="1" t="s">
        <v>498</v>
      </c>
      <c r="DG68" s="1">
        <v>1607552441</v>
      </c>
      <c r="DH68" s="1">
        <v>1607552444</v>
      </c>
      <c r="DI68" s="1">
        <v>11</v>
      </c>
      <c r="DJ68" s="1">
        <v>-2.9000000000000001E-2</v>
      </c>
      <c r="DK68" s="1">
        <v>6.0000000000000001E-3</v>
      </c>
      <c r="DL68" s="1">
        <v>2.3330000000000002</v>
      </c>
      <c r="DM68" s="1">
        <v>0.01</v>
      </c>
      <c r="DN68" s="1">
        <v>400</v>
      </c>
      <c r="DO68" s="1">
        <v>0</v>
      </c>
      <c r="DP68" s="1">
        <v>0.32</v>
      </c>
      <c r="DQ68" s="1">
        <v>0.04</v>
      </c>
      <c r="DR68" s="1">
        <v>3.0288774349014901E-2</v>
      </c>
      <c r="DS68" s="1">
        <v>7.02307598855718E-2</v>
      </c>
      <c r="DT68" s="1">
        <v>1.8144654986558002E-2</v>
      </c>
      <c r="DU68" s="1">
        <v>1</v>
      </c>
      <c r="DV68" s="1">
        <v>-0.25910953333333298</v>
      </c>
      <c r="DW68" s="1">
        <v>5.0248204671856901E-2</v>
      </c>
      <c r="DX68" s="1">
        <v>2.2569531134892701E-2</v>
      </c>
      <c r="DY68" s="1">
        <v>1</v>
      </c>
      <c r="DZ68" s="1">
        <v>0.56074453333333296</v>
      </c>
      <c r="EA68" s="1">
        <v>-0.30695834482758599</v>
      </c>
      <c r="EB68" s="1">
        <v>2.2170416874344599E-2</v>
      </c>
      <c r="EC68" s="1">
        <v>0</v>
      </c>
      <c r="ED68" s="1">
        <v>2</v>
      </c>
      <c r="EE68" s="1">
        <v>3</v>
      </c>
      <c r="EF68" s="1" t="s">
        <v>273</v>
      </c>
      <c r="EG68" s="1">
        <v>100</v>
      </c>
      <c r="EH68" s="1">
        <v>100</v>
      </c>
      <c r="EI68" s="1">
        <v>2.3330000000000002</v>
      </c>
      <c r="EJ68" s="1">
        <v>9.7000000000000003E-3</v>
      </c>
      <c r="EK68" s="1">
        <v>2.3331499999999301</v>
      </c>
      <c r="EL68" s="1">
        <v>0</v>
      </c>
      <c r="EM68" s="1">
        <v>0</v>
      </c>
      <c r="EN68" s="1">
        <v>0</v>
      </c>
      <c r="EO68" s="1">
        <v>9.7153999999999904E-3</v>
      </c>
      <c r="EP68" s="1">
        <v>0</v>
      </c>
      <c r="EQ68" s="1">
        <v>0</v>
      </c>
      <c r="ER68" s="1">
        <v>0</v>
      </c>
      <c r="ES68" s="1">
        <v>-1</v>
      </c>
      <c r="ET68" s="1">
        <v>-1</v>
      </c>
      <c r="EU68" s="1">
        <v>-1</v>
      </c>
      <c r="EV68" s="1">
        <v>-1</v>
      </c>
      <c r="EW68" s="1">
        <v>7.2</v>
      </c>
      <c r="EX68" s="1">
        <v>7.2</v>
      </c>
      <c r="EY68" s="1">
        <v>2</v>
      </c>
      <c r="EZ68" s="1">
        <v>481.33</v>
      </c>
      <c r="FA68" s="1">
        <v>503.37900000000002</v>
      </c>
      <c r="FB68" s="1">
        <v>35.340499999999999</v>
      </c>
      <c r="FC68" s="1">
        <v>33.418999999999997</v>
      </c>
      <c r="FD68" s="1">
        <v>30.0001</v>
      </c>
      <c r="FE68" s="1">
        <v>33.040799999999997</v>
      </c>
      <c r="FF68" s="1">
        <v>33.073300000000003</v>
      </c>
      <c r="FG68" s="1">
        <v>20.613700000000001</v>
      </c>
      <c r="FH68" s="1">
        <v>100</v>
      </c>
      <c r="FI68" s="1">
        <v>0</v>
      </c>
      <c r="FJ68" s="1">
        <v>-999.9</v>
      </c>
      <c r="FK68" s="1">
        <v>400</v>
      </c>
      <c r="FL68" s="1">
        <v>63.4848</v>
      </c>
      <c r="FM68" s="1">
        <v>101.114</v>
      </c>
      <c r="FN68" s="1">
        <v>100.423</v>
      </c>
    </row>
    <row r="69" spans="1:170" ht="15.75" customHeight="1" x14ac:dyDescent="0.25">
      <c r="A69" s="1">
        <v>53</v>
      </c>
      <c r="B69" s="1">
        <v>1607553069</v>
      </c>
      <c r="C69" s="1">
        <v>12012</v>
      </c>
      <c r="D69" s="1" t="s">
        <v>512</v>
      </c>
      <c r="E69" s="1" t="s">
        <v>513</v>
      </c>
      <c r="F69" s="1" t="s">
        <v>514</v>
      </c>
      <c r="G69" s="1" t="s">
        <v>297</v>
      </c>
      <c r="H69" s="1">
        <v>1607553061.25</v>
      </c>
      <c r="I69" s="1">
        <f t="shared" si="0"/>
        <v>4.00239319904054E-3</v>
      </c>
      <c r="J69" s="1">
        <f t="shared" si="1"/>
        <v>7.7407306229564457</v>
      </c>
      <c r="K69" s="1">
        <f t="shared" si="2"/>
        <v>388.85050000000001</v>
      </c>
      <c r="L69" s="1">
        <f t="shared" si="3"/>
        <v>192.4209352730916</v>
      </c>
      <c r="M69" s="1">
        <f t="shared" si="4"/>
        <v>19.544940658594236</v>
      </c>
      <c r="N69" s="1">
        <f t="shared" si="5"/>
        <v>39.497053357413442</v>
      </c>
      <c r="O69" s="1">
        <f t="shared" si="6"/>
        <v>7.3381949855722731E-2</v>
      </c>
      <c r="P69" s="1">
        <f t="shared" si="7"/>
        <v>2.9567680091129445</v>
      </c>
      <c r="Q69" s="1">
        <f t="shared" si="8"/>
        <v>7.2384998458133398E-2</v>
      </c>
      <c r="R69" s="1">
        <f t="shared" si="9"/>
        <v>4.5329067724617776E-2</v>
      </c>
      <c r="S69" s="1">
        <f t="shared" si="10"/>
        <v>231.29729438910081</v>
      </c>
      <c r="T69" s="1">
        <f t="shared" si="11"/>
        <v>36.634580898621145</v>
      </c>
      <c r="U69" s="1">
        <f t="shared" si="12"/>
        <v>35.934383333333301</v>
      </c>
      <c r="V69" s="1">
        <f t="shared" si="13"/>
        <v>5.9472902303675834</v>
      </c>
      <c r="W69" s="1">
        <f t="shared" si="14"/>
        <v>8.3884072916586359</v>
      </c>
      <c r="X69" s="1">
        <f t="shared" si="15"/>
        <v>0.50945942890731566</v>
      </c>
      <c r="Y69" s="1">
        <f t="shared" si="16"/>
        <v>6.0733749708829476</v>
      </c>
      <c r="Z69" s="1">
        <f t="shared" si="17"/>
        <v>5.4378308014602679</v>
      </c>
      <c r="AA69" s="1">
        <f t="shared" si="18"/>
        <v>-176.50554007768781</v>
      </c>
      <c r="AB69" s="1">
        <f t="shared" si="19"/>
        <v>60.88218876013763</v>
      </c>
      <c r="AC69" s="1">
        <f t="shared" si="20"/>
        <v>4.8617009735873902</v>
      </c>
      <c r="AD69" s="1">
        <f t="shared" si="21"/>
        <v>120.53564404513804</v>
      </c>
      <c r="AE69" s="1">
        <v>12</v>
      </c>
      <c r="AF69" s="1">
        <v>2</v>
      </c>
      <c r="AG69" s="1">
        <f t="shared" si="22"/>
        <v>1</v>
      </c>
      <c r="AH69" s="1">
        <f t="shared" si="23"/>
        <v>0</v>
      </c>
      <c r="AI69" s="1">
        <f t="shared" si="24"/>
        <v>52082.724553483749</v>
      </c>
      <c r="AJ69" s="1" t="s">
        <v>263</v>
      </c>
      <c r="AK69" s="1">
        <v>715.47692307692296</v>
      </c>
      <c r="AL69" s="1">
        <v>3262.08</v>
      </c>
      <c r="AM69" s="1">
        <f t="shared" si="25"/>
        <v>2546.603076923077</v>
      </c>
      <c r="AN69" s="1">
        <f t="shared" si="26"/>
        <v>0.78066849277855754</v>
      </c>
      <c r="AO69" s="1">
        <v>-0.57774747981622299</v>
      </c>
      <c r="AP69" s="1" t="s">
        <v>515</v>
      </c>
      <c r="AQ69" s="1">
        <v>733.89516000000003</v>
      </c>
      <c r="AR69" s="1">
        <v>937.93</v>
      </c>
      <c r="AS69" s="1">
        <f t="shared" si="27"/>
        <v>0.21753738551917512</v>
      </c>
      <c r="AT69" s="1">
        <v>0.5</v>
      </c>
      <c r="AU69" s="1">
        <f t="shared" si="28"/>
        <v>1180.2173098604972</v>
      </c>
      <c r="AV69" s="1">
        <f t="shared" si="29"/>
        <v>7.7407306229564457</v>
      </c>
      <c r="AW69" s="1">
        <f t="shared" si="30"/>
        <v>128.37069396576337</v>
      </c>
      <c r="AX69" s="1">
        <f t="shared" si="31"/>
        <v>0.36229782606377869</v>
      </c>
      <c r="AY69" s="1">
        <f t="shared" si="32"/>
        <v>7.0482597003732484E-3</v>
      </c>
      <c r="AZ69" s="1">
        <f t="shared" si="33"/>
        <v>2.4779567771582105</v>
      </c>
      <c r="BA69" s="1" t="s">
        <v>516</v>
      </c>
      <c r="BB69" s="1">
        <v>598.12</v>
      </c>
      <c r="BC69" s="1">
        <f t="shared" si="34"/>
        <v>339.80999999999995</v>
      </c>
      <c r="BD69" s="1">
        <f t="shared" si="35"/>
        <v>0.60043800947588344</v>
      </c>
      <c r="BE69" s="1">
        <f t="shared" si="36"/>
        <v>0.87244177840508119</v>
      </c>
      <c r="BF69" s="1">
        <f t="shared" si="37"/>
        <v>0.91720394620818846</v>
      </c>
      <c r="BG69" s="1">
        <f t="shared" si="38"/>
        <v>0.91264713416122356</v>
      </c>
      <c r="BH69" s="1">
        <f t="shared" si="39"/>
        <v>1400.03833333333</v>
      </c>
      <c r="BI69" s="1">
        <f t="shared" si="40"/>
        <v>1180.2173098604972</v>
      </c>
      <c r="BJ69" s="1">
        <f t="shared" si="41"/>
        <v>0.84298928233667414</v>
      </c>
      <c r="BK69" s="1">
        <f t="shared" si="42"/>
        <v>0.19597856467334848</v>
      </c>
      <c r="BL69" s="1">
        <v>6</v>
      </c>
      <c r="BM69" s="1">
        <v>0.5</v>
      </c>
      <c r="BN69" s="1" t="s">
        <v>266</v>
      </c>
      <c r="BO69" s="1">
        <v>2</v>
      </c>
      <c r="BP69" s="1">
        <v>1607553061.25</v>
      </c>
      <c r="BQ69" s="1">
        <v>388.85050000000001</v>
      </c>
      <c r="BR69" s="1">
        <v>400.00689999999997</v>
      </c>
      <c r="BS69" s="1">
        <v>5.0156539999999996</v>
      </c>
      <c r="BT69" s="1">
        <v>0.23690420000000001</v>
      </c>
      <c r="BU69" s="1">
        <v>386.44650000000001</v>
      </c>
      <c r="BV69" s="1">
        <v>5.0056539999999998</v>
      </c>
      <c r="BW69" s="1">
        <v>500.0034</v>
      </c>
      <c r="BX69" s="1">
        <v>101.473966666667</v>
      </c>
      <c r="BY69" s="1">
        <v>9.9911616666666703E-2</v>
      </c>
      <c r="BZ69" s="1">
        <v>36.316316666666701</v>
      </c>
      <c r="CA69" s="1">
        <v>35.934383333333301</v>
      </c>
      <c r="CB69" s="1">
        <v>999.9</v>
      </c>
      <c r="CC69" s="1">
        <v>0</v>
      </c>
      <c r="CD69" s="1">
        <v>0</v>
      </c>
      <c r="CE69" s="1">
        <v>10008.465</v>
      </c>
      <c r="CF69" s="1">
        <v>0</v>
      </c>
      <c r="CG69" s="1">
        <v>359.179033333333</v>
      </c>
      <c r="CH69" s="1">
        <v>1400.03833333333</v>
      </c>
      <c r="CI69" s="1">
        <v>0.90000259999999999</v>
      </c>
      <c r="CJ69" s="1">
        <v>9.99974E-2</v>
      </c>
      <c r="CK69" s="1">
        <v>0</v>
      </c>
      <c r="CL69" s="1">
        <v>734.18596666666701</v>
      </c>
      <c r="CM69" s="1">
        <v>4.9993800000000004</v>
      </c>
      <c r="CN69" s="1">
        <v>10355.676666666701</v>
      </c>
      <c r="CO69" s="1">
        <v>11164.6466666667</v>
      </c>
      <c r="CP69" s="1">
        <v>46.203800000000001</v>
      </c>
      <c r="CQ69" s="1">
        <v>47.875</v>
      </c>
      <c r="CR69" s="1">
        <v>46.625</v>
      </c>
      <c r="CS69" s="1">
        <v>48.191200000000002</v>
      </c>
      <c r="CT69" s="1">
        <v>48.5</v>
      </c>
      <c r="CU69" s="1">
        <v>1255.5353333333301</v>
      </c>
      <c r="CV69" s="1">
        <v>139.50366666666699</v>
      </c>
      <c r="CW69" s="1">
        <v>0</v>
      </c>
      <c r="CX69" s="1">
        <v>192.5</v>
      </c>
      <c r="CY69" s="1">
        <v>0</v>
      </c>
      <c r="CZ69" s="1">
        <v>733.89516000000003</v>
      </c>
      <c r="DA69" s="1">
        <v>-38.6656153249832</v>
      </c>
      <c r="DB69" s="1">
        <v>-544.73846068647697</v>
      </c>
      <c r="DC69" s="1">
        <v>10350.768</v>
      </c>
      <c r="DD69" s="1">
        <v>15</v>
      </c>
      <c r="DE69" s="1">
        <v>1607553110</v>
      </c>
      <c r="DF69" s="1" t="s">
        <v>517</v>
      </c>
      <c r="DG69" s="1">
        <v>1607553090</v>
      </c>
      <c r="DH69" s="1">
        <v>1607552444</v>
      </c>
      <c r="DI69" s="1">
        <v>12</v>
      </c>
      <c r="DJ69" s="1">
        <v>7.0999999999999994E-2</v>
      </c>
      <c r="DK69" s="1">
        <v>6.0000000000000001E-3</v>
      </c>
      <c r="DL69" s="1">
        <v>2.4039999999999999</v>
      </c>
      <c r="DM69" s="1">
        <v>0.01</v>
      </c>
      <c r="DN69" s="1">
        <v>400</v>
      </c>
      <c r="DO69" s="1">
        <v>0</v>
      </c>
      <c r="DP69" s="1">
        <v>0.19</v>
      </c>
      <c r="DQ69" s="1">
        <v>0.04</v>
      </c>
      <c r="DR69" s="1">
        <v>7.7839281709457104</v>
      </c>
      <c r="DS69" s="1">
        <v>1.0308471986863099</v>
      </c>
      <c r="DT69" s="1">
        <v>8.9110746718111103E-2</v>
      </c>
      <c r="DU69" s="1">
        <v>0</v>
      </c>
      <c r="DV69" s="1">
        <v>-11.218296666666699</v>
      </c>
      <c r="DW69" s="1">
        <v>-1.4386838709677301</v>
      </c>
      <c r="DX69" s="1">
        <v>0.117202856857482</v>
      </c>
      <c r="DY69" s="1">
        <v>0</v>
      </c>
      <c r="DZ69" s="1">
        <v>4.7748683333333304</v>
      </c>
      <c r="EA69" s="1">
        <v>0.43544409343715201</v>
      </c>
      <c r="EB69" s="1">
        <v>3.1428468738107902E-2</v>
      </c>
      <c r="EC69" s="1">
        <v>0</v>
      </c>
      <c r="ED69" s="1">
        <v>0</v>
      </c>
      <c r="EE69" s="1">
        <v>3</v>
      </c>
      <c r="EF69" s="1" t="s">
        <v>283</v>
      </c>
      <c r="EG69" s="1">
        <v>100</v>
      </c>
      <c r="EH69" s="1">
        <v>100</v>
      </c>
      <c r="EI69" s="1">
        <v>2.4039999999999999</v>
      </c>
      <c r="EJ69" s="1">
        <v>0.01</v>
      </c>
      <c r="EK69" s="1">
        <v>2.3331499999999301</v>
      </c>
      <c r="EL69" s="1">
        <v>0</v>
      </c>
      <c r="EM69" s="1">
        <v>0</v>
      </c>
      <c r="EN69" s="1">
        <v>0</v>
      </c>
      <c r="EO69" s="1">
        <v>9.7153999999999904E-3</v>
      </c>
      <c r="EP69" s="1">
        <v>0</v>
      </c>
      <c r="EQ69" s="1">
        <v>0</v>
      </c>
      <c r="ER69" s="1">
        <v>0</v>
      </c>
      <c r="ES69" s="1">
        <v>-1</v>
      </c>
      <c r="ET69" s="1">
        <v>-1</v>
      </c>
      <c r="EU69" s="1">
        <v>-1</v>
      </c>
      <c r="EV69" s="1">
        <v>-1</v>
      </c>
      <c r="EW69" s="1">
        <v>10.5</v>
      </c>
      <c r="EX69" s="1">
        <v>10.4</v>
      </c>
      <c r="EY69" s="1">
        <v>2</v>
      </c>
      <c r="EZ69" s="1">
        <v>467.041</v>
      </c>
      <c r="FA69" s="1">
        <v>503.35899999999998</v>
      </c>
      <c r="FB69" s="1">
        <v>35.326300000000003</v>
      </c>
      <c r="FC69" s="1">
        <v>33.408200000000001</v>
      </c>
      <c r="FD69" s="1">
        <v>29.9999</v>
      </c>
      <c r="FE69" s="1">
        <v>33.040799999999997</v>
      </c>
      <c r="FF69" s="1">
        <v>33.064500000000002</v>
      </c>
      <c r="FG69" s="1">
        <v>20.6172</v>
      </c>
      <c r="FH69" s="1">
        <v>100</v>
      </c>
      <c r="FI69" s="1">
        <v>0</v>
      </c>
      <c r="FJ69" s="1">
        <v>-999.9</v>
      </c>
      <c r="FK69" s="1">
        <v>400</v>
      </c>
      <c r="FL69" s="1">
        <v>63.4848</v>
      </c>
      <c r="FM69" s="1">
        <v>101.111</v>
      </c>
      <c r="FN69" s="1">
        <v>100.43</v>
      </c>
    </row>
    <row r="70" spans="1:170" ht="15.75" customHeight="1" x14ac:dyDescent="0.25">
      <c r="A70" s="1">
        <v>54</v>
      </c>
      <c r="B70" s="1">
        <v>1607553278</v>
      </c>
      <c r="C70" s="1">
        <v>12221</v>
      </c>
      <c r="D70" s="1" t="s">
        <v>518</v>
      </c>
      <c r="E70" s="1" t="s">
        <v>519</v>
      </c>
      <c r="F70" s="1" t="s">
        <v>514</v>
      </c>
      <c r="G70" s="1" t="s">
        <v>297</v>
      </c>
      <c r="H70" s="1">
        <v>1607553270</v>
      </c>
      <c r="I70" s="1">
        <f t="shared" si="0"/>
        <v>6.4339196485445867E-3</v>
      </c>
      <c r="J70" s="1">
        <f t="shared" si="1"/>
        <v>11.252147237202095</v>
      </c>
      <c r="K70" s="1">
        <f t="shared" si="2"/>
        <v>383.539806451613</v>
      </c>
      <c r="L70" s="1">
        <f t="shared" si="3"/>
        <v>218.72534923822198</v>
      </c>
      <c r="M70" s="1">
        <f t="shared" si="4"/>
        <v>22.215577223796252</v>
      </c>
      <c r="N70" s="1">
        <f t="shared" si="5"/>
        <v>38.955513013471595</v>
      </c>
      <c r="O70" s="1">
        <f t="shared" si="6"/>
        <v>0.13073255791190039</v>
      </c>
      <c r="P70" s="1">
        <f t="shared" si="7"/>
        <v>2.9560099232980681</v>
      </c>
      <c r="Q70" s="1">
        <f t="shared" si="8"/>
        <v>0.12760338501820939</v>
      </c>
      <c r="R70" s="1">
        <f t="shared" si="9"/>
        <v>8.0027021109794649E-2</v>
      </c>
      <c r="S70" s="1">
        <f t="shared" si="10"/>
        <v>231.28582222673137</v>
      </c>
      <c r="T70" s="1">
        <f t="shared" si="11"/>
        <v>35.972227928398709</v>
      </c>
      <c r="U70" s="1">
        <f t="shared" si="12"/>
        <v>35.346967741935501</v>
      </c>
      <c r="V70" s="1">
        <f t="shared" si="13"/>
        <v>5.7578091244761351</v>
      </c>
      <c r="W70" s="1">
        <f t="shared" si="14"/>
        <v>13.233438013447984</v>
      </c>
      <c r="X70" s="1">
        <f t="shared" si="15"/>
        <v>0.8019833589261598</v>
      </c>
      <c r="Y70" s="1">
        <f t="shared" si="16"/>
        <v>6.0602797104665793</v>
      </c>
      <c r="Z70" s="1">
        <f t="shared" si="17"/>
        <v>4.9558257655499753</v>
      </c>
      <c r="AA70" s="1">
        <f t="shared" si="18"/>
        <v>-283.73585650081628</v>
      </c>
      <c r="AB70" s="1">
        <f t="shared" si="19"/>
        <v>148.20941257463059</v>
      </c>
      <c r="AC70" s="1">
        <f t="shared" si="20"/>
        <v>11.802240649504625</v>
      </c>
      <c r="AD70" s="1">
        <f t="shared" si="21"/>
        <v>107.5616189500503</v>
      </c>
      <c r="AE70" s="1">
        <v>93</v>
      </c>
      <c r="AF70" s="1">
        <v>19</v>
      </c>
      <c r="AG70" s="1">
        <f t="shared" si="22"/>
        <v>1</v>
      </c>
      <c r="AH70" s="1">
        <f t="shared" si="23"/>
        <v>0</v>
      </c>
      <c r="AI70" s="1">
        <f t="shared" si="24"/>
        <v>52067.752025105015</v>
      </c>
      <c r="AJ70" s="1" t="s">
        <v>263</v>
      </c>
      <c r="AK70" s="1">
        <v>715.47692307692296</v>
      </c>
      <c r="AL70" s="1">
        <v>3262.08</v>
      </c>
      <c r="AM70" s="1">
        <f t="shared" si="25"/>
        <v>2546.603076923077</v>
      </c>
      <c r="AN70" s="1">
        <f t="shared" si="26"/>
        <v>0.78066849277855754</v>
      </c>
      <c r="AO70" s="1">
        <v>-0.57774747981622299</v>
      </c>
      <c r="AP70" s="1" t="s">
        <v>520</v>
      </c>
      <c r="AQ70" s="1">
        <v>833.49796000000003</v>
      </c>
      <c r="AR70" s="1">
        <v>1114.57</v>
      </c>
      <c r="AS70" s="1">
        <f t="shared" si="27"/>
        <v>0.25217980028172293</v>
      </c>
      <c r="AT70" s="1">
        <v>0.5</v>
      </c>
      <c r="AU70" s="1">
        <f t="shared" si="28"/>
        <v>1180.1605828315207</v>
      </c>
      <c r="AV70" s="1">
        <f t="shared" si="29"/>
        <v>11.252147237202095</v>
      </c>
      <c r="AW70" s="1">
        <f t="shared" si="30"/>
        <v>148.80633003940733</v>
      </c>
      <c r="AX70" s="1">
        <f t="shared" si="31"/>
        <v>0.45044277165184776</v>
      </c>
      <c r="AY70" s="1">
        <f t="shared" si="32"/>
        <v>1.0023970372434604E-2</v>
      </c>
      <c r="AZ70" s="1">
        <f t="shared" si="33"/>
        <v>1.926760993028702</v>
      </c>
      <c r="BA70" s="1" t="s">
        <v>521</v>
      </c>
      <c r="BB70" s="1">
        <v>612.52</v>
      </c>
      <c r="BC70" s="1">
        <f t="shared" si="34"/>
        <v>502.04999999999995</v>
      </c>
      <c r="BD70" s="1">
        <f t="shared" si="35"/>
        <v>0.55984870032865242</v>
      </c>
      <c r="BE70" s="1">
        <f t="shared" si="36"/>
        <v>0.8105157082685428</v>
      </c>
      <c r="BF70" s="1">
        <f t="shared" si="37"/>
        <v>0.70427691246113755</v>
      </c>
      <c r="BG70" s="1">
        <f t="shared" si="38"/>
        <v>0.84328414563714449</v>
      </c>
      <c r="BH70" s="1">
        <f t="shared" si="39"/>
        <v>1399.97129032258</v>
      </c>
      <c r="BI70" s="1">
        <f t="shared" si="40"/>
        <v>1180.1605828315207</v>
      </c>
      <c r="BJ70" s="1">
        <f t="shared" si="41"/>
        <v>0.84298913198397751</v>
      </c>
      <c r="BK70" s="1">
        <f t="shared" si="42"/>
        <v>0.19597826396795498</v>
      </c>
      <c r="BL70" s="1">
        <v>6</v>
      </c>
      <c r="BM70" s="1">
        <v>0.5</v>
      </c>
      <c r="BN70" s="1" t="s">
        <v>266</v>
      </c>
      <c r="BO70" s="1">
        <v>2</v>
      </c>
      <c r="BP70" s="1">
        <v>1607553270</v>
      </c>
      <c r="BQ70" s="1">
        <v>383.539806451613</v>
      </c>
      <c r="BR70" s="1">
        <v>400.00329032258099</v>
      </c>
      <c r="BS70" s="1">
        <v>7.8959951612903199</v>
      </c>
      <c r="BT70" s="1">
        <v>0.23638912903225801</v>
      </c>
      <c r="BU70" s="1">
        <v>381.13606451612901</v>
      </c>
      <c r="BV70" s="1">
        <v>7.88627903225807</v>
      </c>
      <c r="BW70" s="1">
        <v>500.008806451613</v>
      </c>
      <c r="BX70" s="1">
        <v>101.46835483871</v>
      </c>
      <c r="BY70" s="1">
        <v>0.100015270967742</v>
      </c>
      <c r="BZ70" s="1">
        <v>36.276970967741903</v>
      </c>
      <c r="CA70" s="1">
        <v>35.346967741935501</v>
      </c>
      <c r="CB70" s="1">
        <v>999.9</v>
      </c>
      <c r="CC70" s="1">
        <v>0</v>
      </c>
      <c r="CD70" s="1">
        <v>0</v>
      </c>
      <c r="CE70" s="1">
        <v>10004.714516128999</v>
      </c>
      <c r="CF70" s="1">
        <v>0</v>
      </c>
      <c r="CG70" s="1">
        <v>356.43258064516101</v>
      </c>
      <c r="CH70" s="1">
        <v>1399.97129032258</v>
      </c>
      <c r="CI70" s="1">
        <v>0.90000451612903198</v>
      </c>
      <c r="CJ70" s="1">
        <v>9.9995380645161294E-2</v>
      </c>
      <c r="CK70" s="1">
        <v>0</v>
      </c>
      <c r="CL70" s="1">
        <v>834.05987096774197</v>
      </c>
      <c r="CM70" s="1">
        <v>4.9993800000000004</v>
      </c>
      <c r="CN70" s="1">
        <v>11701.822580645199</v>
      </c>
      <c r="CO70" s="1">
        <v>11164.1161290323</v>
      </c>
      <c r="CP70" s="1">
        <v>46.116870967741903</v>
      </c>
      <c r="CQ70" s="1">
        <v>47.786000000000001</v>
      </c>
      <c r="CR70" s="1">
        <v>46.536000000000001</v>
      </c>
      <c r="CS70" s="1">
        <v>48.110774193548401</v>
      </c>
      <c r="CT70" s="1">
        <v>48.436999999999998</v>
      </c>
      <c r="CU70" s="1">
        <v>1255.48225806452</v>
      </c>
      <c r="CV70" s="1">
        <v>139.49</v>
      </c>
      <c r="CW70" s="1">
        <v>0</v>
      </c>
      <c r="CX70" s="1">
        <v>207.90000009536701</v>
      </c>
      <c r="CY70" s="1">
        <v>0</v>
      </c>
      <c r="CZ70" s="1">
        <v>833.49796000000003</v>
      </c>
      <c r="DA70" s="1">
        <v>-62.714538360394997</v>
      </c>
      <c r="DB70" s="1">
        <v>-876.48461409624304</v>
      </c>
      <c r="DC70" s="1">
        <v>11693.656000000001</v>
      </c>
      <c r="DD70" s="1">
        <v>15</v>
      </c>
      <c r="DE70" s="1">
        <v>1607553110</v>
      </c>
      <c r="DF70" s="1" t="s">
        <v>517</v>
      </c>
      <c r="DG70" s="1">
        <v>1607553090</v>
      </c>
      <c r="DH70" s="1">
        <v>1607552444</v>
      </c>
      <c r="DI70" s="1">
        <v>12</v>
      </c>
      <c r="DJ70" s="1">
        <v>7.0999999999999994E-2</v>
      </c>
      <c r="DK70" s="1">
        <v>6.0000000000000001E-3</v>
      </c>
      <c r="DL70" s="1">
        <v>2.4039999999999999</v>
      </c>
      <c r="DM70" s="1">
        <v>0.01</v>
      </c>
      <c r="DN70" s="1">
        <v>400</v>
      </c>
      <c r="DO70" s="1">
        <v>0</v>
      </c>
      <c r="DP70" s="1">
        <v>0.19</v>
      </c>
      <c r="DQ70" s="1">
        <v>0.04</v>
      </c>
      <c r="DR70" s="1">
        <v>11.249615959940099</v>
      </c>
      <c r="DS70" s="1">
        <v>-0.22892021218077099</v>
      </c>
      <c r="DT70" s="1">
        <v>4.3011570635667101E-2</v>
      </c>
      <c r="DU70" s="1">
        <v>1</v>
      </c>
      <c r="DV70" s="1">
        <v>-16.46294</v>
      </c>
      <c r="DW70" s="1">
        <v>0.37170367074529698</v>
      </c>
      <c r="DX70" s="1">
        <v>5.1613884436909799E-2</v>
      </c>
      <c r="DY70" s="1">
        <v>0</v>
      </c>
      <c r="DZ70" s="1">
        <v>7.6598743333333301</v>
      </c>
      <c r="EA70" s="1">
        <v>-1.87822024471767E-2</v>
      </c>
      <c r="EB70" s="1">
        <v>2.7155155229818401E-3</v>
      </c>
      <c r="EC70" s="1">
        <v>1</v>
      </c>
      <c r="ED70" s="1">
        <v>2</v>
      </c>
      <c r="EE70" s="1">
        <v>3</v>
      </c>
      <c r="EF70" s="1" t="s">
        <v>273</v>
      </c>
      <c r="EG70" s="1">
        <v>100</v>
      </c>
      <c r="EH70" s="1">
        <v>100</v>
      </c>
      <c r="EI70" s="1">
        <v>2.4039999999999999</v>
      </c>
      <c r="EJ70" s="1">
        <v>9.7000000000000003E-3</v>
      </c>
      <c r="EK70" s="1">
        <v>2.40376190476178</v>
      </c>
      <c r="EL70" s="1">
        <v>0</v>
      </c>
      <c r="EM70" s="1">
        <v>0</v>
      </c>
      <c r="EN70" s="1">
        <v>0</v>
      </c>
      <c r="EO70" s="1">
        <v>9.7153999999999904E-3</v>
      </c>
      <c r="EP70" s="1">
        <v>0</v>
      </c>
      <c r="EQ70" s="1">
        <v>0</v>
      </c>
      <c r="ER70" s="1">
        <v>0</v>
      </c>
      <c r="ES70" s="1">
        <v>-1</v>
      </c>
      <c r="ET70" s="1">
        <v>-1</v>
      </c>
      <c r="EU70" s="1">
        <v>-1</v>
      </c>
      <c r="EV70" s="1">
        <v>-1</v>
      </c>
      <c r="EW70" s="1">
        <v>3.1</v>
      </c>
      <c r="EX70" s="1">
        <v>13.9</v>
      </c>
      <c r="EY70" s="1">
        <v>2</v>
      </c>
      <c r="EZ70" s="1">
        <v>369.85899999999998</v>
      </c>
      <c r="FA70" s="1">
        <v>503.61500000000001</v>
      </c>
      <c r="FB70" s="1">
        <v>35.363300000000002</v>
      </c>
      <c r="FC70" s="1">
        <v>33.350200000000001</v>
      </c>
      <c r="FD70" s="1">
        <v>30</v>
      </c>
      <c r="FE70" s="1">
        <v>33.002499999999998</v>
      </c>
      <c r="FF70" s="1">
        <v>33.015599999999999</v>
      </c>
      <c r="FG70" s="1">
        <v>20.618200000000002</v>
      </c>
      <c r="FH70" s="1">
        <v>100</v>
      </c>
      <c r="FI70" s="1">
        <v>0</v>
      </c>
      <c r="FJ70" s="1">
        <v>-999.9</v>
      </c>
      <c r="FK70" s="1">
        <v>400</v>
      </c>
      <c r="FL70" s="1">
        <v>63.4848</v>
      </c>
      <c r="FM70" s="1">
        <v>101.114</v>
      </c>
      <c r="FN70" s="1">
        <v>100.43600000000001</v>
      </c>
    </row>
    <row r="71" spans="1:170" ht="15.75" customHeight="1" x14ac:dyDescent="0.25">
      <c r="A71" s="1">
        <v>55</v>
      </c>
      <c r="B71" s="1">
        <v>1607553473</v>
      </c>
      <c r="C71" s="1">
        <v>12416</v>
      </c>
      <c r="D71" s="1" t="s">
        <v>522</v>
      </c>
      <c r="E71" s="1" t="s">
        <v>523</v>
      </c>
      <c r="F71" s="1" t="s">
        <v>307</v>
      </c>
      <c r="G71" s="1" t="s">
        <v>287</v>
      </c>
      <c r="H71" s="1">
        <v>1607553465</v>
      </c>
      <c r="I71" s="1">
        <f t="shared" si="0"/>
        <v>5.0616046979626295E-4</v>
      </c>
      <c r="J71" s="1">
        <f t="shared" si="1"/>
        <v>-2.8970058451914877E-2</v>
      </c>
      <c r="K71" s="1">
        <f t="shared" si="2"/>
        <v>399.798838709677</v>
      </c>
      <c r="L71" s="1">
        <f t="shared" si="3"/>
        <v>367.11110335319978</v>
      </c>
      <c r="M71" s="1">
        <f t="shared" si="4"/>
        <v>37.285531309824904</v>
      </c>
      <c r="N71" s="1">
        <f t="shared" si="5"/>
        <v>40.605451543641983</v>
      </c>
      <c r="O71" s="1">
        <f t="shared" si="6"/>
        <v>8.0928073990163517E-3</v>
      </c>
      <c r="P71" s="1">
        <f t="shared" si="7"/>
        <v>2.9558910812319965</v>
      </c>
      <c r="Q71" s="1">
        <f t="shared" si="8"/>
        <v>8.0805181682758812E-3</v>
      </c>
      <c r="R71" s="1">
        <f t="shared" si="9"/>
        <v>5.0514264151478219E-3</v>
      </c>
      <c r="S71" s="1">
        <f t="shared" si="10"/>
        <v>231.29425093942473</v>
      </c>
      <c r="T71" s="1">
        <f t="shared" si="11"/>
        <v>37.607552605933648</v>
      </c>
      <c r="U71" s="1">
        <f t="shared" si="12"/>
        <v>36.837841935483901</v>
      </c>
      <c r="V71" s="1">
        <f t="shared" si="13"/>
        <v>6.2492880560962165</v>
      </c>
      <c r="W71" s="1">
        <f t="shared" si="14"/>
        <v>1.4055534139615451</v>
      </c>
      <c r="X71" s="1">
        <f t="shared" si="15"/>
        <v>8.5726342144533355E-2</v>
      </c>
      <c r="Y71" s="1">
        <f t="shared" si="16"/>
        <v>6.0991166392541496</v>
      </c>
      <c r="Z71" s="1">
        <f t="shared" si="17"/>
        <v>6.1635617139516832</v>
      </c>
      <c r="AA71" s="1">
        <f t="shared" si="18"/>
        <v>-22.321676718015198</v>
      </c>
      <c r="AB71" s="1">
        <f t="shared" si="19"/>
        <v>-70.818181129224683</v>
      </c>
      <c r="AC71" s="1">
        <f t="shared" si="20"/>
        <v>-5.68376952946433</v>
      </c>
      <c r="AD71" s="1">
        <f t="shared" si="21"/>
        <v>132.4706235627205</v>
      </c>
      <c r="AE71" s="1">
        <v>7</v>
      </c>
      <c r="AF71" s="1">
        <v>1</v>
      </c>
      <c r="AG71" s="1">
        <f t="shared" si="22"/>
        <v>1</v>
      </c>
      <c r="AH71" s="1">
        <f t="shared" si="23"/>
        <v>0</v>
      </c>
      <c r="AI71" s="1">
        <f t="shared" si="24"/>
        <v>52044.708944765727</v>
      </c>
      <c r="AJ71" s="1" t="s">
        <v>263</v>
      </c>
      <c r="AK71" s="1">
        <v>715.47692307692296</v>
      </c>
      <c r="AL71" s="1">
        <v>3262.08</v>
      </c>
      <c r="AM71" s="1">
        <f t="shared" si="25"/>
        <v>2546.603076923077</v>
      </c>
      <c r="AN71" s="1">
        <f t="shared" si="26"/>
        <v>0.78066849277855754</v>
      </c>
      <c r="AO71" s="1">
        <v>-0.57774747981622299</v>
      </c>
      <c r="AP71" s="1" t="s">
        <v>524</v>
      </c>
      <c r="AQ71" s="1">
        <v>734.77361538461503</v>
      </c>
      <c r="AR71" s="1">
        <v>754.31</v>
      </c>
      <c r="AS71" s="1">
        <f t="shared" si="27"/>
        <v>2.5899676015676443E-2</v>
      </c>
      <c r="AT71" s="1">
        <v>0.5</v>
      </c>
      <c r="AU71" s="1">
        <f t="shared" si="28"/>
        <v>1180.2008728211442</v>
      </c>
      <c r="AV71" s="1">
        <f t="shared" si="29"/>
        <v>-2.8970058451914877E-2</v>
      </c>
      <c r="AW71" s="1">
        <f t="shared" si="30"/>
        <v>15.283410119743097</v>
      </c>
      <c r="AX71" s="1">
        <f t="shared" si="31"/>
        <v>0.23796582307009057</v>
      </c>
      <c r="AY71" s="1">
        <f t="shared" si="32"/>
        <v>4.6498645612124843E-4</v>
      </c>
      <c r="AZ71" s="1">
        <f t="shared" si="33"/>
        <v>3.324588034097387</v>
      </c>
      <c r="BA71" s="1" t="s">
        <v>525</v>
      </c>
      <c r="BB71" s="1">
        <v>574.80999999999995</v>
      </c>
      <c r="BC71" s="1">
        <f t="shared" si="34"/>
        <v>179.5</v>
      </c>
      <c r="BD71" s="1">
        <f t="shared" si="35"/>
        <v>0.10883779730019454</v>
      </c>
      <c r="BE71" s="1">
        <f t="shared" si="36"/>
        <v>0.93320358579524942</v>
      </c>
      <c r="BF71" s="1">
        <f t="shared" si="37"/>
        <v>0.50308618742943867</v>
      </c>
      <c r="BG71" s="1">
        <f t="shared" si="38"/>
        <v>0.98475102882150101</v>
      </c>
      <c r="BH71" s="1">
        <f t="shared" si="39"/>
        <v>1400.01870967742</v>
      </c>
      <c r="BI71" s="1">
        <f t="shared" si="40"/>
        <v>1180.2008728211442</v>
      </c>
      <c r="BJ71" s="1">
        <f t="shared" si="41"/>
        <v>0.842989357687281</v>
      </c>
      <c r="BK71" s="1">
        <f t="shared" si="42"/>
        <v>0.19597871537456205</v>
      </c>
      <c r="BL71" s="1">
        <v>6</v>
      </c>
      <c r="BM71" s="1">
        <v>0.5</v>
      </c>
      <c r="BN71" s="1" t="s">
        <v>266</v>
      </c>
      <c r="BO71" s="1">
        <v>2</v>
      </c>
      <c r="BP71" s="1">
        <v>1607553465</v>
      </c>
      <c r="BQ71" s="1">
        <v>399.798838709677</v>
      </c>
      <c r="BR71" s="1">
        <v>400.00690322580601</v>
      </c>
      <c r="BS71" s="1">
        <v>0.84405641935483899</v>
      </c>
      <c r="BT71" s="1">
        <v>0.23719477419354801</v>
      </c>
      <c r="BU71" s="1">
        <v>397.39506451612903</v>
      </c>
      <c r="BV71" s="1">
        <v>0.83434112903225799</v>
      </c>
      <c r="BW71" s="1">
        <v>500.01503225806402</v>
      </c>
      <c r="BX71" s="1">
        <v>101.464741935484</v>
      </c>
      <c r="BY71" s="1">
        <v>9.9964141935483905E-2</v>
      </c>
      <c r="BZ71" s="1">
        <v>36.393445161290302</v>
      </c>
      <c r="CA71" s="1">
        <v>36.837841935483901</v>
      </c>
      <c r="CB71" s="1">
        <v>999.9</v>
      </c>
      <c r="CC71" s="1">
        <v>0</v>
      </c>
      <c r="CD71" s="1">
        <v>0</v>
      </c>
      <c r="CE71" s="1">
        <v>10004.3961290323</v>
      </c>
      <c r="CF71" s="1">
        <v>0</v>
      </c>
      <c r="CG71" s="1">
        <v>289.89490322580599</v>
      </c>
      <c r="CH71" s="1">
        <v>1400.01870967742</v>
      </c>
      <c r="CI71" s="1">
        <v>0.89999716129032303</v>
      </c>
      <c r="CJ71" s="1">
        <v>0.10000283870967699</v>
      </c>
      <c r="CK71" s="1">
        <v>0</v>
      </c>
      <c r="CL71" s="1">
        <v>735.30725806451596</v>
      </c>
      <c r="CM71" s="1">
        <v>4.9993800000000004</v>
      </c>
      <c r="CN71" s="1">
        <v>10301.009677419401</v>
      </c>
      <c r="CO71" s="1">
        <v>11164.4806451613</v>
      </c>
      <c r="CP71" s="1">
        <v>46</v>
      </c>
      <c r="CQ71" s="1">
        <v>47.625</v>
      </c>
      <c r="CR71" s="1">
        <v>46.424999999999997</v>
      </c>
      <c r="CS71" s="1">
        <v>47.936999999999998</v>
      </c>
      <c r="CT71" s="1">
        <v>48.311999999999998</v>
      </c>
      <c r="CU71" s="1">
        <v>1255.5135483870999</v>
      </c>
      <c r="CV71" s="1">
        <v>139.505161290323</v>
      </c>
      <c r="CW71" s="1">
        <v>0</v>
      </c>
      <c r="CX71" s="1">
        <v>194.40000009536701</v>
      </c>
      <c r="CY71" s="1">
        <v>0</v>
      </c>
      <c r="CZ71" s="1">
        <v>734.77361538461503</v>
      </c>
      <c r="DA71" s="1">
        <v>-41.970324786256697</v>
      </c>
      <c r="DB71" s="1">
        <v>-576.17094006351397</v>
      </c>
      <c r="DC71" s="1">
        <v>10293.7153846154</v>
      </c>
      <c r="DD71" s="1">
        <v>15</v>
      </c>
      <c r="DE71" s="1">
        <v>1607553110</v>
      </c>
      <c r="DF71" s="1" t="s">
        <v>517</v>
      </c>
      <c r="DG71" s="1">
        <v>1607553090</v>
      </c>
      <c r="DH71" s="1">
        <v>1607552444</v>
      </c>
      <c r="DI71" s="1">
        <v>12</v>
      </c>
      <c r="DJ71" s="1">
        <v>7.0999999999999994E-2</v>
      </c>
      <c r="DK71" s="1">
        <v>6.0000000000000001E-3</v>
      </c>
      <c r="DL71" s="1">
        <v>2.4039999999999999</v>
      </c>
      <c r="DM71" s="1">
        <v>0.01</v>
      </c>
      <c r="DN71" s="1">
        <v>400</v>
      </c>
      <c r="DO71" s="1">
        <v>0</v>
      </c>
      <c r="DP71" s="1">
        <v>0.19</v>
      </c>
      <c r="DQ71" s="1">
        <v>0.04</v>
      </c>
      <c r="DR71" s="1">
        <v>-2.8741450415014101E-2</v>
      </c>
      <c r="DS71" s="1">
        <v>-0.10757087141458301</v>
      </c>
      <c r="DT71" s="1">
        <v>1.7409716042408301E-2</v>
      </c>
      <c r="DU71" s="1">
        <v>1</v>
      </c>
      <c r="DV71" s="1">
        <v>-0.20769043333333301</v>
      </c>
      <c r="DW71" s="1">
        <v>0.19443959065628499</v>
      </c>
      <c r="DX71" s="1">
        <v>2.3636851538340602E-2</v>
      </c>
      <c r="DY71" s="1">
        <v>1</v>
      </c>
      <c r="DZ71" s="1">
        <v>0.60774079999999997</v>
      </c>
      <c r="EA71" s="1">
        <v>-0.223620093437152</v>
      </c>
      <c r="EB71" s="1">
        <v>1.6147798426617399E-2</v>
      </c>
      <c r="EC71" s="1">
        <v>0</v>
      </c>
      <c r="ED71" s="1">
        <v>2</v>
      </c>
      <c r="EE71" s="1">
        <v>3</v>
      </c>
      <c r="EF71" s="1" t="s">
        <v>273</v>
      </c>
      <c r="EG71" s="1">
        <v>100</v>
      </c>
      <c r="EH71" s="1">
        <v>100</v>
      </c>
      <c r="EI71" s="1">
        <v>2.4039999999999999</v>
      </c>
      <c r="EJ71" s="1">
        <v>9.7000000000000003E-3</v>
      </c>
      <c r="EK71" s="1">
        <v>2.40376190476178</v>
      </c>
      <c r="EL71" s="1">
        <v>0</v>
      </c>
      <c r="EM71" s="1">
        <v>0</v>
      </c>
      <c r="EN71" s="1">
        <v>0</v>
      </c>
      <c r="EO71" s="1">
        <v>9.7153999999999904E-3</v>
      </c>
      <c r="EP71" s="1">
        <v>0</v>
      </c>
      <c r="EQ71" s="1">
        <v>0</v>
      </c>
      <c r="ER71" s="1">
        <v>0</v>
      </c>
      <c r="ES71" s="1">
        <v>-1</v>
      </c>
      <c r="ET71" s="1">
        <v>-1</v>
      </c>
      <c r="EU71" s="1">
        <v>-1</v>
      </c>
      <c r="EV71" s="1">
        <v>-1</v>
      </c>
      <c r="EW71" s="1">
        <v>6.4</v>
      </c>
      <c r="EX71" s="1">
        <v>17.100000000000001</v>
      </c>
      <c r="EY71" s="1">
        <v>2</v>
      </c>
      <c r="EZ71" s="1">
        <v>473.66399999999999</v>
      </c>
      <c r="FA71" s="1">
        <v>503.47399999999999</v>
      </c>
      <c r="FB71" s="1">
        <v>35.311500000000002</v>
      </c>
      <c r="FC71" s="1">
        <v>33.299500000000002</v>
      </c>
      <c r="FD71" s="1">
        <v>30</v>
      </c>
      <c r="FE71" s="1">
        <v>32.931800000000003</v>
      </c>
      <c r="FF71" s="1">
        <v>32.964199999999998</v>
      </c>
      <c r="FG71" s="1">
        <v>20.619199999999999</v>
      </c>
      <c r="FH71" s="1">
        <v>100</v>
      </c>
      <c r="FI71" s="1">
        <v>0</v>
      </c>
      <c r="FJ71" s="1">
        <v>-999.9</v>
      </c>
      <c r="FK71" s="1">
        <v>400</v>
      </c>
      <c r="FL71" s="1">
        <v>63.4848</v>
      </c>
      <c r="FM71" s="1">
        <v>101.12</v>
      </c>
      <c r="FN71" s="1">
        <v>100.441</v>
      </c>
    </row>
    <row r="72" spans="1:170" ht="15.75" customHeight="1" x14ac:dyDescent="0.25">
      <c r="A72" s="1">
        <v>56</v>
      </c>
      <c r="B72" s="1">
        <v>1607553680</v>
      </c>
      <c r="C72" s="1">
        <v>12623</v>
      </c>
      <c r="D72" s="1" t="s">
        <v>526</v>
      </c>
      <c r="E72" s="1" t="s">
        <v>527</v>
      </c>
      <c r="F72" s="1" t="s">
        <v>307</v>
      </c>
      <c r="G72" s="1" t="s">
        <v>287</v>
      </c>
      <c r="H72" s="1">
        <v>1607553672</v>
      </c>
      <c r="I72" s="1">
        <f t="shared" si="0"/>
        <v>4.2827517982251575E-4</v>
      </c>
      <c r="J72" s="1">
        <f t="shared" si="1"/>
        <v>-2.8916123858300183E-2</v>
      </c>
      <c r="K72" s="1">
        <f t="shared" si="2"/>
        <v>399.81719354838702</v>
      </c>
      <c r="L72" s="1">
        <f t="shared" si="3"/>
        <v>367.8669246495902</v>
      </c>
      <c r="M72" s="1">
        <f t="shared" si="4"/>
        <v>37.360804330980386</v>
      </c>
      <c r="N72" s="1">
        <f t="shared" si="5"/>
        <v>40.60569443842126</v>
      </c>
      <c r="O72" s="1">
        <f t="shared" si="6"/>
        <v>6.7916579312313555E-3</v>
      </c>
      <c r="P72" s="1">
        <f t="shared" si="7"/>
        <v>2.953910361270081</v>
      </c>
      <c r="Q72" s="1">
        <f t="shared" si="8"/>
        <v>6.7829946358108446E-3</v>
      </c>
      <c r="R72" s="1">
        <f t="shared" si="9"/>
        <v>4.2401490721370788E-3</v>
      </c>
      <c r="S72" s="1">
        <f t="shared" si="10"/>
        <v>231.28920534129853</v>
      </c>
      <c r="T72" s="1">
        <f t="shared" si="11"/>
        <v>37.721420035936802</v>
      </c>
      <c r="U72" s="1">
        <f t="shared" si="12"/>
        <v>36.950699999999998</v>
      </c>
      <c r="V72" s="1">
        <f t="shared" si="13"/>
        <v>6.2879325617846282</v>
      </c>
      <c r="W72" s="1">
        <f t="shared" si="14"/>
        <v>1.2455813192821457</v>
      </c>
      <c r="X72" s="1">
        <f t="shared" si="15"/>
        <v>7.6358719413723491E-2</v>
      </c>
      <c r="Y72" s="1">
        <f t="shared" si="16"/>
        <v>6.1303680644255811</v>
      </c>
      <c r="Z72" s="1">
        <f t="shared" si="17"/>
        <v>6.211573842370905</v>
      </c>
      <c r="AA72" s="1">
        <f t="shared" si="18"/>
        <v>-18.886935430172944</v>
      </c>
      <c r="AB72" s="1">
        <f t="shared" si="19"/>
        <v>-73.89205023050549</v>
      </c>
      <c r="AC72" s="1">
        <f t="shared" si="20"/>
        <v>-5.9403788889389846</v>
      </c>
      <c r="AD72" s="1">
        <f t="shared" si="21"/>
        <v>132.56984079168109</v>
      </c>
      <c r="AE72" s="1">
        <v>0</v>
      </c>
      <c r="AF72" s="1">
        <v>0</v>
      </c>
      <c r="AG72" s="1">
        <f t="shared" si="22"/>
        <v>1</v>
      </c>
      <c r="AH72" s="1">
        <f t="shared" si="23"/>
        <v>0</v>
      </c>
      <c r="AI72" s="1">
        <f t="shared" si="24"/>
        <v>51972.875087442291</v>
      </c>
      <c r="AJ72" s="1" t="s">
        <v>263</v>
      </c>
      <c r="AK72" s="1">
        <v>715.47692307692296</v>
      </c>
      <c r="AL72" s="1">
        <v>3262.08</v>
      </c>
      <c r="AM72" s="1">
        <f t="shared" si="25"/>
        <v>2546.603076923077</v>
      </c>
      <c r="AN72" s="1">
        <f t="shared" si="26"/>
        <v>0.78066849277855754</v>
      </c>
      <c r="AO72" s="1">
        <v>-0.57774747981622299</v>
      </c>
      <c r="AP72" s="1" t="s">
        <v>528</v>
      </c>
      <c r="AQ72" s="1">
        <v>829.75584615384605</v>
      </c>
      <c r="AR72" s="1">
        <v>848.78</v>
      </c>
      <c r="AS72" s="1">
        <f t="shared" si="27"/>
        <v>2.2413527470197092E-2</v>
      </c>
      <c r="AT72" s="1">
        <v>0.5</v>
      </c>
      <c r="AU72" s="1">
        <f t="shared" si="28"/>
        <v>1180.175779272719</v>
      </c>
      <c r="AV72" s="1">
        <f t="shared" si="29"/>
        <v>-2.8916123858300183E-2</v>
      </c>
      <c r="AW72" s="1">
        <f t="shared" si="30"/>
        <v>13.225951124195173</v>
      </c>
      <c r="AX72" s="1">
        <f t="shared" si="31"/>
        <v>0.23780013666674513</v>
      </c>
      <c r="AY72" s="1">
        <f t="shared" si="32"/>
        <v>4.6504204339470432E-4</v>
      </c>
      <c r="AZ72" s="1">
        <f t="shared" si="33"/>
        <v>2.8432573811824033</v>
      </c>
      <c r="BA72" s="1" t="s">
        <v>529</v>
      </c>
      <c r="BB72" s="1">
        <v>646.94000000000005</v>
      </c>
      <c r="BC72" s="1">
        <f t="shared" si="34"/>
        <v>201.83999999999992</v>
      </c>
      <c r="BD72" s="1">
        <f t="shared" si="35"/>
        <v>9.4253635781579123E-2</v>
      </c>
      <c r="BE72" s="1">
        <f t="shared" si="36"/>
        <v>0.92281866362795117</v>
      </c>
      <c r="BF72" s="1">
        <f t="shared" si="37"/>
        <v>0.14271353884150681</v>
      </c>
      <c r="BG72" s="1">
        <f t="shared" si="38"/>
        <v>0.94765455279189414</v>
      </c>
      <c r="BH72" s="1">
        <f t="shared" si="39"/>
        <v>1399.98903225806</v>
      </c>
      <c r="BI72" s="1">
        <f t="shared" si="40"/>
        <v>1180.175779272719</v>
      </c>
      <c r="BJ72" s="1">
        <f t="shared" si="41"/>
        <v>0.84298930354418466</v>
      </c>
      <c r="BK72" s="1">
        <f t="shared" si="42"/>
        <v>0.19597860708836953</v>
      </c>
      <c r="BL72" s="1">
        <v>6</v>
      </c>
      <c r="BM72" s="1">
        <v>0.5</v>
      </c>
      <c r="BN72" s="1" t="s">
        <v>266</v>
      </c>
      <c r="BO72" s="1">
        <v>2</v>
      </c>
      <c r="BP72" s="1">
        <v>1607553672</v>
      </c>
      <c r="BQ72" s="1">
        <v>399.81719354838702</v>
      </c>
      <c r="BR72" s="1">
        <v>399.98796774193602</v>
      </c>
      <c r="BS72" s="1">
        <v>0.75185338709677396</v>
      </c>
      <c r="BT72" s="1">
        <v>0.238323387096774</v>
      </c>
      <c r="BU72" s="1">
        <v>397.41348387096798</v>
      </c>
      <c r="BV72" s="1">
        <v>0.74213809677419396</v>
      </c>
      <c r="BW72" s="1">
        <v>500.013451612903</v>
      </c>
      <c r="BX72" s="1">
        <v>101.46061290322599</v>
      </c>
      <c r="BY72" s="1">
        <v>0.100038048387097</v>
      </c>
      <c r="BZ72" s="1">
        <v>36.486703225806501</v>
      </c>
      <c r="CA72" s="1">
        <v>36.950699999999998</v>
      </c>
      <c r="CB72" s="1">
        <v>999.9</v>
      </c>
      <c r="CC72" s="1">
        <v>0</v>
      </c>
      <c r="CD72" s="1">
        <v>0</v>
      </c>
      <c r="CE72" s="1">
        <v>9993.5635483870992</v>
      </c>
      <c r="CF72" s="1">
        <v>0</v>
      </c>
      <c r="CG72" s="1">
        <v>264.09748387096801</v>
      </c>
      <c r="CH72" s="1">
        <v>1399.98903225806</v>
      </c>
      <c r="CI72" s="1">
        <v>0.89999838709677404</v>
      </c>
      <c r="CJ72" s="1">
        <v>0.10000192903225801</v>
      </c>
      <c r="CK72" s="1">
        <v>0</v>
      </c>
      <c r="CL72" s="1">
        <v>830.08070967741901</v>
      </c>
      <c r="CM72" s="1">
        <v>4.9993800000000004</v>
      </c>
      <c r="CN72" s="1">
        <v>11601.6903225806</v>
      </c>
      <c r="CO72" s="1">
        <v>11164.229032258099</v>
      </c>
      <c r="CP72" s="1">
        <v>46.012</v>
      </c>
      <c r="CQ72" s="1">
        <v>47.600612903225802</v>
      </c>
      <c r="CR72" s="1">
        <v>46.395000000000003</v>
      </c>
      <c r="CS72" s="1">
        <v>48</v>
      </c>
      <c r="CT72" s="1">
        <v>48.352645161290297</v>
      </c>
      <c r="CU72" s="1">
        <v>1255.4893548387099</v>
      </c>
      <c r="CV72" s="1">
        <v>139.49967741935501</v>
      </c>
      <c r="CW72" s="1">
        <v>0</v>
      </c>
      <c r="CX72" s="1">
        <v>206</v>
      </c>
      <c r="CY72" s="1">
        <v>0</v>
      </c>
      <c r="CZ72" s="1">
        <v>829.75584615384605</v>
      </c>
      <c r="DA72" s="1">
        <v>-58.256478558816198</v>
      </c>
      <c r="DB72" s="1">
        <v>-799.562392078377</v>
      </c>
      <c r="DC72" s="1">
        <v>11597.0230769231</v>
      </c>
      <c r="DD72" s="1">
        <v>15</v>
      </c>
      <c r="DE72" s="1">
        <v>1607553110</v>
      </c>
      <c r="DF72" s="1" t="s">
        <v>517</v>
      </c>
      <c r="DG72" s="1">
        <v>1607553090</v>
      </c>
      <c r="DH72" s="1">
        <v>1607552444</v>
      </c>
      <c r="DI72" s="1">
        <v>12</v>
      </c>
      <c r="DJ72" s="1">
        <v>7.0999999999999994E-2</v>
      </c>
      <c r="DK72" s="1">
        <v>6.0000000000000001E-3</v>
      </c>
      <c r="DL72" s="1">
        <v>2.4039999999999999</v>
      </c>
      <c r="DM72" s="1">
        <v>0.01</v>
      </c>
      <c r="DN72" s="1">
        <v>400</v>
      </c>
      <c r="DO72" s="1">
        <v>0</v>
      </c>
      <c r="DP72" s="1">
        <v>0.19</v>
      </c>
      <c r="DQ72" s="1">
        <v>0.04</v>
      </c>
      <c r="DR72" s="1">
        <v>-2.8530373489015999E-2</v>
      </c>
      <c r="DS72" s="1">
        <v>4.7337731642885697E-2</v>
      </c>
      <c r="DT72" s="1">
        <v>1.47339752947525E-2</v>
      </c>
      <c r="DU72" s="1">
        <v>1</v>
      </c>
      <c r="DV72" s="1">
        <v>-0.17237646666666701</v>
      </c>
      <c r="DW72" s="1">
        <v>5.91808498331476E-2</v>
      </c>
      <c r="DX72" s="1">
        <v>1.7800660623945599E-2</v>
      </c>
      <c r="DY72" s="1">
        <v>1</v>
      </c>
      <c r="DZ72" s="1">
        <v>0.51443403333333304</v>
      </c>
      <c r="EA72" s="1">
        <v>-0.22269098109009799</v>
      </c>
      <c r="EB72" s="1">
        <v>1.60812986177181E-2</v>
      </c>
      <c r="EC72" s="1">
        <v>0</v>
      </c>
      <c r="ED72" s="1">
        <v>2</v>
      </c>
      <c r="EE72" s="1">
        <v>3</v>
      </c>
      <c r="EF72" s="1" t="s">
        <v>273</v>
      </c>
      <c r="EG72" s="1">
        <v>100</v>
      </c>
      <c r="EH72" s="1">
        <v>100</v>
      </c>
      <c r="EI72" s="1">
        <v>2.4039999999999999</v>
      </c>
      <c r="EJ72" s="1">
        <v>9.7000000000000003E-3</v>
      </c>
      <c r="EK72" s="1">
        <v>2.40376190476178</v>
      </c>
      <c r="EL72" s="1">
        <v>0</v>
      </c>
      <c r="EM72" s="1">
        <v>0</v>
      </c>
      <c r="EN72" s="1">
        <v>0</v>
      </c>
      <c r="EO72" s="1">
        <v>9.7153999999999904E-3</v>
      </c>
      <c r="EP72" s="1">
        <v>0</v>
      </c>
      <c r="EQ72" s="1">
        <v>0</v>
      </c>
      <c r="ER72" s="1">
        <v>0</v>
      </c>
      <c r="ES72" s="1">
        <v>-1</v>
      </c>
      <c r="ET72" s="1">
        <v>-1</v>
      </c>
      <c r="EU72" s="1">
        <v>-1</v>
      </c>
      <c r="EV72" s="1">
        <v>-1</v>
      </c>
      <c r="EW72" s="1">
        <v>9.8000000000000007</v>
      </c>
      <c r="EX72" s="1">
        <v>20.6</v>
      </c>
      <c r="EY72" s="1">
        <v>2</v>
      </c>
      <c r="EZ72" s="1">
        <v>485.46</v>
      </c>
      <c r="FA72" s="1">
        <v>503.10599999999999</v>
      </c>
      <c r="FB72" s="1">
        <v>35.353700000000003</v>
      </c>
      <c r="FC72" s="1">
        <v>33.281700000000001</v>
      </c>
      <c r="FD72" s="1">
        <v>30.0002</v>
      </c>
      <c r="FE72" s="1">
        <v>32.911299999999997</v>
      </c>
      <c r="FF72" s="1">
        <v>32.943600000000004</v>
      </c>
      <c r="FG72" s="1">
        <v>20.6205</v>
      </c>
      <c r="FH72" s="1">
        <v>100</v>
      </c>
      <c r="FI72" s="1">
        <v>0</v>
      </c>
      <c r="FJ72" s="1">
        <v>-999.9</v>
      </c>
      <c r="FK72" s="1">
        <v>400</v>
      </c>
      <c r="FL72" s="1">
        <v>63.4848</v>
      </c>
      <c r="FM72" s="1">
        <v>101.122</v>
      </c>
      <c r="FN72" s="1">
        <v>100.44199999999999</v>
      </c>
    </row>
    <row r="73" spans="1:170" ht="15.75" customHeight="1" x14ac:dyDescent="0.25">
      <c r="A73" s="1">
        <v>57</v>
      </c>
      <c r="B73" s="1">
        <v>1607553855.5</v>
      </c>
      <c r="C73" s="1">
        <v>12798.5</v>
      </c>
      <c r="D73" s="1" t="s">
        <v>530</v>
      </c>
      <c r="E73" s="1" t="s">
        <v>531</v>
      </c>
      <c r="F73" s="1" t="s">
        <v>532</v>
      </c>
      <c r="G73" s="1" t="s">
        <v>262</v>
      </c>
      <c r="H73" s="1">
        <v>1607553847.75</v>
      </c>
      <c r="I73" s="1">
        <f t="shared" si="0"/>
        <v>7.9387156455316497E-3</v>
      </c>
      <c r="J73" s="1">
        <f t="shared" si="1"/>
        <v>12.753190095454279</v>
      </c>
      <c r="K73" s="1">
        <f t="shared" si="2"/>
        <v>381.07569999999998</v>
      </c>
      <c r="L73" s="1">
        <f t="shared" si="3"/>
        <v>232.33793123937468</v>
      </c>
      <c r="M73" s="1">
        <f t="shared" si="4"/>
        <v>23.596513578741295</v>
      </c>
      <c r="N73" s="1">
        <f t="shared" si="5"/>
        <v>38.702496323400354</v>
      </c>
      <c r="O73" s="1">
        <f t="shared" si="6"/>
        <v>0.1677800978479847</v>
      </c>
      <c r="P73" s="1">
        <f t="shared" si="7"/>
        <v>2.9577056368960331</v>
      </c>
      <c r="Q73" s="1">
        <f t="shared" si="8"/>
        <v>0.16266632625610261</v>
      </c>
      <c r="R73" s="1">
        <f t="shared" si="9"/>
        <v>0.10211292274828143</v>
      </c>
      <c r="S73" s="1">
        <f t="shared" si="10"/>
        <v>231.28646210994165</v>
      </c>
      <c r="T73" s="1">
        <f t="shared" si="11"/>
        <v>35.532942817138959</v>
      </c>
      <c r="U73" s="1">
        <f t="shared" si="12"/>
        <v>35.39855</v>
      </c>
      <c r="V73" s="1">
        <f t="shared" si="13"/>
        <v>5.7742350875460415</v>
      </c>
      <c r="W73" s="1">
        <f t="shared" si="14"/>
        <v>16.261180242214024</v>
      </c>
      <c r="X73" s="1">
        <f t="shared" si="15"/>
        <v>0.98255383638096405</v>
      </c>
      <c r="Y73" s="1">
        <f t="shared" si="16"/>
        <v>6.0423279352765205</v>
      </c>
      <c r="Z73" s="1">
        <f t="shared" si="17"/>
        <v>4.7916812511650777</v>
      </c>
      <c r="AA73" s="1">
        <f t="shared" si="18"/>
        <v>-350.09735996794575</v>
      </c>
      <c r="AB73" s="1">
        <f t="shared" si="19"/>
        <v>131.44953648506601</v>
      </c>
      <c r="AC73" s="1">
        <f t="shared" si="20"/>
        <v>10.46148278166403</v>
      </c>
      <c r="AD73" s="1">
        <f t="shared" si="21"/>
        <v>23.100121408725926</v>
      </c>
      <c r="AE73" s="1">
        <v>0</v>
      </c>
      <c r="AF73" s="1">
        <v>0</v>
      </c>
      <c r="AG73" s="1">
        <f t="shared" si="22"/>
        <v>1</v>
      </c>
      <c r="AH73" s="1">
        <f t="shared" si="23"/>
        <v>0</v>
      </c>
      <c r="AI73" s="1">
        <f t="shared" si="24"/>
        <v>52124.765934212504</v>
      </c>
      <c r="AJ73" s="1" t="s">
        <v>263</v>
      </c>
      <c r="AK73" s="1">
        <v>715.47692307692296</v>
      </c>
      <c r="AL73" s="1">
        <v>3262.08</v>
      </c>
      <c r="AM73" s="1">
        <f t="shared" si="25"/>
        <v>2546.603076923077</v>
      </c>
      <c r="AN73" s="1">
        <f t="shared" si="26"/>
        <v>0.78066849277855754</v>
      </c>
      <c r="AO73" s="1">
        <v>-0.57774747981622299</v>
      </c>
      <c r="AP73" s="1" t="s">
        <v>533</v>
      </c>
      <c r="AQ73" s="1">
        <v>1285.1926923076901</v>
      </c>
      <c r="AR73" s="1">
        <v>1652.33</v>
      </c>
      <c r="AS73" s="1">
        <f t="shared" si="27"/>
        <v>0.2221936947778651</v>
      </c>
      <c r="AT73" s="1">
        <v>0.5</v>
      </c>
      <c r="AU73" s="1">
        <f t="shared" si="28"/>
        <v>1180.1604518534393</v>
      </c>
      <c r="AV73" s="1">
        <f t="shared" si="29"/>
        <v>12.753190095454279</v>
      </c>
      <c r="AW73" s="1">
        <f t="shared" si="30"/>
        <v>131.11210561401523</v>
      </c>
      <c r="AX73" s="1">
        <f t="shared" si="31"/>
        <v>0.56469349343048902</v>
      </c>
      <c r="AY73" s="1">
        <f t="shared" si="32"/>
        <v>1.1295868756095237E-2</v>
      </c>
      <c r="AZ73" s="1">
        <f t="shared" si="33"/>
        <v>0.9742303292925748</v>
      </c>
      <c r="BA73" s="1" t="s">
        <v>534</v>
      </c>
      <c r="BB73" s="1">
        <v>719.27</v>
      </c>
      <c r="BC73" s="1">
        <f t="shared" si="34"/>
        <v>933.06</v>
      </c>
      <c r="BD73" s="1">
        <f t="shared" si="35"/>
        <v>0.39347663354158346</v>
      </c>
      <c r="BE73" s="1">
        <f t="shared" si="36"/>
        <v>0.63305948930513878</v>
      </c>
      <c r="BF73" s="1">
        <f t="shared" si="37"/>
        <v>0.39188354794980806</v>
      </c>
      <c r="BG73" s="1">
        <f t="shared" si="38"/>
        <v>0.63211656916121139</v>
      </c>
      <c r="BH73" s="1">
        <f t="shared" si="39"/>
        <v>1399.97066666667</v>
      </c>
      <c r="BI73" s="1">
        <f t="shared" si="40"/>
        <v>1180.1604518534393</v>
      </c>
      <c r="BJ73" s="1">
        <f t="shared" si="41"/>
        <v>0.84298941395922333</v>
      </c>
      <c r="BK73" s="1">
        <f t="shared" si="42"/>
        <v>0.19597882791844684</v>
      </c>
      <c r="BL73" s="1">
        <v>6</v>
      </c>
      <c r="BM73" s="1">
        <v>0.5</v>
      </c>
      <c r="BN73" s="1" t="s">
        <v>266</v>
      </c>
      <c r="BO73" s="1">
        <v>2</v>
      </c>
      <c r="BP73" s="1">
        <v>1607553847.75</v>
      </c>
      <c r="BQ73" s="1">
        <v>381.07569999999998</v>
      </c>
      <c r="BR73" s="1">
        <v>400.00986666666699</v>
      </c>
      <c r="BS73" s="1">
        <v>9.6745023333333293</v>
      </c>
      <c r="BT73" s="1">
        <v>0.24018906666666701</v>
      </c>
      <c r="BU73" s="1">
        <v>378.75173333333299</v>
      </c>
      <c r="BV73" s="1">
        <v>9.6604686666666701</v>
      </c>
      <c r="BW73" s="1">
        <v>499.99903333333299</v>
      </c>
      <c r="BX73" s="1">
        <v>101.46129999999999</v>
      </c>
      <c r="BY73" s="1">
        <v>9.9876226666666706E-2</v>
      </c>
      <c r="BZ73" s="1">
        <v>36.222913333333302</v>
      </c>
      <c r="CA73" s="1">
        <v>35.39855</v>
      </c>
      <c r="CB73" s="1">
        <v>999.9</v>
      </c>
      <c r="CC73" s="1">
        <v>0</v>
      </c>
      <c r="CD73" s="1">
        <v>0</v>
      </c>
      <c r="CE73" s="1">
        <v>10015.040000000001</v>
      </c>
      <c r="CF73" s="1">
        <v>0</v>
      </c>
      <c r="CG73" s="1">
        <v>269.07856666666697</v>
      </c>
      <c r="CH73" s="1">
        <v>1399.97066666667</v>
      </c>
      <c r="CI73" s="1">
        <v>0.89999510000000005</v>
      </c>
      <c r="CJ73" s="1">
        <v>0.10000491</v>
      </c>
      <c r="CK73" s="1">
        <v>0</v>
      </c>
      <c r="CL73" s="1">
        <v>1286.9373333333299</v>
      </c>
      <c r="CM73" s="1">
        <v>4.9993800000000004</v>
      </c>
      <c r="CN73" s="1">
        <v>17922.416666666701</v>
      </c>
      <c r="CO73" s="1">
        <v>11164.08</v>
      </c>
      <c r="CP73" s="1">
        <v>46</v>
      </c>
      <c r="CQ73" s="1">
        <v>47.559933333333298</v>
      </c>
      <c r="CR73" s="1">
        <v>46.428733333333298</v>
      </c>
      <c r="CS73" s="1">
        <v>47.936999999999998</v>
      </c>
      <c r="CT73" s="1">
        <v>48.316200000000002</v>
      </c>
      <c r="CU73" s="1">
        <v>1255.4676666666701</v>
      </c>
      <c r="CV73" s="1">
        <v>139.50299999999999</v>
      </c>
      <c r="CW73" s="1">
        <v>0</v>
      </c>
      <c r="CX73" s="1">
        <v>174.700000047684</v>
      </c>
      <c r="CY73" s="1">
        <v>0</v>
      </c>
      <c r="CZ73" s="1">
        <v>1285.1926923076901</v>
      </c>
      <c r="DA73" s="1">
        <v>-268.90085487723098</v>
      </c>
      <c r="DB73" s="1">
        <v>-3754.5811989015601</v>
      </c>
      <c r="DC73" s="1">
        <v>17897.865384615401</v>
      </c>
      <c r="DD73" s="1">
        <v>15</v>
      </c>
      <c r="DE73" s="1">
        <v>1607553732.5</v>
      </c>
      <c r="DF73" s="1" t="s">
        <v>535</v>
      </c>
      <c r="DG73" s="1">
        <v>1607553732.5</v>
      </c>
      <c r="DH73" s="1">
        <v>1607553727.5</v>
      </c>
      <c r="DI73" s="1">
        <v>13</v>
      </c>
      <c r="DJ73" s="1">
        <v>-0.08</v>
      </c>
      <c r="DK73" s="1">
        <v>4.0000000000000001E-3</v>
      </c>
      <c r="DL73" s="1">
        <v>2.3239999999999998</v>
      </c>
      <c r="DM73" s="1">
        <v>1.4E-2</v>
      </c>
      <c r="DN73" s="1">
        <v>400</v>
      </c>
      <c r="DO73" s="1">
        <v>0</v>
      </c>
      <c r="DP73" s="1">
        <v>0.7</v>
      </c>
      <c r="DQ73" s="1">
        <v>0.37</v>
      </c>
      <c r="DR73" s="1">
        <v>12.7573144631879</v>
      </c>
      <c r="DS73" s="1">
        <v>-0.46711733707180503</v>
      </c>
      <c r="DT73" s="1">
        <v>4.1210058780124702E-2</v>
      </c>
      <c r="DU73" s="1">
        <v>1</v>
      </c>
      <c r="DV73" s="1">
        <v>-18.934153333333299</v>
      </c>
      <c r="DW73" s="1">
        <v>0.65210589543939701</v>
      </c>
      <c r="DX73" s="1">
        <v>5.4776416661025201E-2</v>
      </c>
      <c r="DY73" s="1">
        <v>0</v>
      </c>
      <c r="DZ73" s="1">
        <v>9.4343133333333302</v>
      </c>
      <c r="EA73" s="1">
        <v>-0.26517143492769202</v>
      </c>
      <c r="EB73" s="1">
        <v>1.92838812368143E-2</v>
      </c>
      <c r="EC73" s="1">
        <v>0</v>
      </c>
      <c r="ED73" s="1">
        <v>1</v>
      </c>
      <c r="EE73" s="1">
        <v>3</v>
      </c>
      <c r="EF73" s="1" t="s">
        <v>268</v>
      </c>
      <c r="EG73" s="1">
        <v>100</v>
      </c>
      <c r="EH73" s="1">
        <v>100</v>
      </c>
      <c r="EI73" s="1">
        <v>2.3239999999999998</v>
      </c>
      <c r="EJ73" s="1">
        <v>1.4E-2</v>
      </c>
      <c r="EK73" s="1">
        <v>2.3238999999999801</v>
      </c>
      <c r="EL73" s="1">
        <v>0</v>
      </c>
      <c r="EM73" s="1">
        <v>0</v>
      </c>
      <c r="EN73" s="1">
        <v>0</v>
      </c>
      <c r="EO73" s="1">
        <v>1.403425E-2</v>
      </c>
      <c r="EP73" s="1">
        <v>0</v>
      </c>
      <c r="EQ73" s="1">
        <v>0</v>
      </c>
      <c r="ER73" s="1">
        <v>0</v>
      </c>
      <c r="ES73" s="1">
        <v>-1</v>
      </c>
      <c r="ET73" s="1">
        <v>-1</v>
      </c>
      <c r="EU73" s="1">
        <v>-1</v>
      </c>
      <c r="EV73" s="1">
        <v>-1</v>
      </c>
      <c r="EW73" s="1">
        <v>2</v>
      </c>
      <c r="EX73" s="1">
        <v>2.1</v>
      </c>
      <c r="EY73" s="1">
        <v>2</v>
      </c>
      <c r="EZ73" s="1">
        <v>496.12</v>
      </c>
      <c r="FA73" s="1">
        <v>501.39299999999997</v>
      </c>
      <c r="FB73" s="1">
        <v>35.350700000000003</v>
      </c>
      <c r="FC73" s="1">
        <v>33.3307</v>
      </c>
      <c r="FD73" s="1">
        <v>30.000399999999999</v>
      </c>
      <c r="FE73" s="1">
        <v>32.9619</v>
      </c>
      <c r="FF73" s="1">
        <v>32.9861</v>
      </c>
      <c r="FG73" s="1">
        <v>20.614899999999999</v>
      </c>
      <c r="FH73" s="1">
        <v>100</v>
      </c>
      <c r="FI73" s="1">
        <v>0</v>
      </c>
      <c r="FJ73" s="1">
        <v>-999.9</v>
      </c>
      <c r="FK73" s="1">
        <v>400</v>
      </c>
      <c r="FL73" s="1">
        <v>63.4848</v>
      </c>
      <c r="FM73" s="1">
        <v>101.093</v>
      </c>
      <c r="FN73" s="1">
        <v>100.422</v>
      </c>
    </row>
    <row r="74" spans="1:170" ht="15.75" customHeight="1" x14ac:dyDescent="0.25">
      <c r="A74" s="1">
        <v>58</v>
      </c>
      <c r="B74" s="1">
        <v>1607554007.0999999</v>
      </c>
      <c r="C74" s="1">
        <v>12950.0999999046</v>
      </c>
      <c r="D74" s="1" t="s">
        <v>536</v>
      </c>
      <c r="E74" s="1" t="s">
        <v>537</v>
      </c>
      <c r="F74" s="1" t="s">
        <v>532</v>
      </c>
      <c r="G74" s="1" t="s">
        <v>262</v>
      </c>
      <c r="H74" s="1">
        <v>1607553999.0999999</v>
      </c>
      <c r="I74" s="1">
        <f t="shared" si="0"/>
        <v>6.08539055870062E-3</v>
      </c>
      <c r="J74" s="1">
        <f t="shared" si="1"/>
        <v>8.9938639382245302</v>
      </c>
      <c r="K74" s="1">
        <f t="shared" si="2"/>
        <v>386.39235483870999</v>
      </c>
      <c r="L74" s="1">
        <f t="shared" si="3"/>
        <v>236.38279199335733</v>
      </c>
      <c r="M74" s="1">
        <f t="shared" si="4"/>
        <v>24.007488644341894</v>
      </c>
      <c r="N74" s="1">
        <f t="shared" si="5"/>
        <v>39.242746871826142</v>
      </c>
      <c r="O74" s="1">
        <f t="shared" si="6"/>
        <v>0.11834783082056062</v>
      </c>
      <c r="P74" s="1">
        <f t="shared" si="7"/>
        <v>2.9564211416706687</v>
      </c>
      <c r="Q74" s="1">
        <f t="shared" si="8"/>
        <v>0.115777518465003</v>
      </c>
      <c r="R74" s="1">
        <f t="shared" si="9"/>
        <v>7.2587231980754299E-2</v>
      </c>
      <c r="S74" s="1">
        <f t="shared" si="10"/>
        <v>231.28628930181497</v>
      </c>
      <c r="T74" s="1">
        <f t="shared" si="11"/>
        <v>35.985820556293987</v>
      </c>
      <c r="U74" s="1">
        <f t="shared" si="12"/>
        <v>35.860738709677399</v>
      </c>
      <c r="V74" s="1">
        <f t="shared" si="13"/>
        <v>5.9232417767281946</v>
      </c>
      <c r="W74" s="1">
        <f t="shared" si="14"/>
        <v>12.604440324592536</v>
      </c>
      <c r="X74" s="1">
        <f t="shared" si="15"/>
        <v>0.76069614300617505</v>
      </c>
      <c r="Y74" s="1">
        <f t="shared" si="16"/>
        <v>6.0351441509225916</v>
      </c>
      <c r="Z74" s="1">
        <f t="shared" si="17"/>
        <v>5.1625456337220195</v>
      </c>
      <c r="AA74" s="1">
        <f t="shared" si="18"/>
        <v>-268.36572363869732</v>
      </c>
      <c r="AB74" s="1">
        <f t="shared" si="19"/>
        <v>54.271643479064444</v>
      </c>
      <c r="AC74" s="1">
        <f t="shared" si="20"/>
        <v>4.3303611171411616</v>
      </c>
      <c r="AD74" s="1">
        <f t="shared" si="21"/>
        <v>21.522570259323267</v>
      </c>
      <c r="AE74" s="1">
        <v>0</v>
      </c>
      <c r="AF74" s="1">
        <v>0</v>
      </c>
      <c r="AG74" s="1">
        <f t="shared" si="22"/>
        <v>1</v>
      </c>
      <c r="AH74" s="1">
        <f t="shared" si="23"/>
        <v>0</v>
      </c>
      <c r="AI74" s="1">
        <f t="shared" si="24"/>
        <v>52092.024533747674</v>
      </c>
      <c r="AJ74" s="1" t="s">
        <v>263</v>
      </c>
      <c r="AK74" s="1">
        <v>715.47692307692296</v>
      </c>
      <c r="AL74" s="1">
        <v>3262.08</v>
      </c>
      <c r="AM74" s="1">
        <f t="shared" si="25"/>
        <v>2546.603076923077</v>
      </c>
      <c r="AN74" s="1">
        <f t="shared" si="26"/>
        <v>0.78066849277855754</v>
      </c>
      <c r="AO74" s="1">
        <v>-0.57774747981622299</v>
      </c>
      <c r="AP74" s="1" t="s">
        <v>538</v>
      </c>
      <c r="AQ74" s="1">
        <v>1311.03346153846</v>
      </c>
      <c r="AR74" s="1">
        <v>1556.67</v>
      </c>
      <c r="AS74" s="1">
        <f t="shared" si="27"/>
        <v>0.15779615362378674</v>
      </c>
      <c r="AT74" s="1">
        <v>0.5</v>
      </c>
      <c r="AU74" s="1">
        <f t="shared" si="28"/>
        <v>1180.1603437888805</v>
      </c>
      <c r="AV74" s="1">
        <f t="shared" si="29"/>
        <v>8.9938639382245302</v>
      </c>
      <c r="AW74" s="1">
        <f t="shared" si="30"/>
        <v>93.112381454605583</v>
      </c>
      <c r="AX74" s="1">
        <f t="shared" si="31"/>
        <v>0.46058573750377407</v>
      </c>
      <c r="AY74" s="1">
        <f t="shared" si="32"/>
        <v>8.110433017357024E-3</v>
      </c>
      <c r="AZ74" s="1">
        <f t="shared" si="33"/>
        <v>1.0955501165950392</v>
      </c>
      <c r="BA74" s="1" t="s">
        <v>539</v>
      </c>
      <c r="BB74" s="1">
        <v>839.69</v>
      </c>
      <c r="BC74" s="1">
        <f t="shared" si="34"/>
        <v>716.98</v>
      </c>
      <c r="BD74" s="1">
        <f t="shared" si="35"/>
        <v>0.3425988709051021</v>
      </c>
      <c r="BE74" s="1">
        <f t="shared" si="36"/>
        <v>0.70401958396459696</v>
      </c>
      <c r="BF74" s="1">
        <f t="shared" si="37"/>
        <v>0.29200970050779712</v>
      </c>
      <c r="BG74" s="1">
        <f t="shared" si="38"/>
        <v>0.6696803343458434</v>
      </c>
      <c r="BH74" s="1">
        <f t="shared" si="39"/>
        <v>1399.9706451612899</v>
      </c>
      <c r="BI74" s="1">
        <f t="shared" si="40"/>
        <v>1180.1603437888805</v>
      </c>
      <c r="BJ74" s="1">
        <f t="shared" si="41"/>
        <v>0.84298934971805406</v>
      </c>
      <c r="BK74" s="1">
        <f t="shared" si="42"/>
        <v>0.19597869943610807</v>
      </c>
      <c r="BL74" s="1">
        <v>6</v>
      </c>
      <c r="BM74" s="1">
        <v>0.5</v>
      </c>
      <c r="BN74" s="1" t="s">
        <v>266</v>
      </c>
      <c r="BO74" s="1">
        <v>2</v>
      </c>
      <c r="BP74" s="1">
        <v>1607553999.0999999</v>
      </c>
      <c r="BQ74" s="1">
        <v>386.39235483870999</v>
      </c>
      <c r="BR74" s="1">
        <v>400.00658064516102</v>
      </c>
      <c r="BS74" s="1">
        <v>7.4899745161290303</v>
      </c>
      <c r="BT74" s="1">
        <v>0.24221658064516099</v>
      </c>
      <c r="BU74" s="1">
        <v>384.06848387096801</v>
      </c>
      <c r="BV74" s="1">
        <v>7.4759396774193503</v>
      </c>
      <c r="BW74" s="1">
        <v>500.00106451612902</v>
      </c>
      <c r="BX74" s="1">
        <v>101.462</v>
      </c>
      <c r="BY74" s="1">
        <v>9.9913377419354799E-2</v>
      </c>
      <c r="BZ74" s="1">
        <v>36.2012419354839</v>
      </c>
      <c r="CA74" s="1">
        <v>35.860738709677399</v>
      </c>
      <c r="CB74" s="1">
        <v>999.9</v>
      </c>
      <c r="CC74" s="1">
        <v>0</v>
      </c>
      <c r="CD74" s="1">
        <v>0</v>
      </c>
      <c r="CE74" s="1">
        <v>10007.6758064516</v>
      </c>
      <c r="CF74" s="1">
        <v>0</v>
      </c>
      <c r="CG74" s="1">
        <v>258.43109677419397</v>
      </c>
      <c r="CH74" s="1">
        <v>1399.9706451612899</v>
      </c>
      <c r="CI74" s="1">
        <v>0.89999790322580597</v>
      </c>
      <c r="CJ74" s="1">
        <v>0.100002167741936</v>
      </c>
      <c r="CK74" s="1">
        <v>0</v>
      </c>
      <c r="CL74" s="1">
        <v>1316.65064516129</v>
      </c>
      <c r="CM74" s="1">
        <v>4.9993800000000004</v>
      </c>
      <c r="CN74" s="1">
        <v>18340.6677419355</v>
      </c>
      <c r="CO74" s="1">
        <v>11164.0903225806</v>
      </c>
      <c r="CP74" s="1">
        <v>46.086387096774203</v>
      </c>
      <c r="CQ74" s="1">
        <v>47.561999999999998</v>
      </c>
      <c r="CR74" s="1">
        <v>46.477645161290297</v>
      </c>
      <c r="CS74" s="1">
        <v>47.983741935483899</v>
      </c>
      <c r="CT74" s="1">
        <v>48.370935483871001</v>
      </c>
      <c r="CU74" s="1">
        <v>1255.4706451612899</v>
      </c>
      <c r="CV74" s="1">
        <v>139.5</v>
      </c>
      <c r="CW74" s="1">
        <v>0</v>
      </c>
      <c r="CX74" s="1">
        <v>150.799999952316</v>
      </c>
      <c r="CY74" s="1">
        <v>0</v>
      </c>
      <c r="CZ74" s="1">
        <v>1311.03346153846</v>
      </c>
      <c r="DA74" s="1">
        <v>-609.90051325155696</v>
      </c>
      <c r="DB74" s="1">
        <v>-8403.5794932530498</v>
      </c>
      <c r="DC74" s="1">
        <v>18263.219230769198</v>
      </c>
      <c r="DD74" s="1">
        <v>15</v>
      </c>
      <c r="DE74" s="1">
        <v>1607553732.5</v>
      </c>
      <c r="DF74" s="1" t="s">
        <v>535</v>
      </c>
      <c r="DG74" s="1">
        <v>1607553732.5</v>
      </c>
      <c r="DH74" s="1">
        <v>1607553727.5</v>
      </c>
      <c r="DI74" s="1">
        <v>13</v>
      </c>
      <c r="DJ74" s="1">
        <v>-0.08</v>
      </c>
      <c r="DK74" s="1">
        <v>4.0000000000000001E-3</v>
      </c>
      <c r="DL74" s="1">
        <v>2.3239999999999998</v>
      </c>
      <c r="DM74" s="1">
        <v>1.4E-2</v>
      </c>
      <c r="DN74" s="1">
        <v>400</v>
      </c>
      <c r="DO74" s="1">
        <v>0</v>
      </c>
      <c r="DP74" s="1">
        <v>0.7</v>
      </c>
      <c r="DQ74" s="1">
        <v>0.37</v>
      </c>
      <c r="DR74" s="1">
        <v>8.9764968993251202</v>
      </c>
      <c r="DS74" s="1">
        <v>1.41644611170813</v>
      </c>
      <c r="DT74" s="1">
        <v>0.107114606511898</v>
      </c>
      <c r="DU74" s="1">
        <v>0</v>
      </c>
      <c r="DV74" s="1">
        <v>-13.607466666666699</v>
      </c>
      <c r="DW74" s="1">
        <v>-1.7339319243603999</v>
      </c>
      <c r="DX74" s="1">
        <v>0.13069381605705599</v>
      </c>
      <c r="DY74" s="1">
        <v>0</v>
      </c>
      <c r="DZ74" s="1">
        <v>7.2469376666666703</v>
      </c>
      <c r="EA74" s="1">
        <v>0.170099666295908</v>
      </c>
      <c r="EB74" s="1">
        <v>1.2618407105846999E-2</v>
      </c>
      <c r="EC74" s="1">
        <v>1</v>
      </c>
      <c r="ED74" s="1">
        <v>1</v>
      </c>
      <c r="EE74" s="1">
        <v>3</v>
      </c>
      <c r="EF74" s="1" t="s">
        <v>268</v>
      </c>
      <c r="EG74" s="1">
        <v>100</v>
      </c>
      <c r="EH74" s="1">
        <v>100</v>
      </c>
      <c r="EI74" s="1">
        <v>2.3239999999999998</v>
      </c>
      <c r="EJ74" s="1">
        <v>1.4E-2</v>
      </c>
      <c r="EK74" s="1">
        <v>2.3238999999999801</v>
      </c>
      <c r="EL74" s="1">
        <v>0</v>
      </c>
      <c r="EM74" s="1">
        <v>0</v>
      </c>
      <c r="EN74" s="1">
        <v>0</v>
      </c>
      <c r="EO74" s="1">
        <v>1.403425E-2</v>
      </c>
      <c r="EP74" s="1">
        <v>0</v>
      </c>
      <c r="EQ74" s="1">
        <v>0</v>
      </c>
      <c r="ER74" s="1">
        <v>0</v>
      </c>
      <c r="ES74" s="1">
        <v>-1</v>
      </c>
      <c r="ET74" s="1">
        <v>-1</v>
      </c>
      <c r="EU74" s="1">
        <v>-1</v>
      </c>
      <c r="EV74" s="1">
        <v>-1</v>
      </c>
      <c r="EW74" s="1">
        <v>4.5999999999999996</v>
      </c>
      <c r="EX74" s="1">
        <v>4.7</v>
      </c>
      <c r="EY74" s="1">
        <v>2</v>
      </c>
      <c r="EZ74" s="1">
        <v>492.38099999999997</v>
      </c>
      <c r="FA74" s="1">
        <v>500.84199999999998</v>
      </c>
      <c r="FB74" s="1">
        <v>35.318300000000001</v>
      </c>
      <c r="FC74" s="1">
        <v>33.389400000000002</v>
      </c>
      <c r="FD74" s="1">
        <v>30.000299999999999</v>
      </c>
      <c r="FE74" s="1">
        <v>33.008000000000003</v>
      </c>
      <c r="FF74" s="1">
        <v>33.035899999999998</v>
      </c>
      <c r="FG74" s="1">
        <v>20.611599999999999</v>
      </c>
      <c r="FH74" s="1">
        <v>100</v>
      </c>
      <c r="FI74" s="1">
        <v>0</v>
      </c>
      <c r="FJ74" s="1">
        <v>-999.9</v>
      </c>
      <c r="FK74" s="1">
        <v>400</v>
      </c>
      <c r="FL74" s="1">
        <v>63.4848</v>
      </c>
      <c r="FM74" s="1">
        <v>101.077</v>
      </c>
      <c r="FN74" s="1">
        <v>100.41</v>
      </c>
    </row>
    <row r="75" spans="1:170" ht="15.75" customHeight="1" x14ac:dyDescent="0.25">
      <c r="A75" s="1">
        <v>59</v>
      </c>
      <c r="B75" s="1">
        <v>1607554133.0999999</v>
      </c>
      <c r="C75" s="1">
        <v>13076.0999999046</v>
      </c>
      <c r="D75" s="1" t="s">
        <v>540</v>
      </c>
      <c r="E75" s="1" t="s">
        <v>541</v>
      </c>
      <c r="F75" s="1" t="s">
        <v>375</v>
      </c>
      <c r="G75" s="1" t="s">
        <v>262</v>
      </c>
      <c r="H75" s="1">
        <v>1607554125.0999999</v>
      </c>
      <c r="I75" s="1">
        <f t="shared" si="0"/>
        <v>6.3855234805670971E-3</v>
      </c>
      <c r="J75" s="1">
        <f t="shared" si="1"/>
        <v>11.742185575031106</v>
      </c>
      <c r="K75" s="1">
        <f t="shared" si="2"/>
        <v>382.97180645161302</v>
      </c>
      <c r="L75" s="1">
        <f t="shared" si="3"/>
        <v>209.67572117843895</v>
      </c>
      <c r="M75" s="1">
        <f t="shared" si="4"/>
        <v>21.294825340084913</v>
      </c>
      <c r="N75" s="1">
        <f t="shared" si="5"/>
        <v>38.894907253584876</v>
      </c>
      <c r="O75" s="1">
        <f t="shared" si="6"/>
        <v>0.12848265206008241</v>
      </c>
      <c r="P75" s="1">
        <f t="shared" si="7"/>
        <v>2.9544393589819875</v>
      </c>
      <c r="Q75" s="1">
        <f t="shared" si="8"/>
        <v>0.12545734997243221</v>
      </c>
      <c r="R75" s="1">
        <f t="shared" si="9"/>
        <v>7.8676722011518777E-2</v>
      </c>
      <c r="S75" s="1">
        <f t="shared" si="10"/>
        <v>231.29782159960024</v>
      </c>
      <c r="T75" s="1">
        <f t="shared" si="11"/>
        <v>35.881890738993107</v>
      </c>
      <c r="U75" s="1">
        <f t="shared" si="12"/>
        <v>35.473732258064501</v>
      </c>
      <c r="V75" s="1">
        <f t="shared" si="13"/>
        <v>5.7982492052974877</v>
      </c>
      <c r="W75" s="1">
        <f t="shared" si="14"/>
        <v>13.223055061057721</v>
      </c>
      <c r="X75" s="1">
        <f t="shared" si="15"/>
        <v>0.79685213462851112</v>
      </c>
      <c r="Y75" s="1">
        <f t="shared" si="16"/>
        <v>6.0262332036661004</v>
      </c>
      <c r="Z75" s="1">
        <f t="shared" si="17"/>
        <v>5.0013970706689763</v>
      </c>
      <c r="AA75" s="1">
        <f t="shared" si="18"/>
        <v>-281.601585493009</v>
      </c>
      <c r="AB75" s="1">
        <f t="shared" si="19"/>
        <v>111.59086834025088</v>
      </c>
      <c r="AC75" s="1">
        <f t="shared" si="20"/>
        <v>8.8919825960550032</v>
      </c>
      <c r="AD75" s="1">
        <f t="shared" si="21"/>
        <v>70.179087042897137</v>
      </c>
      <c r="AE75" s="1">
        <v>22</v>
      </c>
      <c r="AF75" s="1">
        <v>4</v>
      </c>
      <c r="AG75" s="1">
        <f t="shared" si="22"/>
        <v>1</v>
      </c>
      <c r="AH75" s="1">
        <f t="shared" si="23"/>
        <v>0</v>
      </c>
      <c r="AI75" s="1">
        <f t="shared" si="24"/>
        <v>52040.371795818675</v>
      </c>
      <c r="AJ75" s="1" t="s">
        <v>263</v>
      </c>
      <c r="AK75" s="1">
        <v>715.47692307692296</v>
      </c>
      <c r="AL75" s="1">
        <v>3262.08</v>
      </c>
      <c r="AM75" s="1">
        <f t="shared" si="25"/>
        <v>2546.603076923077</v>
      </c>
      <c r="AN75" s="1">
        <f t="shared" si="26"/>
        <v>0.78066849277855754</v>
      </c>
      <c r="AO75" s="1">
        <v>-0.57774747981622299</v>
      </c>
      <c r="AP75" s="1" t="s">
        <v>542</v>
      </c>
      <c r="AQ75" s="1">
        <v>957.36343999999997</v>
      </c>
      <c r="AR75" s="1">
        <v>1269.72</v>
      </c>
      <c r="AS75" s="1">
        <f t="shared" si="27"/>
        <v>0.24600428440916111</v>
      </c>
      <c r="AT75" s="1">
        <v>0.5</v>
      </c>
      <c r="AU75" s="1">
        <f t="shared" si="28"/>
        <v>1180.2234773441496</v>
      </c>
      <c r="AV75" s="1">
        <f t="shared" si="29"/>
        <v>11.742185575031106</v>
      </c>
      <c r="AW75" s="1">
        <f t="shared" si="30"/>
        <v>145.17001599346966</v>
      </c>
      <c r="AX75" s="1">
        <f t="shared" si="31"/>
        <v>0.43589925337869767</v>
      </c>
      <c r="AY75" s="1">
        <f t="shared" si="32"/>
        <v>1.0438644283344376E-2</v>
      </c>
      <c r="AZ75" s="1">
        <f t="shared" si="33"/>
        <v>1.5691333522351383</v>
      </c>
      <c r="BA75" s="1" t="s">
        <v>543</v>
      </c>
      <c r="BB75" s="1">
        <v>716.25</v>
      </c>
      <c r="BC75" s="1">
        <f t="shared" si="34"/>
        <v>553.47</v>
      </c>
      <c r="BD75" s="1">
        <f t="shared" si="35"/>
        <v>0.56436041700543849</v>
      </c>
      <c r="BE75" s="1">
        <f t="shared" si="36"/>
        <v>0.78259742402281374</v>
      </c>
      <c r="BF75" s="1">
        <f t="shared" si="37"/>
        <v>0.56357322807543475</v>
      </c>
      <c r="BG75" s="1">
        <f t="shared" si="38"/>
        <v>0.78235984950087356</v>
      </c>
      <c r="BH75" s="1">
        <f t="shared" si="39"/>
        <v>1400.0461290322601</v>
      </c>
      <c r="BI75" s="1">
        <f t="shared" si="40"/>
        <v>1180.2234773441496</v>
      </c>
      <c r="BJ75" s="1">
        <f t="shared" si="41"/>
        <v>0.84298899362690549</v>
      </c>
      <c r="BK75" s="1">
        <f t="shared" si="42"/>
        <v>0.19597798725381099</v>
      </c>
      <c r="BL75" s="1">
        <v>6</v>
      </c>
      <c r="BM75" s="1">
        <v>0.5</v>
      </c>
      <c r="BN75" s="1" t="s">
        <v>266</v>
      </c>
      <c r="BO75" s="1">
        <v>2</v>
      </c>
      <c r="BP75" s="1">
        <v>1607554125.0999999</v>
      </c>
      <c r="BQ75" s="1">
        <v>382.97180645161302</v>
      </c>
      <c r="BR75" s="1">
        <v>399.996451612903</v>
      </c>
      <c r="BS75" s="1">
        <v>7.84606322580645</v>
      </c>
      <c r="BT75" s="1">
        <v>0.243801258064516</v>
      </c>
      <c r="BU75" s="1">
        <v>380.64787096774199</v>
      </c>
      <c r="BV75" s="1">
        <v>7.8320296774193503</v>
      </c>
      <c r="BW75" s="1">
        <v>500.01609677419299</v>
      </c>
      <c r="BX75" s="1">
        <v>101.46061290322599</v>
      </c>
      <c r="BY75" s="1">
        <v>0.10014587419354801</v>
      </c>
      <c r="BZ75" s="1">
        <v>36.1743290322581</v>
      </c>
      <c r="CA75" s="1">
        <v>35.473732258064501</v>
      </c>
      <c r="CB75" s="1">
        <v>999.9</v>
      </c>
      <c r="CC75" s="1">
        <v>0</v>
      </c>
      <c r="CD75" s="1">
        <v>0</v>
      </c>
      <c r="CE75" s="1">
        <v>9996.5645161290304</v>
      </c>
      <c r="CF75" s="1">
        <v>0</v>
      </c>
      <c r="CG75" s="1">
        <v>329.05990322580601</v>
      </c>
      <c r="CH75" s="1">
        <v>1400.0461290322601</v>
      </c>
      <c r="CI75" s="1">
        <v>0.90000864516128998</v>
      </c>
      <c r="CJ75" s="1">
        <v>9.9991364516129E-2</v>
      </c>
      <c r="CK75" s="1">
        <v>0</v>
      </c>
      <c r="CL75" s="1">
        <v>960.30270967741899</v>
      </c>
      <c r="CM75" s="1">
        <v>4.9993800000000004</v>
      </c>
      <c r="CN75" s="1">
        <v>13279.2612903226</v>
      </c>
      <c r="CO75" s="1">
        <v>11164.7193548387</v>
      </c>
      <c r="CP75" s="1">
        <v>46.125</v>
      </c>
      <c r="CQ75" s="1">
        <v>47.625</v>
      </c>
      <c r="CR75" s="1">
        <v>46.531999999999996</v>
      </c>
      <c r="CS75" s="1">
        <v>48.008000000000003</v>
      </c>
      <c r="CT75" s="1">
        <v>48.436999999999998</v>
      </c>
      <c r="CU75" s="1">
        <v>1255.5558064516099</v>
      </c>
      <c r="CV75" s="1">
        <v>139.49096774193501</v>
      </c>
      <c r="CW75" s="1">
        <v>0</v>
      </c>
      <c r="CX75" s="1">
        <v>125.10000014305101</v>
      </c>
      <c r="CY75" s="1">
        <v>0</v>
      </c>
      <c r="CZ75" s="1">
        <v>957.36343999999997</v>
      </c>
      <c r="DA75" s="1">
        <v>-232.19053845781499</v>
      </c>
      <c r="DB75" s="1">
        <v>-3177.5076923125798</v>
      </c>
      <c r="DC75" s="1">
        <v>13239.096</v>
      </c>
      <c r="DD75" s="1">
        <v>15</v>
      </c>
      <c r="DE75" s="1">
        <v>1607553732.5</v>
      </c>
      <c r="DF75" s="1" t="s">
        <v>535</v>
      </c>
      <c r="DG75" s="1">
        <v>1607553732.5</v>
      </c>
      <c r="DH75" s="1">
        <v>1607553727.5</v>
      </c>
      <c r="DI75" s="1">
        <v>13</v>
      </c>
      <c r="DJ75" s="1">
        <v>-0.08</v>
      </c>
      <c r="DK75" s="1">
        <v>4.0000000000000001E-3</v>
      </c>
      <c r="DL75" s="1">
        <v>2.3239999999999998</v>
      </c>
      <c r="DM75" s="1">
        <v>1.4E-2</v>
      </c>
      <c r="DN75" s="1">
        <v>400</v>
      </c>
      <c r="DO75" s="1">
        <v>0</v>
      </c>
      <c r="DP75" s="1">
        <v>0.7</v>
      </c>
      <c r="DQ75" s="1">
        <v>0.37</v>
      </c>
      <c r="DR75" s="1">
        <v>11.741702464469601</v>
      </c>
      <c r="DS75" s="1">
        <v>0.15258622964229801</v>
      </c>
      <c r="DT75" s="1">
        <v>2.34093628241267E-2</v>
      </c>
      <c r="DU75" s="1">
        <v>1</v>
      </c>
      <c r="DV75" s="1">
        <v>-17.024239999999999</v>
      </c>
      <c r="DW75" s="1">
        <v>-0.197424694104574</v>
      </c>
      <c r="DX75" s="1">
        <v>2.9124315156468999E-2</v>
      </c>
      <c r="DY75" s="1">
        <v>1</v>
      </c>
      <c r="DZ75" s="1">
        <v>7.6020793333333296</v>
      </c>
      <c r="EA75" s="1">
        <v>7.0448409343721402E-2</v>
      </c>
      <c r="EB75" s="1">
        <v>5.5858284574050098E-3</v>
      </c>
      <c r="EC75" s="1">
        <v>1</v>
      </c>
      <c r="ED75" s="1">
        <v>3</v>
      </c>
      <c r="EE75" s="1">
        <v>3</v>
      </c>
      <c r="EF75" s="1" t="s">
        <v>304</v>
      </c>
      <c r="EG75" s="1">
        <v>100</v>
      </c>
      <c r="EH75" s="1">
        <v>100</v>
      </c>
      <c r="EI75" s="1">
        <v>2.3239999999999998</v>
      </c>
      <c r="EJ75" s="1">
        <v>1.4E-2</v>
      </c>
      <c r="EK75" s="1">
        <v>2.3238999999999801</v>
      </c>
      <c r="EL75" s="1">
        <v>0</v>
      </c>
      <c r="EM75" s="1">
        <v>0</v>
      </c>
      <c r="EN75" s="1">
        <v>0</v>
      </c>
      <c r="EO75" s="1">
        <v>1.403425E-2</v>
      </c>
      <c r="EP75" s="1">
        <v>0</v>
      </c>
      <c r="EQ75" s="1">
        <v>0</v>
      </c>
      <c r="ER75" s="1">
        <v>0</v>
      </c>
      <c r="ES75" s="1">
        <v>-1</v>
      </c>
      <c r="ET75" s="1">
        <v>-1</v>
      </c>
      <c r="EU75" s="1">
        <v>-1</v>
      </c>
      <c r="EV75" s="1">
        <v>-1</v>
      </c>
      <c r="EW75" s="1">
        <v>6.7</v>
      </c>
      <c r="EX75" s="1">
        <v>6.8</v>
      </c>
      <c r="EY75" s="1">
        <v>2</v>
      </c>
      <c r="EZ75" s="1">
        <v>455.50099999999998</v>
      </c>
      <c r="FA75" s="1">
        <v>502.12700000000001</v>
      </c>
      <c r="FB75" s="1">
        <v>35.293700000000001</v>
      </c>
      <c r="FC75" s="1">
        <v>33.461300000000001</v>
      </c>
      <c r="FD75" s="1">
        <v>30.000399999999999</v>
      </c>
      <c r="FE75" s="1">
        <v>33.078099999999999</v>
      </c>
      <c r="FF75" s="1">
        <v>33.101700000000001</v>
      </c>
      <c r="FG75" s="1">
        <v>20.610900000000001</v>
      </c>
      <c r="FH75" s="1">
        <v>100</v>
      </c>
      <c r="FI75" s="1">
        <v>0</v>
      </c>
      <c r="FJ75" s="1">
        <v>-999.9</v>
      </c>
      <c r="FK75" s="1">
        <v>400</v>
      </c>
      <c r="FL75" s="1">
        <v>63.4848</v>
      </c>
      <c r="FM75" s="1">
        <v>101.08199999999999</v>
      </c>
      <c r="FN75" s="1">
        <v>100.41</v>
      </c>
    </row>
    <row r="76" spans="1:170" ht="15.75" customHeight="1" x14ac:dyDescent="0.25">
      <c r="A76" s="1">
        <v>60</v>
      </c>
      <c r="B76" s="1">
        <v>1607554363.5999999</v>
      </c>
      <c r="C76" s="1">
        <v>13306.5999999046</v>
      </c>
      <c r="D76" s="1" t="s">
        <v>544</v>
      </c>
      <c r="E76" s="1" t="s">
        <v>545</v>
      </c>
      <c r="F76" s="1" t="s">
        <v>375</v>
      </c>
      <c r="G76" s="1" t="s">
        <v>262</v>
      </c>
      <c r="H76" s="1">
        <v>1607554355.5999999</v>
      </c>
      <c r="I76" s="1">
        <f t="shared" si="0"/>
        <v>4.1619793843741598E-3</v>
      </c>
      <c r="J76" s="1">
        <f t="shared" si="1"/>
        <v>7.6355445451763098</v>
      </c>
      <c r="K76" s="1">
        <f t="shared" si="2"/>
        <v>388.88293548387099</v>
      </c>
      <c r="L76" s="1">
        <f t="shared" si="3"/>
        <v>198.71291901387289</v>
      </c>
      <c r="M76" s="1">
        <f t="shared" si="4"/>
        <v>20.181137995925361</v>
      </c>
      <c r="N76" s="1">
        <f t="shared" si="5"/>
        <v>39.494665088748633</v>
      </c>
      <c r="O76" s="1">
        <f t="shared" si="6"/>
        <v>7.5434745742527412E-2</v>
      </c>
      <c r="P76" s="1">
        <f t="shared" si="7"/>
        <v>2.952272399848467</v>
      </c>
      <c r="Q76" s="1">
        <f t="shared" si="8"/>
        <v>7.4380088687372906E-2</v>
      </c>
      <c r="R76" s="1">
        <f t="shared" si="9"/>
        <v>4.6581083737538054E-2</v>
      </c>
      <c r="S76" s="1">
        <f t="shared" si="10"/>
        <v>231.29102011657261</v>
      </c>
      <c r="T76" s="1">
        <f t="shared" si="11"/>
        <v>36.722916668408345</v>
      </c>
      <c r="U76" s="1">
        <f t="shared" si="12"/>
        <v>36.182580645161302</v>
      </c>
      <c r="V76" s="1">
        <f t="shared" si="13"/>
        <v>6.0289641231800424</v>
      </c>
      <c r="W76" s="1">
        <f t="shared" si="14"/>
        <v>8.6595141900583084</v>
      </c>
      <c r="X76" s="1">
        <f t="shared" si="15"/>
        <v>0.52965433577240528</v>
      </c>
      <c r="Y76" s="1">
        <f t="shared" si="16"/>
        <v>6.1164439961364492</v>
      </c>
      <c r="Z76" s="1">
        <f t="shared" si="17"/>
        <v>5.4993097874076371</v>
      </c>
      <c r="AA76" s="1">
        <f t="shared" si="18"/>
        <v>-183.54329085090043</v>
      </c>
      <c r="AB76" s="1">
        <f t="shared" si="19"/>
        <v>41.799774067552868</v>
      </c>
      <c r="AC76" s="1">
        <f t="shared" si="20"/>
        <v>3.3490919440889715</v>
      </c>
      <c r="AD76" s="1">
        <f t="shared" si="21"/>
        <v>92.89659527731402</v>
      </c>
      <c r="AE76" s="1">
        <v>47</v>
      </c>
      <c r="AF76" s="1">
        <v>9</v>
      </c>
      <c r="AG76" s="1">
        <f t="shared" si="22"/>
        <v>1</v>
      </c>
      <c r="AH76" s="1">
        <f t="shared" si="23"/>
        <v>0</v>
      </c>
      <c r="AI76" s="1">
        <f t="shared" si="24"/>
        <v>51933.466305999907</v>
      </c>
      <c r="AJ76" s="1" t="s">
        <v>263</v>
      </c>
      <c r="AK76" s="1">
        <v>715.47692307692296</v>
      </c>
      <c r="AL76" s="1">
        <v>3262.08</v>
      </c>
      <c r="AM76" s="1">
        <f t="shared" si="25"/>
        <v>2546.603076923077</v>
      </c>
      <c r="AN76" s="1">
        <f t="shared" si="26"/>
        <v>0.78066849277855754</v>
      </c>
      <c r="AO76" s="1">
        <v>-0.57774747981622299</v>
      </c>
      <c r="AP76" s="1" t="s">
        <v>546</v>
      </c>
      <c r="AQ76" s="1">
        <v>757.00656000000004</v>
      </c>
      <c r="AR76" s="1">
        <v>979.03</v>
      </c>
      <c r="AS76" s="1">
        <f t="shared" si="27"/>
        <v>0.22677899553639824</v>
      </c>
      <c r="AT76" s="1">
        <v>0.5</v>
      </c>
      <c r="AU76" s="1">
        <f t="shared" si="28"/>
        <v>1180.1835647737257</v>
      </c>
      <c r="AV76" s="1">
        <f t="shared" si="29"/>
        <v>7.6355445451763098</v>
      </c>
      <c r="AW76" s="1">
        <f t="shared" si="30"/>
        <v>133.82042168397567</v>
      </c>
      <c r="AX76" s="1">
        <f t="shared" si="31"/>
        <v>0.36691419057638686</v>
      </c>
      <c r="AY76" s="1">
        <f t="shared" si="32"/>
        <v>6.9593343528447215E-3</v>
      </c>
      <c r="AZ76" s="1">
        <f t="shared" si="33"/>
        <v>2.3319510127370973</v>
      </c>
      <c r="BA76" s="1" t="s">
        <v>547</v>
      </c>
      <c r="BB76" s="1">
        <v>619.80999999999995</v>
      </c>
      <c r="BC76" s="1">
        <f t="shared" si="34"/>
        <v>359.22</v>
      </c>
      <c r="BD76" s="1">
        <f t="shared" si="35"/>
        <v>0.61807093146261327</v>
      </c>
      <c r="BE76" s="1">
        <f t="shared" si="36"/>
        <v>0.86404871568764741</v>
      </c>
      <c r="BF76" s="1">
        <f t="shared" si="37"/>
        <v>0.84242401034385084</v>
      </c>
      <c r="BG76" s="1">
        <f t="shared" si="38"/>
        <v>0.89650798771455431</v>
      </c>
      <c r="BH76" s="1">
        <f t="shared" si="39"/>
        <v>1399.9980645161299</v>
      </c>
      <c r="BI76" s="1">
        <f t="shared" si="40"/>
        <v>1180.1835647737257</v>
      </c>
      <c r="BJ76" s="1">
        <f t="shared" si="41"/>
        <v>0.84298942597583015</v>
      </c>
      <c r="BK76" s="1">
        <f t="shared" si="42"/>
        <v>0.19597885195166023</v>
      </c>
      <c r="BL76" s="1">
        <v>6</v>
      </c>
      <c r="BM76" s="1">
        <v>0.5</v>
      </c>
      <c r="BN76" s="1" t="s">
        <v>266</v>
      </c>
      <c r="BO76" s="1">
        <v>2</v>
      </c>
      <c r="BP76" s="1">
        <v>1607554355.5999999</v>
      </c>
      <c r="BQ76" s="1">
        <v>388.88293548387099</v>
      </c>
      <c r="BR76" s="1">
        <v>399.98741935483901</v>
      </c>
      <c r="BS76" s="1">
        <v>5.2152241935483898</v>
      </c>
      <c r="BT76" s="1">
        <v>0.24707329032258099</v>
      </c>
      <c r="BU76" s="1">
        <v>386.44693548387102</v>
      </c>
      <c r="BV76" s="1">
        <v>5.2092241935483896</v>
      </c>
      <c r="BW76" s="1">
        <v>500.017870967742</v>
      </c>
      <c r="BX76" s="1">
        <v>101.45919354838701</v>
      </c>
      <c r="BY76" s="1">
        <v>0.10007142580645199</v>
      </c>
      <c r="BZ76" s="1">
        <v>36.445203225806402</v>
      </c>
      <c r="CA76" s="1">
        <v>36.182580645161302</v>
      </c>
      <c r="CB76" s="1">
        <v>999.9</v>
      </c>
      <c r="CC76" s="1">
        <v>0</v>
      </c>
      <c r="CD76" s="1">
        <v>0</v>
      </c>
      <c r="CE76" s="1">
        <v>9984.4151612903206</v>
      </c>
      <c r="CF76" s="1">
        <v>0</v>
      </c>
      <c r="CG76" s="1">
        <v>325.15270967741901</v>
      </c>
      <c r="CH76" s="1">
        <v>1399.9980645161299</v>
      </c>
      <c r="CI76" s="1">
        <v>0.89999577419354904</v>
      </c>
      <c r="CJ76" s="1">
        <v>0.100004116129032</v>
      </c>
      <c r="CK76" s="1">
        <v>0</v>
      </c>
      <c r="CL76" s="1">
        <v>757.46135483871001</v>
      </c>
      <c r="CM76" s="1">
        <v>4.9993800000000004</v>
      </c>
      <c r="CN76" s="1">
        <v>10568.796774193501</v>
      </c>
      <c r="CO76" s="1">
        <v>11164.3129032258</v>
      </c>
      <c r="CP76" s="1">
        <v>46.125</v>
      </c>
      <c r="CQ76" s="1">
        <v>47.7398387096774</v>
      </c>
      <c r="CR76" s="1">
        <v>46.512</v>
      </c>
      <c r="CS76" s="1">
        <v>48.070129032258002</v>
      </c>
      <c r="CT76" s="1">
        <v>48.436999999999998</v>
      </c>
      <c r="CU76" s="1">
        <v>1255.49322580645</v>
      </c>
      <c r="CV76" s="1">
        <v>139.50645161290299</v>
      </c>
      <c r="CW76" s="1">
        <v>0</v>
      </c>
      <c r="CX76" s="1">
        <v>229.40000009536701</v>
      </c>
      <c r="CY76" s="1">
        <v>0</v>
      </c>
      <c r="CZ76" s="1">
        <v>757.00656000000004</v>
      </c>
      <c r="DA76" s="1">
        <v>-40.926846101016601</v>
      </c>
      <c r="DB76" s="1">
        <v>-546.37692223157899</v>
      </c>
      <c r="DC76" s="1">
        <v>10562.727999999999</v>
      </c>
      <c r="DD76" s="1">
        <v>15</v>
      </c>
      <c r="DE76" s="1">
        <v>1607554398.0999999</v>
      </c>
      <c r="DF76" s="1" t="s">
        <v>548</v>
      </c>
      <c r="DG76" s="1">
        <v>1607554381.5999999</v>
      </c>
      <c r="DH76" s="1">
        <v>1607554398.0999999</v>
      </c>
      <c r="DI76" s="1">
        <v>14</v>
      </c>
      <c r="DJ76" s="1">
        <v>0.112</v>
      </c>
      <c r="DK76" s="1">
        <v>-8.0000000000000002E-3</v>
      </c>
      <c r="DL76" s="1">
        <v>2.4359999999999999</v>
      </c>
      <c r="DM76" s="1">
        <v>6.0000000000000001E-3</v>
      </c>
      <c r="DN76" s="1">
        <v>400</v>
      </c>
      <c r="DO76" s="1">
        <v>0</v>
      </c>
      <c r="DP76" s="1">
        <v>0.14000000000000001</v>
      </c>
      <c r="DQ76" s="1">
        <v>0.02</v>
      </c>
      <c r="DR76" s="1">
        <v>7.7312991596551903</v>
      </c>
      <c r="DS76" s="1">
        <v>-0.971040741779434</v>
      </c>
      <c r="DT76" s="1">
        <v>7.5729529849133406E-2</v>
      </c>
      <c r="DU76" s="1">
        <v>0</v>
      </c>
      <c r="DV76" s="1">
        <v>-11.2079566666667</v>
      </c>
      <c r="DW76" s="1">
        <v>1.45163159065629</v>
      </c>
      <c r="DX76" s="1">
        <v>0.109406781274695</v>
      </c>
      <c r="DY76" s="1">
        <v>0</v>
      </c>
      <c r="DZ76" s="1">
        <v>4.9725276666666698</v>
      </c>
      <c r="EA76" s="1">
        <v>-0.87035933259176401</v>
      </c>
      <c r="EB76" s="1">
        <v>6.2780627409168899E-2</v>
      </c>
      <c r="EC76" s="1">
        <v>0</v>
      </c>
      <c r="ED76" s="1">
        <v>0</v>
      </c>
      <c r="EE76" s="1">
        <v>3</v>
      </c>
      <c r="EF76" s="1" t="s">
        <v>283</v>
      </c>
      <c r="EG76" s="1">
        <v>100</v>
      </c>
      <c r="EH76" s="1">
        <v>100</v>
      </c>
      <c r="EI76" s="1">
        <v>2.4359999999999999</v>
      </c>
      <c r="EJ76" s="1">
        <v>6.0000000000000001E-3</v>
      </c>
      <c r="EK76" s="1">
        <v>2.3238999999999801</v>
      </c>
      <c r="EL76" s="1">
        <v>0</v>
      </c>
      <c r="EM76" s="1">
        <v>0</v>
      </c>
      <c r="EN76" s="1">
        <v>0</v>
      </c>
      <c r="EO76" s="1">
        <v>1.403425E-2</v>
      </c>
      <c r="EP76" s="1">
        <v>0</v>
      </c>
      <c r="EQ76" s="1">
        <v>0</v>
      </c>
      <c r="ER76" s="1">
        <v>0</v>
      </c>
      <c r="ES76" s="1">
        <v>-1</v>
      </c>
      <c r="ET76" s="1">
        <v>-1</v>
      </c>
      <c r="EU76" s="1">
        <v>-1</v>
      </c>
      <c r="EV76" s="1">
        <v>-1</v>
      </c>
      <c r="EW76" s="1">
        <v>10.5</v>
      </c>
      <c r="EX76" s="1">
        <v>10.6</v>
      </c>
      <c r="EY76" s="1">
        <v>2</v>
      </c>
      <c r="EZ76" s="1">
        <v>425.63</v>
      </c>
      <c r="FA76" s="1">
        <v>501.84699999999998</v>
      </c>
      <c r="FB76" s="1">
        <v>35.391800000000003</v>
      </c>
      <c r="FC76" s="1">
        <v>33.578099999999999</v>
      </c>
      <c r="FD76" s="1">
        <v>30.0002</v>
      </c>
      <c r="FE76" s="1">
        <v>33.191800000000001</v>
      </c>
      <c r="FF76" s="1">
        <v>33.215600000000002</v>
      </c>
      <c r="FG76" s="1">
        <v>20.610099999999999</v>
      </c>
      <c r="FH76" s="1">
        <v>100</v>
      </c>
      <c r="FI76" s="1">
        <v>0</v>
      </c>
      <c r="FJ76" s="1">
        <v>-999.9</v>
      </c>
      <c r="FK76" s="1">
        <v>400</v>
      </c>
      <c r="FL76" s="1">
        <v>63.4848</v>
      </c>
      <c r="FM76" s="1">
        <v>101.065</v>
      </c>
      <c r="FN76" s="1">
        <v>100.39400000000001</v>
      </c>
    </row>
    <row r="77" spans="1:170" ht="15.75" customHeight="1" x14ac:dyDescent="0.25">
      <c r="A77" s="1">
        <v>61</v>
      </c>
      <c r="B77" s="1">
        <v>1607554629.5999999</v>
      </c>
      <c r="C77" s="1">
        <v>13572.5999999046</v>
      </c>
      <c r="D77" s="1" t="s">
        <v>549</v>
      </c>
      <c r="E77" s="1" t="s">
        <v>550</v>
      </c>
      <c r="F77" s="1" t="s">
        <v>551</v>
      </c>
      <c r="G77" s="1" t="s">
        <v>413</v>
      </c>
      <c r="H77" s="1">
        <v>1607554621.5999999</v>
      </c>
      <c r="I77" s="1">
        <f t="shared" si="0"/>
        <v>2.3855958728356006E-3</v>
      </c>
      <c r="J77" s="1">
        <f t="shared" si="1"/>
        <v>5.2600283132506549</v>
      </c>
      <c r="K77" s="1">
        <f t="shared" si="2"/>
        <v>392.557677419355</v>
      </c>
      <c r="L77" s="1">
        <f t="shared" si="3"/>
        <v>155.04927376197131</v>
      </c>
      <c r="M77" s="1">
        <f t="shared" si="4"/>
        <v>15.74497699757776</v>
      </c>
      <c r="N77" s="1">
        <f t="shared" si="5"/>
        <v>39.863531451807759</v>
      </c>
      <c r="O77" s="1">
        <f t="shared" si="6"/>
        <v>4.0091908384608174E-2</v>
      </c>
      <c r="P77" s="1">
        <f t="shared" si="7"/>
        <v>2.955283507499074</v>
      </c>
      <c r="Q77" s="1">
        <f t="shared" si="8"/>
        <v>3.9792183719018222E-2</v>
      </c>
      <c r="R77" s="1">
        <f t="shared" si="9"/>
        <v>2.4896856968134283E-2</v>
      </c>
      <c r="S77" s="1">
        <f t="shared" si="10"/>
        <v>231.28409637135346</v>
      </c>
      <c r="T77" s="1">
        <f t="shared" si="11"/>
        <v>37.376714069649438</v>
      </c>
      <c r="U77" s="1">
        <f t="shared" si="12"/>
        <v>36.715770967741904</v>
      </c>
      <c r="V77" s="1">
        <f t="shared" si="13"/>
        <v>6.2077212077130408</v>
      </c>
      <c r="W77" s="1">
        <f t="shared" si="14"/>
        <v>5.099064528861903</v>
      </c>
      <c r="X77" s="1">
        <f t="shared" si="15"/>
        <v>0.31529872358574229</v>
      </c>
      <c r="Y77" s="1">
        <f t="shared" si="16"/>
        <v>6.1834621193961645</v>
      </c>
      <c r="Z77" s="1">
        <f t="shared" si="17"/>
        <v>5.8924224841272981</v>
      </c>
      <c r="AA77" s="1">
        <f t="shared" si="18"/>
        <v>-105.20477799204998</v>
      </c>
      <c r="AB77" s="1">
        <f t="shared" si="19"/>
        <v>-11.403061931452367</v>
      </c>
      <c r="AC77" s="1">
        <f t="shared" si="20"/>
        <v>-0.91595251690435586</v>
      </c>
      <c r="AD77" s="1">
        <f t="shared" si="21"/>
        <v>113.76030393094675</v>
      </c>
      <c r="AE77" s="1">
        <v>15</v>
      </c>
      <c r="AF77" s="1">
        <v>3</v>
      </c>
      <c r="AG77" s="1">
        <f t="shared" si="22"/>
        <v>1</v>
      </c>
      <c r="AH77" s="1">
        <f t="shared" si="23"/>
        <v>0</v>
      </c>
      <c r="AI77" s="1">
        <f t="shared" si="24"/>
        <v>51985.024472473284</v>
      </c>
      <c r="AJ77" s="1" t="s">
        <v>263</v>
      </c>
      <c r="AK77" s="1">
        <v>715.47692307692296</v>
      </c>
      <c r="AL77" s="1">
        <v>3262.08</v>
      </c>
      <c r="AM77" s="1">
        <f t="shared" si="25"/>
        <v>2546.603076923077</v>
      </c>
      <c r="AN77" s="1">
        <f t="shared" si="26"/>
        <v>0.78066849277855754</v>
      </c>
      <c r="AO77" s="1">
        <v>-0.57774747981622299</v>
      </c>
      <c r="AP77" s="1" t="s">
        <v>552</v>
      </c>
      <c r="AQ77" s="1">
        <v>813.76004</v>
      </c>
      <c r="AR77" s="1">
        <v>1034.52</v>
      </c>
      <c r="AS77" s="1">
        <f t="shared" si="27"/>
        <v>0.21339361249661681</v>
      </c>
      <c r="AT77" s="1">
        <v>0.5</v>
      </c>
      <c r="AU77" s="1">
        <f t="shared" si="28"/>
        <v>1180.1499212081924</v>
      </c>
      <c r="AV77" s="1">
        <f t="shared" si="29"/>
        <v>5.2600283132506549</v>
      </c>
      <c r="AW77" s="1">
        <f t="shared" si="30"/>
        <v>125.91822748710693</v>
      </c>
      <c r="AX77" s="1">
        <f t="shared" si="31"/>
        <v>0.39850365386846076</v>
      </c>
      <c r="AY77" s="1">
        <f t="shared" si="32"/>
        <v>4.9466391414833008E-3</v>
      </c>
      <c r="AZ77" s="1">
        <f t="shared" si="33"/>
        <v>2.1532304837025866</v>
      </c>
      <c r="BA77" s="1" t="s">
        <v>553</v>
      </c>
      <c r="BB77" s="1">
        <v>622.26</v>
      </c>
      <c r="BC77" s="1">
        <f t="shared" si="34"/>
        <v>412.26</v>
      </c>
      <c r="BD77" s="1">
        <f t="shared" si="35"/>
        <v>0.53548721680492883</v>
      </c>
      <c r="BE77" s="1">
        <f t="shared" si="36"/>
        <v>0.8438302611541697</v>
      </c>
      <c r="BF77" s="1">
        <f t="shared" si="37"/>
        <v>0.69194405385334967</v>
      </c>
      <c r="BG77" s="1">
        <f t="shared" si="38"/>
        <v>0.87471817661173978</v>
      </c>
      <c r="BH77" s="1">
        <f t="shared" si="39"/>
        <v>1399.9583870967699</v>
      </c>
      <c r="BI77" s="1">
        <f t="shared" si="40"/>
        <v>1180.1499212081924</v>
      </c>
      <c r="BJ77" s="1">
        <f t="shared" si="41"/>
        <v>0.84298928602841139</v>
      </c>
      <c r="BK77" s="1">
        <f t="shared" si="42"/>
        <v>0.19597857205682279</v>
      </c>
      <c r="BL77" s="1">
        <v>6</v>
      </c>
      <c r="BM77" s="1">
        <v>0.5</v>
      </c>
      <c r="BN77" s="1" t="s">
        <v>266</v>
      </c>
      <c r="BO77" s="1">
        <v>2</v>
      </c>
      <c r="BP77" s="1">
        <v>1607554621.5999999</v>
      </c>
      <c r="BQ77" s="1">
        <v>392.557677419355</v>
      </c>
      <c r="BR77" s="1">
        <v>399.993258064516</v>
      </c>
      <c r="BS77" s="1">
        <v>3.1049164516129002</v>
      </c>
      <c r="BT77" s="1">
        <v>0.25117974193548398</v>
      </c>
      <c r="BU77" s="1">
        <v>390.12158064516098</v>
      </c>
      <c r="BV77" s="1">
        <v>3.0990567741935502</v>
      </c>
      <c r="BW77" s="1">
        <v>500.01574193548402</v>
      </c>
      <c r="BX77" s="1">
        <v>101.448225806452</v>
      </c>
      <c r="BY77" s="1">
        <v>9.9989258064516098E-2</v>
      </c>
      <c r="BZ77" s="1">
        <v>36.644199999999998</v>
      </c>
      <c r="CA77" s="1">
        <v>36.715770967741904</v>
      </c>
      <c r="CB77" s="1">
        <v>999.9</v>
      </c>
      <c r="CC77" s="1">
        <v>0</v>
      </c>
      <c r="CD77" s="1">
        <v>0</v>
      </c>
      <c r="CE77" s="1">
        <v>10002.575806451599</v>
      </c>
      <c r="CF77" s="1">
        <v>0</v>
      </c>
      <c r="CG77" s="1">
        <v>218.95954838709699</v>
      </c>
      <c r="CH77" s="1">
        <v>1399.9583870967699</v>
      </c>
      <c r="CI77" s="1">
        <v>0.90000006451612902</v>
      </c>
      <c r="CJ77" s="1">
        <v>9.9999877419354899E-2</v>
      </c>
      <c r="CK77" s="1">
        <v>0</v>
      </c>
      <c r="CL77" s="1">
        <v>817.61296774193499</v>
      </c>
      <c r="CM77" s="1">
        <v>4.9993800000000004</v>
      </c>
      <c r="CN77" s="1">
        <v>11450.825806451599</v>
      </c>
      <c r="CO77" s="1">
        <v>11163.9935483871</v>
      </c>
      <c r="CP77" s="1">
        <v>46.366870967741903</v>
      </c>
      <c r="CQ77" s="1">
        <v>47.8546774193548</v>
      </c>
      <c r="CR77" s="1">
        <v>46.723580645161299</v>
      </c>
      <c r="CS77" s="1">
        <v>48.231709677419403</v>
      </c>
      <c r="CT77" s="1">
        <v>48.625</v>
      </c>
      <c r="CU77" s="1">
        <v>1255.46258064516</v>
      </c>
      <c r="CV77" s="1">
        <v>139.49580645161299</v>
      </c>
      <c r="CW77" s="1">
        <v>0</v>
      </c>
      <c r="CX77" s="1">
        <v>120.60000014305101</v>
      </c>
      <c r="CY77" s="1">
        <v>0</v>
      </c>
      <c r="CZ77" s="1">
        <v>813.76004</v>
      </c>
      <c r="DA77" s="1">
        <v>-292.063846145745</v>
      </c>
      <c r="DB77" s="1">
        <v>-4002.2000000324001</v>
      </c>
      <c r="DC77" s="1">
        <v>11398.124</v>
      </c>
      <c r="DD77" s="1">
        <v>15</v>
      </c>
      <c r="DE77" s="1">
        <v>1607554398.0999999</v>
      </c>
      <c r="DF77" s="1" t="s">
        <v>548</v>
      </c>
      <c r="DG77" s="1">
        <v>1607554381.5999999</v>
      </c>
      <c r="DH77" s="1">
        <v>1607554398.0999999</v>
      </c>
      <c r="DI77" s="1">
        <v>14</v>
      </c>
      <c r="DJ77" s="1">
        <v>0.112</v>
      </c>
      <c r="DK77" s="1">
        <v>-8.0000000000000002E-3</v>
      </c>
      <c r="DL77" s="1">
        <v>2.4359999999999999</v>
      </c>
      <c r="DM77" s="1">
        <v>6.0000000000000001E-3</v>
      </c>
      <c r="DN77" s="1">
        <v>400</v>
      </c>
      <c r="DO77" s="1">
        <v>0</v>
      </c>
      <c r="DP77" s="1">
        <v>0.14000000000000001</v>
      </c>
      <c r="DQ77" s="1">
        <v>0.02</v>
      </c>
      <c r="DR77" s="1">
        <v>5.25760565615745</v>
      </c>
      <c r="DS77" s="1">
        <v>0.58374474935684795</v>
      </c>
      <c r="DT77" s="1">
        <v>5.2677024108527697E-2</v>
      </c>
      <c r="DU77" s="1">
        <v>0</v>
      </c>
      <c r="DV77" s="1">
        <v>-7.4383613333333303</v>
      </c>
      <c r="DW77" s="1">
        <v>-0.46106322580647602</v>
      </c>
      <c r="DX77" s="1">
        <v>4.9457116423108301E-2</v>
      </c>
      <c r="DY77" s="1">
        <v>0</v>
      </c>
      <c r="DZ77" s="1">
        <v>2.8512363333333299</v>
      </c>
      <c r="EA77" s="1">
        <v>-0.54260743047830895</v>
      </c>
      <c r="EB77" s="1">
        <v>3.9215325786681299E-2</v>
      </c>
      <c r="EC77" s="1">
        <v>0</v>
      </c>
      <c r="ED77" s="1">
        <v>0</v>
      </c>
      <c r="EE77" s="1">
        <v>3</v>
      </c>
      <c r="EF77" s="1" t="s">
        <v>283</v>
      </c>
      <c r="EG77" s="1">
        <v>100</v>
      </c>
      <c r="EH77" s="1">
        <v>100</v>
      </c>
      <c r="EI77" s="1">
        <v>2.4369999999999998</v>
      </c>
      <c r="EJ77" s="1">
        <v>5.8999999999999999E-3</v>
      </c>
      <c r="EK77" s="1">
        <v>2.4361904761905699</v>
      </c>
      <c r="EL77" s="1">
        <v>0</v>
      </c>
      <c r="EM77" s="1">
        <v>0</v>
      </c>
      <c r="EN77" s="1">
        <v>0</v>
      </c>
      <c r="EO77" s="1">
        <v>5.8588499999999996E-3</v>
      </c>
      <c r="EP77" s="1">
        <v>0</v>
      </c>
      <c r="EQ77" s="1">
        <v>0</v>
      </c>
      <c r="ER77" s="1">
        <v>0</v>
      </c>
      <c r="ES77" s="1">
        <v>-1</v>
      </c>
      <c r="ET77" s="1">
        <v>-1</v>
      </c>
      <c r="EU77" s="1">
        <v>-1</v>
      </c>
      <c r="EV77" s="1">
        <v>-1</v>
      </c>
      <c r="EW77" s="1">
        <v>4.0999999999999996</v>
      </c>
      <c r="EX77" s="1">
        <v>3.9</v>
      </c>
      <c r="EY77" s="1">
        <v>2</v>
      </c>
      <c r="EZ77" s="1">
        <v>462.935</v>
      </c>
      <c r="FA77" s="1">
        <v>501.06799999999998</v>
      </c>
      <c r="FB77" s="1">
        <v>35.548400000000001</v>
      </c>
      <c r="FC77" s="1">
        <v>33.686799999999998</v>
      </c>
      <c r="FD77" s="1">
        <v>30.0001</v>
      </c>
      <c r="FE77" s="1">
        <v>33.299599999999998</v>
      </c>
      <c r="FF77" s="1">
        <v>33.327100000000002</v>
      </c>
      <c r="FG77" s="1">
        <v>20.603100000000001</v>
      </c>
      <c r="FH77" s="1">
        <v>100</v>
      </c>
      <c r="FI77" s="1">
        <v>0</v>
      </c>
      <c r="FJ77" s="1">
        <v>-999.9</v>
      </c>
      <c r="FK77" s="1">
        <v>400</v>
      </c>
      <c r="FL77" s="1">
        <v>63.4848</v>
      </c>
      <c r="FM77" s="1">
        <v>101.047</v>
      </c>
      <c r="FN77" s="1">
        <v>100.376</v>
      </c>
    </row>
    <row r="78" spans="1:170" ht="15.75" customHeight="1" x14ac:dyDescent="0.25">
      <c r="A78" s="1">
        <v>62</v>
      </c>
      <c r="B78" s="1">
        <v>1607554811.5999999</v>
      </c>
      <c r="C78" s="1">
        <v>13754.5999999046</v>
      </c>
      <c r="D78" s="1" t="s">
        <v>554</v>
      </c>
      <c r="E78" s="1" t="s">
        <v>555</v>
      </c>
      <c r="F78" s="1" t="s">
        <v>551</v>
      </c>
      <c r="G78" s="1" t="s">
        <v>413</v>
      </c>
      <c r="H78" s="1">
        <v>1607554803.8499999</v>
      </c>
      <c r="I78" s="1">
        <f t="shared" si="0"/>
        <v>2.3610672285331751E-3</v>
      </c>
      <c r="J78" s="1">
        <f t="shared" si="1"/>
        <v>5.3528225427561846</v>
      </c>
      <c r="K78" s="1">
        <f t="shared" si="2"/>
        <v>392.46859999999998</v>
      </c>
      <c r="L78" s="1">
        <f t="shared" si="3"/>
        <v>147.35719611027326</v>
      </c>
      <c r="M78" s="1">
        <f t="shared" si="4"/>
        <v>14.96312775858539</v>
      </c>
      <c r="N78" s="1">
        <f t="shared" si="5"/>
        <v>39.852534915488462</v>
      </c>
      <c r="O78" s="1">
        <f t="shared" si="6"/>
        <v>3.9348695839282528E-2</v>
      </c>
      <c r="P78" s="1">
        <f t="shared" si="7"/>
        <v>2.9565939466079696</v>
      </c>
      <c r="Q78" s="1">
        <f t="shared" si="8"/>
        <v>3.906006438434325E-2</v>
      </c>
      <c r="R78" s="1">
        <f t="shared" si="9"/>
        <v>2.4438295998694022E-2</v>
      </c>
      <c r="S78" s="1">
        <f t="shared" si="10"/>
        <v>231.28929590831055</v>
      </c>
      <c r="T78" s="1">
        <f t="shared" si="11"/>
        <v>37.512829944209074</v>
      </c>
      <c r="U78" s="1">
        <f t="shared" si="12"/>
        <v>36.846453333333301</v>
      </c>
      <c r="V78" s="1">
        <f t="shared" si="13"/>
        <v>6.2522294594137104</v>
      </c>
      <c r="W78" s="1">
        <f t="shared" si="14"/>
        <v>5.0203519996458761</v>
      </c>
      <c r="X78" s="1">
        <f t="shared" si="15"/>
        <v>0.31264975361291003</v>
      </c>
      <c r="Y78" s="1">
        <f t="shared" si="16"/>
        <v>6.2276460621678247</v>
      </c>
      <c r="Z78" s="1">
        <f t="shared" si="17"/>
        <v>5.9395797058008002</v>
      </c>
      <c r="AA78" s="1">
        <f t="shared" si="18"/>
        <v>-104.12306477831302</v>
      </c>
      <c r="AB78" s="1">
        <f t="shared" si="19"/>
        <v>-11.489255956593992</v>
      </c>
      <c r="AC78" s="1">
        <f t="shared" si="20"/>
        <v>-0.92363305802427753</v>
      </c>
      <c r="AD78" s="1">
        <f t="shared" si="21"/>
        <v>114.75334211537925</v>
      </c>
      <c r="AE78" s="1">
        <v>0</v>
      </c>
      <c r="AF78" s="1">
        <v>0</v>
      </c>
      <c r="AG78" s="1">
        <f t="shared" si="22"/>
        <v>1</v>
      </c>
      <c r="AH78" s="1">
        <f t="shared" si="23"/>
        <v>0</v>
      </c>
      <c r="AI78" s="1">
        <f t="shared" si="24"/>
        <v>52000.140653449191</v>
      </c>
      <c r="AJ78" s="1" t="s">
        <v>263</v>
      </c>
      <c r="AK78" s="1">
        <v>715.47692307692296</v>
      </c>
      <c r="AL78" s="1">
        <v>3262.08</v>
      </c>
      <c r="AM78" s="1">
        <f t="shared" si="25"/>
        <v>2546.603076923077</v>
      </c>
      <c r="AN78" s="1">
        <f t="shared" si="26"/>
        <v>0.78066849277855754</v>
      </c>
      <c r="AO78" s="1">
        <v>-0.57774747981622299</v>
      </c>
      <c r="AP78" s="1" t="s">
        <v>556</v>
      </c>
      <c r="AQ78" s="1">
        <v>769.08307692307699</v>
      </c>
      <c r="AR78" s="1">
        <v>1000.69</v>
      </c>
      <c r="AS78" s="1">
        <f t="shared" si="27"/>
        <v>0.2314472244920236</v>
      </c>
      <c r="AT78" s="1">
        <v>0.5</v>
      </c>
      <c r="AU78" s="1">
        <f t="shared" si="28"/>
        <v>1180.1740408920346</v>
      </c>
      <c r="AV78" s="1">
        <f t="shared" si="29"/>
        <v>5.3528225427561846</v>
      </c>
      <c r="AW78" s="1">
        <f t="shared" si="30"/>
        <v>136.57400309099867</v>
      </c>
      <c r="AX78" s="1">
        <f t="shared" si="31"/>
        <v>0.41023693651380555</v>
      </c>
      <c r="AY78" s="1">
        <f t="shared" si="32"/>
        <v>5.0251656256477106E-3</v>
      </c>
      <c r="AZ78" s="1">
        <f t="shared" si="33"/>
        <v>2.2598307168054039</v>
      </c>
      <c r="BA78" s="1" t="s">
        <v>557</v>
      </c>
      <c r="BB78" s="1">
        <v>590.16999999999996</v>
      </c>
      <c r="BC78" s="1">
        <f t="shared" si="34"/>
        <v>410.5200000000001</v>
      </c>
      <c r="BD78" s="1">
        <f t="shared" si="35"/>
        <v>0.56417938974209059</v>
      </c>
      <c r="BE78" s="1">
        <f t="shared" si="36"/>
        <v>0.84635710035143397</v>
      </c>
      <c r="BF78" s="1">
        <f t="shared" si="37"/>
        <v>0.81204875167553492</v>
      </c>
      <c r="BG78" s="1">
        <f t="shared" si="38"/>
        <v>0.88800253973317089</v>
      </c>
      <c r="BH78" s="1">
        <f t="shared" si="39"/>
        <v>1399.9866666666701</v>
      </c>
      <c r="BI78" s="1">
        <f t="shared" si="40"/>
        <v>1180.1740408920346</v>
      </c>
      <c r="BJ78" s="1">
        <f t="shared" si="41"/>
        <v>0.84298948625132031</v>
      </c>
      <c r="BK78" s="1">
        <f t="shared" si="42"/>
        <v>0.19597897250264082</v>
      </c>
      <c r="BL78" s="1">
        <v>6</v>
      </c>
      <c r="BM78" s="1">
        <v>0.5</v>
      </c>
      <c r="BN78" s="1" t="s">
        <v>266</v>
      </c>
      <c r="BO78" s="1">
        <v>2</v>
      </c>
      <c r="BP78" s="1">
        <v>1607554803.8499999</v>
      </c>
      <c r="BQ78" s="1">
        <v>392.46859999999998</v>
      </c>
      <c r="BR78" s="1">
        <v>400.00380000000001</v>
      </c>
      <c r="BS78" s="1">
        <v>3.07898133333333</v>
      </c>
      <c r="BT78" s="1">
        <v>0.25448453333333299</v>
      </c>
      <c r="BU78" s="1">
        <v>390.03243333333302</v>
      </c>
      <c r="BV78" s="1">
        <v>3.0731233333333301</v>
      </c>
      <c r="BW78" s="1">
        <v>500.01066666666702</v>
      </c>
      <c r="BX78" s="1">
        <v>101.44329999999999</v>
      </c>
      <c r="BY78" s="1">
        <v>9.9944263333333394E-2</v>
      </c>
      <c r="BZ78" s="1">
        <v>36.774373333333301</v>
      </c>
      <c r="CA78" s="1">
        <v>36.846453333333301</v>
      </c>
      <c r="CB78" s="1">
        <v>999.9</v>
      </c>
      <c r="CC78" s="1">
        <v>0</v>
      </c>
      <c r="CD78" s="1">
        <v>0</v>
      </c>
      <c r="CE78" s="1">
        <v>10010.502</v>
      </c>
      <c r="CF78" s="1">
        <v>0</v>
      </c>
      <c r="CG78" s="1">
        <v>245.28983333333301</v>
      </c>
      <c r="CH78" s="1">
        <v>1399.9866666666701</v>
      </c>
      <c r="CI78" s="1">
        <v>0.89999573333333305</v>
      </c>
      <c r="CJ78" s="1">
        <v>0.10000428</v>
      </c>
      <c r="CK78" s="1">
        <v>0</v>
      </c>
      <c r="CL78" s="1">
        <v>769.08299999999997</v>
      </c>
      <c r="CM78" s="1">
        <v>4.9993800000000004</v>
      </c>
      <c r="CN78" s="1">
        <v>10823.7833333333</v>
      </c>
      <c r="CO78" s="1">
        <v>11164.22</v>
      </c>
      <c r="CP78" s="1">
        <v>46.375</v>
      </c>
      <c r="CQ78" s="1">
        <v>47.875</v>
      </c>
      <c r="CR78" s="1">
        <v>46.75</v>
      </c>
      <c r="CS78" s="1">
        <v>48.2582666666667</v>
      </c>
      <c r="CT78" s="1">
        <v>48.686999999999998</v>
      </c>
      <c r="CU78" s="1">
        <v>1255.482</v>
      </c>
      <c r="CV78" s="1">
        <v>139.50833333333301</v>
      </c>
      <c r="CW78" s="1">
        <v>0</v>
      </c>
      <c r="CX78" s="1">
        <v>180.90000009536701</v>
      </c>
      <c r="CY78" s="1">
        <v>0</v>
      </c>
      <c r="CZ78" s="1">
        <v>769.08307692307699</v>
      </c>
      <c r="DA78" s="1">
        <v>-44.112341826856401</v>
      </c>
      <c r="DB78" s="1">
        <v>-601.75384534588898</v>
      </c>
      <c r="DC78" s="1">
        <v>10823.973076923099</v>
      </c>
      <c r="DD78" s="1">
        <v>15</v>
      </c>
      <c r="DE78" s="1">
        <v>1607554398.0999999</v>
      </c>
      <c r="DF78" s="1" t="s">
        <v>548</v>
      </c>
      <c r="DG78" s="1">
        <v>1607554381.5999999</v>
      </c>
      <c r="DH78" s="1">
        <v>1607554398.0999999</v>
      </c>
      <c r="DI78" s="1">
        <v>14</v>
      </c>
      <c r="DJ78" s="1">
        <v>0.112</v>
      </c>
      <c r="DK78" s="1">
        <v>-8.0000000000000002E-3</v>
      </c>
      <c r="DL78" s="1">
        <v>2.4359999999999999</v>
      </c>
      <c r="DM78" s="1">
        <v>6.0000000000000001E-3</v>
      </c>
      <c r="DN78" s="1">
        <v>400</v>
      </c>
      <c r="DO78" s="1">
        <v>0</v>
      </c>
      <c r="DP78" s="1">
        <v>0.14000000000000001</v>
      </c>
      <c r="DQ78" s="1">
        <v>0.02</v>
      </c>
      <c r="DR78" s="1">
        <v>5.35866275812152</v>
      </c>
      <c r="DS78" s="1">
        <v>-0.44318512748699301</v>
      </c>
      <c r="DT78" s="1">
        <v>4.33648141025023E-2</v>
      </c>
      <c r="DU78" s="1">
        <v>1</v>
      </c>
      <c r="DV78" s="1">
        <v>-7.5353556666666703</v>
      </c>
      <c r="DW78" s="1">
        <v>0.82971150166851204</v>
      </c>
      <c r="DX78" s="1">
        <v>6.9680851539158303E-2</v>
      </c>
      <c r="DY78" s="1">
        <v>0</v>
      </c>
      <c r="DZ78" s="1">
        <v>2.8244963333333302</v>
      </c>
      <c r="EA78" s="1">
        <v>-0.291477196885436</v>
      </c>
      <c r="EB78" s="1">
        <v>2.1027298841162601E-2</v>
      </c>
      <c r="EC78" s="1">
        <v>0</v>
      </c>
      <c r="ED78" s="1">
        <v>1</v>
      </c>
      <c r="EE78" s="1">
        <v>3</v>
      </c>
      <c r="EF78" s="1" t="s">
        <v>268</v>
      </c>
      <c r="EG78" s="1">
        <v>100</v>
      </c>
      <c r="EH78" s="1">
        <v>100</v>
      </c>
      <c r="EI78" s="1">
        <v>2.4359999999999999</v>
      </c>
      <c r="EJ78" s="1">
        <v>5.8999999999999999E-3</v>
      </c>
      <c r="EK78" s="1">
        <v>2.4361904761905699</v>
      </c>
      <c r="EL78" s="1">
        <v>0</v>
      </c>
      <c r="EM78" s="1">
        <v>0</v>
      </c>
      <c r="EN78" s="1">
        <v>0</v>
      </c>
      <c r="EO78" s="1">
        <v>5.8588499999999996E-3</v>
      </c>
      <c r="EP78" s="1">
        <v>0</v>
      </c>
      <c r="EQ78" s="1">
        <v>0</v>
      </c>
      <c r="ER78" s="1">
        <v>0</v>
      </c>
      <c r="ES78" s="1">
        <v>-1</v>
      </c>
      <c r="ET78" s="1">
        <v>-1</v>
      </c>
      <c r="EU78" s="1">
        <v>-1</v>
      </c>
      <c r="EV78" s="1">
        <v>-1</v>
      </c>
      <c r="EW78" s="1">
        <v>7.2</v>
      </c>
      <c r="EX78" s="1">
        <v>6.9</v>
      </c>
      <c r="EY78" s="1">
        <v>2</v>
      </c>
      <c r="EZ78" s="1">
        <v>486.262</v>
      </c>
      <c r="FA78" s="1">
        <v>500.36799999999999</v>
      </c>
      <c r="FB78" s="1">
        <v>35.648899999999998</v>
      </c>
      <c r="FC78" s="1">
        <v>33.768599999999999</v>
      </c>
      <c r="FD78" s="1">
        <v>30.000299999999999</v>
      </c>
      <c r="FE78" s="1">
        <v>33.377400000000002</v>
      </c>
      <c r="FF78" s="1">
        <v>33.408000000000001</v>
      </c>
      <c r="FG78" s="1">
        <v>20.6036</v>
      </c>
      <c r="FH78" s="1">
        <v>100</v>
      </c>
      <c r="FI78" s="1">
        <v>0</v>
      </c>
      <c r="FJ78" s="1">
        <v>-999.9</v>
      </c>
      <c r="FK78" s="1">
        <v>400</v>
      </c>
      <c r="FL78" s="1">
        <v>63.4848</v>
      </c>
      <c r="FM78" s="1">
        <v>101.033</v>
      </c>
      <c r="FN78" s="1">
        <v>100.36499999999999</v>
      </c>
    </row>
    <row r="79" spans="1:170" ht="15.75" customHeight="1" x14ac:dyDescent="0.25">
      <c r="A79" s="1">
        <v>63</v>
      </c>
      <c r="B79" s="1">
        <v>1607554985.5999999</v>
      </c>
      <c r="C79" s="1">
        <v>13928.5999999046</v>
      </c>
      <c r="D79" s="1" t="s">
        <v>558</v>
      </c>
      <c r="E79" s="1" t="s">
        <v>559</v>
      </c>
      <c r="F79" s="1" t="s">
        <v>514</v>
      </c>
      <c r="G79" s="1" t="s">
        <v>287</v>
      </c>
      <c r="H79" s="1">
        <v>1607554977.5999999</v>
      </c>
      <c r="I79" s="1">
        <f t="shared" si="0"/>
        <v>4.6220713815177199E-4</v>
      </c>
      <c r="J79" s="1">
        <f t="shared" si="1"/>
        <v>-4.5796087317129294E-2</v>
      </c>
      <c r="K79" s="1">
        <f t="shared" si="2"/>
        <v>399.83296774193502</v>
      </c>
      <c r="L79" s="1">
        <f t="shared" si="3"/>
        <v>370.31589825889688</v>
      </c>
      <c r="M79" s="1">
        <f t="shared" si="4"/>
        <v>37.601751718216327</v>
      </c>
      <c r="N79" s="1">
        <f t="shared" si="5"/>
        <v>40.598905022648822</v>
      </c>
      <c r="O79" s="1">
        <f t="shared" si="6"/>
        <v>7.1736477709636636E-3</v>
      </c>
      <c r="P79" s="1">
        <f t="shared" si="7"/>
        <v>2.9557759707082374</v>
      </c>
      <c r="Q79" s="1">
        <f t="shared" si="8"/>
        <v>7.1639893936850186E-3</v>
      </c>
      <c r="R79" s="1">
        <f t="shared" si="9"/>
        <v>4.4783600354151246E-3</v>
      </c>
      <c r="S79" s="1">
        <f t="shared" si="10"/>
        <v>231.29235961860653</v>
      </c>
      <c r="T79" s="1">
        <f t="shared" si="11"/>
        <v>38.065588441985135</v>
      </c>
      <c r="U79" s="1">
        <f t="shared" si="12"/>
        <v>37.342658064516101</v>
      </c>
      <c r="V79" s="1">
        <f t="shared" si="13"/>
        <v>6.4237618187778454</v>
      </c>
      <c r="W79" s="1">
        <f t="shared" si="14"/>
        <v>1.3199422970509305</v>
      </c>
      <c r="X79" s="1">
        <f t="shared" si="15"/>
        <v>8.2499342177270701E-2</v>
      </c>
      <c r="Y79" s="1">
        <f t="shared" si="16"/>
        <v>6.2502233894310475</v>
      </c>
      <c r="Z79" s="1">
        <f t="shared" si="17"/>
        <v>6.3412624766005745</v>
      </c>
      <c r="AA79" s="1">
        <f t="shared" si="18"/>
        <v>-20.383334792493145</v>
      </c>
      <c r="AB79" s="1">
        <f t="shared" si="19"/>
        <v>-80.006937567764552</v>
      </c>
      <c r="AC79" s="1">
        <f t="shared" si="20"/>
        <v>-6.4511585025155185</v>
      </c>
      <c r="AD79" s="1">
        <f t="shared" si="21"/>
        <v>124.45092875583332</v>
      </c>
      <c r="AE79" s="1">
        <v>5</v>
      </c>
      <c r="AF79" s="1">
        <v>1</v>
      </c>
      <c r="AG79" s="1">
        <f t="shared" si="22"/>
        <v>1</v>
      </c>
      <c r="AH79" s="1">
        <f t="shared" si="23"/>
        <v>0</v>
      </c>
      <c r="AI79" s="1">
        <f t="shared" si="24"/>
        <v>51965.820949134257</v>
      </c>
      <c r="AJ79" s="1" t="s">
        <v>263</v>
      </c>
      <c r="AK79" s="1">
        <v>715.47692307692296</v>
      </c>
      <c r="AL79" s="1">
        <v>3262.08</v>
      </c>
      <c r="AM79" s="1">
        <f t="shared" si="25"/>
        <v>2546.603076923077</v>
      </c>
      <c r="AN79" s="1">
        <f t="shared" si="26"/>
        <v>0.78066849277855754</v>
      </c>
      <c r="AO79" s="1">
        <v>-0.57774747981622299</v>
      </c>
      <c r="AP79" s="1" t="s">
        <v>560</v>
      </c>
      <c r="AQ79" s="1">
        <v>840.88503846153799</v>
      </c>
      <c r="AR79" s="1">
        <v>899.82</v>
      </c>
      <c r="AS79" s="1">
        <f t="shared" si="27"/>
        <v>6.5496389876266381E-2</v>
      </c>
      <c r="AT79" s="1">
        <v>0.5</v>
      </c>
      <c r="AU79" s="1">
        <f t="shared" si="28"/>
        <v>1180.1920721897582</v>
      </c>
      <c r="AV79" s="1">
        <f t="shared" si="29"/>
        <v>-4.5796087317129294E-2</v>
      </c>
      <c r="AW79" s="1">
        <f t="shared" si="30"/>
        <v>38.649160044509557</v>
      </c>
      <c r="AX79" s="1">
        <f t="shared" si="31"/>
        <v>0.31471849925540668</v>
      </c>
      <c r="AY79" s="1">
        <f t="shared" si="32"/>
        <v>4.5073289766478237E-4</v>
      </c>
      <c r="AZ79" s="1">
        <f t="shared" si="33"/>
        <v>2.6252583850103348</v>
      </c>
      <c r="BA79" s="1" t="s">
        <v>561</v>
      </c>
      <c r="BB79" s="1">
        <v>616.63</v>
      </c>
      <c r="BC79" s="1">
        <f t="shared" si="34"/>
        <v>283.19000000000005</v>
      </c>
      <c r="BD79" s="1">
        <f t="shared" si="35"/>
        <v>0.20811102630199529</v>
      </c>
      <c r="BE79" s="1">
        <f t="shared" si="36"/>
        <v>0.8929520497457899</v>
      </c>
      <c r="BF79" s="1">
        <f t="shared" si="37"/>
        <v>0.3197026030061032</v>
      </c>
      <c r="BG79" s="1">
        <f t="shared" si="38"/>
        <v>0.92761216752089648</v>
      </c>
      <c r="BH79" s="1">
        <f t="shared" si="39"/>
        <v>1400.0083870967701</v>
      </c>
      <c r="BI79" s="1">
        <f t="shared" si="40"/>
        <v>1180.1920721897582</v>
      </c>
      <c r="BJ79" s="1">
        <f t="shared" si="41"/>
        <v>0.84298928711216503</v>
      </c>
      <c r="BK79" s="1">
        <f t="shared" si="42"/>
        <v>0.19597857422433015</v>
      </c>
      <c r="BL79" s="1">
        <v>6</v>
      </c>
      <c r="BM79" s="1">
        <v>0.5</v>
      </c>
      <c r="BN79" s="1" t="s">
        <v>266</v>
      </c>
      <c r="BO79" s="1">
        <v>2</v>
      </c>
      <c r="BP79" s="1">
        <v>1607554977.5999999</v>
      </c>
      <c r="BQ79" s="1">
        <v>399.83296774193502</v>
      </c>
      <c r="BR79" s="1">
        <v>399.99977419354798</v>
      </c>
      <c r="BS79" s="1">
        <v>0.81248390322580699</v>
      </c>
      <c r="BT79" s="1">
        <v>0.25830267741935498</v>
      </c>
      <c r="BU79" s="1">
        <v>397.396677419355</v>
      </c>
      <c r="BV79" s="1">
        <v>0.80662503225806403</v>
      </c>
      <c r="BW79" s="1">
        <v>500.01506451612897</v>
      </c>
      <c r="BX79" s="1">
        <v>101.43967741935499</v>
      </c>
      <c r="BY79" s="1">
        <v>9.9986135483871003E-2</v>
      </c>
      <c r="BZ79" s="1">
        <v>36.840580645161303</v>
      </c>
      <c r="CA79" s="1">
        <v>37.342658064516101</v>
      </c>
      <c r="CB79" s="1">
        <v>999.9</v>
      </c>
      <c r="CC79" s="1">
        <v>0</v>
      </c>
      <c r="CD79" s="1">
        <v>0</v>
      </c>
      <c r="CE79" s="1">
        <v>10006.214516128999</v>
      </c>
      <c r="CF79" s="1">
        <v>0</v>
      </c>
      <c r="CG79" s="1">
        <v>340.06912903225799</v>
      </c>
      <c r="CH79" s="1">
        <v>1400.0083870967701</v>
      </c>
      <c r="CI79" s="1">
        <v>0.89999932258064497</v>
      </c>
      <c r="CJ79" s="1">
        <v>0.100000567741935</v>
      </c>
      <c r="CK79" s="1">
        <v>0</v>
      </c>
      <c r="CL79" s="1">
        <v>841.02732258064498</v>
      </c>
      <c r="CM79" s="1">
        <v>4.9993800000000004</v>
      </c>
      <c r="CN79" s="1">
        <v>11697.9548387097</v>
      </c>
      <c r="CO79" s="1">
        <v>11164.396774193499</v>
      </c>
      <c r="CP79" s="1">
        <v>46.5</v>
      </c>
      <c r="CQ79" s="1">
        <v>48</v>
      </c>
      <c r="CR79" s="1">
        <v>46.866870967741903</v>
      </c>
      <c r="CS79" s="1">
        <v>48.375</v>
      </c>
      <c r="CT79" s="1">
        <v>48.811999999999998</v>
      </c>
      <c r="CU79" s="1">
        <v>1255.50870967742</v>
      </c>
      <c r="CV79" s="1">
        <v>139.500967741935</v>
      </c>
      <c r="CW79" s="1">
        <v>0</v>
      </c>
      <c r="CX79" s="1">
        <v>172.90000009536701</v>
      </c>
      <c r="CY79" s="1">
        <v>0</v>
      </c>
      <c r="CZ79" s="1">
        <v>840.88503846153799</v>
      </c>
      <c r="DA79" s="1">
        <v>-22.747111087407699</v>
      </c>
      <c r="DB79" s="1">
        <v>-317.84615335474899</v>
      </c>
      <c r="DC79" s="1">
        <v>11695.9</v>
      </c>
      <c r="DD79" s="1">
        <v>15</v>
      </c>
      <c r="DE79" s="1">
        <v>1607554398.0999999</v>
      </c>
      <c r="DF79" s="1" t="s">
        <v>548</v>
      </c>
      <c r="DG79" s="1">
        <v>1607554381.5999999</v>
      </c>
      <c r="DH79" s="1">
        <v>1607554398.0999999</v>
      </c>
      <c r="DI79" s="1">
        <v>14</v>
      </c>
      <c r="DJ79" s="1">
        <v>0.112</v>
      </c>
      <c r="DK79" s="1">
        <v>-8.0000000000000002E-3</v>
      </c>
      <c r="DL79" s="1">
        <v>2.4359999999999999</v>
      </c>
      <c r="DM79" s="1">
        <v>6.0000000000000001E-3</v>
      </c>
      <c r="DN79" s="1">
        <v>400</v>
      </c>
      <c r="DO79" s="1">
        <v>0</v>
      </c>
      <c r="DP79" s="1">
        <v>0.14000000000000001</v>
      </c>
      <c r="DQ79" s="1">
        <v>0.02</v>
      </c>
      <c r="DR79" s="1">
        <v>-4.4990246005895802E-2</v>
      </c>
      <c r="DS79" s="1">
        <v>5.6602362910373502E-2</v>
      </c>
      <c r="DT79" s="1">
        <v>2.16961685377372E-2</v>
      </c>
      <c r="DU79" s="1">
        <v>1</v>
      </c>
      <c r="DV79" s="1">
        <v>-0.16681626666666699</v>
      </c>
      <c r="DW79" s="1">
        <v>8.8872186874304801E-2</v>
      </c>
      <c r="DX79" s="1">
        <v>2.82400445985641E-2</v>
      </c>
      <c r="DY79" s="1">
        <v>1</v>
      </c>
      <c r="DZ79" s="1">
        <v>0.55301243333333305</v>
      </c>
      <c r="EA79" s="1">
        <v>-0.26691291657397098</v>
      </c>
      <c r="EB79" s="1">
        <v>1.9264834110685299E-2</v>
      </c>
      <c r="EC79" s="1">
        <v>0</v>
      </c>
      <c r="ED79" s="1">
        <v>2</v>
      </c>
      <c r="EE79" s="1">
        <v>3</v>
      </c>
      <c r="EF79" s="1" t="s">
        <v>273</v>
      </c>
      <c r="EG79" s="1">
        <v>100</v>
      </c>
      <c r="EH79" s="1">
        <v>100</v>
      </c>
      <c r="EI79" s="1">
        <v>2.4359999999999999</v>
      </c>
      <c r="EJ79" s="1">
        <v>5.8999999999999999E-3</v>
      </c>
      <c r="EK79" s="1">
        <v>2.4361904761905699</v>
      </c>
      <c r="EL79" s="1">
        <v>0</v>
      </c>
      <c r="EM79" s="1">
        <v>0</v>
      </c>
      <c r="EN79" s="1">
        <v>0</v>
      </c>
      <c r="EO79" s="1">
        <v>5.8588499999999996E-3</v>
      </c>
      <c r="EP79" s="1">
        <v>0</v>
      </c>
      <c r="EQ79" s="1">
        <v>0</v>
      </c>
      <c r="ER79" s="1">
        <v>0</v>
      </c>
      <c r="ES79" s="1">
        <v>-1</v>
      </c>
      <c r="ET79" s="1">
        <v>-1</v>
      </c>
      <c r="EU79" s="1">
        <v>-1</v>
      </c>
      <c r="EV79" s="1">
        <v>-1</v>
      </c>
      <c r="EW79" s="1">
        <v>10.1</v>
      </c>
      <c r="EX79" s="1">
        <v>9.8000000000000007</v>
      </c>
      <c r="EY79" s="1">
        <v>2</v>
      </c>
      <c r="EZ79" s="1">
        <v>476.20100000000002</v>
      </c>
      <c r="FA79" s="1">
        <v>500.06900000000002</v>
      </c>
      <c r="FB79" s="1">
        <v>35.692399999999999</v>
      </c>
      <c r="FC79" s="1">
        <v>33.843899999999998</v>
      </c>
      <c r="FD79" s="1">
        <v>30.0002</v>
      </c>
      <c r="FE79" s="1">
        <v>33.450800000000001</v>
      </c>
      <c r="FF79" s="1">
        <v>33.481699999999996</v>
      </c>
      <c r="FG79" s="1">
        <v>20.6005</v>
      </c>
      <c r="FH79" s="1">
        <v>100</v>
      </c>
      <c r="FI79" s="1">
        <v>0</v>
      </c>
      <c r="FJ79" s="1">
        <v>-999.9</v>
      </c>
      <c r="FK79" s="1">
        <v>400</v>
      </c>
      <c r="FL79" s="1">
        <v>63.4848</v>
      </c>
      <c r="FM79" s="1">
        <v>101.02</v>
      </c>
      <c r="FN79" s="1">
        <v>100.355</v>
      </c>
    </row>
    <row r="80" spans="1:170" ht="15.75" customHeight="1" x14ac:dyDescent="0.25">
      <c r="A80" s="1">
        <v>64</v>
      </c>
      <c r="B80" s="1">
        <v>1607555157.0999999</v>
      </c>
      <c r="C80" s="1">
        <v>14100.0999999046</v>
      </c>
      <c r="D80" s="1" t="s">
        <v>562</v>
      </c>
      <c r="E80" s="1" t="s">
        <v>563</v>
      </c>
      <c r="F80" s="1" t="s">
        <v>514</v>
      </c>
      <c r="G80" s="1" t="s">
        <v>287</v>
      </c>
      <c r="H80" s="1">
        <v>1607555149.0999999</v>
      </c>
      <c r="I80" s="1">
        <f t="shared" si="0"/>
        <v>4.7118568411073312E-4</v>
      </c>
      <c r="J80" s="1">
        <f t="shared" si="1"/>
        <v>-1.1441769490828405E-2</v>
      </c>
      <c r="K80" s="1">
        <f t="shared" si="2"/>
        <v>399.80848387096802</v>
      </c>
      <c r="L80" s="1">
        <f t="shared" si="3"/>
        <v>362.69114399904595</v>
      </c>
      <c r="M80" s="1">
        <f t="shared" si="4"/>
        <v>36.827221212237028</v>
      </c>
      <c r="N80" s="1">
        <f t="shared" si="5"/>
        <v>40.59607112459291</v>
      </c>
      <c r="O80" s="1">
        <f t="shared" si="6"/>
        <v>7.2588961148902275E-3</v>
      </c>
      <c r="P80" s="1">
        <f t="shared" si="7"/>
        <v>2.953343973429579</v>
      </c>
      <c r="Q80" s="1">
        <f t="shared" si="8"/>
        <v>7.2489988616332669E-3</v>
      </c>
      <c r="R80" s="1">
        <f t="shared" si="9"/>
        <v>4.531512373613357E-3</v>
      </c>
      <c r="S80" s="1">
        <f t="shared" si="10"/>
        <v>231.28760952004347</v>
      </c>
      <c r="T80" s="1">
        <f t="shared" si="11"/>
        <v>38.156649897214592</v>
      </c>
      <c r="U80" s="1">
        <f t="shared" si="12"/>
        <v>37.477283870967703</v>
      </c>
      <c r="V80" s="1">
        <f t="shared" si="13"/>
        <v>6.4709990445911023</v>
      </c>
      <c r="W80" s="1">
        <f t="shared" si="14"/>
        <v>1.3372518217998433</v>
      </c>
      <c r="X80" s="1">
        <f t="shared" si="15"/>
        <v>8.4004809412779519E-2</v>
      </c>
      <c r="Y80" s="1">
        <f t="shared" si="16"/>
        <v>6.2818990442439766</v>
      </c>
      <c r="Z80" s="1">
        <f t="shared" si="17"/>
        <v>6.3869942351783227</v>
      </c>
      <c r="AA80" s="1">
        <f t="shared" si="18"/>
        <v>-20.779288669283332</v>
      </c>
      <c r="AB80" s="1">
        <f t="shared" si="19"/>
        <v>-86.642244450750439</v>
      </c>
      <c r="AC80" s="1">
        <f t="shared" si="20"/>
        <v>-6.9996194930322249</v>
      </c>
      <c r="AD80" s="1">
        <f t="shared" si="21"/>
        <v>116.8664569069775</v>
      </c>
      <c r="AE80" s="1">
        <v>2</v>
      </c>
      <c r="AF80" s="1">
        <v>0</v>
      </c>
      <c r="AG80" s="1">
        <f t="shared" si="22"/>
        <v>1</v>
      </c>
      <c r="AH80" s="1">
        <f t="shared" si="23"/>
        <v>0</v>
      </c>
      <c r="AI80" s="1">
        <f t="shared" si="24"/>
        <v>51881.556593455527</v>
      </c>
      <c r="AJ80" s="1" t="s">
        <v>263</v>
      </c>
      <c r="AK80" s="1">
        <v>715.47692307692296</v>
      </c>
      <c r="AL80" s="1">
        <v>3262.08</v>
      </c>
      <c r="AM80" s="1">
        <f t="shared" si="25"/>
        <v>2546.603076923077</v>
      </c>
      <c r="AN80" s="1">
        <f t="shared" si="26"/>
        <v>0.78066849277855754</v>
      </c>
      <c r="AO80" s="1">
        <v>-0.57774747981622299</v>
      </c>
      <c r="AP80" s="1" t="s">
        <v>564</v>
      </c>
      <c r="AQ80" s="1">
        <v>1107.5476000000001</v>
      </c>
      <c r="AR80" s="1">
        <v>1175.5899999999999</v>
      </c>
      <c r="AS80" s="1">
        <f t="shared" si="27"/>
        <v>5.7879362702982995E-2</v>
      </c>
      <c r="AT80" s="1">
        <v>0.5</v>
      </c>
      <c r="AU80" s="1">
        <f t="shared" si="28"/>
        <v>1180.1673792727324</v>
      </c>
      <c r="AV80" s="1">
        <f t="shared" si="29"/>
        <v>-1.1441769490828405E-2</v>
      </c>
      <c r="AW80" s="1">
        <f t="shared" si="30"/>
        <v>34.153667897577691</v>
      </c>
      <c r="AX80" s="1">
        <f t="shared" si="31"/>
        <v>0.37417807228710681</v>
      </c>
      <c r="AY80" s="1">
        <f t="shared" si="32"/>
        <v>4.7985202800163428E-4</v>
      </c>
      <c r="AZ80" s="1">
        <f t="shared" si="33"/>
        <v>1.7748449714611385</v>
      </c>
      <c r="BA80" s="1" t="s">
        <v>565</v>
      </c>
      <c r="BB80" s="1">
        <v>735.71</v>
      </c>
      <c r="BC80" s="1">
        <f t="shared" si="34"/>
        <v>439.87999999999988</v>
      </c>
      <c r="BD80" s="1">
        <f t="shared" si="35"/>
        <v>0.15468400472856195</v>
      </c>
      <c r="BE80" s="1">
        <f t="shared" si="36"/>
        <v>0.82588456956027811</v>
      </c>
      <c r="BF80" s="1">
        <f t="shared" si="37"/>
        <v>0.14788190862781181</v>
      </c>
      <c r="BG80" s="1">
        <f t="shared" si="38"/>
        <v>0.81932281434333021</v>
      </c>
      <c r="BH80" s="1">
        <f t="shared" si="39"/>
        <v>1399.97903225806</v>
      </c>
      <c r="BI80" s="1">
        <f t="shared" si="40"/>
        <v>1180.1673792727324</v>
      </c>
      <c r="BJ80" s="1">
        <f t="shared" si="41"/>
        <v>0.84298932489668221</v>
      </c>
      <c r="BK80" s="1">
        <f t="shared" si="42"/>
        <v>0.19597864979336438</v>
      </c>
      <c r="BL80" s="1">
        <v>6</v>
      </c>
      <c r="BM80" s="1">
        <v>0.5</v>
      </c>
      <c r="BN80" s="1" t="s">
        <v>266</v>
      </c>
      <c r="BO80" s="1">
        <v>2</v>
      </c>
      <c r="BP80" s="1">
        <v>1607555149.0999999</v>
      </c>
      <c r="BQ80" s="1">
        <v>399.80848387096802</v>
      </c>
      <c r="BR80" s="1">
        <v>400.020806451613</v>
      </c>
      <c r="BS80" s="1">
        <v>0.82731738709677405</v>
      </c>
      <c r="BT80" s="1">
        <v>0.26238400000000001</v>
      </c>
      <c r="BU80" s="1">
        <v>397.40348387096799</v>
      </c>
      <c r="BV80" s="1">
        <v>0.81331738709677404</v>
      </c>
      <c r="BW80" s="1">
        <v>500.01916129032298</v>
      </c>
      <c r="BX80" s="1">
        <v>101.438741935484</v>
      </c>
      <c r="BY80" s="1">
        <v>0.100051667741935</v>
      </c>
      <c r="BZ80" s="1">
        <v>36.933119354838702</v>
      </c>
      <c r="CA80" s="1">
        <v>37.477283870967703</v>
      </c>
      <c r="CB80" s="1">
        <v>999.9</v>
      </c>
      <c r="CC80" s="1">
        <v>0</v>
      </c>
      <c r="CD80" s="1">
        <v>0</v>
      </c>
      <c r="CE80" s="1">
        <v>9992.5051612903208</v>
      </c>
      <c r="CF80" s="1">
        <v>0</v>
      </c>
      <c r="CG80" s="1">
        <v>297.96648387096798</v>
      </c>
      <c r="CH80" s="1">
        <v>1399.97903225806</v>
      </c>
      <c r="CI80" s="1">
        <v>0.89999919354838698</v>
      </c>
      <c r="CJ80" s="1">
        <v>0.10000085483871</v>
      </c>
      <c r="CK80" s="1">
        <v>0</v>
      </c>
      <c r="CL80" s="1">
        <v>1108.0854838709699</v>
      </c>
      <c r="CM80" s="1">
        <v>4.9993800000000004</v>
      </c>
      <c r="CN80" s="1">
        <v>15477.4322580645</v>
      </c>
      <c r="CO80" s="1">
        <v>11164.180645161299</v>
      </c>
      <c r="CP80" s="1">
        <v>46.674999999999997</v>
      </c>
      <c r="CQ80" s="1">
        <v>48.186999999999998</v>
      </c>
      <c r="CR80" s="1">
        <v>47.003999999999998</v>
      </c>
      <c r="CS80" s="1">
        <v>48.561999999999998</v>
      </c>
      <c r="CT80" s="1">
        <v>48.936999999999998</v>
      </c>
      <c r="CU80" s="1">
        <v>1255.4793548387099</v>
      </c>
      <c r="CV80" s="1">
        <v>139.49967741935501</v>
      </c>
      <c r="CW80" s="1">
        <v>0</v>
      </c>
      <c r="CX80" s="1">
        <v>170.60000014305101</v>
      </c>
      <c r="CY80" s="1">
        <v>0</v>
      </c>
      <c r="CZ80" s="1">
        <v>1107.5476000000001</v>
      </c>
      <c r="DA80" s="1">
        <v>-45.424615393233701</v>
      </c>
      <c r="DB80" s="1">
        <v>-614.00000007338599</v>
      </c>
      <c r="DC80" s="1">
        <v>15469.964</v>
      </c>
      <c r="DD80" s="1">
        <v>15</v>
      </c>
      <c r="DE80" s="1">
        <v>1607555181.0999999</v>
      </c>
      <c r="DF80" s="1" t="s">
        <v>566</v>
      </c>
      <c r="DG80" s="1">
        <v>1607555176.0999999</v>
      </c>
      <c r="DH80" s="1">
        <v>1607555181.0999999</v>
      </c>
      <c r="DI80" s="1">
        <v>15</v>
      </c>
      <c r="DJ80" s="1">
        <v>-3.1E-2</v>
      </c>
      <c r="DK80" s="1">
        <v>8.9999999999999993E-3</v>
      </c>
      <c r="DL80" s="1">
        <v>2.4049999999999998</v>
      </c>
      <c r="DM80" s="1">
        <v>1.4E-2</v>
      </c>
      <c r="DN80" s="1">
        <v>400</v>
      </c>
      <c r="DO80" s="1">
        <v>0</v>
      </c>
      <c r="DP80" s="1">
        <v>0.2</v>
      </c>
      <c r="DQ80" s="1">
        <v>0.16</v>
      </c>
      <c r="DR80" s="1">
        <v>-3.52996184020637E-2</v>
      </c>
      <c r="DS80" s="1">
        <v>5.1348118004311697E-3</v>
      </c>
      <c r="DT80" s="1">
        <v>2.7707708007500699E-2</v>
      </c>
      <c r="DU80" s="1">
        <v>1</v>
      </c>
      <c r="DV80" s="1">
        <v>-0.18162736666666701</v>
      </c>
      <c r="DW80" s="1">
        <v>9.0179159065628997E-2</v>
      </c>
      <c r="DX80" s="1">
        <v>3.4614461861562397E-2</v>
      </c>
      <c r="DY80" s="1">
        <v>1</v>
      </c>
      <c r="DZ80" s="1">
        <v>0.55800266666666698</v>
      </c>
      <c r="EA80" s="1">
        <v>-0.309915764182426</v>
      </c>
      <c r="EB80" s="1">
        <v>2.2369804417761201E-2</v>
      </c>
      <c r="EC80" s="1">
        <v>0</v>
      </c>
      <c r="ED80" s="1">
        <v>2</v>
      </c>
      <c r="EE80" s="1">
        <v>3</v>
      </c>
      <c r="EF80" s="1" t="s">
        <v>273</v>
      </c>
      <c r="EG80" s="1">
        <v>100</v>
      </c>
      <c r="EH80" s="1">
        <v>100</v>
      </c>
      <c r="EI80" s="1">
        <v>2.4049999999999998</v>
      </c>
      <c r="EJ80" s="1">
        <v>1.4E-2</v>
      </c>
      <c r="EK80" s="1">
        <v>2.4361904761905699</v>
      </c>
      <c r="EL80" s="1">
        <v>0</v>
      </c>
      <c r="EM80" s="1">
        <v>0</v>
      </c>
      <c r="EN80" s="1">
        <v>0</v>
      </c>
      <c r="EO80" s="1">
        <v>5.8588499999999996E-3</v>
      </c>
      <c r="EP80" s="1">
        <v>0</v>
      </c>
      <c r="EQ80" s="1">
        <v>0</v>
      </c>
      <c r="ER80" s="1">
        <v>0</v>
      </c>
      <c r="ES80" s="1">
        <v>-1</v>
      </c>
      <c r="ET80" s="1">
        <v>-1</v>
      </c>
      <c r="EU80" s="1">
        <v>-1</v>
      </c>
      <c r="EV80" s="1">
        <v>-1</v>
      </c>
      <c r="EW80" s="1">
        <v>12.9</v>
      </c>
      <c r="EX80" s="1">
        <v>12.7</v>
      </c>
      <c r="EY80" s="1">
        <v>2</v>
      </c>
      <c r="EZ80" s="1">
        <v>479.62</v>
      </c>
      <c r="FA80" s="1">
        <v>500.00099999999998</v>
      </c>
      <c r="FB80" s="1">
        <v>35.782600000000002</v>
      </c>
      <c r="FC80" s="1">
        <v>33.902700000000003</v>
      </c>
      <c r="FD80" s="1">
        <v>30.0001</v>
      </c>
      <c r="FE80" s="1">
        <v>33.508699999999997</v>
      </c>
      <c r="FF80" s="1">
        <v>33.5398</v>
      </c>
      <c r="FG80" s="1">
        <v>20.5946</v>
      </c>
      <c r="FH80" s="1">
        <v>100</v>
      </c>
      <c r="FI80" s="1">
        <v>0</v>
      </c>
      <c r="FJ80" s="1">
        <v>-999.9</v>
      </c>
      <c r="FK80" s="1">
        <v>400</v>
      </c>
      <c r="FL80" s="1">
        <v>63.4848</v>
      </c>
      <c r="FM80" s="1">
        <v>101.009</v>
      </c>
      <c r="FN80" s="1">
        <v>100.348</v>
      </c>
    </row>
    <row r="81" spans="1:170" ht="15.75" customHeight="1" x14ac:dyDescent="0.25">
      <c r="A81" s="1">
        <v>65</v>
      </c>
      <c r="B81" s="1">
        <v>1607555380.5999999</v>
      </c>
      <c r="C81" s="1">
        <v>14323.5999999046</v>
      </c>
      <c r="D81" s="1" t="s">
        <v>567</v>
      </c>
      <c r="E81" s="1" t="s">
        <v>568</v>
      </c>
      <c r="F81" s="1" t="s">
        <v>375</v>
      </c>
      <c r="G81" s="1" t="s">
        <v>345</v>
      </c>
      <c r="H81" s="1">
        <v>1607555372.8499999</v>
      </c>
      <c r="I81" s="1">
        <f t="shared" si="0"/>
        <v>7.1806680803262264E-4</v>
      </c>
      <c r="J81" s="1">
        <f t="shared" si="1"/>
        <v>0.11867669323597714</v>
      </c>
      <c r="K81" s="1">
        <f t="shared" si="2"/>
        <v>399.51330000000002</v>
      </c>
      <c r="L81" s="1">
        <f t="shared" si="3"/>
        <v>347.07769680013274</v>
      </c>
      <c r="M81" s="1">
        <f t="shared" si="4"/>
        <v>35.241279790276465</v>
      </c>
      <c r="N81" s="1">
        <f t="shared" si="5"/>
        <v>40.565441441615775</v>
      </c>
      <c r="O81" s="1">
        <f t="shared" si="6"/>
        <v>1.1822925795226747E-2</v>
      </c>
      <c r="P81" s="1">
        <f t="shared" si="7"/>
        <v>2.9542933579337758</v>
      </c>
      <c r="Q81" s="1">
        <f t="shared" si="8"/>
        <v>1.1796702795920018E-2</v>
      </c>
      <c r="R81" s="1">
        <f t="shared" si="9"/>
        <v>7.3752903871627321E-3</v>
      </c>
      <c r="S81" s="1">
        <f t="shared" si="10"/>
        <v>231.29407212259792</v>
      </c>
      <c r="T81" s="1">
        <f t="shared" si="11"/>
        <v>38.165801281254772</v>
      </c>
      <c r="U81" s="1">
        <f t="shared" si="12"/>
        <v>36.413703333333302</v>
      </c>
      <c r="V81" s="1">
        <f t="shared" si="13"/>
        <v>6.1058935045220286</v>
      </c>
      <c r="W81" s="1">
        <f t="shared" si="14"/>
        <v>1.8176313906141537</v>
      </c>
      <c r="X81" s="1">
        <f t="shared" si="15"/>
        <v>0.11463649035917525</v>
      </c>
      <c r="Y81" s="1">
        <f t="shared" si="16"/>
        <v>6.3069162950823099</v>
      </c>
      <c r="Z81" s="1">
        <f t="shared" si="17"/>
        <v>5.9912570141628532</v>
      </c>
      <c r="AA81" s="1">
        <f t="shared" si="18"/>
        <v>-31.666746234238659</v>
      </c>
      <c r="AB81" s="1">
        <f t="shared" si="19"/>
        <v>94.323452103418646</v>
      </c>
      <c r="AC81" s="1">
        <f t="shared" si="20"/>
        <v>7.5812805102036167</v>
      </c>
      <c r="AD81" s="1">
        <f t="shared" si="21"/>
        <v>301.53205850198151</v>
      </c>
      <c r="AE81" s="1">
        <v>13</v>
      </c>
      <c r="AF81" s="1">
        <v>3</v>
      </c>
      <c r="AG81" s="1">
        <f t="shared" si="22"/>
        <v>1</v>
      </c>
      <c r="AH81" s="1">
        <f t="shared" si="23"/>
        <v>0</v>
      </c>
      <c r="AI81" s="1">
        <f t="shared" si="24"/>
        <v>51896.159714058362</v>
      </c>
      <c r="AJ81" s="1" t="s">
        <v>263</v>
      </c>
      <c r="AK81" s="1">
        <v>715.47692307692296</v>
      </c>
      <c r="AL81" s="1">
        <v>3262.08</v>
      </c>
      <c r="AM81" s="1">
        <f t="shared" si="25"/>
        <v>2546.603076923077</v>
      </c>
      <c r="AN81" s="1">
        <f t="shared" si="26"/>
        <v>0.78066849277855754</v>
      </c>
      <c r="AO81" s="1">
        <v>-0.57774747981622299</v>
      </c>
      <c r="AP81" s="1" t="s">
        <v>569</v>
      </c>
      <c r="AQ81" s="1">
        <v>655.923038461538</v>
      </c>
      <c r="AR81" s="1">
        <v>721.42</v>
      </c>
      <c r="AS81" s="1">
        <f t="shared" si="27"/>
        <v>9.0788946159604644E-2</v>
      </c>
      <c r="AT81" s="1">
        <v>0.5</v>
      </c>
      <c r="AU81" s="1">
        <f t="shared" si="28"/>
        <v>1180.2002418533873</v>
      </c>
      <c r="AV81" s="1">
        <f t="shared" si="29"/>
        <v>0.11867669323597714</v>
      </c>
      <c r="AW81" s="1">
        <f t="shared" si="30"/>
        <v>53.574568107589776</v>
      </c>
      <c r="AX81" s="1">
        <f t="shared" si="31"/>
        <v>0.32460979734412682</v>
      </c>
      <c r="AY81" s="1">
        <f t="shared" si="32"/>
        <v>5.9008984099048745E-4</v>
      </c>
      <c r="AZ81" s="1">
        <f t="shared" si="33"/>
        <v>3.5217487732527517</v>
      </c>
      <c r="BA81" s="1" t="s">
        <v>570</v>
      </c>
      <c r="BB81" s="1">
        <v>487.24</v>
      </c>
      <c r="BC81" s="1">
        <f t="shared" si="34"/>
        <v>234.17999999999995</v>
      </c>
      <c r="BD81" s="1">
        <f t="shared" si="35"/>
        <v>0.27968640165027747</v>
      </c>
      <c r="BE81" s="1">
        <f t="shared" si="36"/>
        <v>0.91560594484727043</v>
      </c>
      <c r="BF81" s="1">
        <f t="shared" si="37"/>
        <v>11.020715764949447</v>
      </c>
      <c r="BG81" s="1">
        <f t="shared" si="38"/>
        <v>0.99766627277845832</v>
      </c>
      <c r="BH81" s="1">
        <f t="shared" si="39"/>
        <v>1400.018</v>
      </c>
      <c r="BI81" s="1">
        <f t="shared" si="40"/>
        <v>1180.2002418533873</v>
      </c>
      <c r="BJ81" s="1">
        <f t="shared" si="41"/>
        <v>0.84298933431812106</v>
      </c>
      <c r="BK81" s="1">
        <f t="shared" si="42"/>
        <v>0.19597866863624222</v>
      </c>
      <c r="BL81" s="1">
        <v>6</v>
      </c>
      <c r="BM81" s="1">
        <v>0.5</v>
      </c>
      <c r="BN81" s="1" t="s">
        <v>266</v>
      </c>
      <c r="BO81" s="1">
        <v>2</v>
      </c>
      <c r="BP81" s="1">
        <v>1607555372.8499999</v>
      </c>
      <c r="BQ81" s="1">
        <v>399.51330000000002</v>
      </c>
      <c r="BR81" s="1">
        <v>399.99996666666698</v>
      </c>
      <c r="BS81" s="1">
        <v>1.1290103333333299</v>
      </c>
      <c r="BT81" s="1">
        <v>0.26829956666666699</v>
      </c>
      <c r="BU81" s="1">
        <v>397.10793333333299</v>
      </c>
      <c r="BV81" s="1">
        <v>1.1146430000000001</v>
      </c>
      <c r="BW81" s="1">
        <v>499.99799999999999</v>
      </c>
      <c r="BX81" s="1">
        <v>101.4372</v>
      </c>
      <c r="BY81" s="1">
        <v>9.9948930000000005E-2</v>
      </c>
      <c r="BZ81" s="1">
        <v>37.005920000000003</v>
      </c>
      <c r="CA81" s="1">
        <v>36.413703333333302</v>
      </c>
      <c r="CB81" s="1">
        <v>999.9</v>
      </c>
      <c r="CC81" s="1">
        <v>0</v>
      </c>
      <c r="CD81" s="1">
        <v>0</v>
      </c>
      <c r="CE81" s="1">
        <v>9998.0433333333294</v>
      </c>
      <c r="CF81" s="1">
        <v>0</v>
      </c>
      <c r="CG81" s="1">
        <v>332.17463333333302</v>
      </c>
      <c r="CH81" s="1">
        <v>1400.018</v>
      </c>
      <c r="CI81" s="1">
        <v>0.89999850000000003</v>
      </c>
      <c r="CJ81" s="1">
        <v>0.10000149999999999</v>
      </c>
      <c r="CK81" s="1">
        <v>0</v>
      </c>
      <c r="CL81" s="1">
        <v>656.03223333333301</v>
      </c>
      <c r="CM81" s="1">
        <v>4.9993800000000004</v>
      </c>
      <c r="CN81" s="1">
        <v>9210.9243333333307</v>
      </c>
      <c r="CO81" s="1">
        <v>11164.47</v>
      </c>
      <c r="CP81" s="1">
        <v>46.75</v>
      </c>
      <c r="CQ81" s="1">
        <v>48.2624</v>
      </c>
      <c r="CR81" s="1">
        <v>47.125</v>
      </c>
      <c r="CS81" s="1">
        <v>48.625</v>
      </c>
      <c r="CT81" s="1">
        <v>49.041333333333299</v>
      </c>
      <c r="CU81" s="1">
        <v>1255.5139999999999</v>
      </c>
      <c r="CV81" s="1">
        <v>139.50399999999999</v>
      </c>
      <c r="CW81" s="1">
        <v>0</v>
      </c>
      <c r="CX81" s="1">
        <v>222.90000009536701</v>
      </c>
      <c r="CY81" s="1">
        <v>0</v>
      </c>
      <c r="CZ81" s="1">
        <v>655.923038461538</v>
      </c>
      <c r="DA81" s="1">
        <v>-13.875726475630801</v>
      </c>
      <c r="DB81" s="1">
        <v>-193.05196553129099</v>
      </c>
      <c r="DC81" s="1">
        <v>9209.2326923076907</v>
      </c>
      <c r="DD81" s="1">
        <v>15</v>
      </c>
      <c r="DE81" s="1">
        <v>1607555181.0999999</v>
      </c>
      <c r="DF81" s="1" t="s">
        <v>566</v>
      </c>
      <c r="DG81" s="1">
        <v>1607555176.0999999</v>
      </c>
      <c r="DH81" s="1">
        <v>1607555181.0999999</v>
      </c>
      <c r="DI81" s="1">
        <v>15</v>
      </c>
      <c r="DJ81" s="1">
        <v>-3.1E-2</v>
      </c>
      <c r="DK81" s="1">
        <v>8.9999999999999993E-3</v>
      </c>
      <c r="DL81" s="1">
        <v>2.4049999999999998</v>
      </c>
      <c r="DM81" s="1">
        <v>1.4E-2</v>
      </c>
      <c r="DN81" s="1">
        <v>400</v>
      </c>
      <c r="DO81" s="1">
        <v>0</v>
      </c>
      <c r="DP81" s="1">
        <v>0.2</v>
      </c>
      <c r="DQ81" s="1">
        <v>0.16</v>
      </c>
      <c r="DR81" s="1">
        <v>0.120928413634907</v>
      </c>
      <c r="DS81" s="1">
        <v>1.52288564599256E-2</v>
      </c>
      <c r="DT81" s="1">
        <v>4.54729377878643E-2</v>
      </c>
      <c r="DU81" s="1">
        <v>1</v>
      </c>
      <c r="DV81" s="1">
        <v>-0.48664649999999998</v>
      </c>
      <c r="DW81" s="1">
        <v>0.231310798665184</v>
      </c>
      <c r="DX81" s="1">
        <v>5.7853651829854302E-2</v>
      </c>
      <c r="DY81" s="1">
        <v>0</v>
      </c>
      <c r="DZ81" s="1">
        <v>0.86071003333333296</v>
      </c>
      <c r="EA81" s="1">
        <v>-0.58242353726362395</v>
      </c>
      <c r="EB81" s="1">
        <v>4.20829487951936E-2</v>
      </c>
      <c r="EC81" s="1">
        <v>0</v>
      </c>
      <c r="ED81" s="1">
        <v>1</v>
      </c>
      <c r="EE81" s="1">
        <v>3</v>
      </c>
      <c r="EF81" s="1" t="s">
        <v>268</v>
      </c>
      <c r="EG81" s="1">
        <v>100</v>
      </c>
      <c r="EH81" s="1">
        <v>100</v>
      </c>
      <c r="EI81" s="1">
        <v>2.4049999999999998</v>
      </c>
      <c r="EJ81" s="1">
        <v>1.44E-2</v>
      </c>
      <c r="EK81" s="1">
        <v>2.4052857142857</v>
      </c>
      <c r="EL81" s="1">
        <v>0</v>
      </c>
      <c r="EM81" s="1">
        <v>0</v>
      </c>
      <c r="EN81" s="1">
        <v>0</v>
      </c>
      <c r="EO81" s="1">
        <v>1.4366E-2</v>
      </c>
      <c r="EP81" s="1">
        <v>0</v>
      </c>
      <c r="EQ81" s="1">
        <v>0</v>
      </c>
      <c r="ER81" s="1">
        <v>0</v>
      </c>
      <c r="ES81" s="1">
        <v>-1</v>
      </c>
      <c r="ET81" s="1">
        <v>-1</v>
      </c>
      <c r="EU81" s="1">
        <v>-1</v>
      </c>
      <c r="EV81" s="1">
        <v>-1</v>
      </c>
      <c r="EW81" s="1">
        <v>3.4</v>
      </c>
      <c r="EX81" s="1">
        <v>3.3</v>
      </c>
      <c r="EY81" s="1">
        <v>2</v>
      </c>
      <c r="EZ81" s="1">
        <v>466.02499999999998</v>
      </c>
      <c r="FA81" s="1">
        <v>498.62</v>
      </c>
      <c r="FB81" s="1">
        <v>35.872599999999998</v>
      </c>
      <c r="FC81" s="1">
        <v>33.942399999999999</v>
      </c>
      <c r="FD81" s="1">
        <v>30.0001</v>
      </c>
      <c r="FE81" s="1">
        <v>33.553899999999999</v>
      </c>
      <c r="FF81" s="1">
        <v>33.581699999999998</v>
      </c>
      <c r="FG81" s="1">
        <v>20.588899999999999</v>
      </c>
      <c r="FH81" s="1">
        <v>100</v>
      </c>
      <c r="FI81" s="1">
        <v>0</v>
      </c>
      <c r="FJ81" s="1">
        <v>-999.9</v>
      </c>
      <c r="FK81" s="1">
        <v>400</v>
      </c>
      <c r="FL81" s="1">
        <v>63.4848</v>
      </c>
      <c r="FM81" s="1">
        <v>101.002</v>
      </c>
      <c r="FN81" s="1">
        <v>100.342</v>
      </c>
    </row>
    <row r="82" spans="1:170" ht="15.75" customHeight="1" x14ac:dyDescent="0.25">
      <c r="A82" s="1">
        <v>66</v>
      </c>
      <c r="B82" s="1">
        <v>1607555520.0999999</v>
      </c>
      <c r="C82" s="1">
        <v>14463.0999999046</v>
      </c>
      <c r="D82" s="1" t="s">
        <v>571</v>
      </c>
      <c r="E82" s="1" t="s">
        <v>572</v>
      </c>
      <c r="F82" s="1" t="s">
        <v>375</v>
      </c>
      <c r="G82" s="1" t="s">
        <v>345</v>
      </c>
      <c r="H82" s="1">
        <v>1607555512.0999999</v>
      </c>
      <c r="I82" s="1">
        <f t="shared" si="0"/>
        <v>6.1951535307335382E-4</v>
      </c>
      <c r="J82" s="1">
        <f t="shared" si="1"/>
        <v>0.14287528090929341</v>
      </c>
      <c r="K82" s="1">
        <f t="shared" si="2"/>
        <v>399.55074193548398</v>
      </c>
      <c r="L82" s="1">
        <f t="shared" si="3"/>
        <v>337.58412974613168</v>
      </c>
      <c r="M82" s="1">
        <f t="shared" si="4"/>
        <v>34.27748385817317</v>
      </c>
      <c r="N82" s="1">
        <f t="shared" si="5"/>
        <v>40.569425220059834</v>
      </c>
      <c r="O82" s="1">
        <f t="shared" si="6"/>
        <v>9.5995337910973737E-3</v>
      </c>
      <c r="P82" s="1">
        <f t="shared" si="7"/>
        <v>2.9571495513700454</v>
      </c>
      <c r="Q82" s="1">
        <f t="shared" si="8"/>
        <v>9.5822551530791375E-3</v>
      </c>
      <c r="R82" s="1">
        <f t="shared" si="9"/>
        <v>5.990459264115405E-3</v>
      </c>
      <c r="S82" s="1">
        <f t="shared" si="10"/>
        <v>231.28901368447262</v>
      </c>
      <c r="T82" s="1">
        <f t="shared" si="11"/>
        <v>38.273988817661383</v>
      </c>
      <c r="U82" s="1">
        <f t="shared" si="12"/>
        <v>37.434006451612902</v>
      </c>
      <c r="V82" s="1">
        <f t="shared" si="13"/>
        <v>6.4557811800111011</v>
      </c>
      <c r="W82" s="1">
        <f t="shared" si="14"/>
        <v>1.6282011023421485</v>
      </c>
      <c r="X82" s="1">
        <f t="shared" si="15"/>
        <v>0.10316156421197058</v>
      </c>
      <c r="Y82" s="1">
        <f t="shared" si="16"/>
        <v>6.3359227593921821</v>
      </c>
      <c r="Z82" s="1">
        <f t="shared" si="17"/>
        <v>6.3526196157991306</v>
      </c>
      <c r="AA82" s="1">
        <f t="shared" si="18"/>
        <v>-27.320627070534904</v>
      </c>
      <c r="AB82" s="1">
        <f t="shared" si="19"/>
        <v>-54.840948404250334</v>
      </c>
      <c r="AC82" s="1">
        <f t="shared" si="20"/>
        <v>-4.427196719157342</v>
      </c>
      <c r="AD82" s="1">
        <f t="shared" si="21"/>
        <v>144.70024149053006</v>
      </c>
      <c r="AE82" s="1">
        <v>0</v>
      </c>
      <c r="AF82" s="1">
        <v>0</v>
      </c>
      <c r="AG82" s="1">
        <f t="shared" si="22"/>
        <v>1</v>
      </c>
      <c r="AH82" s="1">
        <f t="shared" si="23"/>
        <v>0</v>
      </c>
      <c r="AI82" s="1">
        <f t="shared" si="24"/>
        <v>51962.793517111131</v>
      </c>
      <c r="AJ82" s="1" t="s">
        <v>263</v>
      </c>
      <c r="AK82" s="1">
        <v>715.47692307692296</v>
      </c>
      <c r="AL82" s="1">
        <v>3262.08</v>
      </c>
      <c r="AM82" s="1">
        <f t="shared" si="25"/>
        <v>2546.603076923077</v>
      </c>
      <c r="AN82" s="1">
        <f t="shared" si="26"/>
        <v>0.78066849277855754</v>
      </c>
      <c r="AO82" s="1">
        <v>-0.57774747981622299</v>
      </c>
      <c r="AP82" s="1" t="s">
        <v>573</v>
      </c>
      <c r="AQ82" s="1">
        <v>730.07011538461495</v>
      </c>
      <c r="AR82" s="1">
        <v>835.1</v>
      </c>
      <c r="AS82" s="1">
        <f t="shared" si="27"/>
        <v>0.1257692307692313</v>
      </c>
      <c r="AT82" s="1">
        <v>0.5</v>
      </c>
      <c r="AU82" s="1">
        <f t="shared" si="28"/>
        <v>1180.1717796055661</v>
      </c>
      <c r="AV82" s="1">
        <f t="shared" si="29"/>
        <v>0.14287528090929341</v>
      </c>
      <c r="AW82" s="1">
        <f t="shared" si="30"/>
        <v>74.214648448273408</v>
      </c>
      <c r="AX82" s="1">
        <f t="shared" si="31"/>
        <v>0.37023111004670106</v>
      </c>
      <c r="AY82" s="1">
        <f t="shared" si="32"/>
        <v>6.1060836496731104E-4</v>
      </c>
      <c r="AZ82" s="1">
        <f t="shared" si="33"/>
        <v>2.9062148245719075</v>
      </c>
      <c r="BA82" s="1" t="s">
        <v>574</v>
      </c>
      <c r="BB82" s="1">
        <v>525.91999999999996</v>
      </c>
      <c r="BC82" s="1">
        <f t="shared" si="34"/>
        <v>309.18000000000006</v>
      </c>
      <c r="BD82" s="1">
        <f t="shared" si="35"/>
        <v>0.33970465300273323</v>
      </c>
      <c r="BE82" s="1">
        <f t="shared" si="36"/>
        <v>0.88700222209227531</v>
      </c>
      <c r="BF82" s="1">
        <f t="shared" si="37"/>
        <v>0.87800688058646026</v>
      </c>
      <c r="BG82" s="1">
        <f t="shared" si="38"/>
        <v>0.95302641467487303</v>
      </c>
      <c r="BH82" s="1">
        <f t="shared" si="39"/>
        <v>1399.9838709677399</v>
      </c>
      <c r="BI82" s="1">
        <f t="shared" si="40"/>
        <v>1180.1717796055661</v>
      </c>
      <c r="BJ82" s="1">
        <f t="shared" si="41"/>
        <v>0.84298955443663182</v>
      </c>
      <c r="BK82" s="1">
        <f t="shared" si="42"/>
        <v>0.1959791088732637</v>
      </c>
      <c r="BL82" s="1">
        <v>6</v>
      </c>
      <c r="BM82" s="1">
        <v>0.5</v>
      </c>
      <c r="BN82" s="1" t="s">
        <v>266</v>
      </c>
      <c r="BO82" s="1">
        <v>2</v>
      </c>
      <c r="BP82" s="1">
        <v>1607555512.0999999</v>
      </c>
      <c r="BQ82" s="1">
        <v>399.55074193548398</v>
      </c>
      <c r="BR82" s="1">
        <v>400.01922580645203</v>
      </c>
      <c r="BS82" s="1">
        <v>1.0159936774193501</v>
      </c>
      <c r="BT82" s="1">
        <v>0.27333032258064499</v>
      </c>
      <c r="BU82" s="1">
        <v>397.14554838709699</v>
      </c>
      <c r="BV82" s="1">
        <v>1.00162696774194</v>
      </c>
      <c r="BW82" s="1">
        <v>499.99983870967702</v>
      </c>
      <c r="BX82" s="1">
        <v>101.43770967741899</v>
      </c>
      <c r="BY82" s="1">
        <v>9.9894841935483897E-2</v>
      </c>
      <c r="BZ82" s="1">
        <v>37.0900161290323</v>
      </c>
      <c r="CA82" s="1">
        <v>37.434006451612902</v>
      </c>
      <c r="CB82" s="1">
        <v>999.9</v>
      </c>
      <c r="CC82" s="1">
        <v>0</v>
      </c>
      <c r="CD82" s="1">
        <v>0</v>
      </c>
      <c r="CE82" s="1">
        <v>10014.2096774194</v>
      </c>
      <c r="CF82" s="1">
        <v>0</v>
      </c>
      <c r="CG82" s="1">
        <v>333.01622580645198</v>
      </c>
      <c r="CH82" s="1">
        <v>1399.9838709677399</v>
      </c>
      <c r="CI82" s="1">
        <v>0.89999238709677398</v>
      </c>
      <c r="CJ82" s="1">
        <v>0.100007661290323</v>
      </c>
      <c r="CK82" s="1">
        <v>0</v>
      </c>
      <c r="CL82" s="1">
        <v>730.67016129032299</v>
      </c>
      <c r="CM82" s="1">
        <v>4.9993800000000004</v>
      </c>
      <c r="CN82" s="1">
        <v>10182.512903225799</v>
      </c>
      <c r="CO82" s="1">
        <v>11164.177419354801</v>
      </c>
      <c r="CP82" s="1">
        <v>46.75</v>
      </c>
      <c r="CQ82" s="1">
        <v>48.311999999999998</v>
      </c>
      <c r="CR82" s="1">
        <v>47.125</v>
      </c>
      <c r="CS82" s="1">
        <v>48.625</v>
      </c>
      <c r="CT82" s="1">
        <v>49.061999999999998</v>
      </c>
      <c r="CU82" s="1">
        <v>1255.4738709677399</v>
      </c>
      <c r="CV82" s="1">
        <v>139.51096774193601</v>
      </c>
      <c r="CW82" s="1">
        <v>0</v>
      </c>
      <c r="CX82" s="1">
        <v>138.700000047684</v>
      </c>
      <c r="CY82" s="1">
        <v>0</v>
      </c>
      <c r="CZ82" s="1">
        <v>730.07011538461495</v>
      </c>
      <c r="DA82" s="1">
        <v>-56.341572696346098</v>
      </c>
      <c r="DB82" s="1">
        <v>-772.59145356302304</v>
      </c>
      <c r="DC82" s="1">
        <v>10174.2730769231</v>
      </c>
      <c r="DD82" s="1">
        <v>15</v>
      </c>
      <c r="DE82" s="1">
        <v>1607555181.0999999</v>
      </c>
      <c r="DF82" s="1" t="s">
        <v>566</v>
      </c>
      <c r="DG82" s="1">
        <v>1607555176.0999999</v>
      </c>
      <c r="DH82" s="1">
        <v>1607555181.0999999</v>
      </c>
      <c r="DI82" s="1">
        <v>15</v>
      </c>
      <c r="DJ82" s="1">
        <v>-3.1E-2</v>
      </c>
      <c r="DK82" s="1">
        <v>8.9999999999999993E-3</v>
      </c>
      <c r="DL82" s="1">
        <v>2.4049999999999998</v>
      </c>
      <c r="DM82" s="1">
        <v>1.4E-2</v>
      </c>
      <c r="DN82" s="1">
        <v>400</v>
      </c>
      <c r="DO82" s="1">
        <v>0</v>
      </c>
      <c r="DP82" s="1">
        <v>0.2</v>
      </c>
      <c r="DQ82" s="1">
        <v>0.16</v>
      </c>
      <c r="DR82" s="1">
        <v>0.142466602131012</v>
      </c>
      <c r="DS82" s="1">
        <v>-0.29552899609262701</v>
      </c>
      <c r="DT82" s="1">
        <v>4.8502430845000902E-2</v>
      </c>
      <c r="DU82" s="1">
        <v>1</v>
      </c>
      <c r="DV82" s="1">
        <v>-0.47061663333333298</v>
      </c>
      <c r="DW82" s="1">
        <v>0.79828007119021005</v>
      </c>
      <c r="DX82" s="1">
        <v>6.9330005433666506E-2</v>
      </c>
      <c r="DY82" s="1">
        <v>0</v>
      </c>
      <c r="DZ82" s="1">
        <v>0.74453899999999995</v>
      </c>
      <c r="EA82" s="1">
        <v>-0.48962637597330499</v>
      </c>
      <c r="EB82" s="1">
        <v>3.5378795114211201E-2</v>
      </c>
      <c r="EC82" s="1">
        <v>0</v>
      </c>
      <c r="ED82" s="1">
        <v>1</v>
      </c>
      <c r="EE82" s="1">
        <v>3</v>
      </c>
      <c r="EF82" s="1" t="s">
        <v>268</v>
      </c>
      <c r="EG82" s="1">
        <v>100</v>
      </c>
      <c r="EH82" s="1">
        <v>100</v>
      </c>
      <c r="EI82" s="1">
        <v>2.4049999999999998</v>
      </c>
      <c r="EJ82" s="1">
        <v>1.44E-2</v>
      </c>
      <c r="EK82" s="1">
        <v>2.4052857142857</v>
      </c>
      <c r="EL82" s="1">
        <v>0</v>
      </c>
      <c r="EM82" s="1">
        <v>0</v>
      </c>
      <c r="EN82" s="1">
        <v>0</v>
      </c>
      <c r="EO82" s="1">
        <v>1.4366E-2</v>
      </c>
      <c r="EP82" s="1">
        <v>0</v>
      </c>
      <c r="EQ82" s="1">
        <v>0</v>
      </c>
      <c r="ER82" s="1">
        <v>0</v>
      </c>
      <c r="ES82" s="1">
        <v>-1</v>
      </c>
      <c r="ET82" s="1">
        <v>-1</v>
      </c>
      <c r="EU82" s="1">
        <v>-1</v>
      </c>
      <c r="EV82" s="1">
        <v>-1</v>
      </c>
      <c r="EW82" s="1">
        <v>5.7</v>
      </c>
      <c r="EX82" s="1">
        <v>5.7</v>
      </c>
      <c r="EY82" s="1">
        <v>2</v>
      </c>
      <c r="EZ82" s="1">
        <v>485.87799999999999</v>
      </c>
      <c r="FA82" s="1">
        <v>498.42</v>
      </c>
      <c r="FB82" s="1">
        <v>35.933100000000003</v>
      </c>
      <c r="FC82" s="1">
        <v>33.942100000000003</v>
      </c>
      <c r="FD82" s="1">
        <v>30.0001</v>
      </c>
      <c r="FE82" s="1">
        <v>33.553899999999999</v>
      </c>
      <c r="FF82" s="1">
        <v>33.584200000000003</v>
      </c>
      <c r="FG82" s="1">
        <v>20.582100000000001</v>
      </c>
      <c r="FH82" s="1">
        <v>100</v>
      </c>
      <c r="FI82" s="1">
        <v>0</v>
      </c>
      <c r="FJ82" s="1">
        <v>-999.9</v>
      </c>
      <c r="FK82" s="1">
        <v>400</v>
      </c>
      <c r="FL82" s="1">
        <v>63.4848</v>
      </c>
      <c r="FM82" s="1">
        <v>101.003</v>
      </c>
      <c r="FN82" s="1">
        <v>100.34399999999999</v>
      </c>
    </row>
    <row r="83" spans="1:170" ht="15.75" customHeight="1" x14ac:dyDescent="0.25">
      <c r="A83" s="1">
        <v>67</v>
      </c>
      <c r="B83" s="1">
        <v>1607555778</v>
      </c>
      <c r="C83" s="1">
        <v>14721</v>
      </c>
      <c r="D83" s="1" t="s">
        <v>575</v>
      </c>
      <c r="E83" s="1" t="s">
        <v>576</v>
      </c>
      <c r="F83" s="1" t="s">
        <v>577</v>
      </c>
      <c r="G83" s="1" t="s">
        <v>432</v>
      </c>
      <c r="H83" s="1">
        <v>1607555770.25</v>
      </c>
      <c r="I83" s="1">
        <f t="shared" si="0"/>
        <v>3.3187434432774905E-4</v>
      </c>
      <c r="J83" s="1">
        <f t="shared" si="1"/>
        <v>-8.6168664911204333E-3</v>
      </c>
      <c r="K83" s="1">
        <f t="shared" si="2"/>
        <v>399.85340000000002</v>
      </c>
      <c r="L83" s="1">
        <f t="shared" si="3"/>
        <v>361.89832517331934</v>
      </c>
      <c r="M83" s="1">
        <f t="shared" si="4"/>
        <v>36.745673047648047</v>
      </c>
      <c r="N83" s="1">
        <f t="shared" si="5"/>
        <v>40.599475823364919</v>
      </c>
      <c r="O83" s="1">
        <f t="shared" si="6"/>
        <v>4.9692541818139573E-3</v>
      </c>
      <c r="P83" s="1">
        <f t="shared" si="7"/>
        <v>2.9555786156424482</v>
      </c>
      <c r="Q83" s="1">
        <f t="shared" si="8"/>
        <v>4.9646172625471361E-3</v>
      </c>
      <c r="R83" s="1">
        <f t="shared" si="9"/>
        <v>3.1033020278040586E-3</v>
      </c>
      <c r="S83" s="1">
        <f t="shared" si="10"/>
        <v>231.28936262405708</v>
      </c>
      <c r="T83" s="1">
        <f t="shared" si="11"/>
        <v>38.36152347209903</v>
      </c>
      <c r="U83" s="1">
        <f t="shared" si="12"/>
        <v>37.931006666666697</v>
      </c>
      <c r="V83" s="1">
        <f t="shared" si="13"/>
        <v>6.6324278791950642</v>
      </c>
      <c r="W83" s="1">
        <f t="shared" si="14"/>
        <v>1.0874577631834403</v>
      </c>
      <c r="X83" s="1">
        <f t="shared" si="15"/>
        <v>6.8950462506780691E-2</v>
      </c>
      <c r="Y83" s="1">
        <f t="shared" si="16"/>
        <v>6.3405186703467047</v>
      </c>
      <c r="Z83" s="1">
        <f t="shared" si="17"/>
        <v>6.5634774166882837</v>
      </c>
      <c r="AA83" s="1">
        <f t="shared" si="18"/>
        <v>-14.635658584853733</v>
      </c>
      <c r="AB83" s="1">
        <f t="shared" si="19"/>
        <v>-131.88614229888069</v>
      </c>
      <c r="AC83" s="1">
        <f t="shared" si="20"/>
        <v>-10.678873405299804</v>
      </c>
      <c r="AD83" s="1">
        <f t="shared" si="21"/>
        <v>74.088688335022852</v>
      </c>
      <c r="AE83" s="1">
        <v>4</v>
      </c>
      <c r="AF83" s="1">
        <v>1</v>
      </c>
      <c r="AG83" s="1">
        <f t="shared" si="22"/>
        <v>1</v>
      </c>
      <c r="AH83" s="1">
        <f t="shared" si="23"/>
        <v>0</v>
      </c>
      <c r="AI83" s="1">
        <f t="shared" si="24"/>
        <v>51916.139594082502</v>
      </c>
      <c r="AJ83" s="1" t="s">
        <v>263</v>
      </c>
      <c r="AK83" s="1">
        <v>715.47692307692296</v>
      </c>
      <c r="AL83" s="1">
        <v>3262.08</v>
      </c>
      <c r="AM83" s="1">
        <f t="shared" si="25"/>
        <v>2546.603076923077</v>
      </c>
      <c r="AN83" s="1">
        <f t="shared" si="26"/>
        <v>0.78066849277855754</v>
      </c>
      <c r="AO83" s="1">
        <v>-0.57774747981622299</v>
      </c>
      <c r="AP83" s="1" t="s">
        <v>578</v>
      </c>
      <c r="AQ83" s="1">
        <v>701.68244000000004</v>
      </c>
      <c r="AR83" s="1">
        <v>731.09</v>
      </c>
      <c r="AS83" s="1">
        <f t="shared" si="27"/>
        <v>4.0224267873996356E-2</v>
      </c>
      <c r="AT83" s="1">
        <v>0.5</v>
      </c>
      <c r="AU83" s="1">
        <f t="shared" si="28"/>
        <v>1180.1821318530797</v>
      </c>
      <c r="AV83" s="1">
        <f t="shared" si="29"/>
        <v>-8.6168664911204333E-3</v>
      </c>
      <c r="AW83" s="1">
        <f t="shared" si="30"/>
        <v>23.735981105881184</v>
      </c>
      <c r="AX83" s="1">
        <f t="shared" si="31"/>
        <v>0.20751207101724825</v>
      </c>
      <c r="AY83" s="1">
        <f t="shared" si="32"/>
        <v>4.8223964586845082E-4</v>
      </c>
      <c r="AZ83" s="1">
        <f t="shared" si="33"/>
        <v>3.4619403903760135</v>
      </c>
      <c r="BA83" s="1" t="s">
        <v>579</v>
      </c>
      <c r="BB83" s="1">
        <v>579.38</v>
      </c>
      <c r="BC83" s="1">
        <f t="shared" si="34"/>
        <v>151.71000000000004</v>
      </c>
      <c r="BD83" s="1">
        <f t="shared" si="35"/>
        <v>0.19384061696658086</v>
      </c>
      <c r="BE83" s="1">
        <f t="shared" si="36"/>
        <v>0.94344876430461844</v>
      </c>
      <c r="BF83" s="1">
        <f t="shared" si="37"/>
        <v>1.8835211114942907</v>
      </c>
      <c r="BG83" s="1">
        <f t="shared" si="38"/>
        <v>0.99386905754392563</v>
      </c>
      <c r="BH83" s="1">
        <f t="shared" si="39"/>
        <v>1399.9973333333301</v>
      </c>
      <c r="BI83" s="1">
        <f t="shared" si="40"/>
        <v>1180.1821318530797</v>
      </c>
      <c r="BJ83" s="1">
        <f t="shared" si="41"/>
        <v>0.84298884273094976</v>
      </c>
      <c r="BK83" s="1">
        <f t="shared" si="42"/>
        <v>0.1959776854618997</v>
      </c>
      <c r="BL83" s="1">
        <v>6</v>
      </c>
      <c r="BM83" s="1">
        <v>0.5</v>
      </c>
      <c r="BN83" s="1" t="s">
        <v>266</v>
      </c>
      <c r="BO83" s="1">
        <v>2</v>
      </c>
      <c r="BP83" s="1">
        <v>1607555770.25</v>
      </c>
      <c r="BQ83" s="1">
        <v>399.85340000000002</v>
      </c>
      <c r="BR83" s="1">
        <v>400.00229999999999</v>
      </c>
      <c r="BS83" s="1">
        <v>0.67907470000000003</v>
      </c>
      <c r="BT83" s="1">
        <v>0.281098766666667</v>
      </c>
      <c r="BU83" s="1">
        <v>397.44816666666702</v>
      </c>
      <c r="BV83" s="1">
        <v>0.66470873333333302</v>
      </c>
      <c r="BW83" s="1">
        <v>500.00356666666698</v>
      </c>
      <c r="BX83" s="1">
        <v>101.435933333333</v>
      </c>
      <c r="BY83" s="1">
        <v>9.9969133333333293E-2</v>
      </c>
      <c r="BZ83" s="1">
        <v>37.10331</v>
      </c>
      <c r="CA83" s="1">
        <v>37.931006666666697</v>
      </c>
      <c r="CB83" s="1">
        <v>999.9</v>
      </c>
      <c r="CC83" s="1">
        <v>0</v>
      </c>
      <c r="CD83" s="1">
        <v>0</v>
      </c>
      <c r="CE83" s="1">
        <v>10005.4633333333</v>
      </c>
      <c r="CF83" s="1">
        <v>0</v>
      </c>
      <c r="CG83" s="1">
        <v>366.56029999999998</v>
      </c>
      <c r="CH83" s="1">
        <v>1399.9973333333301</v>
      </c>
      <c r="CI83" s="1">
        <v>0.90001629999999999</v>
      </c>
      <c r="CJ83" s="1">
        <v>9.9983429999999998E-2</v>
      </c>
      <c r="CK83" s="1">
        <v>0</v>
      </c>
      <c r="CL83" s="1">
        <v>701.74063333333299</v>
      </c>
      <c r="CM83" s="1">
        <v>4.9993800000000004</v>
      </c>
      <c r="CN83" s="1">
        <v>9740.5183333333298</v>
      </c>
      <c r="CO83" s="1">
        <v>11164.35</v>
      </c>
      <c r="CP83" s="1">
        <v>46.599800000000002</v>
      </c>
      <c r="CQ83" s="1">
        <v>48.193300000000001</v>
      </c>
      <c r="CR83" s="1">
        <v>47</v>
      </c>
      <c r="CS83" s="1">
        <v>48.5041333333333</v>
      </c>
      <c r="CT83" s="1">
        <v>48.936999999999998</v>
      </c>
      <c r="CU83" s="1">
        <v>1255.51833333333</v>
      </c>
      <c r="CV83" s="1">
        <v>139.47900000000001</v>
      </c>
      <c r="CW83" s="1">
        <v>0</v>
      </c>
      <c r="CX83" s="1">
        <v>257.10000014305098</v>
      </c>
      <c r="CY83" s="1">
        <v>0</v>
      </c>
      <c r="CZ83" s="1">
        <v>701.68244000000004</v>
      </c>
      <c r="DA83" s="1">
        <v>-5.9505384719990797</v>
      </c>
      <c r="DB83" s="1">
        <v>-93.635384611588293</v>
      </c>
      <c r="DC83" s="1">
        <v>9739.5439999999999</v>
      </c>
      <c r="DD83" s="1">
        <v>15</v>
      </c>
      <c r="DE83" s="1">
        <v>1607555181.0999999</v>
      </c>
      <c r="DF83" s="1" t="s">
        <v>566</v>
      </c>
      <c r="DG83" s="1">
        <v>1607555176.0999999</v>
      </c>
      <c r="DH83" s="1">
        <v>1607555181.0999999</v>
      </c>
      <c r="DI83" s="1">
        <v>15</v>
      </c>
      <c r="DJ83" s="1">
        <v>-3.1E-2</v>
      </c>
      <c r="DK83" s="1">
        <v>8.9999999999999993E-3</v>
      </c>
      <c r="DL83" s="1">
        <v>2.4049999999999998</v>
      </c>
      <c r="DM83" s="1">
        <v>1.4E-2</v>
      </c>
      <c r="DN83" s="1">
        <v>400</v>
      </c>
      <c r="DO83" s="1">
        <v>0</v>
      </c>
      <c r="DP83" s="1">
        <v>0.2</v>
      </c>
      <c r="DQ83" s="1">
        <v>0.16</v>
      </c>
      <c r="DR83" s="1">
        <v>-9.2406528792532208E-3</v>
      </c>
      <c r="DS83" s="1">
        <v>-0.184045968356989</v>
      </c>
      <c r="DT83" s="1">
        <v>3.2024742566039002E-2</v>
      </c>
      <c r="DU83" s="1">
        <v>1</v>
      </c>
      <c r="DV83" s="1">
        <v>-0.148864733333333</v>
      </c>
      <c r="DW83" s="1">
        <v>0.25013195105672997</v>
      </c>
      <c r="DX83" s="1">
        <v>4.0365684993984102E-2</v>
      </c>
      <c r="DY83" s="1">
        <v>0</v>
      </c>
      <c r="DZ83" s="1">
        <v>0.39797589999999999</v>
      </c>
      <c r="EA83" s="1">
        <v>-8.9055617352613498E-2</v>
      </c>
      <c r="EB83" s="1">
        <v>6.4297341642818601E-3</v>
      </c>
      <c r="EC83" s="1">
        <v>1</v>
      </c>
      <c r="ED83" s="1">
        <v>2</v>
      </c>
      <c r="EE83" s="1">
        <v>3</v>
      </c>
      <c r="EF83" s="1" t="s">
        <v>273</v>
      </c>
      <c r="EG83" s="1">
        <v>100</v>
      </c>
      <c r="EH83" s="1">
        <v>100</v>
      </c>
      <c r="EI83" s="1">
        <v>2.4049999999999998</v>
      </c>
      <c r="EJ83" s="1">
        <v>1.44E-2</v>
      </c>
      <c r="EK83" s="1">
        <v>2.4052857142857</v>
      </c>
      <c r="EL83" s="1">
        <v>0</v>
      </c>
      <c r="EM83" s="1">
        <v>0</v>
      </c>
      <c r="EN83" s="1">
        <v>0</v>
      </c>
      <c r="EO83" s="1">
        <v>1.4366E-2</v>
      </c>
      <c r="EP83" s="1">
        <v>0</v>
      </c>
      <c r="EQ83" s="1">
        <v>0</v>
      </c>
      <c r="ER83" s="1">
        <v>0</v>
      </c>
      <c r="ES83" s="1">
        <v>-1</v>
      </c>
      <c r="ET83" s="1">
        <v>-1</v>
      </c>
      <c r="EU83" s="1">
        <v>-1</v>
      </c>
      <c r="EV83" s="1">
        <v>-1</v>
      </c>
      <c r="EW83" s="1">
        <v>10</v>
      </c>
      <c r="EX83" s="1">
        <v>9.9</v>
      </c>
      <c r="EY83" s="1">
        <v>2</v>
      </c>
      <c r="EZ83" s="1">
        <v>477.26799999999997</v>
      </c>
      <c r="FA83" s="1">
        <v>497.22</v>
      </c>
      <c r="FB83" s="1">
        <v>35.921399999999998</v>
      </c>
      <c r="FC83" s="1">
        <v>33.863</v>
      </c>
      <c r="FD83" s="1">
        <v>29.9999</v>
      </c>
      <c r="FE83" s="1">
        <v>33.488999999999997</v>
      </c>
      <c r="FF83" s="1">
        <v>33.517000000000003</v>
      </c>
      <c r="FG83" s="1">
        <v>20.574000000000002</v>
      </c>
      <c r="FH83" s="1">
        <v>100</v>
      </c>
      <c r="FI83" s="1">
        <v>0</v>
      </c>
      <c r="FJ83" s="1">
        <v>-999.9</v>
      </c>
      <c r="FK83" s="1">
        <v>400</v>
      </c>
      <c r="FL83" s="1">
        <v>63.4848</v>
      </c>
      <c r="FM83" s="1">
        <v>101.021</v>
      </c>
      <c r="FN83" s="1">
        <v>100.357</v>
      </c>
    </row>
    <row r="84" spans="1:170" ht="15.75" customHeight="1" x14ac:dyDescent="0.25">
      <c r="A84" s="1">
        <v>68</v>
      </c>
      <c r="B84" s="1">
        <v>1607556200.5</v>
      </c>
      <c r="C84" s="1">
        <v>15143.5</v>
      </c>
      <c r="D84" s="1" t="s">
        <v>580</v>
      </c>
      <c r="E84" s="1" t="s">
        <v>581</v>
      </c>
      <c r="F84" s="1" t="s">
        <v>577</v>
      </c>
      <c r="G84" s="1" t="s">
        <v>432</v>
      </c>
      <c r="H84" s="1">
        <v>1607556192.75</v>
      </c>
      <c r="I84" s="1">
        <f t="shared" si="0"/>
        <v>2.2022827734956681E-4</v>
      </c>
      <c r="J84" s="1">
        <f t="shared" si="1"/>
        <v>7.1075016853215515E-4</v>
      </c>
      <c r="K84" s="1">
        <f t="shared" si="2"/>
        <v>399.89030000000002</v>
      </c>
      <c r="L84" s="1">
        <f t="shared" si="3"/>
        <v>360.68013623595834</v>
      </c>
      <c r="M84" s="1">
        <f t="shared" si="4"/>
        <v>36.620909205805994</v>
      </c>
      <c r="N84" s="1">
        <f t="shared" si="5"/>
        <v>40.602031820799056</v>
      </c>
      <c r="O84" s="1">
        <f t="shared" si="6"/>
        <v>3.4483790162268858E-3</v>
      </c>
      <c r="P84" s="1">
        <f t="shared" si="7"/>
        <v>2.9550520557257425</v>
      </c>
      <c r="Q84" s="1">
        <f t="shared" si="8"/>
        <v>3.4461449893938068E-3</v>
      </c>
      <c r="R84" s="1">
        <f t="shared" si="9"/>
        <v>2.1540412114681058E-3</v>
      </c>
      <c r="S84" s="1">
        <f t="shared" si="10"/>
        <v>231.2887993830598</v>
      </c>
      <c r="T84" s="1">
        <f t="shared" si="11"/>
        <v>38.09947642553464</v>
      </c>
      <c r="U84" s="1">
        <f t="shared" si="12"/>
        <v>37.102683333333303</v>
      </c>
      <c r="V84" s="1">
        <f t="shared" si="13"/>
        <v>6.3403019563402081</v>
      </c>
      <c r="W84" s="1">
        <f t="shared" si="14"/>
        <v>0.89984651894593015</v>
      </c>
      <c r="X84" s="1">
        <f t="shared" si="15"/>
        <v>5.6155220937483638E-2</v>
      </c>
      <c r="Y84" s="1">
        <f t="shared" si="16"/>
        <v>6.2405332192942433</v>
      </c>
      <c r="Z84" s="1">
        <f t="shared" si="17"/>
        <v>6.2841467354027243</v>
      </c>
      <c r="AA84" s="1">
        <f t="shared" si="18"/>
        <v>-9.7120670311158968</v>
      </c>
      <c r="AB84" s="1">
        <f t="shared" si="19"/>
        <v>-46.279296562302633</v>
      </c>
      <c r="AC84" s="1">
        <f t="shared" si="20"/>
        <v>-3.7276840761371735</v>
      </c>
      <c r="AD84" s="1">
        <f t="shared" si="21"/>
        <v>171.5697517135041</v>
      </c>
      <c r="AE84" s="1">
        <v>8</v>
      </c>
      <c r="AF84" s="1">
        <v>2</v>
      </c>
      <c r="AG84" s="1">
        <f t="shared" si="22"/>
        <v>1</v>
      </c>
      <c r="AH84" s="1">
        <f t="shared" si="23"/>
        <v>0</v>
      </c>
      <c r="AI84" s="1">
        <f t="shared" si="24"/>
        <v>51949.972220862335</v>
      </c>
      <c r="AJ84" s="1" t="s">
        <v>263</v>
      </c>
      <c r="AK84" s="1">
        <v>715.47692307692296</v>
      </c>
      <c r="AL84" s="1">
        <v>3262.08</v>
      </c>
      <c r="AM84" s="1">
        <f t="shared" si="25"/>
        <v>2546.603076923077</v>
      </c>
      <c r="AN84" s="1">
        <f t="shared" si="26"/>
        <v>0.78066849277855754</v>
      </c>
      <c r="AO84" s="1">
        <v>-0.57774747981622299</v>
      </c>
      <c r="AP84" s="1" t="s">
        <v>582</v>
      </c>
      <c r="AQ84" s="1">
        <v>697.80042307692304</v>
      </c>
      <c r="AR84" s="1">
        <v>730.5</v>
      </c>
      <c r="AS84" s="1">
        <f t="shared" si="27"/>
        <v>4.4763281208866523E-2</v>
      </c>
      <c r="AT84" s="1">
        <v>0.5</v>
      </c>
      <c r="AU84" s="1">
        <f t="shared" si="28"/>
        <v>1180.1730218534065</v>
      </c>
      <c r="AV84" s="1">
        <f t="shared" si="29"/>
        <v>7.1075016853215515E-4</v>
      </c>
      <c r="AW84" s="1">
        <f t="shared" si="30"/>
        <v>26.414208426170905</v>
      </c>
      <c r="AX84" s="1">
        <f t="shared" si="31"/>
        <v>0.2185900068446269</v>
      </c>
      <c r="AY84" s="1">
        <f t="shared" si="32"/>
        <v>4.9014696936243603E-4</v>
      </c>
      <c r="AZ84" s="1">
        <f t="shared" si="33"/>
        <v>3.4655441478439424</v>
      </c>
      <c r="BA84" s="1" t="s">
        <v>583</v>
      </c>
      <c r="BB84" s="1">
        <v>570.82000000000005</v>
      </c>
      <c r="BC84" s="1">
        <f t="shared" si="34"/>
        <v>159.67999999999995</v>
      </c>
      <c r="BD84" s="1">
        <f t="shared" si="35"/>
        <v>0.20478191960844797</v>
      </c>
      <c r="BE84" s="1">
        <f t="shared" si="36"/>
        <v>0.9406671967777176</v>
      </c>
      <c r="BF84" s="1">
        <f t="shared" si="37"/>
        <v>2.1766231438811938</v>
      </c>
      <c r="BG84" s="1">
        <f t="shared" si="38"/>
        <v>0.9941007387216273</v>
      </c>
      <c r="BH84" s="1">
        <f t="shared" si="39"/>
        <v>1399.9856666666701</v>
      </c>
      <c r="BI84" s="1">
        <f t="shared" si="40"/>
        <v>1180.1730218534065</v>
      </c>
      <c r="BJ84" s="1">
        <f t="shared" si="41"/>
        <v>0.84298936050064577</v>
      </c>
      <c r="BK84" s="1">
        <f t="shared" si="42"/>
        <v>0.19597872100129146</v>
      </c>
      <c r="BL84" s="1">
        <v>6</v>
      </c>
      <c r="BM84" s="1">
        <v>0.5</v>
      </c>
      <c r="BN84" s="1" t="s">
        <v>266</v>
      </c>
      <c r="BO84" s="1">
        <v>2</v>
      </c>
      <c r="BP84" s="1">
        <v>1607556192.75</v>
      </c>
      <c r="BQ84" s="1">
        <v>399.89030000000002</v>
      </c>
      <c r="BR84" s="1">
        <v>399.99683333333297</v>
      </c>
      <c r="BS84" s="1">
        <v>0.55307399999999995</v>
      </c>
      <c r="BT84" s="1">
        <v>0.2889466</v>
      </c>
      <c r="BU84" s="1">
        <v>397.45830000000001</v>
      </c>
      <c r="BV84" s="1">
        <v>0.53707400000000005</v>
      </c>
      <c r="BW84" s="1">
        <v>500.00069999999999</v>
      </c>
      <c r="BX84" s="1">
        <v>101.432966666667</v>
      </c>
      <c r="BY84" s="1">
        <v>9.9958290000000005E-2</v>
      </c>
      <c r="BZ84" s="1">
        <v>36.812190000000001</v>
      </c>
      <c r="CA84" s="1">
        <v>37.102683333333303</v>
      </c>
      <c r="CB84" s="1">
        <v>999.9</v>
      </c>
      <c r="CC84" s="1">
        <v>0</v>
      </c>
      <c r="CD84" s="1">
        <v>0</v>
      </c>
      <c r="CE84" s="1">
        <v>10002.766666666699</v>
      </c>
      <c r="CF84" s="1">
        <v>0</v>
      </c>
      <c r="CG84" s="1">
        <v>330.67143333333303</v>
      </c>
      <c r="CH84" s="1">
        <v>1399.9856666666701</v>
      </c>
      <c r="CI84" s="1">
        <v>0.89999850000000003</v>
      </c>
      <c r="CJ84" s="1">
        <v>0.10000149999999999</v>
      </c>
      <c r="CK84" s="1">
        <v>0</v>
      </c>
      <c r="CL84" s="1">
        <v>697.86613333333298</v>
      </c>
      <c r="CM84" s="1">
        <v>4.9993800000000004</v>
      </c>
      <c r="CN84" s="1">
        <v>9685.6946666666699</v>
      </c>
      <c r="CO84" s="1">
        <v>11164.2</v>
      </c>
      <c r="CP84" s="1">
        <v>45.985300000000002</v>
      </c>
      <c r="CQ84" s="1">
        <v>47.543399999999998</v>
      </c>
      <c r="CR84" s="1">
        <v>46.453800000000001</v>
      </c>
      <c r="CS84" s="1">
        <v>47.697499999999998</v>
      </c>
      <c r="CT84" s="1">
        <v>48.316200000000002</v>
      </c>
      <c r="CU84" s="1">
        <v>1255.4836666666699</v>
      </c>
      <c r="CV84" s="1">
        <v>139.50200000000001</v>
      </c>
      <c r="CW84" s="1">
        <v>0</v>
      </c>
      <c r="CX84" s="1">
        <v>422</v>
      </c>
      <c r="CY84" s="1">
        <v>0</v>
      </c>
      <c r="CZ84" s="1">
        <v>697.80042307692304</v>
      </c>
      <c r="DA84" s="1">
        <v>-5.3514188093956196</v>
      </c>
      <c r="DB84" s="1">
        <v>-77.046153702245803</v>
      </c>
      <c r="DC84" s="1">
        <v>9685.1415384615393</v>
      </c>
      <c r="DD84" s="1">
        <v>15</v>
      </c>
      <c r="DE84" s="1">
        <v>1607556221</v>
      </c>
      <c r="DF84" s="1" t="s">
        <v>584</v>
      </c>
      <c r="DG84" s="1">
        <v>1607556221</v>
      </c>
      <c r="DH84" s="1">
        <v>1607556221</v>
      </c>
      <c r="DI84" s="1">
        <v>16</v>
      </c>
      <c r="DJ84" s="1">
        <v>2.7E-2</v>
      </c>
      <c r="DK84" s="1">
        <v>1E-3</v>
      </c>
      <c r="DL84" s="1">
        <v>2.4319999999999999</v>
      </c>
      <c r="DM84" s="1">
        <v>1.6E-2</v>
      </c>
      <c r="DN84" s="1">
        <v>400</v>
      </c>
      <c r="DO84" s="1">
        <v>0</v>
      </c>
      <c r="DP84" s="1">
        <v>0.25</v>
      </c>
      <c r="DQ84" s="1">
        <v>0.13</v>
      </c>
      <c r="DR84" s="1">
        <v>2.4932494496458499E-2</v>
      </c>
      <c r="DS84" s="1">
        <v>-0.14929737703787399</v>
      </c>
      <c r="DT84" s="1">
        <v>2.7568340468913599E-2</v>
      </c>
      <c r="DU84" s="1">
        <v>1</v>
      </c>
      <c r="DV84" s="1">
        <v>-0.13411865000000001</v>
      </c>
      <c r="DW84" s="1">
        <v>0.22446774727475</v>
      </c>
      <c r="DX84" s="1">
        <v>3.4056061441685097E-2</v>
      </c>
      <c r="DY84" s="1">
        <v>0</v>
      </c>
      <c r="DZ84" s="1">
        <v>0.26278083333333302</v>
      </c>
      <c r="EA84" s="1">
        <v>-3.5693552836485398E-2</v>
      </c>
      <c r="EB84" s="1">
        <v>2.6116395116648301E-3</v>
      </c>
      <c r="EC84" s="1">
        <v>1</v>
      </c>
      <c r="ED84" s="1">
        <v>2</v>
      </c>
      <c r="EE84" s="1">
        <v>3</v>
      </c>
      <c r="EF84" s="1" t="s">
        <v>273</v>
      </c>
      <c r="EG84" s="1">
        <v>100</v>
      </c>
      <c r="EH84" s="1">
        <v>100</v>
      </c>
      <c r="EI84" s="1">
        <v>2.4319999999999999</v>
      </c>
      <c r="EJ84" s="1">
        <v>1.6E-2</v>
      </c>
      <c r="EK84" s="1">
        <v>2.4052857142857</v>
      </c>
      <c r="EL84" s="1">
        <v>0</v>
      </c>
      <c r="EM84" s="1">
        <v>0</v>
      </c>
      <c r="EN84" s="1">
        <v>0</v>
      </c>
      <c r="EO84" s="1">
        <v>1.4366E-2</v>
      </c>
      <c r="EP84" s="1">
        <v>0</v>
      </c>
      <c r="EQ84" s="1">
        <v>0</v>
      </c>
      <c r="ER84" s="1">
        <v>0</v>
      </c>
      <c r="ES84" s="1">
        <v>-1</v>
      </c>
      <c r="ET84" s="1">
        <v>-1</v>
      </c>
      <c r="EU84" s="1">
        <v>-1</v>
      </c>
      <c r="EV84" s="1">
        <v>-1</v>
      </c>
      <c r="EW84" s="1">
        <v>17.100000000000001</v>
      </c>
      <c r="EX84" s="1">
        <v>17</v>
      </c>
      <c r="EY84" s="1">
        <v>2</v>
      </c>
      <c r="EZ84" s="1">
        <v>472.29599999999999</v>
      </c>
      <c r="FA84" s="1">
        <v>497.62200000000001</v>
      </c>
      <c r="FB84" s="1">
        <v>35.747</v>
      </c>
      <c r="FC84" s="1">
        <v>33.4435</v>
      </c>
      <c r="FD84" s="1">
        <v>29.999600000000001</v>
      </c>
      <c r="FE84" s="1">
        <v>33.1068</v>
      </c>
      <c r="FF84" s="1">
        <v>33.134500000000003</v>
      </c>
      <c r="FG84" s="1">
        <v>20.573799999999999</v>
      </c>
      <c r="FH84" s="1">
        <v>100</v>
      </c>
      <c r="FI84" s="1">
        <v>0</v>
      </c>
      <c r="FJ84" s="1">
        <v>-999.9</v>
      </c>
      <c r="FK84" s="1">
        <v>400</v>
      </c>
      <c r="FL84" s="1">
        <v>63.4848</v>
      </c>
      <c r="FM84" s="1">
        <v>101.096</v>
      </c>
      <c r="FN84" s="1">
        <v>100.426</v>
      </c>
    </row>
    <row r="85" spans="1:170" ht="15.75" customHeight="1" x14ac:dyDescent="0.25">
      <c r="A85" s="1">
        <v>69</v>
      </c>
      <c r="B85" s="1">
        <v>1607556477.5</v>
      </c>
      <c r="C85" s="1">
        <v>15420.5</v>
      </c>
      <c r="D85" s="1" t="s">
        <v>585</v>
      </c>
      <c r="E85" s="1" t="s">
        <v>586</v>
      </c>
      <c r="F85" s="1" t="s">
        <v>307</v>
      </c>
      <c r="G85" s="1" t="s">
        <v>335</v>
      </c>
      <c r="H85" s="1">
        <v>1607556469.75</v>
      </c>
      <c r="I85" s="1">
        <f t="shared" si="0"/>
        <v>6.7124681447584718E-3</v>
      </c>
      <c r="J85" s="1">
        <f t="shared" si="1"/>
        <v>8.3847075332696743</v>
      </c>
      <c r="K85" s="1">
        <f t="shared" si="2"/>
        <v>386.82943333333299</v>
      </c>
      <c r="L85" s="1">
        <f t="shared" si="3"/>
        <v>260.35647453817313</v>
      </c>
      <c r="M85" s="1">
        <f t="shared" si="4"/>
        <v>26.432796382135489</v>
      </c>
      <c r="N85" s="1">
        <f t="shared" si="5"/>
        <v>39.273014677488547</v>
      </c>
      <c r="O85" s="1">
        <f t="shared" si="6"/>
        <v>0.1364844634899762</v>
      </c>
      <c r="P85" s="1">
        <f t="shared" si="7"/>
        <v>2.9532622402699191</v>
      </c>
      <c r="Q85" s="1">
        <f t="shared" si="8"/>
        <v>0.13307466192131198</v>
      </c>
      <c r="R85" s="1">
        <f t="shared" si="9"/>
        <v>8.3470925555951536E-2</v>
      </c>
      <c r="S85" s="1">
        <f t="shared" si="10"/>
        <v>231.2879846631572</v>
      </c>
      <c r="T85" s="1">
        <f t="shared" si="11"/>
        <v>35.715176810800344</v>
      </c>
      <c r="U85" s="1">
        <f t="shared" si="12"/>
        <v>35.4614166666667</v>
      </c>
      <c r="V85" s="1">
        <f t="shared" si="13"/>
        <v>5.7943095241524194</v>
      </c>
      <c r="W85" s="1">
        <f t="shared" si="14"/>
        <v>14.011917787111619</v>
      </c>
      <c r="X85" s="1">
        <f t="shared" si="15"/>
        <v>0.84056520348853292</v>
      </c>
      <c r="Y85" s="1">
        <f t="shared" si="16"/>
        <v>5.9989304551993445</v>
      </c>
      <c r="Z85" s="1">
        <f t="shared" si="17"/>
        <v>4.9537443206638869</v>
      </c>
      <c r="AA85" s="1">
        <f t="shared" si="18"/>
        <v>-296.01984518384859</v>
      </c>
      <c r="AB85" s="1">
        <f t="shared" si="19"/>
        <v>100.34393374019346</v>
      </c>
      <c r="AC85" s="1">
        <f t="shared" si="20"/>
        <v>7.9952792721072363</v>
      </c>
      <c r="AD85" s="1">
        <f t="shared" si="21"/>
        <v>43.607352491609319</v>
      </c>
      <c r="AE85" s="1">
        <v>19</v>
      </c>
      <c r="AF85" s="1">
        <v>4</v>
      </c>
      <c r="AG85" s="1">
        <f t="shared" si="22"/>
        <v>1</v>
      </c>
      <c r="AH85" s="1">
        <f t="shared" si="23"/>
        <v>0</v>
      </c>
      <c r="AI85" s="1">
        <f t="shared" si="24"/>
        <v>52020.204893783928</v>
      </c>
      <c r="AJ85" s="1" t="s">
        <v>263</v>
      </c>
      <c r="AK85" s="1">
        <v>715.47692307692296</v>
      </c>
      <c r="AL85" s="1">
        <v>3262.08</v>
      </c>
      <c r="AM85" s="1">
        <f t="shared" si="25"/>
        <v>2546.603076923077</v>
      </c>
      <c r="AN85" s="1">
        <f t="shared" si="26"/>
        <v>0.78066849277855754</v>
      </c>
      <c r="AO85" s="1">
        <v>-0.57774747981622299</v>
      </c>
      <c r="AP85" s="1" t="s">
        <v>587</v>
      </c>
      <c r="AQ85" s="1">
        <v>1360.5028</v>
      </c>
      <c r="AR85" s="1">
        <v>1582.96</v>
      </c>
      <c r="AS85" s="1">
        <f t="shared" si="27"/>
        <v>0.14053242027593882</v>
      </c>
      <c r="AT85" s="1">
        <v>0.5</v>
      </c>
      <c r="AU85" s="1">
        <f t="shared" si="28"/>
        <v>1180.1698198605</v>
      </c>
      <c r="AV85" s="1">
        <f t="shared" si="29"/>
        <v>8.3847075332696743</v>
      </c>
      <c r="AW85" s="1">
        <f t="shared" si="30"/>
        <v>82.9260605608074</v>
      </c>
      <c r="AX85" s="1">
        <f t="shared" si="31"/>
        <v>0.53523146510335062</v>
      </c>
      <c r="AY85" s="1">
        <f t="shared" si="32"/>
        <v>7.5942079370791647E-3</v>
      </c>
      <c r="AZ85" s="1">
        <f t="shared" si="33"/>
        <v>1.0607469550715114</v>
      </c>
      <c r="BA85" s="1" t="s">
        <v>588</v>
      </c>
      <c r="BB85" s="1">
        <v>735.71</v>
      </c>
      <c r="BC85" s="1">
        <f t="shared" si="34"/>
        <v>847.25</v>
      </c>
      <c r="BD85" s="1">
        <f t="shared" si="35"/>
        <v>0.26256382413691359</v>
      </c>
      <c r="BE85" s="1">
        <f t="shared" si="36"/>
        <v>0.66463740465569177</v>
      </c>
      <c r="BF85" s="1">
        <f t="shared" si="37"/>
        <v>0.25643981527460524</v>
      </c>
      <c r="BG85" s="1">
        <f t="shared" si="38"/>
        <v>0.65935677813944604</v>
      </c>
      <c r="BH85" s="1">
        <f t="shared" si="39"/>
        <v>1399.982</v>
      </c>
      <c r="BI85" s="1">
        <f t="shared" si="40"/>
        <v>1180.1698198605</v>
      </c>
      <c r="BJ85" s="1">
        <f t="shared" si="41"/>
        <v>0.84298928119111538</v>
      </c>
      <c r="BK85" s="1">
        <f t="shared" si="42"/>
        <v>0.19597856238223091</v>
      </c>
      <c r="BL85" s="1">
        <v>6</v>
      </c>
      <c r="BM85" s="1">
        <v>0.5</v>
      </c>
      <c r="BN85" s="1" t="s">
        <v>266</v>
      </c>
      <c r="BO85" s="1">
        <v>2</v>
      </c>
      <c r="BP85" s="1">
        <v>1607556469.75</v>
      </c>
      <c r="BQ85" s="1">
        <v>386.82943333333299</v>
      </c>
      <c r="BR85" s="1">
        <v>400.00656666666703</v>
      </c>
      <c r="BS85" s="1">
        <v>8.2793583333333292</v>
      </c>
      <c r="BT85" s="1">
        <v>0.29133623333333297</v>
      </c>
      <c r="BU85" s="1">
        <v>384.39710000000002</v>
      </c>
      <c r="BV85" s="1">
        <v>8.2636563333333299</v>
      </c>
      <c r="BW85" s="1">
        <v>500.01563333333303</v>
      </c>
      <c r="BX85" s="1">
        <v>101.425433333333</v>
      </c>
      <c r="BY85" s="1">
        <v>9.9971130000000005E-2</v>
      </c>
      <c r="BZ85" s="1">
        <v>36.091653333333298</v>
      </c>
      <c r="CA85" s="1">
        <v>35.4614166666667</v>
      </c>
      <c r="CB85" s="1">
        <v>999.9</v>
      </c>
      <c r="CC85" s="1">
        <v>0</v>
      </c>
      <c r="CD85" s="1">
        <v>0</v>
      </c>
      <c r="CE85" s="1">
        <v>9993.3526666666694</v>
      </c>
      <c r="CF85" s="1">
        <v>0</v>
      </c>
      <c r="CG85" s="1">
        <v>360.33210000000003</v>
      </c>
      <c r="CH85" s="1">
        <v>1399.982</v>
      </c>
      <c r="CI85" s="1">
        <v>0.899999833333334</v>
      </c>
      <c r="CJ85" s="1">
        <v>0.10000015</v>
      </c>
      <c r="CK85" s="1">
        <v>0</v>
      </c>
      <c r="CL85" s="1">
        <v>1362.1110000000001</v>
      </c>
      <c r="CM85" s="1">
        <v>4.9993800000000004</v>
      </c>
      <c r="CN85" s="1">
        <v>18816.05</v>
      </c>
      <c r="CO85" s="1">
        <v>11164.19</v>
      </c>
      <c r="CP85" s="1">
        <v>46.283066666666599</v>
      </c>
      <c r="CQ85" s="1">
        <v>47.8121333333333</v>
      </c>
      <c r="CR85" s="1">
        <v>46.791333333333299</v>
      </c>
      <c r="CS85" s="1">
        <v>48.074599999999997</v>
      </c>
      <c r="CT85" s="1">
        <v>48.6332666666666</v>
      </c>
      <c r="CU85" s="1">
        <v>1255.4846666666699</v>
      </c>
      <c r="CV85" s="1">
        <v>139.49799999999999</v>
      </c>
      <c r="CW85" s="1">
        <v>0</v>
      </c>
      <c r="CX85" s="1">
        <v>276.30000019073498</v>
      </c>
      <c r="CY85" s="1">
        <v>0</v>
      </c>
      <c r="CZ85" s="1">
        <v>1360.5028</v>
      </c>
      <c r="DA85" s="1">
        <v>-120.729230574856</v>
      </c>
      <c r="DB85" s="1">
        <v>-1689.34615133734</v>
      </c>
      <c r="DC85" s="1">
        <v>18793.608</v>
      </c>
      <c r="DD85" s="1">
        <v>15</v>
      </c>
      <c r="DE85" s="1">
        <v>1607556221</v>
      </c>
      <c r="DF85" s="1" t="s">
        <v>584</v>
      </c>
      <c r="DG85" s="1">
        <v>1607556221</v>
      </c>
      <c r="DH85" s="1">
        <v>1607556221</v>
      </c>
      <c r="DI85" s="1">
        <v>16</v>
      </c>
      <c r="DJ85" s="1">
        <v>2.7E-2</v>
      </c>
      <c r="DK85" s="1">
        <v>1E-3</v>
      </c>
      <c r="DL85" s="1">
        <v>2.4319999999999999</v>
      </c>
      <c r="DM85" s="1">
        <v>1.6E-2</v>
      </c>
      <c r="DN85" s="1">
        <v>400</v>
      </c>
      <c r="DO85" s="1">
        <v>0</v>
      </c>
      <c r="DP85" s="1">
        <v>0.25</v>
      </c>
      <c r="DQ85" s="1">
        <v>0.13</v>
      </c>
      <c r="DR85" s="1">
        <v>8.3982309747911508</v>
      </c>
      <c r="DS85" s="1">
        <v>-0.54987016196892902</v>
      </c>
      <c r="DT85" s="1">
        <v>4.7283107814872501E-2</v>
      </c>
      <c r="DU85" s="1">
        <v>0</v>
      </c>
      <c r="DV85" s="1">
        <v>-13.188140000000001</v>
      </c>
      <c r="DW85" s="1">
        <v>0.99670745272523098</v>
      </c>
      <c r="DX85" s="1">
        <v>7.8203280408603401E-2</v>
      </c>
      <c r="DY85" s="1">
        <v>0</v>
      </c>
      <c r="DZ85" s="1">
        <v>7.99556966666667</v>
      </c>
      <c r="EA85" s="1">
        <v>-0.896581535038942</v>
      </c>
      <c r="EB85" s="1">
        <v>6.4675575940398106E-2</v>
      </c>
      <c r="EC85" s="1">
        <v>0</v>
      </c>
      <c r="ED85" s="1">
        <v>0</v>
      </c>
      <c r="EE85" s="1">
        <v>3</v>
      </c>
      <c r="EF85" s="1" t="s">
        <v>283</v>
      </c>
      <c r="EG85" s="1">
        <v>100</v>
      </c>
      <c r="EH85" s="1">
        <v>100</v>
      </c>
      <c r="EI85" s="1">
        <v>2.4329999999999998</v>
      </c>
      <c r="EJ85" s="1">
        <v>1.5699999999999999E-2</v>
      </c>
      <c r="EK85" s="1">
        <v>2.4323000000001098</v>
      </c>
      <c r="EL85" s="1">
        <v>0</v>
      </c>
      <c r="EM85" s="1">
        <v>0</v>
      </c>
      <c r="EN85" s="1">
        <v>0</v>
      </c>
      <c r="EO85" s="1">
        <v>1.57033E-2</v>
      </c>
      <c r="EP85" s="1">
        <v>0</v>
      </c>
      <c r="EQ85" s="1">
        <v>0</v>
      </c>
      <c r="ER85" s="1">
        <v>0</v>
      </c>
      <c r="ES85" s="1">
        <v>-1</v>
      </c>
      <c r="ET85" s="1">
        <v>-1</v>
      </c>
      <c r="EU85" s="1">
        <v>-1</v>
      </c>
      <c r="EV85" s="1">
        <v>-1</v>
      </c>
      <c r="EW85" s="1">
        <v>4.3</v>
      </c>
      <c r="EX85" s="1">
        <v>4.3</v>
      </c>
      <c r="EY85" s="1">
        <v>2</v>
      </c>
      <c r="EZ85" s="1">
        <v>458.798</v>
      </c>
      <c r="FA85" s="1">
        <v>497.32799999999997</v>
      </c>
      <c r="FB85" s="1">
        <v>35.335000000000001</v>
      </c>
      <c r="FC85" s="1">
        <v>33.177799999999998</v>
      </c>
      <c r="FD85" s="1">
        <v>29.9998</v>
      </c>
      <c r="FE85" s="1">
        <v>32.8566</v>
      </c>
      <c r="FF85" s="1">
        <v>32.881999999999998</v>
      </c>
      <c r="FG85" s="1">
        <v>20.573399999999999</v>
      </c>
      <c r="FH85" s="1">
        <v>100</v>
      </c>
      <c r="FI85" s="1">
        <v>0</v>
      </c>
      <c r="FJ85" s="1">
        <v>-999.9</v>
      </c>
      <c r="FK85" s="1">
        <v>400</v>
      </c>
      <c r="FL85" s="1">
        <v>63.4848</v>
      </c>
      <c r="FM85" s="1">
        <v>101.11199999999999</v>
      </c>
      <c r="FN85" s="1">
        <v>100.452</v>
      </c>
    </row>
    <row r="86" spans="1:170" ht="15.75" customHeight="1" x14ac:dyDescent="0.25">
      <c r="A86" s="1">
        <v>70</v>
      </c>
      <c r="B86" s="1">
        <v>1607556879</v>
      </c>
      <c r="C86" s="1">
        <v>15822</v>
      </c>
      <c r="D86" s="1" t="s">
        <v>589</v>
      </c>
      <c r="E86" s="1" t="s">
        <v>590</v>
      </c>
      <c r="F86" s="1" t="s">
        <v>307</v>
      </c>
      <c r="G86" s="1" t="s">
        <v>335</v>
      </c>
      <c r="H86" s="1">
        <v>1607556871.25</v>
      </c>
      <c r="I86" s="1">
        <f t="shared" si="0"/>
        <v>4.586540081749065E-3</v>
      </c>
      <c r="J86" s="1">
        <f t="shared" si="1"/>
        <v>8.2736607685815091</v>
      </c>
      <c r="K86" s="1">
        <f t="shared" si="2"/>
        <v>387.938733333333</v>
      </c>
      <c r="L86" s="1">
        <f t="shared" si="3"/>
        <v>211.54936576911101</v>
      </c>
      <c r="M86" s="1">
        <f t="shared" si="4"/>
        <v>21.477825390026684</v>
      </c>
      <c r="N86" s="1">
        <f t="shared" si="5"/>
        <v>39.385986085419141</v>
      </c>
      <c r="O86" s="1">
        <f t="shared" si="6"/>
        <v>8.8767781554738939E-2</v>
      </c>
      <c r="P86" s="1">
        <f t="shared" si="7"/>
        <v>2.9573507082498836</v>
      </c>
      <c r="Q86" s="1">
        <f t="shared" si="8"/>
        <v>8.7313694925247973E-2</v>
      </c>
      <c r="R86" s="1">
        <f t="shared" si="9"/>
        <v>5.4699719146059311E-2</v>
      </c>
      <c r="S86" s="1">
        <f t="shared" si="10"/>
        <v>231.28896222989138</v>
      </c>
      <c r="T86" s="1">
        <f t="shared" si="11"/>
        <v>36.114431525553165</v>
      </c>
      <c r="U86" s="1">
        <f t="shared" si="12"/>
        <v>35.329373333333301</v>
      </c>
      <c r="V86" s="1">
        <f t="shared" si="13"/>
        <v>5.7522156185335875</v>
      </c>
      <c r="W86" s="1">
        <f t="shared" si="14"/>
        <v>9.8395406084667876</v>
      </c>
      <c r="X86" s="1">
        <f t="shared" si="15"/>
        <v>0.58555479042671332</v>
      </c>
      <c r="Y86" s="1">
        <f t="shared" si="16"/>
        <v>5.9510378962494608</v>
      </c>
      <c r="Z86" s="1">
        <f t="shared" si="17"/>
        <v>5.166660828106874</v>
      </c>
      <c r="AA86" s="1">
        <f t="shared" si="18"/>
        <v>-202.26641760513377</v>
      </c>
      <c r="AB86" s="1">
        <f t="shared" si="19"/>
        <v>98.286874225716076</v>
      </c>
      <c r="AC86" s="1">
        <f t="shared" si="20"/>
        <v>7.8099967881488466</v>
      </c>
      <c r="AD86" s="1">
        <f t="shared" si="21"/>
        <v>135.11941563862254</v>
      </c>
      <c r="AE86" s="1">
        <v>8</v>
      </c>
      <c r="AF86" s="1">
        <v>2</v>
      </c>
      <c r="AG86" s="1">
        <f t="shared" si="22"/>
        <v>1</v>
      </c>
      <c r="AH86" s="1">
        <f t="shared" si="23"/>
        <v>0</v>
      </c>
      <c r="AI86" s="1">
        <f t="shared" si="24"/>
        <v>52160.705394377153</v>
      </c>
      <c r="AJ86" s="1" t="s">
        <v>263</v>
      </c>
      <c r="AK86" s="1">
        <v>715.47692307692296</v>
      </c>
      <c r="AL86" s="1">
        <v>3262.08</v>
      </c>
      <c r="AM86" s="1">
        <f t="shared" si="25"/>
        <v>2546.603076923077</v>
      </c>
      <c r="AN86" s="1">
        <f t="shared" si="26"/>
        <v>0.78066849277855754</v>
      </c>
      <c r="AO86" s="1">
        <v>-0.57774747981622299</v>
      </c>
      <c r="AP86" s="1" t="s">
        <v>591</v>
      </c>
      <c r="AQ86" s="1">
        <v>969.46584615384597</v>
      </c>
      <c r="AR86" s="1">
        <v>1188.6199999999999</v>
      </c>
      <c r="AS86" s="1">
        <f t="shared" si="27"/>
        <v>0.18437696980208473</v>
      </c>
      <c r="AT86" s="1">
        <v>0.5</v>
      </c>
      <c r="AU86" s="1">
        <f t="shared" si="28"/>
        <v>1180.1736118534131</v>
      </c>
      <c r="AV86" s="1">
        <f t="shared" si="29"/>
        <v>8.2736607685815091</v>
      </c>
      <c r="AW86" s="1">
        <f t="shared" si="30"/>
        <v>108.79841719695702</v>
      </c>
      <c r="AX86" s="1">
        <f t="shared" si="31"/>
        <v>0.44126802510474328</v>
      </c>
      <c r="AY86" s="1">
        <f t="shared" si="32"/>
        <v>7.5000899524409522E-3</v>
      </c>
      <c r="AZ86" s="1">
        <f t="shared" si="33"/>
        <v>1.7444263095017754</v>
      </c>
      <c r="BA86" s="1" t="s">
        <v>592</v>
      </c>
      <c r="BB86" s="1">
        <v>664.12</v>
      </c>
      <c r="BC86" s="1">
        <f t="shared" si="34"/>
        <v>524.49999999999989</v>
      </c>
      <c r="BD86" s="1">
        <f t="shared" si="35"/>
        <v>0.41783442106035074</v>
      </c>
      <c r="BE86" s="1">
        <f t="shared" si="36"/>
        <v>0.79811082541686551</v>
      </c>
      <c r="BF86" s="1">
        <f t="shared" si="37"/>
        <v>0.46318791193426623</v>
      </c>
      <c r="BG86" s="1">
        <f t="shared" si="38"/>
        <v>0.81420619443578535</v>
      </c>
      <c r="BH86" s="1">
        <f t="shared" si="39"/>
        <v>1399.9863333333301</v>
      </c>
      <c r="BI86" s="1">
        <f t="shared" si="40"/>
        <v>1180.1736118534131</v>
      </c>
      <c r="BJ86" s="1">
        <f t="shared" si="41"/>
        <v>0.84298938050591632</v>
      </c>
      <c r="BK86" s="1">
        <f t="shared" si="42"/>
        <v>0.19597876101183262</v>
      </c>
      <c r="BL86" s="1">
        <v>6</v>
      </c>
      <c r="BM86" s="1">
        <v>0.5</v>
      </c>
      <c r="BN86" s="1" t="s">
        <v>266</v>
      </c>
      <c r="BO86" s="1">
        <v>2</v>
      </c>
      <c r="BP86" s="1">
        <v>1607556871.25</v>
      </c>
      <c r="BQ86" s="1">
        <v>387.938733333333</v>
      </c>
      <c r="BR86" s="1">
        <v>400.00213333333301</v>
      </c>
      <c r="BS86" s="1">
        <v>5.7675179999999999</v>
      </c>
      <c r="BT86" s="1">
        <v>0.29548093333333297</v>
      </c>
      <c r="BU86" s="1">
        <v>385.48173333333301</v>
      </c>
      <c r="BV86" s="1">
        <v>5.7615179999999997</v>
      </c>
      <c r="BW86" s="1">
        <v>500.00616666666701</v>
      </c>
      <c r="BX86" s="1">
        <v>101.426466666667</v>
      </c>
      <c r="BY86" s="1">
        <v>9.9838136666666702E-2</v>
      </c>
      <c r="BZ86" s="1">
        <v>35.9458366666667</v>
      </c>
      <c r="CA86" s="1">
        <v>35.329373333333301</v>
      </c>
      <c r="CB86" s="1">
        <v>999.9</v>
      </c>
      <c r="CC86" s="1">
        <v>0</v>
      </c>
      <c r="CD86" s="1">
        <v>0</v>
      </c>
      <c r="CE86" s="1">
        <v>10016.462666666701</v>
      </c>
      <c r="CF86" s="1">
        <v>0</v>
      </c>
      <c r="CG86" s="1">
        <v>340.11736666666701</v>
      </c>
      <c r="CH86" s="1">
        <v>1399.9863333333301</v>
      </c>
      <c r="CI86" s="1">
        <v>0.89999660000000004</v>
      </c>
      <c r="CJ86" s="1">
        <v>0.10000345333333301</v>
      </c>
      <c r="CK86" s="1">
        <v>0</v>
      </c>
      <c r="CL86" s="1">
        <v>969.62760000000003</v>
      </c>
      <c r="CM86" s="1">
        <v>4.9993800000000004</v>
      </c>
      <c r="CN86" s="1">
        <v>13743.026666666699</v>
      </c>
      <c r="CO86" s="1">
        <v>11164.2033333333</v>
      </c>
      <c r="CP86" s="1">
        <v>47.875</v>
      </c>
      <c r="CQ86" s="1">
        <v>49.203800000000001</v>
      </c>
      <c r="CR86" s="1">
        <v>48.432866666666598</v>
      </c>
      <c r="CS86" s="1">
        <v>49.375</v>
      </c>
      <c r="CT86" s="1">
        <v>50.061999999999998</v>
      </c>
      <c r="CU86" s="1">
        <v>1255.4833333333299</v>
      </c>
      <c r="CV86" s="1">
        <v>139.50299999999999</v>
      </c>
      <c r="CW86" s="1">
        <v>0</v>
      </c>
      <c r="CX86" s="1">
        <v>400.60000014305098</v>
      </c>
      <c r="CY86" s="1">
        <v>0</v>
      </c>
      <c r="CZ86" s="1">
        <v>969.46584615384597</v>
      </c>
      <c r="DA86" s="1">
        <v>-40.156102603536702</v>
      </c>
      <c r="DB86" s="1">
        <v>-544.85470118480896</v>
      </c>
      <c r="DC86" s="1">
        <v>13740.438461538501</v>
      </c>
      <c r="DD86" s="1">
        <v>15</v>
      </c>
      <c r="DE86" s="1">
        <v>1607556915.5</v>
      </c>
      <c r="DF86" s="1" t="s">
        <v>593</v>
      </c>
      <c r="DG86" s="1">
        <v>1607556896.5</v>
      </c>
      <c r="DH86" s="1">
        <v>1607556915.5</v>
      </c>
      <c r="DI86" s="1">
        <v>17</v>
      </c>
      <c r="DJ86" s="1">
        <v>2.4E-2</v>
      </c>
      <c r="DK86" s="1">
        <v>-0.01</v>
      </c>
      <c r="DL86" s="1">
        <v>2.4569999999999999</v>
      </c>
      <c r="DM86" s="1">
        <v>6.0000000000000001E-3</v>
      </c>
      <c r="DN86" s="1">
        <v>400</v>
      </c>
      <c r="DO86" s="1">
        <v>0</v>
      </c>
      <c r="DP86" s="1">
        <v>0.14000000000000001</v>
      </c>
      <c r="DQ86" s="1">
        <v>0.02</v>
      </c>
      <c r="DR86" s="1">
        <v>8.2871069515217606</v>
      </c>
      <c r="DS86" s="1">
        <v>1.4139527225427599E-2</v>
      </c>
      <c r="DT86" s="1">
        <v>0.120181617684819</v>
      </c>
      <c r="DU86" s="1">
        <v>1</v>
      </c>
      <c r="DV86" s="1">
        <v>-12.088153333333301</v>
      </c>
      <c r="DW86" s="1">
        <v>0.32774549499442102</v>
      </c>
      <c r="DX86" s="1">
        <v>0.14455671951021701</v>
      </c>
      <c r="DY86" s="1">
        <v>0</v>
      </c>
      <c r="DZ86" s="1">
        <v>5.4817400000000003</v>
      </c>
      <c r="EA86" s="1">
        <v>-0.35863261401555901</v>
      </c>
      <c r="EB86" s="1">
        <v>2.5933373736043899E-2</v>
      </c>
      <c r="EC86" s="1">
        <v>0</v>
      </c>
      <c r="ED86" s="1">
        <v>1</v>
      </c>
      <c r="EE86" s="1">
        <v>3</v>
      </c>
      <c r="EF86" s="1" t="s">
        <v>268</v>
      </c>
      <c r="EG86" s="1">
        <v>100</v>
      </c>
      <c r="EH86" s="1">
        <v>100</v>
      </c>
      <c r="EI86" s="1">
        <v>2.4569999999999999</v>
      </c>
      <c r="EJ86" s="1">
        <v>6.0000000000000001E-3</v>
      </c>
      <c r="EK86" s="1">
        <v>2.4323000000001098</v>
      </c>
      <c r="EL86" s="1">
        <v>0</v>
      </c>
      <c r="EM86" s="1">
        <v>0</v>
      </c>
      <c r="EN86" s="1">
        <v>0</v>
      </c>
      <c r="EO86" s="1">
        <v>1.57033E-2</v>
      </c>
      <c r="EP86" s="1">
        <v>0</v>
      </c>
      <c r="EQ86" s="1">
        <v>0</v>
      </c>
      <c r="ER86" s="1">
        <v>0</v>
      </c>
      <c r="ES86" s="1">
        <v>-1</v>
      </c>
      <c r="ET86" s="1">
        <v>-1</v>
      </c>
      <c r="EU86" s="1">
        <v>-1</v>
      </c>
      <c r="EV86" s="1">
        <v>-1</v>
      </c>
      <c r="EW86" s="1">
        <v>11</v>
      </c>
      <c r="EX86" s="1">
        <v>11</v>
      </c>
      <c r="EY86" s="1">
        <v>2</v>
      </c>
      <c r="EZ86" s="1">
        <v>471.56700000000001</v>
      </c>
      <c r="FA86" s="1">
        <v>496.85</v>
      </c>
      <c r="FB86" s="1">
        <v>34.939900000000002</v>
      </c>
      <c r="FC86" s="1">
        <v>33.077199999999998</v>
      </c>
      <c r="FD86" s="1">
        <v>30.0001</v>
      </c>
      <c r="FE86" s="1">
        <v>32.732900000000001</v>
      </c>
      <c r="FF86" s="1">
        <v>32.7622</v>
      </c>
      <c r="FG86" s="1">
        <v>20.5733</v>
      </c>
      <c r="FH86" s="1">
        <v>100</v>
      </c>
      <c r="FI86" s="1">
        <v>0</v>
      </c>
      <c r="FJ86" s="1">
        <v>-999.9</v>
      </c>
      <c r="FK86" s="1">
        <v>400</v>
      </c>
      <c r="FL86" s="1">
        <v>63.4848</v>
      </c>
      <c r="FM86" s="1">
        <v>101.11799999999999</v>
      </c>
      <c r="FN86" s="1">
        <v>100.45699999999999</v>
      </c>
    </row>
    <row r="87" spans="1:170" ht="15.75" customHeight="1" x14ac:dyDescent="0.25">
      <c r="A87" s="1">
        <v>71</v>
      </c>
      <c r="B87" s="1">
        <v>1607557194</v>
      </c>
      <c r="C87" s="1">
        <v>16137</v>
      </c>
      <c r="D87" s="1" t="s">
        <v>594</v>
      </c>
      <c r="E87" s="1" t="s">
        <v>595</v>
      </c>
      <c r="F87" s="1" t="s">
        <v>596</v>
      </c>
      <c r="G87" s="1" t="s">
        <v>324</v>
      </c>
      <c r="H87" s="1">
        <v>1607557186.25</v>
      </c>
      <c r="I87" s="1">
        <f t="shared" si="0"/>
        <v>5.0926556932579263E-4</v>
      </c>
      <c r="J87" s="1">
        <f t="shared" si="1"/>
        <v>1.756501674857679E-2</v>
      </c>
      <c r="K87" s="1">
        <f t="shared" si="2"/>
        <v>399.74630000000002</v>
      </c>
      <c r="L87" s="1">
        <f t="shared" si="3"/>
        <v>359.21187464544897</v>
      </c>
      <c r="M87" s="1">
        <f t="shared" si="4"/>
        <v>36.466664516272203</v>
      </c>
      <c r="N87" s="1">
        <f t="shared" si="5"/>
        <v>40.58166013612265</v>
      </c>
      <c r="O87" s="1">
        <f t="shared" si="6"/>
        <v>8.3328036368775452E-3</v>
      </c>
      <c r="P87" s="1">
        <f t="shared" si="7"/>
        <v>2.9553926382623854</v>
      </c>
      <c r="Q87" s="1">
        <f t="shared" si="8"/>
        <v>8.3197731518155835E-3</v>
      </c>
      <c r="R87" s="1">
        <f t="shared" si="9"/>
        <v>5.2010272344355894E-3</v>
      </c>
      <c r="S87" s="1">
        <f t="shared" si="10"/>
        <v>231.28993700506632</v>
      </c>
      <c r="T87" s="1">
        <f t="shared" si="11"/>
        <v>37.108337812919878</v>
      </c>
      <c r="U87" s="1">
        <f t="shared" si="12"/>
        <v>36.446939999999998</v>
      </c>
      <c r="V87" s="1">
        <f t="shared" si="13"/>
        <v>6.1170261669791444</v>
      </c>
      <c r="W87" s="1">
        <f t="shared" si="14"/>
        <v>1.5669926886089849</v>
      </c>
      <c r="X87" s="1">
        <f t="shared" si="15"/>
        <v>9.2988981326365405E-2</v>
      </c>
      <c r="Y87" s="1">
        <f t="shared" si="16"/>
        <v>5.9342319847651277</v>
      </c>
      <c r="Z87" s="1">
        <f t="shared" si="17"/>
        <v>6.0240371856527792</v>
      </c>
      <c r="AA87" s="1">
        <f t="shared" si="18"/>
        <v>-22.458611607267454</v>
      </c>
      <c r="AB87" s="1">
        <f t="shared" si="19"/>
        <v>-88.032572587518615</v>
      </c>
      <c r="AC87" s="1">
        <f t="shared" si="20"/>
        <v>-7.036143341640912</v>
      </c>
      <c r="AD87" s="1">
        <f t="shared" si="21"/>
        <v>113.76260946863934</v>
      </c>
      <c r="AE87" s="1">
        <v>1</v>
      </c>
      <c r="AF87" s="1">
        <v>0</v>
      </c>
      <c r="AG87" s="1">
        <f t="shared" si="22"/>
        <v>1</v>
      </c>
      <c r="AH87" s="1">
        <f t="shared" si="23"/>
        <v>0</v>
      </c>
      <c r="AI87" s="1">
        <f t="shared" si="24"/>
        <v>52113.677940163892</v>
      </c>
      <c r="AJ87" s="1" t="s">
        <v>263</v>
      </c>
      <c r="AK87" s="1">
        <v>715.47692307692296</v>
      </c>
      <c r="AL87" s="1">
        <v>3262.08</v>
      </c>
      <c r="AM87" s="1">
        <f t="shared" si="25"/>
        <v>2546.603076923077</v>
      </c>
      <c r="AN87" s="1">
        <f t="shared" si="26"/>
        <v>0.78066849277855754</v>
      </c>
      <c r="AO87" s="1">
        <v>-0.57774747981622299</v>
      </c>
      <c r="AP87" s="1" t="s">
        <v>597</v>
      </c>
      <c r="AQ87" s="1">
        <v>527.01484615384595</v>
      </c>
      <c r="AR87" s="1">
        <v>551.95000000000005</v>
      </c>
      <c r="AS87" s="1">
        <f t="shared" si="27"/>
        <v>4.5176472227836051E-2</v>
      </c>
      <c r="AT87" s="1">
        <v>0.5</v>
      </c>
      <c r="AU87" s="1">
        <f t="shared" si="28"/>
        <v>1180.1816818532538</v>
      </c>
      <c r="AV87" s="1">
        <f t="shared" si="29"/>
        <v>1.756501674857679E-2</v>
      </c>
      <c r="AW87" s="1">
        <f t="shared" si="30"/>
        <v>26.658222487022183</v>
      </c>
      <c r="AX87" s="1">
        <f t="shared" si="31"/>
        <v>0.22000181175831154</v>
      </c>
      <c r="AY87" s="1">
        <f t="shared" si="32"/>
        <v>5.0442445067438535E-4</v>
      </c>
      <c r="AZ87" s="1">
        <f t="shared" si="33"/>
        <v>4.9101005525862851</v>
      </c>
      <c r="BA87" s="1" t="s">
        <v>598</v>
      </c>
      <c r="BB87" s="1">
        <v>430.52</v>
      </c>
      <c r="BC87" s="1">
        <f t="shared" si="34"/>
        <v>121.43000000000006</v>
      </c>
      <c r="BD87" s="1">
        <f t="shared" si="35"/>
        <v>0.20534590995762234</v>
      </c>
      <c r="BE87" s="1">
        <f t="shared" si="36"/>
        <v>0.95711551229710834</v>
      </c>
      <c r="BF87" s="1">
        <f t="shared" si="37"/>
        <v>-0.15248347719735802</v>
      </c>
      <c r="BG87" s="1">
        <f t="shared" si="38"/>
        <v>1.0642137459735201</v>
      </c>
      <c r="BH87" s="1">
        <f t="shared" si="39"/>
        <v>1399.9963333333301</v>
      </c>
      <c r="BI87" s="1">
        <f t="shared" si="40"/>
        <v>1180.1816818532538</v>
      </c>
      <c r="BJ87" s="1">
        <f t="shared" si="41"/>
        <v>0.8429891234381256</v>
      </c>
      <c r="BK87" s="1">
        <f t="shared" si="42"/>
        <v>0.19597824687625118</v>
      </c>
      <c r="BL87" s="1">
        <v>6</v>
      </c>
      <c r="BM87" s="1">
        <v>0.5</v>
      </c>
      <c r="BN87" s="1" t="s">
        <v>266</v>
      </c>
      <c r="BO87" s="1">
        <v>2</v>
      </c>
      <c r="BP87" s="1">
        <v>1607557186.25</v>
      </c>
      <c r="BQ87" s="1">
        <v>399.74630000000002</v>
      </c>
      <c r="BR87" s="1">
        <v>400.011666666667</v>
      </c>
      <c r="BS87" s="1">
        <v>0.91598029999999997</v>
      </c>
      <c r="BT87" s="1">
        <v>0.30543009999999998</v>
      </c>
      <c r="BU87" s="1">
        <v>397.289733333333</v>
      </c>
      <c r="BV87" s="1">
        <v>0.90981593333333299</v>
      </c>
      <c r="BW87" s="1">
        <v>500.007133333333</v>
      </c>
      <c r="BX87" s="1">
        <v>101.4186</v>
      </c>
      <c r="BY87" s="1">
        <v>9.9938473333333305E-2</v>
      </c>
      <c r="BZ87" s="1">
        <v>35.894426666666703</v>
      </c>
      <c r="CA87" s="1">
        <v>36.446939999999998</v>
      </c>
      <c r="CB87" s="1">
        <v>999.9</v>
      </c>
      <c r="CC87" s="1">
        <v>0</v>
      </c>
      <c r="CD87" s="1">
        <v>0</v>
      </c>
      <c r="CE87" s="1">
        <v>10006.117333333301</v>
      </c>
      <c r="CF87" s="1">
        <v>0</v>
      </c>
      <c r="CG87" s="1">
        <v>324.59769999999997</v>
      </c>
      <c r="CH87" s="1">
        <v>1399.9963333333301</v>
      </c>
      <c r="CI87" s="1">
        <v>0.90000623333333296</v>
      </c>
      <c r="CJ87" s="1">
        <v>9.99936466666667E-2</v>
      </c>
      <c r="CK87" s="1">
        <v>0</v>
      </c>
      <c r="CL87" s="1">
        <v>527.03913333333298</v>
      </c>
      <c r="CM87" s="1">
        <v>4.9993800000000004</v>
      </c>
      <c r="CN87" s="1">
        <v>7472.88666666667</v>
      </c>
      <c r="CO87" s="1">
        <v>11164.32</v>
      </c>
      <c r="CP87" s="1">
        <v>48.561999999999998</v>
      </c>
      <c r="CQ87" s="1">
        <v>49.936999999999998</v>
      </c>
      <c r="CR87" s="1">
        <v>49.186999999999998</v>
      </c>
      <c r="CS87" s="1">
        <v>50.0020666666667</v>
      </c>
      <c r="CT87" s="1">
        <v>50.686999999999998</v>
      </c>
      <c r="CU87" s="1">
        <v>1255.5043333333299</v>
      </c>
      <c r="CV87" s="1">
        <v>139.49199999999999</v>
      </c>
      <c r="CW87" s="1">
        <v>0</v>
      </c>
      <c r="CX87" s="1">
        <v>314</v>
      </c>
      <c r="CY87" s="1">
        <v>0</v>
      </c>
      <c r="CZ87" s="1">
        <v>527.01484615384595</v>
      </c>
      <c r="DA87" s="1">
        <v>-5.2285128204229299</v>
      </c>
      <c r="DB87" s="1">
        <v>-69.0280341963891</v>
      </c>
      <c r="DC87" s="1">
        <v>7472.6580769230804</v>
      </c>
      <c r="DD87" s="1">
        <v>15</v>
      </c>
      <c r="DE87" s="1">
        <v>1607556915.5</v>
      </c>
      <c r="DF87" s="1" t="s">
        <v>593</v>
      </c>
      <c r="DG87" s="1">
        <v>1607556896.5</v>
      </c>
      <c r="DH87" s="1">
        <v>1607556915.5</v>
      </c>
      <c r="DI87" s="1">
        <v>17</v>
      </c>
      <c r="DJ87" s="1">
        <v>2.4E-2</v>
      </c>
      <c r="DK87" s="1">
        <v>-0.01</v>
      </c>
      <c r="DL87" s="1">
        <v>2.4569999999999999</v>
      </c>
      <c r="DM87" s="1">
        <v>6.0000000000000001E-3</v>
      </c>
      <c r="DN87" s="1">
        <v>400</v>
      </c>
      <c r="DO87" s="1">
        <v>0</v>
      </c>
      <c r="DP87" s="1">
        <v>0.14000000000000001</v>
      </c>
      <c r="DQ87" s="1">
        <v>0.02</v>
      </c>
      <c r="DR87" s="1">
        <v>1.9143850677046499E-2</v>
      </c>
      <c r="DS87" s="1">
        <v>-0.23782599187917</v>
      </c>
      <c r="DT87" s="1">
        <v>3.1433532551700998E-2</v>
      </c>
      <c r="DU87" s="1">
        <v>1</v>
      </c>
      <c r="DV87" s="1">
        <v>-0.26530963333333302</v>
      </c>
      <c r="DW87" s="1">
        <v>0.38301802892102299</v>
      </c>
      <c r="DX87" s="1">
        <v>4.1976369042183201E-2</v>
      </c>
      <c r="DY87" s="1">
        <v>0</v>
      </c>
      <c r="DZ87" s="1">
        <v>0.61055029999999999</v>
      </c>
      <c r="EA87" s="1">
        <v>-0.26736045383759799</v>
      </c>
      <c r="EB87" s="1">
        <v>1.9296342233957198E-2</v>
      </c>
      <c r="EC87" s="1">
        <v>0</v>
      </c>
      <c r="ED87" s="1">
        <v>1</v>
      </c>
      <c r="EE87" s="1">
        <v>3</v>
      </c>
      <c r="EF87" s="1" t="s">
        <v>268</v>
      </c>
      <c r="EG87" s="1">
        <v>100</v>
      </c>
      <c r="EH87" s="1">
        <v>100</v>
      </c>
      <c r="EI87" s="1">
        <v>2.4569999999999999</v>
      </c>
      <c r="EJ87" s="1">
        <v>6.1999999999999998E-3</v>
      </c>
      <c r="EK87" s="1">
        <v>2.4565999999999799</v>
      </c>
      <c r="EL87" s="1">
        <v>0</v>
      </c>
      <c r="EM87" s="1">
        <v>0</v>
      </c>
      <c r="EN87" s="1">
        <v>0</v>
      </c>
      <c r="EO87" s="1">
        <v>6.16445000000004E-3</v>
      </c>
      <c r="EP87" s="1">
        <v>0</v>
      </c>
      <c r="EQ87" s="1">
        <v>0</v>
      </c>
      <c r="ER87" s="1">
        <v>0</v>
      </c>
      <c r="ES87" s="1">
        <v>-1</v>
      </c>
      <c r="ET87" s="1">
        <v>-1</v>
      </c>
      <c r="EU87" s="1">
        <v>-1</v>
      </c>
      <c r="EV87" s="1">
        <v>-1</v>
      </c>
      <c r="EW87" s="1">
        <v>5</v>
      </c>
      <c r="EX87" s="1">
        <v>4.5999999999999996</v>
      </c>
      <c r="EY87" s="1">
        <v>2</v>
      </c>
      <c r="EZ87" s="1">
        <v>479.96600000000001</v>
      </c>
      <c r="FA87" s="1">
        <v>496.65</v>
      </c>
      <c r="FB87" s="1">
        <v>34.720300000000002</v>
      </c>
      <c r="FC87" s="1">
        <v>33.091999999999999</v>
      </c>
      <c r="FD87" s="1">
        <v>30.0001</v>
      </c>
      <c r="FE87" s="1">
        <v>32.735799999999998</v>
      </c>
      <c r="FF87" s="1">
        <v>32.770899999999997</v>
      </c>
      <c r="FG87" s="1">
        <v>20.572800000000001</v>
      </c>
      <c r="FH87" s="1">
        <v>100</v>
      </c>
      <c r="FI87" s="1">
        <v>0</v>
      </c>
      <c r="FJ87" s="1">
        <v>-999.9</v>
      </c>
      <c r="FK87" s="1">
        <v>400</v>
      </c>
      <c r="FL87" s="1">
        <v>63.4848</v>
      </c>
      <c r="FM87" s="1">
        <v>101.119</v>
      </c>
      <c r="FN87" s="1">
        <v>100.45099999999999</v>
      </c>
    </row>
    <row r="88" spans="1:170" ht="15.75" customHeight="1" x14ac:dyDescent="0.25">
      <c r="A88" s="1">
        <v>72</v>
      </c>
      <c r="B88" s="1">
        <v>1607557385.5999999</v>
      </c>
      <c r="C88" s="1">
        <v>16328.5999999046</v>
      </c>
      <c r="D88" s="1" t="s">
        <v>599</v>
      </c>
      <c r="E88" s="1" t="s">
        <v>600</v>
      </c>
      <c r="F88" s="1" t="s">
        <v>596</v>
      </c>
      <c r="G88" s="1" t="s">
        <v>324</v>
      </c>
      <c r="H88" s="1">
        <v>1607557377.8499999</v>
      </c>
      <c r="I88" s="1">
        <f t="shared" si="0"/>
        <v>4.5482700585362378E-4</v>
      </c>
      <c r="J88" s="1">
        <f t="shared" si="1"/>
        <v>-3.0183270914431817E-2</v>
      </c>
      <c r="K88" s="1">
        <f t="shared" si="2"/>
        <v>399.8313</v>
      </c>
      <c r="L88" s="1">
        <f t="shared" si="3"/>
        <v>368.40224209771839</v>
      </c>
      <c r="M88" s="1">
        <f t="shared" si="4"/>
        <v>37.401167884081467</v>
      </c>
      <c r="N88" s="1">
        <f t="shared" si="5"/>
        <v>40.591928788109719</v>
      </c>
      <c r="O88" s="1">
        <f t="shared" si="6"/>
        <v>7.3661668149451369E-3</v>
      </c>
      <c r="P88" s="1">
        <f t="shared" si="7"/>
        <v>2.9544441313794487</v>
      </c>
      <c r="Q88" s="1">
        <f t="shared" si="8"/>
        <v>7.3559788917313493E-3</v>
      </c>
      <c r="R88" s="1">
        <f t="shared" si="9"/>
        <v>4.5984009577770745E-3</v>
      </c>
      <c r="S88" s="1">
        <f t="shared" si="10"/>
        <v>231.28932479407047</v>
      </c>
      <c r="T88" s="1">
        <f t="shared" si="11"/>
        <v>37.297853347499903</v>
      </c>
      <c r="U88" s="1">
        <f t="shared" si="12"/>
        <v>36.606723333333299</v>
      </c>
      <c r="V88" s="1">
        <f t="shared" si="13"/>
        <v>6.170792216637607</v>
      </c>
      <c r="W88" s="1">
        <f t="shared" si="14"/>
        <v>1.452273166696441</v>
      </c>
      <c r="X88" s="1">
        <f t="shared" si="15"/>
        <v>8.7016214751924878E-2</v>
      </c>
      <c r="Y88" s="1">
        <f t="shared" si="16"/>
        <v>5.9917250244225775</v>
      </c>
      <c r="Z88" s="1">
        <f t="shared" si="17"/>
        <v>6.0837760018856821</v>
      </c>
      <c r="AA88" s="1">
        <f t="shared" si="18"/>
        <v>-20.057870958144807</v>
      </c>
      <c r="AB88" s="1">
        <f t="shared" si="19"/>
        <v>-85.524329843649184</v>
      </c>
      <c r="AC88" s="1">
        <f t="shared" si="20"/>
        <v>-6.8489865408056509</v>
      </c>
      <c r="AD88" s="1">
        <f t="shared" si="21"/>
        <v>118.85813745147084</v>
      </c>
      <c r="AE88" s="1">
        <v>7</v>
      </c>
      <c r="AF88" s="1">
        <v>1</v>
      </c>
      <c r="AG88" s="1">
        <f t="shared" si="22"/>
        <v>1</v>
      </c>
      <c r="AH88" s="1">
        <f t="shared" si="23"/>
        <v>0</v>
      </c>
      <c r="AI88" s="1">
        <f t="shared" si="24"/>
        <v>52057.314841873638</v>
      </c>
      <c r="AJ88" s="1" t="s">
        <v>263</v>
      </c>
      <c r="AK88" s="1">
        <v>715.47692307692296</v>
      </c>
      <c r="AL88" s="1">
        <v>3262.08</v>
      </c>
      <c r="AM88" s="1">
        <f t="shared" si="25"/>
        <v>2546.603076923077</v>
      </c>
      <c r="AN88" s="1">
        <f t="shared" si="26"/>
        <v>0.78066849277855754</v>
      </c>
      <c r="AO88" s="1">
        <v>-0.57774747981622299</v>
      </c>
      <c r="AP88" s="1" t="s">
        <v>601</v>
      </c>
      <c r="AQ88" s="1">
        <v>644.65096000000005</v>
      </c>
      <c r="AR88" s="1">
        <v>684.61</v>
      </c>
      <c r="AS88" s="1">
        <f t="shared" si="27"/>
        <v>5.8367596149632606E-2</v>
      </c>
      <c r="AT88" s="1">
        <v>0.5</v>
      </c>
      <c r="AU88" s="1">
        <f t="shared" si="28"/>
        <v>1180.1763218533745</v>
      </c>
      <c r="AV88" s="1">
        <f t="shared" si="29"/>
        <v>-3.0183270914431817E-2</v>
      </c>
      <c r="AW88" s="1">
        <f t="shared" si="30"/>
        <v>34.442027469648295</v>
      </c>
      <c r="AX88" s="1">
        <f t="shared" si="31"/>
        <v>0.26818188457662029</v>
      </c>
      <c r="AY88" s="1">
        <f t="shared" si="32"/>
        <v>4.6396813659325449E-4</v>
      </c>
      <c r="AZ88" s="1">
        <f t="shared" si="33"/>
        <v>3.7648734315887875</v>
      </c>
      <c r="BA88" s="1" t="s">
        <v>602</v>
      </c>
      <c r="BB88" s="1">
        <v>501.01</v>
      </c>
      <c r="BC88" s="1">
        <f t="shared" si="34"/>
        <v>183.60000000000002</v>
      </c>
      <c r="BD88" s="1">
        <f t="shared" si="35"/>
        <v>0.21764183006535923</v>
      </c>
      <c r="BE88" s="1">
        <f t="shared" si="36"/>
        <v>0.93350404010039589</v>
      </c>
      <c r="BF88" s="1">
        <f t="shared" si="37"/>
        <v>-1.2945585765195546</v>
      </c>
      <c r="BG88" s="1">
        <f t="shared" si="38"/>
        <v>1.0121208221872635</v>
      </c>
      <c r="BH88" s="1">
        <f t="shared" si="39"/>
        <v>1399.98966666667</v>
      </c>
      <c r="BI88" s="1">
        <f t="shared" si="40"/>
        <v>1180.1763218533745</v>
      </c>
      <c r="BJ88" s="1">
        <f t="shared" si="41"/>
        <v>0.84298930910207071</v>
      </c>
      <c r="BK88" s="1">
        <f t="shared" si="42"/>
        <v>0.19597861820414147</v>
      </c>
      <c r="BL88" s="1">
        <v>6</v>
      </c>
      <c r="BM88" s="1">
        <v>0.5</v>
      </c>
      <c r="BN88" s="1" t="s">
        <v>266</v>
      </c>
      <c r="BO88" s="1">
        <v>2</v>
      </c>
      <c r="BP88" s="1">
        <v>1607557377.8499999</v>
      </c>
      <c r="BQ88" s="1">
        <v>399.8313</v>
      </c>
      <c r="BR88" s="1">
        <v>400.01330000000002</v>
      </c>
      <c r="BS88" s="1">
        <v>0.85711143333333295</v>
      </c>
      <c r="BT88" s="1">
        <v>0.31180170000000001</v>
      </c>
      <c r="BU88" s="1">
        <v>397.37470000000002</v>
      </c>
      <c r="BV88" s="1">
        <v>0.85094693333333304</v>
      </c>
      <c r="BW88" s="1">
        <v>500.01363333333302</v>
      </c>
      <c r="BX88" s="1">
        <v>101.422633333333</v>
      </c>
      <c r="BY88" s="1">
        <v>0.10000581</v>
      </c>
      <c r="BZ88" s="1">
        <v>36.069780000000002</v>
      </c>
      <c r="CA88" s="1">
        <v>36.606723333333299</v>
      </c>
      <c r="CB88" s="1">
        <v>999.9</v>
      </c>
      <c r="CC88" s="1">
        <v>0</v>
      </c>
      <c r="CD88" s="1">
        <v>0</v>
      </c>
      <c r="CE88" s="1">
        <v>10000.334999999999</v>
      </c>
      <c r="CF88" s="1">
        <v>0</v>
      </c>
      <c r="CG88" s="1">
        <v>306.110633333333</v>
      </c>
      <c r="CH88" s="1">
        <v>1399.98966666667</v>
      </c>
      <c r="CI88" s="1">
        <v>0.89999859999999998</v>
      </c>
      <c r="CJ88" s="1">
        <v>0.100001426666667</v>
      </c>
      <c r="CK88" s="1">
        <v>0</v>
      </c>
      <c r="CL88" s="1">
        <v>644.95479999999998</v>
      </c>
      <c r="CM88" s="1">
        <v>4.9993800000000004</v>
      </c>
      <c r="CN88" s="1">
        <v>9133.9609999999993</v>
      </c>
      <c r="CO88" s="1">
        <v>11164.243333333299</v>
      </c>
      <c r="CP88" s="1">
        <v>48.936999999999998</v>
      </c>
      <c r="CQ88" s="1">
        <v>50.25</v>
      </c>
      <c r="CR88" s="1">
        <v>49.5</v>
      </c>
      <c r="CS88" s="1">
        <v>50.372900000000001</v>
      </c>
      <c r="CT88" s="1">
        <v>51.035133333333299</v>
      </c>
      <c r="CU88" s="1">
        <v>1255.48966666667</v>
      </c>
      <c r="CV88" s="1">
        <v>139.5</v>
      </c>
      <c r="CW88" s="1">
        <v>0</v>
      </c>
      <c r="CX88" s="1">
        <v>191.09999990463299</v>
      </c>
      <c r="CY88" s="1">
        <v>0</v>
      </c>
      <c r="CZ88" s="1">
        <v>644.65096000000005</v>
      </c>
      <c r="DA88" s="1">
        <v>-22.965615418506498</v>
      </c>
      <c r="DB88" s="1">
        <v>-319.27384665659298</v>
      </c>
      <c r="DC88" s="1">
        <v>9129.5516000000007</v>
      </c>
      <c r="DD88" s="1">
        <v>15</v>
      </c>
      <c r="DE88" s="1">
        <v>1607556915.5</v>
      </c>
      <c r="DF88" s="1" t="s">
        <v>593</v>
      </c>
      <c r="DG88" s="1">
        <v>1607556896.5</v>
      </c>
      <c r="DH88" s="1">
        <v>1607556915.5</v>
      </c>
      <c r="DI88" s="1">
        <v>17</v>
      </c>
      <c r="DJ88" s="1">
        <v>2.4E-2</v>
      </c>
      <c r="DK88" s="1">
        <v>-0.01</v>
      </c>
      <c r="DL88" s="1">
        <v>2.4569999999999999</v>
      </c>
      <c r="DM88" s="1">
        <v>6.0000000000000001E-3</v>
      </c>
      <c r="DN88" s="1">
        <v>400</v>
      </c>
      <c r="DO88" s="1">
        <v>0</v>
      </c>
      <c r="DP88" s="1">
        <v>0.14000000000000001</v>
      </c>
      <c r="DQ88" s="1">
        <v>0.02</v>
      </c>
      <c r="DR88" s="1">
        <v>-2.6893293636621102E-2</v>
      </c>
      <c r="DS88" s="1">
        <v>2.2186527290599101E-2</v>
      </c>
      <c r="DT88" s="1">
        <v>3.2379292304370901E-2</v>
      </c>
      <c r="DU88" s="1">
        <v>1</v>
      </c>
      <c r="DV88" s="1">
        <v>-0.18591609677419399</v>
      </c>
      <c r="DW88" s="1">
        <v>7.8667258064516396E-2</v>
      </c>
      <c r="DX88" s="1">
        <v>3.9439943986215198E-2</v>
      </c>
      <c r="DY88" s="1">
        <v>1</v>
      </c>
      <c r="DZ88" s="1">
        <v>0.54847374193548404</v>
      </c>
      <c r="EA88" s="1">
        <v>-0.25323503225806498</v>
      </c>
      <c r="EB88" s="1">
        <v>1.89014959520067E-2</v>
      </c>
      <c r="EC88" s="1">
        <v>0</v>
      </c>
      <c r="ED88" s="1">
        <v>2</v>
      </c>
      <c r="EE88" s="1">
        <v>3</v>
      </c>
      <c r="EF88" s="1" t="s">
        <v>273</v>
      </c>
      <c r="EG88" s="1">
        <v>100</v>
      </c>
      <c r="EH88" s="1">
        <v>100</v>
      </c>
      <c r="EI88" s="1">
        <v>2.456</v>
      </c>
      <c r="EJ88" s="1">
        <v>6.1999999999999998E-3</v>
      </c>
      <c r="EK88" s="1">
        <v>2.4565999999999799</v>
      </c>
      <c r="EL88" s="1">
        <v>0</v>
      </c>
      <c r="EM88" s="1">
        <v>0</v>
      </c>
      <c r="EN88" s="1">
        <v>0</v>
      </c>
      <c r="EO88" s="1">
        <v>6.16445000000004E-3</v>
      </c>
      <c r="EP88" s="1">
        <v>0</v>
      </c>
      <c r="EQ88" s="1">
        <v>0</v>
      </c>
      <c r="ER88" s="1">
        <v>0</v>
      </c>
      <c r="ES88" s="1">
        <v>-1</v>
      </c>
      <c r="ET88" s="1">
        <v>-1</v>
      </c>
      <c r="EU88" s="1">
        <v>-1</v>
      </c>
      <c r="EV88" s="1">
        <v>-1</v>
      </c>
      <c r="EW88" s="1">
        <v>8.1999999999999993</v>
      </c>
      <c r="EX88" s="1">
        <v>7.8</v>
      </c>
      <c r="EY88" s="1">
        <v>2</v>
      </c>
      <c r="EZ88" s="1">
        <v>473.45</v>
      </c>
      <c r="FA88" s="1">
        <v>496.82499999999999</v>
      </c>
      <c r="FB88" s="1">
        <v>34.748399999999997</v>
      </c>
      <c r="FC88" s="1">
        <v>33.086100000000002</v>
      </c>
      <c r="FD88" s="1">
        <v>29.9999</v>
      </c>
      <c r="FE88" s="1">
        <v>32.741700000000002</v>
      </c>
      <c r="FF88" s="1">
        <v>32.773800000000001</v>
      </c>
      <c r="FG88" s="1">
        <v>20.563700000000001</v>
      </c>
      <c r="FH88" s="1">
        <v>100</v>
      </c>
      <c r="FI88" s="1">
        <v>0</v>
      </c>
      <c r="FJ88" s="1">
        <v>-999.9</v>
      </c>
      <c r="FK88" s="1">
        <v>400</v>
      </c>
      <c r="FL88" s="1">
        <v>63.4848</v>
      </c>
      <c r="FM88" s="1">
        <v>101.11499999999999</v>
      </c>
      <c r="FN88" s="1">
        <v>100.44799999999999</v>
      </c>
    </row>
    <row r="89" spans="1:170" ht="15.75" customHeight="1" x14ac:dyDescent="0.2"/>
    <row r="90" spans="1:170" ht="15.75" customHeight="1" x14ac:dyDescent="0.2"/>
    <row r="91" spans="1:170" ht="15.75" customHeight="1" x14ac:dyDescent="0.2"/>
    <row r="92" spans="1:170" ht="15.75" customHeight="1" x14ac:dyDescent="0.2"/>
    <row r="93" spans="1:170" ht="15.75" customHeight="1" x14ac:dyDescent="0.2"/>
    <row r="94" spans="1:170" ht="15.75" customHeight="1" x14ac:dyDescent="0.2"/>
    <row r="95" spans="1:170" ht="15.75" customHeight="1" x14ac:dyDescent="0.2"/>
    <row r="96" spans="1:17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" x14ac:dyDescent="0.25">
      <c r="A1" s="1" t="s">
        <v>603</v>
      </c>
      <c r="B1" s="1" t="s">
        <v>604</v>
      </c>
    </row>
    <row r="2" spans="1:2" x14ac:dyDescent="0.25">
      <c r="A2" s="1" t="s">
        <v>605</v>
      </c>
      <c r="B2" s="1" t="s">
        <v>606</v>
      </c>
    </row>
    <row r="3" spans="1:2" x14ac:dyDescent="0.25">
      <c r="A3" s="1" t="s">
        <v>607</v>
      </c>
      <c r="B3" s="1" t="s">
        <v>608</v>
      </c>
    </row>
    <row r="4" spans="1:2" x14ac:dyDescent="0.25">
      <c r="A4" s="1" t="s">
        <v>609</v>
      </c>
      <c r="B4" s="1" t="s">
        <v>610</v>
      </c>
    </row>
    <row r="5" spans="1:2" x14ac:dyDescent="0.25">
      <c r="A5" s="1" t="s">
        <v>611</v>
      </c>
      <c r="B5" s="1" t="s">
        <v>612</v>
      </c>
    </row>
    <row r="6" spans="1:2" x14ac:dyDescent="0.25">
      <c r="A6" s="1" t="s">
        <v>613</v>
      </c>
      <c r="B6" s="1" t="s">
        <v>614</v>
      </c>
    </row>
    <row r="7" spans="1:2" x14ac:dyDescent="0.25">
      <c r="A7" s="1" t="s">
        <v>615</v>
      </c>
      <c r="B7" s="1" t="s">
        <v>616</v>
      </c>
    </row>
    <row r="8" spans="1:2" x14ac:dyDescent="0.25">
      <c r="A8" s="1" t="s">
        <v>617</v>
      </c>
      <c r="B8" s="1" t="s">
        <v>15</v>
      </c>
    </row>
    <row r="9" spans="1:2" x14ac:dyDescent="0.25">
      <c r="A9" s="1" t="s">
        <v>618</v>
      </c>
      <c r="B9" s="1" t="s">
        <v>619</v>
      </c>
    </row>
    <row r="10" spans="1:2" x14ac:dyDescent="0.25">
      <c r="A10" s="1" t="s">
        <v>620</v>
      </c>
      <c r="B10" s="1" t="s">
        <v>621</v>
      </c>
    </row>
    <row r="11" spans="1:2" x14ac:dyDescent="0.25">
      <c r="A11" s="1" t="s">
        <v>622</v>
      </c>
      <c r="B11" s="1" t="s">
        <v>621</v>
      </c>
    </row>
    <row r="12" spans="1:2" x14ac:dyDescent="0.25">
      <c r="A12" s="1" t="s">
        <v>623</v>
      </c>
      <c r="B12" s="1" t="s">
        <v>619</v>
      </c>
    </row>
    <row r="13" spans="1:2" x14ac:dyDescent="0.25">
      <c r="A13" s="1" t="s">
        <v>624</v>
      </c>
      <c r="B13" s="1" t="s">
        <v>614</v>
      </c>
    </row>
    <row r="14" spans="1:2" x14ac:dyDescent="0.25">
      <c r="A14" s="1" t="s">
        <v>625</v>
      </c>
      <c r="B14" s="1" t="s">
        <v>626</v>
      </c>
    </row>
    <row r="15" spans="1:2" x14ac:dyDescent="0.25">
      <c r="A15" s="1" t="s">
        <v>627</v>
      </c>
      <c r="B15" s="1" t="s">
        <v>628</v>
      </c>
    </row>
    <row r="16" spans="1:2" x14ac:dyDescent="0.25">
      <c r="A16" s="1" t="s">
        <v>629</v>
      </c>
      <c r="B16" s="1" t="s">
        <v>630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 Carvajal</cp:lastModifiedBy>
  <dcterms:created xsi:type="dcterms:W3CDTF">2020-12-09T15:44:20Z</dcterms:created>
  <dcterms:modified xsi:type="dcterms:W3CDTF">2021-04-13T17:18:18Z</dcterms:modified>
</cp:coreProperties>
</file>