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48B8550F-11B8-4C84-AFDC-6D7F54CF34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H31" i="1"/>
  <c r="AG31" i="1"/>
  <c r="I31" i="1" s="1"/>
  <c r="Y31" i="1"/>
  <c r="X31" i="1"/>
  <c r="W31" i="1" s="1"/>
  <c r="P31" i="1"/>
  <c r="N31" i="1"/>
  <c r="K31" i="1"/>
  <c r="J31" i="1"/>
  <c r="AV31" i="1" s="1"/>
  <c r="BK30" i="1"/>
  <c r="BJ30" i="1"/>
  <c r="BI30" i="1"/>
  <c r="BH30" i="1"/>
  <c r="BG30" i="1"/>
  <c r="BF30" i="1"/>
  <c r="BE30" i="1"/>
  <c r="BD30" i="1"/>
  <c r="BC30" i="1"/>
  <c r="AX30" i="1" s="1"/>
  <c r="AZ30" i="1"/>
  <c r="AU30" i="1"/>
  <c r="AS30" i="1"/>
  <c r="AW30" i="1" s="1"/>
  <c r="AN30" i="1"/>
  <c r="AM30" i="1"/>
  <c r="AI30" i="1"/>
  <c r="AG30" i="1" s="1"/>
  <c r="Y30" i="1"/>
  <c r="X30" i="1"/>
  <c r="W30" i="1" s="1"/>
  <c r="S30" i="1"/>
  <c r="P30" i="1"/>
  <c r="BK29" i="1"/>
  <c r="BJ29" i="1"/>
  <c r="BH29" i="1"/>
  <c r="BI29" i="1" s="1"/>
  <c r="BG29" i="1"/>
  <c r="BF29" i="1"/>
  <c r="BE29" i="1"/>
  <c r="BD29" i="1"/>
  <c r="BC29" i="1"/>
  <c r="AZ29" i="1"/>
  <c r="AX29" i="1"/>
  <c r="AS29" i="1"/>
  <c r="AN29" i="1"/>
  <c r="AM29" i="1"/>
  <c r="AI29" i="1"/>
  <c r="AG29" i="1" s="1"/>
  <c r="Y29" i="1"/>
  <c r="X29" i="1"/>
  <c r="W29" i="1" s="1"/>
  <c r="P29" i="1"/>
  <c r="BK28" i="1"/>
  <c r="S28" i="1" s="1"/>
  <c r="BJ28" i="1"/>
  <c r="BI28" i="1"/>
  <c r="AU28" i="1" s="1"/>
  <c r="BH28" i="1"/>
  <c r="BG28" i="1"/>
  <c r="BF28" i="1"/>
  <c r="BE28" i="1"/>
  <c r="BD28" i="1"/>
  <c r="BC28" i="1"/>
  <c r="AX28" i="1" s="1"/>
  <c r="AZ28" i="1"/>
  <c r="AS28" i="1"/>
  <c r="AW28" i="1" s="1"/>
  <c r="AN28" i="1"/>
  <c r="AM28" i="1"/>
  <c r="AI28" i="1"/>
  <c r="AG28" i="1" s="1"/>
  <c r="Y28" i="1"/>
  <c r="W28" i="1" s="1"/>
  <c r="X28" i="1"/>
  <c r="P28" i="1"/>
  <c r="BK27" i="1"/>
  <c r="BJ27" i="1"/>
  <c r="BI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K27" i="1" s="1"/>
  <c r="Y27" i="1"/>
  <c r="X27" i="1"/>
  <c r="W27" i="1"/>
  <c r="P27" i="1"/>
  <c r="N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W26" i="1" s="1"/>
  <c r="X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H25" i="1"/>
  <c r="AG25" i="1"/>
  <c r="K25" i="1" s="1"/>
  <c r="Y25" i="1"/>
  <c r="X25" i="1"/>
  <c r="W25" i="1" s="1"/>
  <c r="P25" i="1"/>
  <c r="J25" i="1"/>
  <c r="AV25" i="1" s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N24" i="1"/>
  <c r="AM24" i="1"/>
  <c r="AI24" i="1"/>
  <c r="AG24" i="1"/>
  <c r="N24" i="1" s="1"/>
  <c r="Y24" i="1"/>
  <c r="X24" i="1"/>
  <c r="W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H23" i="1"/>
  <c r="AG23" i="1"/>
  <c r="I23" i="1" s="1"/>
  <c r="Y23" i="1"/>
  <c r="X23" i="1"/>
  <c r="W23" i="1" s="1"/>
  <c r="P23" i="1"/>
  <c r="N23" i="1"/>
  <c r="K23" i="1"/>
  <c r="J23" i="1"/>
  <c r="AV23" i="1" s="1"/>
  <c r="BK22" i="1"/>
  <c r="BJ22" i="1"/>
  <c r="BI22" i="1"/>
  <c r="BH22" i="1"/>
  <c r="BG22" i="1"/>
  <c r="BF22" i="1"/>
  <c r="BE22" i="1"/>
  <c r="BD22" i="1"/>
  <c r="BC22" i="1"/>
  <c r="AX22" i="1" s="1"/>
  <c r="AZ22" i="1"/>
  <c r="AU22" i="1"/>
  <c r="AW22" i="1" s="1"/>
  <c r="AS22" i="1"/>
  <c r="AN22" i="1"/>
  <c r="AM22" i="1"/>
  <c r="AI22" i="1"/>
  <c r="AG22" i="1" s="1"/>
  <c r="Y22" i="1"/>
  <c r="X22" i="1"/>
  <c r="W22" i="1" s="1"/>
  <c r="S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N21" i="1"/>
  <c r="AM21" i="1"/>
  <c r="AI21" i="1"/>
  <c r="AG21" i="1" s="1"/>
  <c r="Y21" i="1"/>
  <c r="X21" i="1"/>
  <c r="W21" i="1" s="1"/>
  <c r="P21" i="1"/>
  <c r="BK20" i="1"/>
  <c r="S20" i="1" s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N20" i="1"/>
  <c r="AM20" i="1"/>
  <c r="AI20" i="1"/>
  <c r="AG20" i="1" s="1"/>
  <c r="Y20" i="1"/>
  <c r="W20" i="1" s="1"/>
  <c r="X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K19" i="1" s="1"/>
  <c r="Y19" i="1"/>
  <c r="X19" i="1"/>
  <c r="W19" i="1"/>
  <c r="P19" i="1"/>
  <c r="N19" i="1"/>
  <c r="BK18" i="1"/>
  <c r="BJ18" i="1"/>
  <c r="BI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W18" i="1" s="1"/>
  <c r="X18" i="1"/>
  <c r="P18" i="1"/>
  <c r="BK17" i="1"/>
  <c r="BJ17" i="1"/>
  <c r="BH17" i="1"/>
  <c r="BG17" i="1"/>
  <c r="BF17" i="1"/>
  <c r="BE17" i="1"/>
  <c r="BD17" i="1"/>
  <c r="BC17" i="1"/>
  <c r="AZ17" i="1"/>
  <c r="AX17" i="1"/>
  <c r="AS17" i="1"/>
  <c r="AM17" i="1"/>
  <c r="AN17" i="1" s="1"/>
  <c r="AI17" i="1"/>
  <c r="AH17" i="1"/>
  <c r="AG17" i="1"/>
  <c r="K17" i="1" s="1"/>
  <c r="Y17" i="1"/>
  <c r="X17" i="1"/>
  <c r="W17" i="1" s="1"/>
  <c r="P17" i="1"/>
  <c r="J17" i="1"/>
  <c r="AV17" i="1" s="1"/>
  <c r="J18" i="1" l="1"/>
  <c r="AV18" i="1" s="1"/>
  <c r="AH18" i="1"/>
  <c r="N18" i="1"/>
  <c r="K18" i="1"/>
  <c r="I18" i="1"/>
  <c r="AY23" i="1"/>
  <c r="S25" i="1"/>
  <c r="AU25" i="1"/>
  <c r="AY25" i="1" s="1"/>
  <c r="J28" i="1"/>
  <c r="AV28" i="1" s="1"/>
  <c r="AY28" i="1" s="1"/>
  <c r="I28" i="1"/>
  <c r="AH28" i="1"/>
  <c r="N28" i="1"/>
  <c r="K28" i="1"/>
  <c r="AA31" i="1"/>
  <c r="AA23" i="1"/>
  <c r="AU19" i="1"/>
  <c r="AW19" i="1" s="1"/>
  <c r="S19" i="1"/>
  <c r="K22" i="1"/>
  <c r="J22" i="1"/>
  <c r="AV22" i="1" s="1"/>
  <c r="AY22" i="1" s="1"/>
  <c r="I22" i="1"/>
  <c r="AH22" i="1"/>
  <c r="N22" i="1"/>
  <c r="I29" i="1"/>
  <c r="AH29" i="1"/>
  <c r="N29" i="1"/>
  <c r="K29" i="1"/>
  <c r="J29" i="1"/>
  <c r="AV29" i="1" s="1"/>
  <c r="AU18" i="1"/>
  <c r="AW18" i="1" s="1"/>
  <c r="S18" i="1"/>
  <c r="AU21" i="1"/>
  <c r="AW21" i="1" s="1"/>
  <c r="S21" i="1"/>
  <c r="S23" i="1"/>
  <c r="AU23" i="1"/>
  <c r="AW23" i="1" s="1"/>
  <c r="BI17" i="1"/>
  <c r="AU27" i="1"/>
  <c r="AW27" i="1" s="1"/>
  <c r="S27" i="1"/>
  <c r="N30" i="1"/>
  <c r="K30" i="1"/>
  <c r="J30" i="1"/>
  <c r="AV30" i="1" s="1"/>
  <c r="AY30" i="1" s="1"/>
  <c r="I30" i="1"/>
  <c r="AH30" i="1"/>
  <c r="S31" i="1"/>
  <c r="AU31" i="1"/>
  <c r="AW31" i="1" s="1"/>
  <c r="J26" i="1"/>
  <c r="AV26" i="1" s="1"/>
  <c r="AY26" i="1" s="1"/>
  <c r="AH26" i="1"/>
  <c r="N26" i="1"/>
  <c r="I26" i="1"/>
  <c r="K26" i="1"/>
  <c r="I21" i="1"/>
  <c r="N21" i="1"/>
  <c r="K21" i="1"/>
  <c r="AH21" i="1"/>
  <c r="J21" i="1"/>
  <c r="AV21" i="1" s="1"/>
  <c r="AU29" i="1"/>
  <c r="AW29" i="1" s="1"/>
  <c r="S29" i="1"/>
  <c r="J20" i="1"/>
  <c r="AV20" i="1" s="1"/>
  <c r="AY20" i="1" s="1"/>
  <c r="I20" i="1"/>
  <c r="T20" i="1" s="1"/>
  <c r="U20" i="1" s="1"/>
  <c r="AH20" i="1"/>
  <c r="K20" i="1"/>
  <c r="N20" i="1"/>
  <c r="AU24" i="1"/>
  <c r="AW24" i="1" s="1"/>
  <c r="S24" i="1"/>
  <c r="T28" i="1"/>
  <c r="U28" i="1" s="1"/>
  <c r="AH24" i="1"/>
  <c r="N17" i="1"/>
  <c r="AH19" i="1"/>
  <c r="I24" i="1"/>
  <c r="N25" i="1"/>
  <c r="S26" i="1"/>
  <c r="AH27" i="1"/>
  <c r="I19" i="1"/>
  <c r="J24" i="1"/>
  <c r="AV24" i="1" s="1"/>
  <c r="AY24" i="1" s="1"/>
  <c r="I27" i="1"/>
  <c r="J19" i="1"/>
  <c r="AV19" i="1" s="1"/>
  <c r="AY19" i="1" s="1"/>
  <c r="K24" i="1"/>
  <c r="J27" i="1"/>
  <c r="AV27" i="1" s="1"/>
  <c r="AY27" i="1" s="1"/>
  <c r="I17" i="1"/>
  <c r="I25" i="1"/>
  <c r="T22" i="1"/>
  <c r="U22" i="1" s="1"/>
  <c r="T30" i="1"/>
  <c r="U30" i="1" s="1"/>
  <c r="V20" i="1" l="1"/>
  <c r="Z20" i="1" s="1"/>
  <c r="AC20" i="1"/>
  <c r="AB20" i="1"/>
  <c r="AA30" i="1"/>
  <c r="Q30" i="1"/>
  <c r="O30" i="1" s="1"/>
  <c r="R30" i="1" s="1"/>
  <c r="L30" i="1" s="1"/>
  <c r="M30" i="1" s="1"/>
  <c r="AA19" i="1"/>
  <c r="Q26" i="1"/>
  <c r="O26" i="1" s="1"/>
  <c r="R26" i="1" s="1"/>
  <c r="L26" i="1" s="1"/>
  <c r="M26" i="1" s="1"/>
  <c r="AA26" i="1"/>
  <c r="AU17" i="1"/>
  <c r="S17" i="1"/>
  <c r="T18" i="1"/>
  <c r="U18" i="1" s="1"/>
  <c r="Q18" i="1" s="1"/>
  <c r="O18" i="1" s="1"/>
  <c r="R18" i="1" s="1"/>
  <c r="L18" i="1" s="1"/>
  <c r="M18" i="1" s="1"/>
  <c r="AA29" i="1"/>
  <c r="AA28" i="1"/>
  <c r="Q28" i="1"/>
  <c r="O28" i="1" s="1"/>
  <c r="R28" i="1" s="1"/>
  <c r="L28" i="1" s="1"/>
  <c r="M28" i="1" s="1"/>
  <c r="V28" i="1"/>
  <c r="Z28" i="1" s="1"/>
  <c r="AC28" i="1"/>
  <c r="AB28" i="1"/>
  <c r="AY21" i="1"/>
  <c r="AA18" i="1"/>
  <c r="V22" i="1"/>
  <c r="Z22" i="1" s="1"/>
  <c r="AC22" i="1"/>
  <c r="AD22" i="1" s="1"/>
  <c r="AA20" i="1"/>
  <c r="Q20" i="1"/>
  <c r="O20" i="1" s="1"/>
  <c r="R20" i="1" s="1"/>
  <c r="L20" i="1" s="1"/>
  <c r="M20" i="1" s="1"/>
  <c r="T27" i="1"/>
  <c r="U27" i="1" s="1"/>
  <c r="AY31" i="1"/>
  <c r="V30" i="1"/>
  <c r="Z30" i="1" s="1"/>
  <c r="AC30" i="1"/>
  <c r="AD30" i="1" s="1"/>
  <c r="AA25" i="1"/>
  <c r="T26" i="1"/>
  <c r="U26" i="1" s="1"/>
  <c r="AA24" i="1"/>
  <c r="AA22" i="1"/>
  <c r="Q22" i="1"/>
  <c r="O22" i="1" s="1"/>
  <c r="R22" i="1" s="1"/>
  <c r="L22" i="1" s="1"/>
  <c r="M22" i="1" s="1"/>
  <c r="T25" i="1"/>
  <c r="U25" i="1" s="1"/>
  <c r="AA17" i="1"/>
  <c r="T31" i="1"/>
  <c r="U31" i="1" s="1"/>
  <c r="T23" i="1"/>
  <c r="U23" i="1" s="1"/>
  <c r="AY29" i="1"/>
  <c r="AW25" i="1"/>
  <c r="AB30" i="1"/>
  <c r="T19" i="1"/>
  <c r="U19" i="1" s="1"/>
  <c r="Q19" i="1" s="1"/>
  <c r="O19" i="1" s="1"/>
  <c r="R19" i="1" s="1"/>
  <c r="L19" i="1" s="1"/>
  <c r="M19" i="1" s="1"/>
  <c r="T24" i="1"/>
  <c r="U24" i="1" s="1"/>
  <c r="AA27" i="1"/>
  <c r="Q27" i="1"/>
  <c r="O27" i="1" s="1"/>
  <c r="R27" i="1" s="1"/>
  <c r="L27" i="1" s="1"/>
  <c r="M27" i="1" s="1"/>
  <c r="AB22" i="1"/>
  <c r="T29" i="1"/>
  <c r="U29" i="1" s="1"/>
  <c r="Q29" i="1" s="1"/>
  <c r="O29" i="1" s="1"/>
  <c r="R29" i="1" s="1"/>
  <c r="L29" i="1" s="1"/>
  <c r="M29" i="1" s="1"/>
  <c r="AA21" i="1"/>
  <c r="T21" i="1"/>
  <c r="U21" i="1" s="1"/>
  <c r="AY18" i="1"/>
  <c r="V24" i="1" l="1"/>
  <c r="Z24" i="1" s="1"/>
  <c r="AC24" i="1"/>
  <c r="AB24" i="1"/>
  <c r="V21" i="1"/>
  <c r="Z21" i="1" s="1"/>
  <c r="AC21" i="1"/>
  <c r="AB21" i="1"/>
  <c r="Q21" i="1"/>
  <c r="O21" i="1" s="1"/>
  <c r="R21" i="1" s="1"/>
  <c r="L21" i="1" s="1"/>
  <c r="M21" i="1" s="1"/>
  <c r="V31" i="1"/>
  <c r="Z31" i="1" s="1"/>
  <c r="AC31" i="1"/>
  <c r="Q31" i="1"/>
  <c r="O31" i="1" s="1"/>
  <c r="R31" i="1" s="1"/>
  <c r="L31" i="1" s="1"/>
  <c r="M31" i="1" s="1"/>
  <c r="AB31" i="1"/>
  <c r="Q24" i="1"/>
  <c r="O24" i="1" s="1"/>
  <c r="R24" i="1" s="1"/>
  <c r="L24" i="1" s="1"/>
  <c r="M24" i="1" s="1"/>
  <c r="AC25" i="1"/>
  <c r="AD25" i="1" s="1"/>
  <c r="AB25" i="1"/>
  <c r="V25" i="1"/>
  <c r="Z25" i="1" s="1"/>
  <c r="V23" i="1"/>
  <c r="Z23" i="1" s="1"/>
  <c r="AC23" i="1"/>
  <c r="AB23" i="1"/>
  <c r="Q23" i="1"/>
  <c r="O23" i="1" s="1"/>
  <c r="R23" i="1" s="1"/>
  <c r="L23" i="1" s="1"/>
  <c r="M23" i="1" s="1"/>
  <c r="V18" i="1"/>
  <c r="Z18" i="1" s="1"/>
  <c r="AC18" i="1"/>
  <c r="AD18" i="1" s="1"/>
  <c r="AB18" i="1"/>
  <c r="V29" i="1"/>
  <c r="Z29" i="1" s="1"/>
  <c r="AC29" i="1"/>
  <c r="AD29" i="1" s="1"/>
  <c r="AB29" i="1"/>
  <c r="V26" i="1"/>
  <c r="Z26" i="1" s="1"/>
  <c r="AC26" i="1"/>
  <c r="AB26" i="1"/>
  <c r="AC27" i="1"/>
  <c r="AD27" i="1" s="1"/>
  <c r="AB27" i="1"/>
  <c r="V27" i="1"/>
  <c r="Z27" i="1" s="1"/>
  <c r="AD28" i="1"/>
  <c r="T17" i="1"/>
  <c r="U17" i="1" s="1"/>
  <c r="AC19" i="1"/>
  <c r="AB19" i="1"/>
  <c r="V19" i="1"/>
  <c r="Z19" i="1" s="1"/>
  <c r="Q25" i="1"/>
  <c r="O25" i="1" s="1"/>
  <c r="R25" i="1" s="1"/>
  <c r="L25" i="1" s="1"/>
  <c r="M25" i="1" s="1"/>
  <c r="AW17" i="1"/>
  <c r="AY17" i="1"/>
  <c r="AD20" i="1"/>
  <c r="AD21" i="1" l="1"/>
  <c r="AD19" i="1"/>
  <c r="AD26" i="1"/>
  <c r="AD24" i="1"/>
  <c r="AC17" i="1"/>
  <c r="AD17" i="1" s="1"/>
  <c r="V17" i="1"/>
  <c r="Z17" i="1" s="1"/>
  <c r="AB17" i="1"/>
  <c r="Q17" i="1"/>
  <c r="O17" i="1" s="1"/>
  <c r="R17" i="1" s="1"/>
  <c r="L17" i="1" s="1"/>
  <c r="M17" i="1" s="1"/>
  <c r="AD23" i="1"/>
  <c r="AD31" i="1"/>
</calcChain>
</file>

<file path=xl/sharedStrings.xml><?xml version="1.0" encoding="utf-8"?>
<sst xmlns="http://schemas.openxmlformats.org/spreadsheetml/2006/main" count="693" uniqueCount="352">
  <si>
    <t>File opened</t>
  </si>
  <si>
    <t>2020-11-20 14:16:08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</si>
  <si>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</si>
  <si>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</si>
  <si>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</si>
  <si>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</si>
  <si>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</si>
  <si>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</si>
  <si>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</si>
  <si>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</si>
  <si>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</si>
  <si>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</si>
  <si>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</si>
  <si>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</si>
  <si>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</si>
  <si>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</si>
  <si>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</si>
  <si>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</si>
  <si>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</si>
  <si>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</si>
  <si>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</si>
  <si>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</si>
  <si>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</si>
  <si>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14:16:08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</si>
  <si>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</si>
  <si>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</si>
  <si>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</si>
  <si>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</si>
  <si>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</si>
  <si>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</si>
  <si>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</si>
  <si>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</si>
  <si>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</si>
  <si>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</si>
  <si>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</si>
  <si>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</si>
  <si>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</si>
  <si>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</si>
  <si>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</si>
  <si>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</si>
  <si>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</si>
  <si>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</si>
  <si>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</si>
  <si>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</si>
  <si>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</si>
  <si>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</si>
  <si>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</si>
  <si>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</si>
  <si>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</si>
  <si>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</si>
  <si>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</si>
  <si>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</si>
  <si>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</si>
  <si>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</si>
  <si>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</si>
  <si>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</si>
  <si>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</si>
  <si>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</si>
  <si>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</si>
  <si>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</si>
  <si>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</si>
  <si>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</si>
  <si>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</si>
  <si>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</si>
  <si>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</si>
  <si>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</si>
  <si>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</si>
  <si>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</si>
  <si>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</si>
  <si>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</si>
  <si>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</si>
  <si>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</si>
  <si>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</si>
  <si>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</si>
  <si>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</si>
  <si>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</si>
  <si>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</si>
  <si>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</si>
  <si>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</si>
  <si>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</si>
  <si>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</si>
  <si>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</si>
  <si>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</si>
  <si>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</si>
  <si>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</si>
  <si>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</si>
  <si>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</si>
  <si>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</si>
  <si>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</si>
  <si>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</si>
  <si>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</si>
  <si>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</si>
  <si>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</si>
  <si>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</si>
  <si>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</si>
  <si>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</si>
  <si>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</si>
  <si>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</si>
  <si>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</si>
  <si>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</si>
  <si>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</si>
  <si>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</si>
  <si>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</si>
  <si>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</si>
  <si>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</si>
  <si>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</si>
  <si>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</si>
  <si>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</si>
  <si>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</si>
  <si>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</si>
  <si>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</si>
  <si>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</si>
  <si>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</si>
  <si>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</si>
  <si>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</si>
  <si>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</si>
  <si>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</si>
  <si>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</si>
  <si>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</si>
  <si>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</si>
  <si>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</si>
  <si>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</si>
  <si>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</si>
  <si>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</si>
  <si>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</si>
  <si>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</si>
  <si>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</si>
  <si>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</si>
  <si>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</si>
  <si>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</si>
  <si>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</si>
  <si>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</si>
  <si>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</si>
  <si>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</si>
  <si>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</si>
  <si>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</si>
  <si>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</si>
  <si>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</si>
  <si>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</si>
  <si>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</si>
  <si>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</si>
  <si>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</si>
  <si>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</si>
  <si>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</si>
  <si>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</si>
  <si>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</si>
  <si>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</si>
  <si>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</si>
  <si>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</si>
  <si>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</si>
  <si>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</si>
  <si>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</si>
  <si>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</si>
  <si>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</si>
  <si>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</si>
  <si>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</si>
  <si>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</si>
  <si>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</si>
  <si>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</si>
  <si>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</si>
  <si>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</si>
  <si>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</si>
  <si>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</si>
  <si>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</si>
  <si>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</si>
  <si>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</si>
  <si>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</si>
  <si>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</si>
  <si>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</si>
  <si>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</si>
  <si>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</si>
  <si>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</si>
  <si>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</si>
  <si>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</si>
  <si>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</si>
  <si>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</si>
  <si>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</si>
  <si>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</si>
  <si>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</si>
  <si>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</si>
  <si>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</si>
  <si>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</si>
  <si>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</si>
  <si>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</si>
  <si>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</si>
  <si>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</si>
  <si>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</si>
  <si>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</si>
  <si>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</si>
  <si>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</si>
  <si>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</si>
  <si>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</si>
  <si>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</si>
  <si>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</si>
  <si>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</si>
  <si>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</si>
  <si>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</si>
  <si>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</si>
  <si>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</si>
  <si>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</si>
  <si>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</si>
  <si>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</si>
  <si>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</si>
  <si>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</si>
  <si>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</si>
  <si>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</si>
  <si>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</si>
  <si>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</si>
  <si>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</si>
  <si>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</si>
  <si>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</si>
  <si>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</si>
  <si>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</si>
  <si>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</si>
  <si>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</si>
  <si>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</si>
  <si>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</si>
  <si>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</si>
  <si>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</si>
  <si>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</si>
  <si>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</si>
  <si>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</si>
  <si>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</si>
  <si>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</si>
  <si>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</si>
  <si>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</si>
  <si>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</si>
  <si>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</si>
  <si>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</si>
  <si>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</si>
  <si>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</si>
  <si>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</si>
  <si>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</si>
  <si>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</si>
  <si>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</si>
  <si>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</si>
  <si>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</si>
  <si>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</si>
  <si>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</si>
  <si>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</si>
  <si>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</si>
  <si>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</si>
  <si>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</si>
  <si>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</si>
  <si>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</si>
  <si>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</si>
  <si>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</si>
  <si>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</si>
  <si>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</si>
  <si>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</si>
  <si>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</si>
  <si>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</si>
  <si>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</si>
  <si>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</si>
  <si>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</si>
  <si>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</si>
  <si>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</si>
  <si>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</si>
  <si>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</si>
  <si>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</si>
  <si>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</si>
  <si>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</si>
  <si>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</si>
  <si>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</si>
  <si>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</si>
  <si>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</si>
  <si>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</si>
  <si>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</si>
  <si>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</si>
  <si>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</si>
  <si>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</si>
  <si>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</si>
  <si>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</si>
  <si>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</si>
  <si>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</si>
  <si>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</si>
  <si>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</si>
  <si>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</si>
  <si>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</si>
  <si>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</si>
  <si>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</si>
  <si>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</si>
  <si>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</si>
  <si>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14:18:59</t>
  </si>
  <si>
    <t>14:18:59</t>
  </si>
  <si>
    <t>1149</t>
  </si>
  <si>
    <t>_1</t>
  </si>
  <si>
    <t>RECT-4143-20200907-06_33_50</t>
  </si>
  <si>
    <t>RECT-5769-20201120-14_19_04</t>
  </si>
  <si>
    <t>DARK-5770-20201120-14_19_06</t>
  </si>
  <si>
    <t>0: Broadleaf</t>
  </si>
  <si>
    <t>14:15:09</t>
  </si>
  <si>
    <t>0/3</t>
  </si>
  <si>
    <t>20201120 14:21:00</t>
  </si>
  <si>
    <t>14:21:00</t>
  </si>
  <si>
    <t>RECT-5771-20201120-14_21_04</t>
  </si>
  <si>
    <t>DARK-5772-20201120-14_21_06</t>
  </si>
  <si>
    <t>1/3</t>
  </si>
  <si>
    <t>20201120 14:22:33</t>
  </si>
  <si>
    <t>14:22:33</t>
  </si>
  <si>
    <t>RECT-5773-20201120-14_22_38</t>
  </si>
  <si>
    <t>DARK-5774-20201120-14_22_40</t>
  </si>
  <si>
    <t>3/3</t>
  </si>
  <si>
    <t>20201120 14:23:35</t>
  </si>
  <si>
    <t>14:23:35</t>
  </si>
  <si>
    <t>RECT-5775-20201120-14_23_40</t>
  </si>
  <si>
    <t>DARK-5776-20201120-14_23_42</t>
  </si>
  <si>
    <t>20201120 14:25:36</t>
  </si>
  <si>
    <t>14:25:36</t>
  </si>
  <si>
    <t>RECT-5777-20201120-14_25_40</t>
  </si>
  <si>
    <t>DARK-5778-20201120-14_25_42</t>
  </si>
  <si>
    <t>2/3</t>
  </si>
  <si>
    <t>20201120 14:27:36</t>
  </si>
  <si>
    <t>14:27:36</t>
  </si>
  <si>
    <t>RECT-5779-20201120-14_27_41</t>
  </si>
  <si>
    <t>DARK-5780-20201120-14_27_43</t>
  </si>
  <si>
    <t>20201120 14:29:01</t>
  </si>
  <si>
    <t>14:29:01</t>
  </si>
  <si>
    <t>RECT-5781-20201120-14_29_06</t>
  </si>
  <si>
    <t>DARK-5782-20201120-14_29_08</t>
  </si>
  <si>
    <t>20201120 14:31:02</t>
  </si>
  <si>
    <t>14:31:02</t>
  </si>
  <si>
    <t>RECT-5783-20201120-14_31_06</t>
  </si>
  <si>
    <t>DARK-5784-20201120-14_31_08</t>
  </si>
  <si>
    <t>20201120 14:32:31</t>
  </si>
  <si>
    <t>14:32:31</t>
  </si>
  <si>
    <t>RECT-5785-20201120-14_32_36</t>
  </si>
  <si>
    <t>DARK-5786-20201120-14_32_38</t>
  </si>
  <si>
    <t>20201120 14:34:32</t>
  </si>
  <si>
    <t>14:34:32</t>
  </si>
  <si>
    <t>RECT-5787-20201120-14_34_36</t>
  </si>
  <si>
    <t>DARK-5788-20201120-14_34_38</t>
  </si>
  <si>
    <t>20201120 14:36:13</t>
  </si>
  <si>
    <t>14:36:13</t>
  </si>
  <si>
    <t>RECT-5789-20201120-14_36_18</t>
  </si>
  <si>
    <t>DARK-5790-20201120-14_36_20</t>
  </si>
  <si>
    <t>20201120 14:37:43</t>
  </si>
  <si>
    <t>14:37:43</t>
  </si>
  <si>
    <t>RECT-5791-20201120-14_37_48</t>
  </si>
  <si>
    <t>DARK-5792-20201120-14_37_50</t>
  </si>
  <si>
    <t>20201120 14:39:26</t>
  </si>
  <si>
    <t>14:39:26</t>
  </si>
  <si>
    <t>RECT-5793-20201120-14_39_31</t>
  </si>
  <si>
    <t>DARK-5794-20201120-14_39_33</t>
  </si>
  <si>
    <t>20201120 14:41:27</t>
  </si>
  <si>
    <t>14:41:27</t>
  </si>
  <si>
    <t>RECT-5795-20201120-14_41_31</t>
  </si>
  <si>
    <t>DARK-5796-20201120-14_41_34</t>
  </si>
  <si>
    <t>20201120 14:43:27</t>
  </si>
  <si>
    <t>14:43:27</t>
  </si>
  <si>
    <t>RECT-5797-20201120-14_43_32</t>
  </si>
  <si>
    <t>DARK-5798-20201120-14_43_34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</si>
</sst>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1605910739.5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1605910731.75</v>
      </c>
      <c r="I17">
        <f t="shared" ref="I17:I31" si="0">BW17*AG17*(BS17-BT17)/(100*BL17*(1000-AG17*BS17))</f>
        <v>1.9405022656377123E-3</v>
      </c>
      <c r="J17">
        <f t="shared" ref="J17:J31" si="1">BW17*AG17*(BR17-BQ17*(1000-AG17*BT17)/(1000-AG17*BS17))/(100*BL17)</f>
        <v>0.74152505528487989</v>
      </c>
      <c r="K17">
        <f t="shared" ref="K17:K31" si="2">BQ17 - IF(AG17&gt;1, J17*BL17*100/(AI17*CE17), 0)</f>
        <v>402.09586666666701</v>
      </c>
      <c r="L17">
        <f t="shared" ref="L17:L31" si="3">((R17-I17/2)*K17-J17)/(R17+I17/2)</f>
        <v>332.61700101158294</v>
      </c>
      <c r="M17">
        <f t="shared" ref="M17:M31" si="4">L17*(BX17+BY17)/1000</f>
        <v>34.029635331017268</v>
      </c>
      <c r="N17">
        <f t="shared" ref="N17:N31" si="5">(BQ17 - IF(AG17&gt;1, J17*BL17*100/(AI17*CE17), 0))*(BX17+BY17)/1000</f>
        <v>41.137932424264505</v>
      </c>
      <c r="O17">
        <f t="shared" ref="O17:O31" si="6">2/((1/Q17-1/P17)+SIGN(Q17)*SQRT((1/Q17-1/P17)*(1/Q17-1/P17) + 4*BM17/((BM17+1)*(BM17+1))*(2*1/Q17*1/P17-1/P17*1/P17)))</f>
        <v>3.3673023341238832E-2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2.9678831961429006</v>
      </c>
      <c r="Q17">
        <f t="shared" ref="Q17:Q31" si="8">I17*(1000-(1000*0.61365*EXP(17.502*U17/(240.97+U17))/(BX17+BY17)+BS17)/2)/(1000*0.61365*EXP(17.502*U17/(240.97+U17))/(BX17+BY17)-BS17)</f>
        <v>3.3462209335348055E-2</v>
      </c>
      <c r="R17">
        <f t="shared" ref="R17:R31" si="9">1/((BM17+1)/(O17/1.6)+1/(P17/1.37)) + BM17/((BM17+1)/(O17/1.6) + BM17/(P17/1.37))</f>
        <v>2.0932711461731646E-2</v>
      </c>
      <c r="S17">
        <f t="shared" ref="S17:S31" si="10">(BI17*BK17)</f>
        <v>231.29066331700443</v>
      </c>
      <c r="T17">
        <f t="shared" ref="T17:T31" si="11">(BZ17+(S17+2*0.95*0.0000000567*(((BZ17+$B$7)+273)^4-(BZ17+273)^4)-44100*I17)/(1.84*29.3*P17+8*0.95*0.0000000567*(BZ17+273)^3))</f>
        <v>38.835753364047058</v>
      </c>
      <c r="U17">
        <f t="shared" ref="U17:U31" si="12">($C$7*CA17+$D$7*CB17+$E$7*T17)</f>
        <v>37.834119999999999</v>
      </c>
      <c r="V17">
        <f t="shared" ref="V17:V31" si="13">0.61365*EXP(17.502*U17/(240.97+U17))</f>
        <v>6.5976664720052618</v>
      </c>
      <c r="W17">
        <f t="shared" ref="W17:W31" si="14">(X17/Y17*100)</f>
        <v>13.24679892796539</v>
      </c>
      <c r="X17">
        <f t="shared" ref="X17:X31" si="15">BS17*(BX17+BY17)/1000</f>
        <v>0.88155645189036702</v>
      </c>
      <c r="Y17">
        <f t="shared" ref="Y17:Y31" si="16">0.61365*EXP(17.502*BZ17/(240.97+BZ17))</f>
        <v>6.6548639915512595</v>
      </c>
      <c r="Z17">
        <f t="shared" ref="Z17:Z31" si="17">(V17-BS17*(BX17+BY17)/1000)</f>
        <v>5.7161100201148951</v>
      </c>
      <c r="AA17">
        <f t="shared" ref="AA17:AA31" si="18">(-I17*44100)</f>
        <v>-85.576149914623116</v>
      </c>
      <c r="AB17">
        <f t="shared" ref="AB17:AB31" si="19">2*29.3*P17*0.92*(BZ17-U17)</f>
        <v>25.470586010596808</v>
      </c>
      <c r="AC17">
        <f t="shared" ref="AC17:AC31" si="20">2*0.95*0.0000000567*(((BZ17+$B$7)+273)^4-(U17+273)^4)</f>
        <v>2.061688277268638</v>
      </c>
      <c r="AD17">
        <f t="shared" ref="AD17:AD31" si="21">S17+AC17+AA17+AB17</f>
        <v>173.24678769024675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52131.210297612706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945.91056000000003</v>
      </c>
      <c r="AR17">
        <v>1109.7</v>
      </c>
      <c r="AS17">
        <f t="shared" ref="AS17:AS31" si="27">1-AQ17/AR17</f>
        <v>0.14759794539064608</v>
      </c>
      <c r="AT17">
        <v>0.5</v>
      </c>
      <c r="AU17">
        <f t="shared" ref="AU17:AU31" si="28">BI17</f>
        <v>1180.1868507472532</v>
      </c>
      <c r="AV17">
        <f t="shared" ref="AV17:AV31" si="29">J17</f>
        <v>0.74152505528487989</v>
      </c>
      <c r="AW17">
        <f t="shared" ref="AW17:AW31" si="30">AS17*AT17*AU17</f>
        <v>87.096577173675826</v>
      </c>
      <c r="AX17">
        <f t="shared" ref="AX17:AX31" si="31">BC17/AR17</f>
        <v>0.40419032170856994</v>
      </c>
      <c r="AY17">
        <f t="shared" ref="AY17:AY31" si="32">(AV17-AO17)/AU17</f>
        <v>1.117850562617085E-3</v>
      </c>
      <c r="AZ17">
        <f t="shared" ref="AZ17:AZ31" si="33">(AL17-AR17)/AR17</f>
        <v>1.9396052987293864</v>
      </c>
      <c r="BA17" t="s">
        <v>289</v>
      </c>
      <c r="BB17">
        <v>661.17</v>
      </c>
      <c r="BC17">
        <f t="shared" ref="BC17:BC31" si="34">AR17-BB17</f>
        <v>448.53000000000009</v>
      </c>
      <c r="BD17">
        <f t="shared" ref="BD17:BD31" si="35">(AR17-AQ17)/(AR17-BB17)</f>
        <v>0.36516942010567849</v>
      </c>
      <c r="BE17">
        <f t="shared" ref="BE17:BE31" si="36">(AL17-AR17)/(AL17-BB17)</f>
        <v>0.82754881945165359</v>
      </c>
      <c r="BF17">
        <f t="shared" ref="BF17:BF31" si="37">(AR17-AQ17)/(AR17-AK17)</f>
        <v>0.41547400339518809</v>
      </c>
      <c r="BG17">
        <f t="shared" ref="BG17:BG31" si="38">(AL17-AR17)/(AL17-AK17)</f>
        <v>0.84519649705308797</v>
      </c>
      <c r="BH17">
        <f t="shared" ref="BH17:BH31" si="39">$B$11*CF17+$C$11*CG17+$F$11*CH17*(1-CK17)</f>
        <v>1400.0026666666699</v>
      </c>
      <c r="BI17">
        <f t="shared" ref="BI17:BI31" si="40">BH17*BJ17</f>
        <v>1180.1868507472532</v>
      </c>
      <c r="BJ17">
        <f t="shared" ref="BJ17:BJ31" si="41">($B$11*$D$9+$C$11*$D$9+$F$11*((CU17+CM17)/MAX(CU17+CM17+CV17, 0.1)*$I$9+CV17/MAX(CU17+CM17+CV17, 0.1)*$J$9))/($B$11+$C$11+$F$11)</f>
        <v>0.84298900198327031</v>
      </c>
      <c r="BK17">
        <f t="shared" ref="BK17:BK31" si="42">($B$11*$K$9+$C$11*$K$9+$F$11*((CU17+CM17)/MAX(CU17+CM17+CV17, 0.1)*$P$9+CV17/MAX(CU17+CM17+CV17, 0.1)*$Q$9))/($B$11+$C$11+$F$11)</f>
        <v>0.19597800396654075</v>
      </c>
      <c r="BL17">
        <v>6</v>
      </c>
      <c r="BM17">
        <v>0.5</v>
      </c>
      <c r="BN17" t="s">
        <v>290</v>
      </c>
      <c r="BO17">
        <v>2</v>
      </c>
      <c r="BP17">
        <v>1605910731.75</v>
      </c>
      <c r="BQ17">
        <v>402.09586666666701</v>
      </c>
      <c r="BR17">
        <v>404.378533333333</v>
      </c>
      <c r="BS17">
        <v>8.6166266666666704</v>
      </c>
      <c r="BT17">
        <v>5.7309830000000002</v>
      </c>
      <c r="BU17">
        <v>397.170866666667</v>
      </c>
      <c r="BV17">
        <v>8.6727030000000003</v>
      </c>
      <c r="BW17">
        <v>400.00400000000002</v>
      </c>
      <c r="BX17">
        <v>102.2088</v>
      </c>
      <c r="BY17">
        <v>9.9967223333333299E-2</v>
      </c>
      <c r="BZ17">
        <v>37.993306666666697</v>
      </c>
      <c r="CA17">
        <v>37.834119999999999</v>
      </c>
      <c r="CB17">
        <v>999.9</v>
      </c>
      <c r="CC17">
        <v>0</v>
      </c>
      <c r="CD17">
        <v>0</v>
      </c>
      <c r="CE17">
        <v>9999.3060000000005</v>
      </c>
      <c r="CF17">
        <v>0</v>
      </c>
      <c r="CG17">
        <v>266.17713333333302</v>
      </c>
      <c r="CH17">
        <v>1400.0026666666699</v>
      </c>
      <c r="CI17">
        <v>0.90000860000000005</v>
      </c>
      <c r="CJ17">
        <v>9.9991616666666699E-2</v>
      </c>
      <c r="CK17">
        <v>0</v>
      </c>
      <c r="CL17">
        <v>946.20746666666696</v>
      </c>
      <c r="CM17">
        <v>4.9997499999999997</v>
      </c>
      <c r="CN17">
        <v>13106.46</v>
      </c>
      <c r="CO17">
        <v>12178.106666666699</v>
      </c>
      <c r="CP17">
        <v>46.783066666666699</v>
      </c>
      <c r="CQ17">
        <v>48.372900000000001</v>
      </c>
      <c r="CR17">
        <v>47.405999999999999</v>
      </c>
      <c r="CS17">
        <v>48.160133333333299</v>
      </c>
      <c r="CT17">
        <v>48.811999999999998</v>
      </c>
      <c r="CU17">
        <v>1255.5156666666701</v>
      </c>
      <c r="CV17">
        <v>139.48699999999999</v>
      </c>
      <c r="CW17">
        <v>0</v>
      </c>
      <c r="CX17">
        <v>357.799999952316</v>
      </c>
      <c r="CY17">
        <v>0</v>
      </c>
      <c r="CZ17">
        <v>945.91056000000003</v>
      </c>
      <c r="DA17">
        <v>-31.5626154259757</v>
      </c>
      <c r="DB17">
        <v>-431.52307757148498</v>
      </c>
      <c r="DC17">
        <v>13102.832</v>
      </c>
      <c r="DD17">
        <v>15</v>
      </c>
      <c r="DE17">
        <v>1605910509.5</v>
      </c>
      <c r="DF17" t="s">
        <v>291</v>
      </c>
      <c r="DG17">
        <v>1605910509.5</v>
      </c>
      <c r="DH17">
        <v>1605910498.5</v>
      </c>
      <c r="DI17">
        <v>8</v>
      </c>
      <c r="DJ17">
        <v>-0.153</v>
      </c>
      <c r="DK17">
        <v>-8.0000000000000002E-3</v>
      </c>
      <c r="DL17">
        <v>4.9249999999999998</v>
      </c>
      <c r="DM17">
        <v>-5.6000000000000001E-2</v>
      </c>
      <c r="DN17">
        <v>1431</v>
      </c>
      <c r="DO17">
        <v>6</v>
      </c>
      <c r="DP17">
        <v>0.01</v>
      </c>
      <c r="DQ17">
        <v>0.04</v>
      </c>
      <c r="DR17">
        <v>0.71523934153731406</v>
      </c>
      <c r="DS17">
        <v>1.2240969150344601</v>
      </c>
      <c r="DT17">
        <v>9.3169019891079702E-2</v>
      </c>
      <c r="DU17">
        <v>0</v>
      </c>
      <c r="DV17">
        <v>-2.2696653333333301</v>
      </c>
      <c r="DW17">
        <v>-1.52946153503893</v>
      </c>
      <c r="DX17">
        <v>0.11374175641142301</v>
      </c>
      <c r="DY17">
        <v>0</v>
      </c>
      <c r="DZ17">
        <v>2.8905226666666701</v>
      </c>
      <c r="EA17">
        <v>-0.58244983314793197</v>
      </c>
      <c r="EB17">
        <v>4.20161591083981E-2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4.9249999999999998</v>
      </c>
      <c r="EJ17">
        <v>-5.6099999999999997E-2</v>
      </c>
      <c r="EK17">
        <v>4.9250000000001801</v>
      </c>
      <c r="EL17">
        <v>0</v>
      </c>
      <c r="EM17">
        <v>0</v>
      </c>
      <c r="EN17">
        <v>0</v>
      </c>
      <c r="EO17">
        <v>-5.6076999999999301E-2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3.8</v>
      </c>
      <c r="EX17">
        <v>4</v>
      </c>
      <c r="EY17">
        <v>2</v>
      </c>
      <c r="EZ17">
        <v>375.20600000000002</v>
      </c>
      <c r="FA17">
        <v>637.33100000000002</v>
      </c>
      <c r="FB17">
        <v>36.780700000000003</v>
      </c>
      <c r="FC17">
        <v>34.0396</v>
      </c>
      <c r="FD17">
        <v>29.999700000000001</v>
      </c>
      <c r="FE17">
        <v>33.807000000000002</v>
      </c>
      <c r="FF17">
        <v>33.732900000000001</v>
      </c>
      <c r="FG17">
        <v>21.141500000000001</v>
      </c>
      <c r="FH17">
        <v>0</v>
      </c>
      <c r="FI17">
        <v>100</v>
      </c>
      <c r="FJ17">
        <v>-999.9</v>
      </c>
      <c r="FK17">
        <v>403.60899999999998</v>
      </c>
      <c r="FL17">
        <v>10.0021</v>
      </c>
      <c r="FM17">
        <v>101.395</v>
      </c>
      <c r="FN17">
        <v>100.773</v>
      </c>
    </row>
    <row r="18" spans="1:170" x14ac:dyDescent="0.25">
      <c r="A18">
        <v>2</v>
      </c>
      <c r="B18">
        <v>1605910860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1605910852</v>
      </c>
      <c r="I18">
        <f t="shared" si="0"/>
        <v>1.3684970631861633E-3</v>
      </c>
      <c r="J18">
        <f t="shared" si="1"/>
        <v>-5.8933352432001778</v>
      </c>
      <c r="K18">
        <f t="shared" si="2"/>
        <v>59.709683870967702</v>
      </c>
      <c r="L18">
        <f t="shared" si="3"/>
        <v>448.04797193171561</v>
      </c>
      <c r="M18">
        <f t="shared" si="4"/>
        <v>45.836669275034325</v>
      </c>
      <c r="N18">
        <f t="shared" si="5"/>
        <v>6.1084821348717364</v>
      </c>
      <c r="O18">
        <f t="shared" si="6"/>
        <v>2.2933765325938486E-2</v>
      </c>
      <c r="P18">
        <f t="shared" si="7"/>
        <v>2.9672584593405009</v>
      </c>
      <c r="Q18">
        <f t="shared" si="8"/>
        <v>2.2835745488510015E-2</v>
      </c>
      <c r="R18">
        <f t="shared" si="9"/>
        <v>1.428111258487213E-2</v>
      </c>
      <c r="S18">
        <f t="shared" si="10"/>
        <v>231.28994532511672</v>
      </c>
      <c r="T18">
        <f t="shared" si="11"/>
        <v>38.950936311264343</v>
      </c>
      <c r="U18">
        <f t="shared" si="12"/>
        <v>38.119796774193603</v>
      </c>
      <c r="V18">
        <f t="shared" si="13"/>
        <v>6.7006195752210242</v>
      </c>
      <c r="W18">
        <f t="shared" si="14"/>
        <v>11.957104378472149</v>
      </c>
      <c r="X18">
        <f t="shared" si="15"/>
        <v>0.79439884153196416</v>
      </c>
      <c r="Y18">
        <f t="shared" si="16"/>
        <v>6.6437392899422916</v>
      </c>
      <c r="Z18">
        <f t="shared" si="17"/>
        <v>5.90622073368906</v>
      </c>
      <c r="AA18">
        <f t="shared" si="18"/>
        <v>-60.3507204865098</v>
      </c>
      <c r="AB18">
        <f t="shared" si="19"/>
        <v>-25.172701456150971</v>
      </c>
      <c r="AC18">
        <f t="shared" si="20"/>
        <v>-2.0405117308528409</v>
      </c>
      <c r="AD18">
        <f t="shared" si="21"/>
        <v>143.7260116516031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52118.576776167007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885.76823076923097</v>
      </c>
      <c r="AR18">
        <v>984.3</v>
      </c>
      <c r="AS18">
        <f t="shared" si="27"/>
        <v>0.10010339249290767</v>
      </c>
      <c r="AT18">
        <v>0.5</v>
      </c>
      <c r="AU18">
        <f t="shared" si="28"/>
        <v>1180.1793394570063</v>
      </c>
      <c r="AV18">
        <f t="shared" si="29"/>
        <v>-5.8933352432001778</v>
      </c>
      <c r="AW18">
        <f t="shared" si="30"/>
        <v>59.069977814842609</v>
      </c>
      <c r="AX18">
        <f t="shared" si="31"/>
        <v>0.34803413593416638</v>
      </c>
      <c r="AY18">
        <f t="shared" si="32"/>
        <v>-4.5040508553806967E-3</v>
      </c>
      <c r="AZ18">
        <f t="shared" si="33"/>
        <v>2.3141115513562935</v>
      </c>
      <c r="BA18" t="s">
        <v>296</v>
      </c>
      <c r="BB18">
        <v>641.73</v>
      </c>
      <c r="BC18">
        <f t="shared" si="34"/>
        <v>342.56999999999994</v>
      </c>
      <c r="BD18">
        <f t="shared" si="35"/>
        <v>0.28762521303899641</v>
      </c>
      <c r="BE18">
        <f t="shared" si="36"/>
        <v>0.86926555612799805</v>
      </c>
      <c r="BF18">
        <f t="shared" si="37"/>
        <v>0.36653017426388429</v>
      </c>
      <c r="BG18">
        <f t="shared" si="38"/>
        <v>0.89443856431372826</v>
      </c>
      <c r="BH18">
        <f t="shared" si="39"/>
        <v>1399.99322580645</v>
      </c>
      <c r="BI18">
        <f t="shared" si="40"/>
        <v>1180.1793394570063</v>
      </c>
      <c r="BJ18">
        <f t="shared" si="41"/>
        <v>0.84298932144987881</v>
      </c>
      <c r="BK18">
        <f t="shared" si="42"/>
        <v>0.19597864289975783</v>
      </c>
      <c r="BL18">
        <v>6</v>
      </c>
      <c r="BM18">
        <v>0.5</v>
      </c>
      <c r="BN18" t="s">
        <v>290</v>
      </c>
      <c r="BO18">
        <v>2</v>
      </c>
      <c r="BP18">
        <v>1605910852</v>
      </c>
      <c r="BQ18">
        <v>59.709683870967702</v>
      </c>
      <c r="BR18">
        <v>50.992303225806403</v>
      </c>
      <c r="BS18">
        <v>7.7651538709677403</v>
      </c>
      <c r="BT18">
        <v>5.7283606451612901</v>
      </c>
      <c r="BU18">
        <v>54.784683870967697</v>
      </c>
      <c r="BV18">
        <v>7.8212303225806403</v>
      </c>
      <c r="BW18">
        <v>400.00245161290297</v>
      </c>
      <c r="BX18">
        <v>102.203064516129</v>
      </c>
      <c r="BY18">
        <v>9.9974770967741905E-2</v>
      </c>
      <c r="BZ18">
        <v>37.9624387096774</v>
      </c>
      <c r="CA18">
        <v>38.119796774193603</v>
      </c>
      <c r="CB18">
        <v>999.9</v>
      </c>
      <c r="CC18">
        <v>0</v>
      </c>
      <c r="CD18">
        <v>0</v>
      </c>
      <c r="CE18">
        <v>9996.33</v>
      </c>
      <c r="CF18">
        <v>0</v>
      </c>
      <c r="CG18">
        <v>265.56954838709697</v>
      </c>
      <c r="CH18">
        <v>1399.99322580645</v>
      </c>
      <c r="CI18">
        <v>0.89999903225806499</v>
      </c>
      <c r="CJ18">
        <v>0.100000958064516</v>
      </c>
      <c r="CK18">
        <v>0</v>
      </c>
      <c r="CL18">
        <v>885.80919354838704</v>
      </c>
      <c r="CM18">
        <v>4.9997499999999997</v>
      </c>
      <c r="CN18">
        <v>12251.6870967742</v>
      </c>
      <c r="CO18">
        <v>12177.9709677419</v>
      </c>
      <c r="CP18">
        <v>46.762064516129001</v>
      </c>
      <c r="CQ18">
        <v>48.311999999999998</v>
      </c>
      <c r="CR18">
        <v>47.378999999999998</v>
      </c>
      <c r="CS18">
        <v>48.070064516129001</v>
      </c>
      <c r="CT18">
        <v>48.784064516129</v>
      </c>
      <c r="CU18">
        <v>1255.49225806452</v>
      </c>
      <c r="CV18">
        <v>139.500967741935</v>
      </c>
      <c r="CW18">
        <v>0</v>
      </c>
      <c r="CX18">
        <v>119.89999985694899</v>
      </c>
      <c r="CY18">
        <v>0</v>
      </c>
      <c r="CZ18">
        <v>885.76823076923097</v>
      </c>
      <c r="DA18">
        <v>-2.4576410241452802</v>
      </c>
      <c r="DB18">
        <v>-35.494017112518598</v>
      </c>
      <c r="DC18">
        <v>12251.3692307692</v>
      </c>
      <c r="DD18">
        <v>15</v>
      </c>
      <c r="DE18">
        <v>1605910509.5</v>
      </c>
      <c r="DF18" t="s">
        <v>291</v>
      </c>
      <c r="DG18">
        <v>1605910509.5</v>
      </c>
      <c r="DH18">
        <v>1605910498.5</v>
      </c>
      <c r="DI18">
        <v>8</v>
      </c>
      <c r="DJ18">
        <v>-0.153</v>
      </c>
      <c r="DK18">
        <v>-8.0000000000000002E-3</v>
      </c>
      <c r="DL18">
        <v>4.9249999999999998</v>
      </c>
      <c r="DM18">
        <v>-5.6000000000000001E-2</v>
      </c>
      <c r="DN18">
        <v>1431</v>
      </c>
      <c r="DO18">
        <v>6</v>
      </c>
      <c r="DP18">
        <v>0.01</v>
      </c>
      <c r="DQ18">
        <v>0.04</v>
      </c>
      <c r="DR18">
        <v>-5.7188539099904201</v>
      </c>
      <c r="DS18">
        <v>-22.5686115839484</v>
      </c>
      <c r="DT18">
        <v>1.7340072049391499</v>
      </c>
      <c r="DU18">
        <v>0</v>
      </c>
      <c r="DV18">
        <v>8.8885296666666704</v>
      </c>
      <c r="DW18">
        <v>30.860169343715199</v>
      </c>
      <c r="DX18">
        <v>2.31251883941224</v>
      </c>
      <c r="DY18">
        <v>0</v>
      </c>
      <c r="DZ18">
        <v>2.03614466666667</v>
      </c>
      <c r="EA18">
        <v>-0.15544151279199001</v>
      </c>
      <c r="EB18">
        <v>1.1222227863584899E-2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4.9249999999999998</v>
      </c>
      <c r="EJ18">
        <v>-5.6099999999999997E-2</v>
      </c>
      <c r="EK18">
        <v>4.9250000000001801</v>
      </c>
      <c r="EL18">
        <v>0</v>
      </c>
      <c r="EM18">
        <v>0</v>
      </c>
      <c r="EN18">
        <v>0</v>
      </c>
      <c r="EO18">
        <v>-5.6076999999999301E-2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5.8</v>
      </c>
      <c r="EX18">
        <v>6</v>
      </c>
      <c r="EY18">
        <v>2</v>
      </c>
      <c r="EZ18">
        <v>374.82100000000003</v>
      </c>
      <c r="FA18">
        <v>637.44200000000001</v>
      </c>
      <c r="FB18">
        <v>36.694000000000003</v>
      </c>
      <c r="FC18">
        <v>33.926499999999997</v>
      </c>
      <c r="FD18">
        <v>29.9999</v>
      </c>
      <c r="FE18">
        <v>33.711399999999998</v>
      </c>
      <c r="FF18">
        <v>33.646500000000003</v>
      </c>
      <c r="FG18">
        <v>4.9604999999999997</v>
      </c>
      <c r="FH18">
        <v>0</v>
      </c>
      <c r="FI18">
        <v>100</v>
      </c>
      <c r="FJ18">
        <v>-999.9</v>
      </c>
      <c r="FK18">
        <v>40.098700000000001</v>
      </c>
      <c r="FL18">
        <v>8.4972300000000001</v>
      </c>
      <c r="FM18">
        <v>101.416</v>
      </c>
      <c r="FN18">
        <v>100.78700000000001</v>
      </c>
    </row>
    <row r="19" spans="1:170" x14ac:dyDescent="0.25">
      <c r="A19">
        <v>3</v>
      </c>
      <c r="B19">
        <v>1605910953.5</v>
      </c>
      <c r="C19">
        <v>214</v>
      </c>
      <c r="D19" t="s">
        <v>298</v>
      </c>
      <c r="E19" t="s">
        <v>299</v>
      </c>
      <c r="F19" t="s">
        <v>285</v>
      </c>
      <c r="G19" t="s">
        <v>286</v>
      </c>
      <c r="H19">
        <v>1605910945.5</v>
      </c>
      <c r="I19">
        <f t="shared" si="0"/>
        <v>1.2599329714488678E-3</v>
      </c>
      <c r="J19">
        <f t="shared" si="1"/>
        <v>-2.6773103397603228</v>
      </c>
      <c r="K19">
        <f t="shared" si="2"/>
        <v>79.688164516129007</v>
      </c>
      <c r="L19">
        <f t="shared" si="3"/>
        <v>268.75509056613186</v>
      </c>
      <c r="M19">
        <f t="shared" si="4"/>
        <v>27.494316582822986</v>
      </c>
      <c r="N19">
        <f t="shared" si="5"/>
        <v>8.1522981332009614</v>
      </c>
      <c r="O19">
        <f t="shared" si="6"/>
        <v>2.0868966087761769E-2</v>
      </c>
      <c r="P19">
        <f t="shared" si="7"/>
        <v>2.9686481223986267</v>
      </c>
      <c r="Q19">
        <f t="shared" si="8"/>
        <v>2.0787805894828915E-2</v>
      </c>
      <c r="R19">
        <f t="shared" si="9"/>
        <v>1.2999644190712388E-2</v>
      </c>
      <c r="S19">
        <f t="shared" si="10"/>
        <v>231.28915178166926</v>
      </c>
      <c r="T19">
        <f t="shared" si="11"/>
        <v>38.991055203825901</v>
      </c>
      <c r="U19">
        <f t="shared" si="12"/>
        <v>38.267712903225799</v>
      </c>
      <c r="V19">
        <f t="shared" si="13"/>
        <v>6.7544716562322105</v>
      </c>
      <c r="W19">
        <f t="shared" si="14"/>
        <v>11.768243747025569</v>
      </c>
      <c r="X19">
        <f t="shared" si="15"/>
        <v>0.78239777427018964</v>
      </c>
      <c r="Y19">
        <f t="shared" si="16"/>
        <v>6.6483817899161144</v>
      </c>
      <c r="Z19">
        <f t="shared" si="17"/>
        <v>5.9720738819620207</v>
      </c>
      <c r="AA19">
        <f t="shared" si="18"/>
        <v>-55.563044040895072</v>
      </c>
      <c r="AB19">
        <f t="shared" si="19"/>
        <v>-46.795314408309828</v>
      </c>
      <c r="AC19">
        <f t="shared" si="20"/>
        <v>-3.7944173994403516</v>
      </c>
      <c r="AD19">
        <f t="shared" si="21"/>
        <v>125.136375933024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52155.754336853766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875.96519999999998</v>
      </c>
      <c r="AR19">
        <v>963.04</v>
      </c>
      <c r="AS19">
        <f t="shared" si="27"/>
        <v>9.0416597441435487E-2</v>
      </c>
      <c r="AT19">
        <v>0.5</v>
      </c>
      <c r="AU19">
        <f t="shared" si="28"/>
        <v>1180.1755071989394</v>
      </c>
      <c r="AV19">
        <f t="shared" si="29"/>
        <v>-2.6773103397603228</v>
      </c>
      <c r="AW19">
        <f t="shared" si="30"/>
        <v>53.353726872324224</v>
      </c>
      <c r="AX19">
        <f t="shared" si="31"/>
        <v>0.32977861771058309</v>
      </c>
      <c r="AY19">
        <f t="shared" si="32"/>
        <v>-1.7790259560014588E-3</v>
      </c>
      <c r="AZ19">
        <f t="shared" si="33"/>
        <v>2.387273633493936</v>
      </c>
      <c r="BA19" t="s">
        <v>301</v>
      </c>
      <c r="BB19">
        <v>645.45000000000005</v>
      </c>
      <c r="BC19">
        <f t="shared" si="34"/>
        <v>317.58999999999992</v>
      </c>
      <c r="BD19">
        <f t="shared" si="35"/>
        <v>0.27417362007619889</v>
      </c>
      <c r="BE19">
        <f t="shared" si="36"/>
        <v>0.87862632470009128</v>
      </c>
      <c r="BF19">
        <f t="shared" si="37"/>
        <v>0.35172773372442745</v>
      </c>
      <c r="BG19">
        <f t="shared" si="38"/>
        <v>0.90278694031022921</v>
      </c>
      <c r="BH19">
        <f t="shared" si="39"/>
        <v>1399.98870967742</v>
      </c>
      <c r="BI19">
        <f t="shared" si="40"/>
        <v>1180.1755071989394</v>
      </c>
      <c r="BJ19">
        <f t="shared" si="41"/>
        <v>0.84298930344293332</v>
      </c>
      <c r="BK19">
        <f t="shared" si="42"/>
        <v>0.19597860688586669</v>
      </c>
      <c r="BL19">
        <v>6</v>
      </c>
      <c r="BM19">
        <v>0.5</v>
      </c>
      <c r="BN19" t="s">
        <v>290</v>
      </c>
      <c r="BO19">
        <v>2</v>
      </c>
      <c r="BP19">
        <v>1605910945.5</v>
      </c>
      <c r="BQ19">
        <v>79.688164516129007</v>
      </c>
      <c r="BR19">
        <v>75.822774193548398</v>
      </c>
      <c r="BS19">
        <v>7.6478854838709696</v>
      </c>
      <c r="BT19">
        <v>5.7724264516129002</v>
      </c>
      <c r="BU19">
        <v>74.763158064516105</v>
      </c>
      <c r="BV19">
        <v>7.70396161290323</v>
      </c>
      <c r="BW19">
        <v>399.99716129032299</v>
      </c>
      <c r="BX19">
        <v>102.20251612903201</v>
      </c>
      <c r="BY19">
        <v>9.9979890322580603E-2</v>
      </c>
      <c r="BZ19">
        <v>37.9753258064516</v>
      </c>
      <c r="CA19">
        <v>38.267712903225799</v>
      </c>
      <c r="CB19">
        <v>999.9</v>
      </c>
      <c r="CC19">
        <v>0</v>
      </c>
      <c r="CD19">
        <v>0</v>
      </c>
      <c r="CE19">
        <v>10004.252903225801</v>
      </c>
      <c r="CF19">
        <v>0</v>
      </c>
      <c r="CG19">
        <v>264.90916129032303</v>
      </c>
      <c r="CH19">
        <v>1399.98870967742</v>
      </c>
      <c r="CI19">
        <v>0.89999790322580697</v>
      </c>
      <c r="CJ19">
        <v>0.100002038709677</v>
      </c>
      <c r="CK19">
        <v>0</v>
      </c>
      <c r="CL19">
        <v>875.91674193548397</v>
      </c>
      <c r="CM19">
        <v>4.9997499999999997</v>
      </c>
      <c r="CN19">
        <v>12111.7129032258</v>
      </c>
      <c r="CO19">
        <v>12177.945161290299</v>
      </c>
      <c r="CP19">
        <v>46.875</v>
      </c>
      <c r="CQ19">
        <v>48.375</v>
      </c>
      <c r="CR19">
        <v>47.465451612903202</v>
      </c>
      <c r="CS19">
        <v>48.179000000000002</v>
      </c>
      <c r="CT19">
        <v>48.875</v>
      </c>
      <c r="CU19">
        <v>1255.48903225806</v>
      </c>
      <c r="CV19">
        <v>139.49967741935501</v>
      </c>
      <c r="CW19">
        <v>0</v>
      </c>
      <c r="CX19">
        <v>93.100000143051105</v>
      </c>
      <c r="CY19">
        <v>0</v>
      </c>
      <c r="CZ19">
        <v>875.96519999999998</v>
      </c>
      <c r="DA19">
        <v>3.1889230760905201</v>
      </c>
      <c r="DB19">
        <v>42.646153761014602</v>
      </c>
      <c r="DC19">
        <v>12112.388000000001</v>
      </c>
      <c r="DD19">
        <v>15</v>
      </c>
      <c r="DE19">
        <v>1605910509.5</v>
      </c>
      <c r="DF19" t="s">
        <v>291</v>
      </c>
      <c r="DG19">
        <v>1605910509.5</v>
      </c>
      <c r="DH19">
        <v>1605910498.5</v>
      </c>
      <c r="DI19">
        <v>8</v>
      </c>
      <c r="DJ19">
        <v>-0.153</v>
      </c>
      <c r="DK19">
        <v>-8.0000000000000002E-3</v>
      </c>
      <c r="DL19">
        <v>4.9249999999999998</v>
      </c>
      <c r="DM19">
        <v>-5.6000000000000001E-2</v>
      </c>
      <c r="DN19">
        <v>1431</v>
      </c>
      <c r="DO19">
        <v>6</v>
      </c>
      <c r="DP19">
        <v>0.01</v>
      </c>
      <c r="DQ19">
        <v>0.04</v>
      </c>
      <c r="DR19">
        <v>-2.67293300988239</v>
      </c>
      <c r="DS19">
        <v>-0.216502016261162</v>
      </c>
      <c r="DT19">
        <v>2.59851423229993E-2</v>
      </c>
      <c r="DU19">
        <v>1</v>
      </c>
      <c r="DV19">
        <v>3.8655710000000001</v>
      </c>
      <c r="DW19">
        <v>0.17886620689654301</v>
      </c>
      <c r="DX19">
        <v>2.84864351753602E-2</v>
      </c>
      <c r="DY19">
        <v>1</v>
      </c>
      <c r="DZ19">
        <v>1.87553866666667</v>
      </c>
      <c r="EA19">
        <v>-2.6215795328138301E-2</v>
      </c>
      <c r="EB19">
        <v>1.9245219897129999E-3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4.9249999999999998</v>
      </c>
      <c r="EJ19">
        <v>-5.6099999999999997E-2</v>
      </c>
      <c r="EK19">
        <v>4.9250000000001801</v>
      </c>
      <c r="EL19">
        <v>0</v>
      </c>
      <c r="EM19">
        <v>0</v>
      </c>
      <c r="EN19">
        <v>0</v>
      </c>
      <c r="EO19">
        <v>-5.6076999999999301E-2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7.4</v>
      </c>
      <c r="EX19">
        <v>7.6</v>
      </c>
      <c r="EY19">
        <v>2</v>
      </c>
      <c r="EZ19">
        <v>375.31599999999997</v>
      </c>
      <c r="FA19">
        <v>637.09100000000001</v>
      </c>
      <c r="FB19">
        <v>36.662700000000001</v>
      </c>
      <c r="FC19">
        <v>33.935000000000002</v>
      </c>
      <c r="FD19">
        <v>30.000499999999999</v>
      </c>
      <c r="FE19">
        <v>33.715800000000002</v>
      </c>
      <c r="FF19">
        <v>33.653300000000002</v>
      </c>
      <c r="FG19">
        <v>6.5258399999999996</v>
      </c>
      <c r="FH19">
        <v>0</v>
      </c>
      <c r="FI19">
        <v>100</v>
      </c>
      <c r="FJ19">
        <v>-999.9</v>
      </c>
      <c r="FK19">
        <v>75.446100000000001</v>
      </c>
      <c r="FL19">
        <v>7.7420200000000001</v>
      </c>
      <c r="FM19">
        <v>101.402</v>
      </c>
      <c r="FN19">
        <v>100.77800000000001</v>
      </c>
    </row>
    <row r="20" spans="1:170" x14ac:dyDescent="0.25">
      <c r="A20">
        <v>4</v>
      </c>
      <c r="B20">
        <v>1605911015.5</v>
      </c>
      <c r="C20">
        <v>276</v>
      </c>
      <c r="D20" t="s">
        <v>303</v>
      </c>
      <c r="E20" t="s">
        <v>304</v>
      </c>
      <c r="F20" t="s">
        <v>285</v>
      </c>
      <c r="G20" t="s">
        <v>286</v>
      </c>
      <c r="H20">
        <v>1605911007.75</v>
      </c>
      <c r="I20">
        <f t="shared" si="0"/>
        <v>1.2795668543972721E-3</v>
      </c>
      <c r="J20">
        <f t="shared" si="1"/>
        <v>-2.2134307836804474</v>
      </c>
      <c r="K20">
        <f t="shared" si="2"/>
        <v>99.1186266666666</v>
      </c>
      <c r="L20">
        <f t="shared" si="3"/>
        <v>250.4884825346513</v>
      </c>
      <c r="M20">
        <f t="shared" si="4"/>
        <v>25.625775230151405</v>
      </c>
      <c r="N20">
        <f t="shared" si="5"/>
        <v>10.140153440906888</v>
      </c>
      <c r="O20">
        <f t="shared" si="6"/>
        <v>2.1103131858838008E-2</v>
      </c>
      <c r="P20">
        <f t="shared" si="7"/>
        <v>2.9679152976691303</v>
      </c>
      <c r="Q20">
        <f t="shared" si="8"/>
        <v>2.1020123593942178E-2</v>
      </c>
      <c r="R20">
        <f t="shared" si="9"/>
        <v>1.314500788662944E-2</v>
      </c>
      <c r="S20">
        <f t="shared" si="10"/>
        <v>231.28470712106378</v>
      </c>
      <c r="T20">
        <f t="shared" si="11"/>
        <v>39.006438343097564</v>
      </c>
      <c r="U20">
        <f t="shared" si="12"/>
        <v>38.3527633333333</v>
      </c>
      <c r="V20">
        <f t="shared" si="13"/>
        <v>6.7856058165562114</v>
      </c>
      <c r="W20">
        <f t="shared" si="14"/>
        <v>11.848453484570072</v>
      </c>
      <c r="X20">
        <f t="shared" si="15"/>
        <v>0.78859319293711028</v>
      </c>
      <c r="Y20">
        <f t="shared" si="16"/>
        <v>6.6556634919829358</v>
      </c>
      <c r="Z20">
        <f t="shared" si="17"/>
        <v>5.997012623619101</v>
      </c>
      <c r="AA20">
        <f t="shared" si="18"/>
        <v>-56.428898278919704</v>
      </c>
      <c r="AB20">
        <f t="shared" si="19"/>
        <v>-57.160632581360204</v>
      </c>
      <c r="AC20">
        <f t="shared" si="20"/>
        <v>-4.6383912930709741</v>
      </c>
      <c r="AD20">
        <f t="shared" si="21"/>
        <v>113.0567849677129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52131.630905661521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869.49084615384595</v>
      </c>
      <c r="AR20">
        <v>952.82</v>
      </c>
      <c r="AS20">
        <f t="shared" si="27"/>
        <v>8.7455294647629245E-2</v>
      </c>
      <c r="AT20">
        <v>0.5</v>
      </c>
      <c r="AU20">
        <f t="shared" si="28"/>
        <v>1180.1524707473304</v>
      </c>
      <c r="AV20">
        <f t="shared" si="29"/>
        <v>-2.2134307836804474</v>
      </c>
      <c r="AW20">
        <f t="shared" si="30"/>
        <v>51.605291029167716</v>
      </c>
      <c r="AX20">
        <f t="shared" si="31"/>
        <v>0.32038580214521112</v>
      </c>
      <c r="AY20">
        <f t="shared" si="32"/>
        <v>-1.3859932037666536E-3</v>
      </c>
      <c r="AZ20">
        <f t="shared" si="33"/>
        <v>2.4236057177641102</v>
      </c>
      <c r="BA20" t="s">
        <v>306</v>
      </c>
      <c r="BB20">
        <v>647.54999999999995</v>
      </c>
      <c r="BC20">
        <f t="shared" si="34"/>
        <v>305.2700000000001</v>
      </c>
      <c r="BD20">
        <f t="shared" si="35"/>
        <v>0.27296869605973095</v>
      </c>
      <c r="BE20">
        <f t="shared" si="36"/>
        <v>0.88324096491530024</v>
      </c>
      <c r="BF20">
        <f t="shared" si="37"/>
        <v>0.35109157143505426</v>
      </c>
      <c r="BG20">
        <f t="shared" si="38"/>
        <v>0.90680012952397515</v>
      </c>
      <c r="BH20">
        <f t="shared" si="39"/>
        <v>1399.96133333333</v>
      </c>
      <c r="BI20">
        <f t="shared" si="40"/>
        <v>1180.1524707473304</v>
      </c>
      <c r="BJ20">
        <f t="shared" si="41"/>
        <v>0.84298933309634261</v>
      </c>
      <c r="BK20">
        <f t="shared" si="42"/>
        <v>0.19597866619268522</v>
      </c>
      <c r="BL20">
        <v>6</v>
      </c>
      <c r="BM20">
        <v>0.5</v>
      </c>
      <c r="BN20" t="s">
        <v>290</v>
      </c>
      <c r="BO20">
        <v>2</v>
      </c>
      <c r="BP20">
        <v>1605911007.75</v>
      </c>
      <c r="BQ20">
        <v>99.1186266666666</v>
      </c>
      <c r="BR20">
        <v>95.988860000000003</v>
      </c>
      <c r="BS20">
        <v>7.7083916666666701</v>
      </c>
      <c r="BT20">
        <v>5.8039193333333303</v>
      </c>
      <c r="BU20">
        <v>94.193626666666702</v>
      </c>
      <c r="BV20">
        <v>7.7644690000000001</v>
      </c>
      <c r="BW20">
        <v>400.01740000000001</v>
      </c>
      <c r="BX20">
        <v>102.2032</v>
      </c>
      <c r="BY20">
        <v>0.1000076</v>
      </c>
      <c r="BZ20">
        <v>37.995523333333303</v>
      </c>
      <c r="CA20">
        <v>38.3527633333333</v>
      </c>
      <c r="CB20">
        <v>999.9</v>
      </c>
      <c r="CC20">
        <v>0</v>
      </c>
      <c r="CD20">
        <v>0</v>
      </c>
      <c r="CE20">
        <v>10000.035666666699</v>
      </c>
      <c r="CF20">
        <v>0</v>
      </c>
      <c r="CG20">
        <v>264.63116666666701</v>
      </c>
      <c r="CH20">
        <v>1399.96133333333</v>
      </c>
      <c r="CI20">
        <v>0.8999973</v>
      </c>
      <c r="CJ20">
        <v>0.1000026</v>
      </c>
      <c r="CK20">
        <v>0</v>
      </c>
      <c r="CL20">
        <v>869.45640000000003</v>
      </c>
      <c r="CM20">
        <v>4.9997499999999997</v>
      </c>
      <c r="CN20">
        <v>12022.936666666699</v>
      </c>
      <c r="CO20">
        <v>12177.7</v>
      </c>
      <c r="CP20">
        <v>47.0206666666666</v>
      </c>
      <c r="CQ20">
        <v>48.495800000000003</v>
      </c>
      <c r="CR20">
        <v>47.566200000000002</v>
      </c>
      <c r="CS20">
        <v>48.25</v>
      </c>
      <c r="CT20">
        <v>48.995800000000003</v>
      </c>
      <c r="CU20">
        <v>1255.463</v>
      </c>
      <c r="CV20">
        <v>139.49833333333299</v>
      </c>
      <c r="CW20">
        <v>0</v>
      </c>
      <c r="CX20">
        <v>61.299999952316298</v>
      </c>
      <c r="CY20">
        <v>0</v>
      </c>
      <c r="CZ20">
        <v>869.49084615384595</v>
      </c>
      <c r="DA20">
        <v>4.6078632349676001</v>
      </c>
      <c r="DB20">
        <v>55.641025621978699</v>
      </c>
      <c r="DC20">
        <v>12023.35</v>
      </c>
      <c r="DD20">
        <v>15</v>
      </c>
      <c r="DE20">
        <v>1605910509.5</v>
      </c>
      <c r="DF20" t="s">
        <v>291</v>
      </c>
      <c r="DG20">
        <v>1605910509.5</v>
      </c>
      <c r="DH20">
        <v>1605910498.5</v>
      </c>
      <c r="DI20">
        <v>8</v>
      </c>
      <c r="DJ20">
        <v>-0.153</v>
      </c>
      <c r="DK20">
        <v>-8.0000000000000002E-3</v>
      </c>
      <c r="DL20">
        <v>4.9249999999999998</v>
      </c>
      <c r="DM20">
        <v>-5.6000000000000001E-2</v>
      </c>
      <c r="DN20">
        <v>1431</v>
      </c>
      <c r="DO20">
        <v>6</v>
      </c>
      <c r="DP20">
        <v>0.01</v>
      </c>
      <c r="DQ20">
        <v>0.04</v>
      </c>
      <c r="DR20">
        <v>-2.2157922392103799</v>
      </c>
      <c r="DS20">
        <v>0.15769637488053201</v>
      </c>
      <c r="DT20">
        <v>2.37413227909395E-2</v>
      </c>
      <c r="DU20">
        <v>1</v>
      </c>
      <c r="DV20">
        <v>3.1312296666666701</v>
      </c>
      <c r="DW20">
        <v>-0.13800587319242599</v>
      </c>
      <c r="DX20">
        <v>3.11352974915752E-2</v>
      </c>
      <c r="DY20">
        <v>1</v>
      </c>
      <c r="DZ20">
        <v>1.9037770000000001</v>
      </c>
      <c r="EA20">
        <v>8.4771256952167806E-2</v>
      </c>
      <c r="EB20">
        <v>6.1381887393595303E-3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4.9249999999999998</v>
      </c>
      <c r="EJ20">
        <v>-5.6099999999999997E-2</v>
      </c>
      <c r="EK20">
        <v>4.9250000000001801</v>
      </c>
      <c r="EL20">
        <v>0</v>
      </c>
      <c r="EM20">
        <v>0</v>
      </c>
      <c r="EN20">
        <v>0</v>
      </c>
      <c r="EO20">
        <v>-5.6076999999999301E-2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8.4</v>
      </c>
      <c r="EX20">
        <v>8.6</v>
      </c>
      <c r="EY20">
        <v>2</v>
      </c>
      <c r="EZ20">
        <v>375.55399999999997</v>
      </c>
      <c r="FA20">
        <v>636.49599999999998</v>
      </c>
      <c r="FB20">
        <v>36.658299999999997</v>
      </c>
      <c r="FC20">
        <v>33.990200000000002</v>
      </c>
      <c r="FD20">
        <v>30.000599999999999</v>
      </c>
      <c r="FE20">
        <v>33.759</v>
      </c>
      <c r="FF20">
        <v>33.694000000000003</v>
      </c>
      <c r="FG20">
        <v>7.3804100000000004</v>
      </c>
      <c r="FH20">
        <v>0</v>
      </c>
      <c r="FI20">
        <v>100</v>
      </c>
      <c r="FJ20">
        <v>-999.9</v>
      </c>
      <c r="FK20">
        <v>96.275700000000001</v>
      </c>
      <c r="FL20">
        <v>7.64933</v>
      </c>
      <c r="FM20">
        <v>101.39</v>
      </c>
      <c r="FN20">
        <v>100.76300000000001</v>
      </c>
    </row>
    <row r="21" spans="1:170" x14ac:dyDescent="0.25">
      <c r="A21">
        <v>5</v>
      </c>
      <c r="B21">
        <v>1605911136</v>
      </c>
      <c r="C21">
        <v>396.5</v>
      </c>
      <c r="D21" t="s">
        <v>307</v>
      </c>
      <c r="E21" t="s">
        <v>308</v>
      </c>
      <c r="F21" t="s">
        <v>285</v>
      </c>
      <c r="G21" t="s">
        <v>286</v>
      </c>
      <c r="H21">
        <v>1605911128</v>
      </c>
      <c r="I21">
        <f t="shared" si="0"/>
        <v>1.5688042324232981E-3</v>
      </c>
      <c r="J21">
        <f t="shared" si="1"/>
        <v>-1.7850463154735667</v>
      </c>
      <c r="K21">
        <f t="shared" si="2"/>
        <v>149.873290322581</v>
      </c>
      <c r="L21">
        <f t="shared" si="3"/>
        <v>240.96038633057319</v>
      </c>
      <c r="M21">
        <f t="shared" si="4"/>
        <v>24.650463499075549</v>
      </c>
      <c r="N21">
        <f t="shared" si="5"/>
        <v>15.33217193433086</v>
      </c>
      <c r="O21">
        <f t="shared" si="6"/>
        <v>2.607885107251974E-2</v>
      </c>
      <c r="P21">
        <f t="shared" si="7"/>
        <v>2.9674844725441334</v>
      </c>
      <c r="Q21">
        <f t="shared" si="8"/>
        <v>2.5952193093153886E-2</v>
      </c>
      <c r="R21">
        <f t="shared" si="9"/>
        <v>1.6231448989111791E-2</v>
      </c>
      <c r="S21">
        <f t="shared" si="10"/>
        <v>231.28848572567207</v>
      </c>
      <c r="T21">
        <f t="shared" si="11"/>
        <v>38.902826018790016</v>
      </c>
      <c r="U21">
        <f t="shared" si="12"/>
        <v>38.351080645161304</v>
      </c>
      <c r="V21">
        <f t="shared" si="13"/>
        <v>6.7849886347262318</v>
      </c>
      <c r="W21">
        <f t="shared" si="14"/>
        <v>12.507732364425191</v>
      </c>
      <c r="X21">
        <f t="shared" si="15"/>
        <v>0.8311184529259843</v>
      </c>
      <c r="Y21">
        <f t="shared" si="16"/>
        <v>6.6448371991862594</v>
      </c>
      <c r="Z21">
        <f t="shared" si="17"/>
        <v>5.953870181800248</v>
      </c>
      <c r="AA21">
        <f t="shared" si="18"/>
        <v>-69.184266649867439</v>
      </c>
      <c r="AB21">
        <f t="shared" si="19"/>
        <v>-61.688421475459847</v>
      </c>
      <c r="AC21">
        <f t="shared" si="20"/>
        <v>-5.005767558907487</v>
      </c>
      <c r="AD21">
        <f t="shared" si="21"/>
        <v>95.410030041437324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52124.419849090635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873.81680769230798</v>
      </c>
      <c r="AR21">
        <v>966.76</v>
      </c>
      <c r="AS21">
        <f t="shared" si="27"/>
        <v>9.6138847601981881E-2</v>
      </c>
      <c r="AT21">
        <v>0.5</v>
      </c>
      <c r="AU21">
        <f t="shared" si="28"/>
        <v>1180.1717426828197</v>
      </c>
      <c r="AV21">
        <f t="shared" si="29"/>
        <v>-1.7850463154735667</v>
      </c>
      <c r="AW21">
        <f t="shared" si="30"/>
        <v>56.730175656974488</v>
      </c>
      <c r="AX21">
        <f t="shared" si="31"/>
        <v>0.3195829368198933</v>
      </c>
      <c r="AY21">
        <f t="shared" si="32"/>
        <v>-1.0229857163948507E-3</v>
      </c>
      <c r="AZ21">
        <f t="shared" si="33"/>
        <v>2.3742397285779302</v>
      </c>
      <c r="BA21" t="s">
        <v>310</v>
      </c>
      <c r="BB21">
        <v>657.8</v>
      </c>
      <c r="BC21">
        <f t="shared" si="34"/>
        <v>308.96000000000004</v>
      </c>
      <c r="BD21">
        <f t="shared" si="35"/>
        <v>0.30082597199537808</v>
      </c>
      <c r="BE21">
        <f t="shared" si="36"/>
        <v>0.88136452301595836</v>
      </c>
      <c r="BF21">
        <f t="shared" si="37"/>
        <v>0.36987445969608157</v>
      </c>
      <c r="BG21">
        <f t="shared" si="38"/>
        <v>0.90132617085082256</v>
      </c>
      <c r="BH21">
        <f t="shared" si="39"/>
        <v>1399.9841935483901</v>
      </c>
      <c r="BI21">
        <f t="shared" si="40"/>
        <v>1180.1717426828197</v>
      </c>
      <c r="BJ21">
        <f t="shared" si="41"/>
        <v>0.84298933382352315</v>
      </c>
      <c r="BK21">
        <f t="shared" si="42"/>
        <v>0.19597866764704655</v>
      </c>
      <c r="BL21">
        <v>6</v>
      </c>
      <c r="BM21">
        <v>0.5</v>
      </c>
      <c r="BN21" t="s">
        <v>290</v>
      </c>
      <c r="BO21">
        <v>2</v>
      </c>
      <c r="BP21">
        <v>1605911128</v>
      </c>
      <c r="BQ21">
        <v>149.873290322581</v>
      </c>
      <c r="BR21">
        <v>147.548483870968</v>
      </c>
      <c r="BS21">
        <v>8.1242538709677401</v>
      </c>
      <c r="BT21">
        <v>5.7902461290322602</v>
      </c>
      <c r="BU21">
        <v>144.94829032258099</v>
      </c>
      <c r="BV21">
        <v>8.1803299999999997</v>
      </c>
      <c r="BW21">
        <v>400.01380645161299</v>
      </c>
      <c r="BX21">
        <v>102.200903225806</v>
      </c>
      <c r="BY21">
        <v>9.9993093548387105E-2</v>
      </c>
      <c r="BZ21">
        <v>37.965487096774197</v>
      </c>
      <c r="CA21">
        <v>38.351080645161304</v>
      </c>
      <c r="CB21">
        <v>999.9</v>
      </c>
      <c r="CC21">
        <v>0</v>
      </c>
      <c r="CD21">
        <v>0</v>
      </c>
      <c r="CE21">
        <v>9997.8209677419309</v>
      </c>
      <c r="CF21">
        <v>0</v>
      </c>
      <c r="CG21">
        <v>262.71451612903201</v>
      </c>
      <c r="CH21">
        <v>1399.9841935483901</v>
      </c>
      <c r="CI21">
        <v>0.89999796774193597</v>
      </c>
      <c r="CJ21">
        <v>0.10000199999999999</v>
      </c>
      <c r="CK21">
        <v>0</v>
      </c>
      <c r="CL21">
        <v>873.77741935483903</v>
      </c>
      <c r="CM21">
        <v>4.9997499999999997</v>
      </c>
      <c r="CN21">
        <v>12087.1193548387</v>
      </c>
      <c r="CO21">
        <v>12177.9064516129</v>
      </c>
      <c r="CP21">
        <v>47.061999999999998</v>
      </c>
      <c r="CQ21">
        <v>48.625</v>
      </c>
      <c r="CR21">
        <v>47.683</v>
      </c>
      <c r="CS21">
        <v>48.375</v>
      </c>
      <c r="CT21">
        <v>49.061999999999998</v>
      </c>
      <c r="CU21">
        <v>1255.4835483871</v>
      </c>
      <c r="CV21">
        <v>139.50064516129001</v>
      </c>
      <c r="CW21">
        <v>0</v>
      </c>
      <c r="CX21">
        <v>119.700000047684</v>
      </c>
      <c r="CY21">
        <v>0</v>
      </c>
      <c r="CZ21">
        <v>873.81680769230798</v>
      </c>
      <c r="DA21">
        <v>7.9499145134257097</v>
      </c>
      <c r="DB21">
        <v>109.131623816635</v>
      </c>
      <c r="DC21">
        <v>12087.75</v>
      </c>
      <c r="DD21">
        <v>15</v>
      </c>
      <c r="DE21">
        <v>1605910509.5</v>
      </c>
      <c r="DF21" t="s">
        <v>291</v>
      </c>
      <c r="DG21">
        <v>1605910509.5</v>
      </c>
      <c r="DH21">
        <v>1605910498.5</v>
      </c>
      <c r="DI21">
        <v>8</v>
      </c>
      <c r="DJ21">
        <v>-0.153</v>
      </c>
      <c r="DK21">
        <v>-8.0000000000000002E-3</v>
      </c>
      <c r="DL21">
        <v>4.9249999999999998</v>
      </c>
      <c r="DM21">
        <v>-5.6000000000000001E-2</v>
      </c>
      <c r="DN21">
        <v>1431</v>
      </c>
      <c r="DO21">
        <v>6</v>
      </c>
      <c r="DP21">
        <v>0.01</v>
      </c>
      <c r="DQ21">
        <v>0.04</v>
      </c>
      <c r="DR21">
        <v>-1.7851445439226199</v>
      </c>
      <c r="DS21">
        <v>-0.18117276961581699</v>
      </c>
      <c r="DT21">
        <v>1.56306283007622E-2</v>
      </c>
      <c r="DU21">
        <v>1</v>
      </c>
      <c r="DV21">
        <v>2.3265213333333299</v>
      </c>
      <c r="DW21">
        <v>0.164165873192434</v>
      </c>
      <c r="DX21">
        <v>1.8176600109909302E-2</v>
      </c>
      <c r="DY21">
        <v>1</v>
      </c>
      <c r="DZ21">
        <v>2.3355746666666701</v>
      </c>
      <c r="EA21">
        <v>0.38335288097886899</v>
      </c>
      <c r="EB21">
        <v>2.7656778281081301E-2</v>
      </c>
      <c r="EC21">
        <v>0</v>
      </c>
      <c r="ED21">
        <v>2</v>
      </c>
      <c r="EE21">
        <v>3</v>
      </c>
      <c r="EF21" t="s">
        <v>311</v>
      </c>
      <c r="EG21">
        <v>100</v>
      </c>
      <c r="EH21">
        <v>100</v>
      </c>
      <c r="EI21">
        <v>4.9249999999999998</v>
      </c>
      <c r="EJ21">
        <v>-5.6099999999999997E-2</v>
      </c>
      <c r="EK21">
        <v>4.9250000000001801</v>
      </c>
      <c r="EL21">
        <v>0</v>
      </c>
      <c r="EM21">
        <v>0</v>
      </c>
      <c r="EN21">
        <v>0</v>
      </c>
      <c r="EO21">
        <v>-5.6076999999999301E-2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10.4</v>
      </c>
      <c r="EX21">
        <v>10.6</v>
      </c>
      <c r="EY21">
        <v>2</v>
      </c>
      <c r="EZ21">
        <v>375.84</v>
      </c>
      <c r="FA21">
        <v>636.26199999999994</v>
      </c>
      <c r="FB21">
        <v>36.637500000000003</v>
      </c>
      <c r="FC21">
        <v>34.080500000000001</v>
      </c>
      <c r="FD21">
        <v>30</v>
      </c>
      <c r="FE21">
        <v>33.8307</v>
      </c>
      <c r="FF21">
        <v>33.751899999999999</v>
      </c>
      <c r="FG21">
        <v>9.8115699999999997</v>
      </c>
      <c r="FH21">
        <v>0</v>
      </c>
      <c r="FI21">
        <v>100</v>
      </c>
      <c r="FJ21">
        <v>-999.9</v>
      </c>
      <c r="FK21">
        <v>147.74799999999999</v>
      </c>
      <c r="FL21">
        <v>7.7018300000000002</v>
      </c>
      <c r="FM21">
        <v>101.372</v>
      </c>
      <c r="FN21">
        <v>100.748</v>
      </c>
    </row>
    <row r="22" spans="1:170" x14ac:dyDescent="0.25">
      <c r="A22">
        <v>6</v>
      </c>
      <c r="B22">
        <v>1605911256.5</v>
      </c>
      <c r="C22">
        <v>517</v>
      </c>
      <c r="D22" t="s">
        <v>312</v>
      </c>
      <c r="E22" t="s">
        <v>313</v>
      </c>
      <c r="F22" t="s">
        <v>285</v>
      </c>
      <c r="G22" t="s">
        <v>286</v>
      </c>
      <c r="H22">
        <v>1605911248.5</v>
      </c>
      <c r="I22">
        <f t="shared" si="0"/>
        <v>2.0658260184483039E-3</v>
      </c>
      <c r="J22">
        <f t="shared" si="1"/>
        <v>-0.78290687420447258</v>
      </c>
      <c r="K22">
        <f t="shared" si="2"/>
        <v>199.80561290322601</v>
      </c>
      <c r="L22">
        <f t="shared" si="3"/>
        <v>215.98694419780941</v>
      </c>
      <c r="M22">
        <f t="shared" si="4"/>
        <v>22.094363228681861</v>
      </c>
      <c r="N22">
        <f t="shared" si="5"/>
        <v>20.439095534266336</v>
      </c>
      <c r="O22">
        <f t="shared" si="6"/>
        <v>3.5143666880969301E-2</v>
      </c>
      <c r="P22">
        <f t="shared" si="7"/>
        <v>2.9674087180723689</v>
      </c>
      <c r="Q22">
        <f t="shared" si="8"/>
        <v>3.4914067775952622E-2</v>
      </c>
      <c r="R22">
        <f t="shared" si="9"/>
        <v>2.1841795733738272E-2</v>
      </c>
      <c r="S22">
        <f t="shared" si="10"/>
        <v>231.29634366334116</v>
      </c>
      <c r="T22">
        <f t="shared" si="11"/>
        <v>38.667697272035248</v>
      </c>
      <c r="U22">
        <f t="shared" si="12"/>
        <v>38.205958064516103</v>
      </c>
      <c r="V22">
        <f t="shared" si="13"/>
        <v>6.7319429802075765</v>
      </c>
      <c r="W22">
        <f t="shared" si="14"/>
        <v>13.70315338843913</v>
      </c>
      <c r="X22">
        <f t="shared" si="15"/>
        <v>0.90520986217254429</v>
      </c>
      <c r="Y22">
        <f t="shared" si="16"/>
        <v>6.6058507594043148</v>
      </c>
      <c r="Z22">
        <f t="shared" si="17"/>
        <v>5.8267331180350324</v>
      </c>
      <c r="AA22">
        <f t="shared" si="18"/>
        <v>-91.1029274135702</v>
      </c>
      <c r="AB22">
        <f t="shared" si="19"/>
        <v>-55.830585399872085</v>
      </c>
      <c r="AC22">
        <f t="shared" si="20"/>
        <v>-4.5250057314915439</v>
      </c>
      <c r="AD22">
        <f t="shared" si="21"/>
        <v>79.837825118407324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52140.34529360626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882.75146153846197</v>
      </c>
      <c r="AR22">
        <v>990.98</v>
      </c>
      <c r="AS22">
        <f t="shared" si="27"/>
        <v>0.10921364554434809</v>
      </c>
      <c r="AT22">
        <v>0.5</v>
      </c>
      <c r="AU22">
        <f t="shared" si="28"/>
        <v>1180.2131910698888</v>
      </c>
      <c r="AV22">
        <f t="shared" si="29"/>
        <v>-0.78290687420447258</v>
      </c>
      <c r="AW22">
        <f t="shared" si="30"/>
        <v>64.447692558135401</v>
      </c>
      <c r="AX22">
        <f t="shared" si="31"/>
        <v>0.313739934206543</v>
      </c>
      <c r="AY22">
        <f t="shared" si="32"/>
        <v>-1.7383248716468605E-4</v>
      </c>
      <c r="AZ22">
        <f t="shared" si="33"/>
        <v>2.291771781468849</v>
      </c>
      <c r="BA22" t="s">
        <v>315</v>
      </c>
      <c r="BB22">
        <v>680.07</v>
      </c>
      <c r="BC22">
        <f t="shared" si="34"/>
        <v>310.90999999999997</v>
      </c>
      <c r="BD22">
        <f t="shared" si="35"/>
        <v>0.34810246843632581</v>
      </c>
      <c r="BE22">
        <f t="shared" si="36"/>
        <v>0.87958605892308706</v>
      </c>
      <c r="BF22">
        <f t="shared" si="37"/>
        <v>0.39283967231972672</v>
      </c>
      <c r="BG22">
        <f t="shared" si="38"/>
        <v>0.89181546216619179</v>
      </c>
      <c r="BH22">
        <f t="shared" si="39"/>
        <v>1400.0335483870999</v>
      </c>
      <c r="BI22">
        <f t="shared" si="40"/>
        <v>1180.2131910698888</v>
      </c>
      <c r="BJ22">
        <f t="shared" si="41"/>
        <v>0.8429892215294027</v>
      </c>
      <c r="BK22">
        <f t="shared" si="42"/>
        <v>0.19597844305880535</v>
      </c>
      <c r="BL22">
        <v>6</v>
      </c>
      <c r="BM22">
        <v>0.5</v>
      </c>
      <c r="BN22" t="s">
        <v>290</v>
      </c>
      <c r="BO22">
        <v>2</v>
      </c>
      <c r="BP22">
        <v>1605911248.5</v>
      </c>
      <c r="BQ22">
        <v>199.80561290322601</v>
      </c>
      <c r="BR22">
        <v>199.25041935483901</v>
      </c>
      <c r="BS22">
        <v>8.8490222580645206</v>
      </c>
      <c r="BT22">
        <v>5.7778219354838702</v>
      </c>
      <c r="BU22">
        <v>194.88061290322599</v>
      </c>
      <c r="BV22">
        <v>8.9050999999999991</v>
      </c>
      <c r="BW22">
        <v>400.01535483870998</v>
      </c>
      <c r="BX22">
        <v>102.194903225806</v>
      </c>
      <c r="BY22">
        <v>9.9998490322580597E-2</v>
      </c>
      <c r="BZ22">
        <v>37.856970967741901</v>
      </c>
      <c r="CA22">
        <v>38.205958064516103</v>
      </c>
      <c r="CB22">
        <v>999.9</v>
      </c>
      <c r="CC22">
        <v>0</v>
      </c>
      <c r="CD22">
        <v>0</v>
      </c>
      <c r="CE22">
        <v>9997.9790322580593</v>
      </c>
      <c r="CF22">
        <v>0</v>
      </c>
      <c r="CG22">
        <v>267.947612903226</v>
      </c>
      <c r="CH22">
        <v>1400.0335483870999</v>
      </c>
      <c r="CI22">
        <v>0.90000254838709703</v>
      </c>
      <c r="CJ22">
        <v>9.99975322580645E-2</v>
      </c>
      <c r="CK22">
        <v>0</v>
      </c>
      <c r="CL22">
        <v>882.68751612903202</v>
      </c>
      <c r="CM22">
        <v>4.9997499999999997</v>
      </c>
      <c r="CN22">
        <v>12206.296774193501</v>
      </c>
      <c r="CO22">
        <v>12178.3548387097</v>
      </c>
      <c r="CP22">
        <v>46.933</v>
      </c>
      <c r="CQ22">
        <v>48.5</v>
      </c>
      <c r="CR22">
        <v>47.558</v>
      </c>
      <c r="CS22">
        <v>48.253935483870997</v>
      </c>
      <c r="CT22">
        <v>48.933</v>
      </c>
      <c r="CU22">
        <v>1255.53322580645</v>
      </c>
      <c r="CV22">
        <v>139.50032258064499</v>
      </c>
      <c r="CW22">
        <v>0</v>
      </c>
      <c r="CX22">
        <v>119.700000047684</v>
      </c>
      <c r="CY22">
        <v>0</v>
      </c>
      <c r="CZ22">
        <v>882.75146153846197</v>
      </c>
      <c r="DA22">
        <v>14.118905964066601</v>
      </c>
      <c r="DB22">
        <v>186.10256385509001</v>
      </c>
      <c r="DC22">
        <v>12207.242307692301</v>
      </c>
      <c r="DD22">
        <v>15</v>
      </c>
      <c r="DE22">
        <v>1605910509.5</v>
      </c>
      <c r="DF22" t="s">
        <v>291</v>
      </c>
      <c r="DG22">
        <v>1605910509.5</v>
      </c>
      <c r="DH22">
        <v>1605910498.5</v>
      </c>
      <c r="DI22">
        <v>8</v>
      </c>
      <c r="DJ22">
        <v>-0.153</v>
      </c>
      <c r="DK22">
        <v>-8.0000000000000002E-3</v>
      </c>
      <c r="DL22">
        <v>4.9249999999999998</v>
      </c>
      <c r="DM22">
        <v>-5.6000000000000001E-2</v>
      </c>
      <c r="DN22">
        <v>1431</v>
      </c>
      <c r="DO22">
        <v>6</v>
      </c>
      <c r="DP22">
        <v>0.01</v>
      </c>
      <c r="DQ22">
        <v>0.04</v>
      </c>
      <c r="DR22">
        <v>-0.78829578879550999</v>
      </c>
      <c r="DS22">
        <v>0.211652370600695</v>
      </c>
      <c r="DT22">
        <v>2.5167671558987199E-2</v>
      </c>
      <c r="DU22">
        <v>1</v>
      </c>
      <c r="DV22">
        <v>0.55695850000000002</v>
      </c>
      <c r="DW22">
        <v>-0.271037873192434</v>
      </c>
      <c r="DX22">
        <v>3.3311959343705198E-2</v>
      </c>
      <c r="DY22">
        <v>0</v>
      </c>
      <c r="DZ22">
        <v>3.0705369999999998</v>
      </c>
      <c r="EA22">
        <v>0.16441655172413699</v>
      </c>
      <c r="EB22">
        <v>1.18665954539062E-2</v>
      </c>
      <c r="EC22">
        <v>1</v>
      </c>
      <c r="ED22">
        <v>2</v>
      </c>
      <c r="EE22">
        <v>3</v>
      </c>
      <c r="EF22" t="s">
        <v>311</v>
      </c>
      <c r="EG22">
        <v>100</v>
      </c>
      <c r="EH22">
        <v>100</v>
      </c>
      <c r="EI22">
        <v>4.9249999999999998</v>
      </c>
      <c r="EJ22">
        <v>-5.6099999999999997E-2</v>
      </c>
      <c r="EK22">
        <v>4.9250000000001801</v>
      </c>
      <c r="EL22">
        <v>0</v>
      </c>
      <c r="EM22">
        <v>0</v>
      </c>
      <c r="EN22">
        <v>0</v>
      </c>
      <c r="EO22">
        <v>-5.6076999999999301E-2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12.4</v>
      </c>
      <c r="EX22">
        <v>12.6</v>
      </c>
      <c r="EY22">
        <v>2</v>
      </c>
      <c r="EZ22">
        <v>376.23200000000003</v>
      </c>
      <c r="FA22">
        <v>638.09100000000001</v>
      </c>
      <c r="FB22">
        <v>36.567</v>
      </c>
      <c r="FC22">
        <v>33.975200000000001</v>
      </c>
      <c r="FD22">
        <v>29.999600000000001</v>
      </c>
      <c r="FE22">
        <v>33.749400000000001</v>
      </c>
      <c r="FF22">
        <v>33.671999999999997</v>
      </c>
      <c r="FG22">
        <v>12.2371</v>
      </c>
      <c r="FH22">
        <v>0</v>
      </c>
      <c r="FI22">
        <v>100</v>
      </c>
      <c r="FJ22">
        <v>-999.9</v>
      </c>
      <c r="FK22">
        <v>199.41499999999999</v>
      </c>
      <c r="FL22">
        <v>8.1096699999999995</v>
      </c>
      <c r="FM22">
        <v>101.401</v>
      </c>
      <c r="FN22">
        <v>100.782</v>
      </c>
    </row>
    <row r="23" spans="1:170" x14ac:dyDescent="0.25">
      <c r="A23">
        <v>7</v>
      </c>
      <c r="B23">
        <v>1605911341.5</v>
      </c>
      <c r="C23">
        <v>602</v>
      </c>
      <c r="D23" t="s">
        <v>316</v>
      </c>
      <c r="E23" t="s">
        <v>317</v>
      </c>
      <c r="F23" t="s">
        <v>285</v>
      </c>
      <c r="G23" t="s">
        <v>286</v>
      </c>
      <c r="H23">
        <v>1605911333.75</v>
      </c>
      <c r="I23">
        <f t="shared" si="0"/>
        <v>2.1002603556868789E-3</v>
      </c>
      <c r="J23">
        <f t="shared" si="1"/>
        <v>0.21486710159736494</v>
      </c>
      <c r="K23">
        <f t="shared" si="2"/>
        <v>249.45580000000001</v>
      </c>
      <c r="L23">
        <f t="shared" si="3"/>
        <v>217.76551269683708</v>
      </c>
      <c r="M23">
        <f t="shared" si="4"/>
        <v>22.276193070306924</v>
      </c>
      <c r="N23">
        <f t="shared" si="5"/>
        <v>25.517932084333118</v>
      </c>
      <c r="O23">
        <f t="shared" si="6"/>
        <v>3.5824713243213888E-2</v>
      </c>
      <c r="P23">
        <f t="shared" si="7"/>
        <v>2.9677641070292737</v>
      </c>
      <c r="Q23">
        <f t="shared" si="8"/>
        <v>3.5586190104239954E-2</v>
      </c>
      <c r="R23">
        <f t="shared" si="9"/>
        <v>2.2262666634818531E-2</v>
      </c>
      <c r="S23">
        <f t="shared" si="10"/>
        <v>231.29235025421164</v>
      </c>
      <c r="T23">
        <f t="shared" si="11"/>
        <v>38.630512429176285</v>
      </c>
      <c r="U23">
        <f t="shared" si="12"/>
        <v>38.191003333333299</v>
      </c>
      <c r="V23">
        <f t="shared" si="13"/>
        <v>6.7264971861848215</v>
      </c>
      <c r="W23">
        <f t="shared" si="14"/>
        <v>13.86769958864496</v>
      </c>
      <c r="X23">
        <f t="shared" si="15"/>
        <v>0.91467372252134715</v>
      </c>
      <c r="Y23">
        <f t="shared" si="16"/>
        <v>6.595713417892993</v>
      </c>
      <c r="Z23">
        <f t="shared" si="17"/>
        <v>5.8118234636634742</v>
      </c>
      <c r="AA23">
        <f t="shared" si="18"/>
        <v>-92.621481685791352</v>
      </c>
      <c r="AB23">
        <f t="shared" si="19"/>
        <v>-57.973711024317076</v>
      </c>
      <c r="AC23">
        <f t="shared" si="20"/>
        <v>-4.6971609326657076</v>
      </c>
      <c r="AD23">
        <f t="shared" si="21"/>
        <v>75.999996611437496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52155.150618835811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875.84011999999996</v>
      </c>
      <c r="AR23">
        <v>995.03</v>
      </c>
      <c r="AS23">
        <f t="shared" si="27"/>
        <v>0.11978521250615559</v>
      </c>
      <c r="AT23">
        <v>0.5</v>
      </c>
      <c r="AU23">
        <f t="shared" si="28"/>
        <v>1180.1937887545275</v>
      </c>
      <c r="AV23">
        <f t="shared" si="29"/>
        <v>0.21486710159736494</v>
      </c>
      <c r="AW23">
        <f t="shared" si="30"/>
        <v>70.684881892202995</v>
      </c>
      <c r="AX23">
        <f t="shared" si="31"/>
        <v>0.30584002492387158</v>
      </c>
      <c r="AY23">
        <f t="shared" si="32"/>
        <v>6.7159697751844921E-4</v>
      </c>
      <c r="AZ23">
        <f t="shared" si="33"/>
        <v>2.2783735163763907</v>
      </c>
      <c r="BA23" t="s">
        <v>319</v>
      </c>
      <c r="BB23">
        <v>690.71</v>
      </c>
      <c r="BC23">
        <f t="shared" si="34"/>
        <v>304.31999999999994</v>
      </c>
      <c r="BD23">
        <f t="shared" si="35"/>
        <v>0.39165970031545755</v>
      </c>
      <c r="BE23">
        <f t="shared" si="36"/>
        <v>0.88165063759785656</v>
      </c>
      <c r="BF23">
        <f t="shared" si="37"/>
        <v>0.42635867689911638</v>
      </c>
      <c r="BG23">
        <f t="shared" si="38"/>
        <v>0.89022510831925727</v>
      </c>
      <c r="BH23">
        <f t="shared" si="39"/>
        <v>1400.01066666667</v>
      </c>
      <c r="BI23">
        <f t="shared" si="40"/>
        <v>1180.1937887545275</v>
      </c>
      <c r="BJ23">
        <f t="shared" si="41"/>
        <v>0.84298914062168429</v>
      </c>
      <c r="BK23">
        <f t="shared" si="42"/>
        <v>0.19597828124336869</v>
      </c>
      <c r="BL23">
        <v>6</v>
      </c>
      <c r="BM23">
        <v>0.5</v>
      </c>
      <c r="BN23" t="s">
        <v>290</v>
      </c>
      <c r="BO23">
        <v>2</v>
      </c>
      <c r="BP23">
        <v>1605911333.75</v>
      </c>
      <c r="BQ23">
        <v>249.45580000000001</v>
      </c>
      <c r="BR23">
        <v>250.563966666667</v>
      </c>
      <c r="BS23">
        <v>8.9415813333333301</v>
      </c>
      <c r="BT23">
        <v>5.8194086666666696</v>
      </c>
      <c r="BU23">
        <v>244.5308</v>
      </c>
      <c r="BV23">
        <v>8.9976586666666698</v>
      </c>
      <c r="BW23">
        <v>400.00619999999998</v>
      </c>
      <c r="BX23">
        <v>102.194433333333</v>
      </c>
      <c r="BY23">
        <v>9.9969459999999996E-2</v>
      </c>
      <c r="BZ23">
        <v>37.828663333333303</v>
      </c>
      <c r="CA23">
        <v>38.191003333333299</v>
      </c>
      <c r="CB23">
        <v>999.9</v>
      </c>
      <c r="CC23">
        <v>0</v>
      </c>
      <c r="CD23">
        <v>0</v>
      </c>
      <c r="CE23">
        <v>10000.037333333299</v>
      </c>
      <c r="CF23">
        <v>0</v>
      </c>
      <c r="CG23">
        <v>270.07220000000001</v>
      </c>
      <c r="CH23">
        <v>1400.01066666667</v>
      </c>
      <c r="CI23">
        <v>0.90000340000000001</v>
      </c>
      <c r="CJ23">
        <v>9.9996779999999993E-2</v>
      </c>
      <c r="CK23">
        <v>0</v>
      </c>
      <c r="CL23">
        <v>875.70183333333296</v>
      </c>
      <c r="CM23">
        <v>4.9997499999999997</v>
      </c>
      <c r="CN23">
        <v>12109.756666666701</v>
      </c>
      <c r="CO23">
        <v>12178.163333333299</v>
      </c>
      <c r="CP23">
        <v>46.936999999999998</v>
      </c>
      <c r="CQ23">
        <v>48.449599999999997</v>
      </c>
      <c r="CR23">
        <v>47.5</v>
      </c>
      <c r="CS23">
        <v>48.195399999999999</v>
      </c>
      <c r="CT23">
        <v>48.936999999999998</v>
      </c>
      <c r="CU23">
        <v>1255.5170000000001</v>
      </c>
      <c r="CV23">
        <v>139.494333333333</v>
      </c>
      <c r="CW23">
        <v>0</v>
      </c>
      <c r="CX23">
        <v>84.199999809265094</v>
      </c>
      <c r="CY23">
        <v>0</v>
      </c>
      <c r="CZ23">
        <v>875.84011999999996</v>
      </c>
      <c r="DA23">
        <v>16.425923096823599</v>
      </c>
      <c r="DB23">
        <v>217.276923416448</v>
      </c>
      <c r="DC23">
        <v>12111.572</v>
      </c>
      <c r="DD23">
        <v>15</v>
      </c>
      <c r="DE23">
        <v>1605910509.5</v>
      </c>
      <c r="DF23" t="s">
        <v>291</v>
      </c>
      <c r="DG23">
        <v>1605910509.5</v>
      </c>
      <c r="DH23">
        <v>1605910498.5</v>
      </c>
      <c r="DI23">
        <v>8</v>
      </c>
      <c r="DJ23">
        <v>-0.153</v>
      </c>
      <c r="DK23">
        <v>-8.0000000000000002E-3</v>
      </c>
      <c r="DL23">
        <v>4.9249999999999998</v>
      </c>
      <c r="DM23">
        <v>-5.6000000000000001E-2</v>
      </c>
      <c r="DN23">
        <v>1431</v>
      </c>
      <c r="DO23">
        <v>6</v>
      </c>
      <c r="DP23">
        <v>0.01</v>
      </c>
      <c r="DQ23">
        <v>0.04</v>
      </c>
      <c r="DR23">
        <v>0.21040626734331699</v>
      </c>
      <c r="DS23">
        <v>-0.119424488041127</v>
      </c>
      <c r="DT23">
        <v>4.0651655968718697E-2</v>
      </c>
      <c r="DU23">
        <v>1</v>
      </c>
      <c r="DV23">
        <v>-1.1044989333333299</v>
      </c>
      <c r="DW23">
        <v>5.7120640711901101E-2</v>
      </c>
      <c r="DX23">
        <v>6.5196571921604093E-2</v>
      </c>
      <c r="DY23">
        <v>1</v>
      </c>
      <c r="DZ23">
        <v>3.123262</v>
      </c>
      <c r="EA23">
        <v>-0.12784551724137599</v>
      </c>
      <c r="EB23">
        <v>9.2422343618846093E-3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4.9249999999999998</v>
      </c>
      <c r="EJ23">
        <v>-5.6099999999999997E-2</v>
      </c>
      <c r="EK23">
        <v>4.9250000000001801</v>
      </c>
      <c r="EL23">
        <v>0</v>
      </c>
      <c r="EM23">
        <v>0</v>
      </c>
      <c r="EN23">
        <v>0</v>
      </c>
      <c r="EO23">
        <v>-5.6076999999999301E-2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13.9</v>
      </c>
      <c r="EX23">
        <v>14.1</v>
      </c>
      <c r="EY23">
        <v>2</v>
      </c>
      <c r="EZ23">
        <v>376.35500000000002</v>
      </c>
      <c r="FA23">
        <v>638.89700000000005</v>
      </c>
      <c r="FB23">
        <v>36.520600000000002</v>
      </c>
      <c r="FC23">
        <v>33.890300000000003</v>
      </c>
      <c r="FD23">
        <v>29.9999</v>
      </c>
      <c r="FE23">
        <v>33.680900000000001</v>
      </c>
      <c r="FF23">
        <v>33.613399999999999</v>
      </c>
      <c r="FG23">
        <v>14.4381</v>
      </c>
      <c r="FH23">
        <v>0</v>
      </c>
      <c r="FI23">
        <v>100</v>
      </c>
      <c r="FJ23">
        <v>-999.9</v>
      </c>
      <c r="FK23">
        <v>250.57599999999999</v>
      </c>
      <c r="FL23">
        <v>8.8472899999999992</v>
      </c>
      <c r="FM23">
        <v>101.419</v>
      </c>
      <c r="FN23">
        <v>100.79600000000001</v>
      </c>
    </row>
    <row r="24" spans="1:170" x14ac:dyDescent="0.25">
      <c r="A24">
        <v>8</v>
      </c>
      <c r="B24">
        <v>1605911462</v>
      </c>
      <c r="C24">
        <v>722.5</v>
      </c>
      <c r="D24" t="s">
        <v>320</v>
      </c>
      <c r="E24" t="s">
        <v>321</v>
      </c>
      <c r="F24" t="s">
        <v>285</v>
      </c>
      <c r="G24" t="s">
        <v>286</v>
      </c>
      <c r="H24">
        <v>1605911454</v>
      </c>
      <c r="I24">
        <f t="shared" si="0"/>
        <v>1.7620723449443309E-3</v>
      </c>
      <c r="J24">
        <f t="shared" si="1"/>
        <v>2.2218531245733701</v>
      </c>
      <c r="K24">
        <f t="shared" si="2"/>
        <v>399.89635483871001</v>
      </c>
      <c r="L24">
        <f t="shared" si="3"/>
        <v>248.37375495260844</v>
      </c>
      <c r="M24">
        <f t="shared" si="4"/>
        <v>25.407354008606813</v>
      </c>
      <c r="N24">
        <f t="shared" si="5"/>
        <v>40.907334416541772</v>
      </c>
      <c r="O24">
        <f t="shared" si="6"/>
        <v>2.9632682366842959E-2</v>
      </c>
      <c r="P24">
        <f t="shared" si="7"/>
        <v>2.967848884013268</v>
      </c>
      <c r="Q24">
        <f t="shared" si="8"/>
        <v>2.9469288999991062E-2</v>
      </c>
      <c r="R24">
        <f t="shared" si="9"/>
        <v>1.8432910621461775E-2</v>
      </c>
      <c r="S24">
        <f t="shared" si="10"/>
        <v>231.29277346155294</v>
      </c>
      <c r="T24">
        <f t="shared" si="11"/>
        <v>38.737792362716277</v>
      </c>
      <c r="U24">
        <f t="shared" si="12"/>
        <v>38.284338709677399</v>
      </c>
      <c r="V24">
        <f t="shared" si="13"/>
        <v>6.7605480517445029</v>
      </c>
      <c r="W24">
        <f t="shared" si="14"/>
        <v>13.208228592033574</v>
      </c>
      <c r="X24">
        <f t="shared" si="15"/>
        <v>0.87217361011427452</v>
      </c>
      <c r="Y24">
        <f t="shared" si="16"/>
        <v>6.6032595062771575</v>
      </c>
      <c r="Z24">
        <f t="shared" si="17"/>
        <v>5.8883744416302282</v>
      </c>
      <c r="AA24">
        <f t="shared" si="18"/>
        <v>-77.707390412044987</v>
      </c>
      <c r="AB24">
        <f t="shared" si="19"/>
        <v>-69.53715996257705</v>
      </c>
      <c r="AC24">
        <f t="shared" si="20"/>
        <v>-5.6370069409341701</v>
      </c>
      <c r="AD24">
        <f t="shared" si="21"/>
        <v>78.411216145996747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52154.024319594864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885.38865384615406</v>
      </c>
      <c r="AR24">
        <v>1029.22</v>
      </c>
      <c r="AS24">
        <f t="shared" si="27"/>
        <v>0.13974791216051574</v>
      </c>
      <c r="AT24">
        <v>0.5</v>
      </c>
      <c r="AU24">
        <f t="shared" si="28"/>
        <v>1180.1944846182828</v>
      </c>
      <c r="AV24">
        <f t="shared" si="29"/>
        <v>2.2218531245733701</v>
      </c>
      <c r="AW24">
        <f t="shared" si="30"/>
        <v>82.464857584380468</v>
      </c>
      <c r="AX24">
        <f t="shared" si="31"/>
        <v>0.32393463010823725</v>
      </c>
      <c r="AY24">
        <f t="shared" si="32"/>
        <v>2.372151912991768E-3</v>
      </c>
      <c r="AZ24">
        <f t="shared" si="33"/>
        <v>2.1694681409222514</v>
      </c>
      <c r="BA24" t="s">
        <v>323</v>
      </c>
      <c r="BB24">
        <v>695.82</v>
      </c>
      <c r="BC24">
        <f t="shared" si="34"/>
        <v>333.4</v>
      </c>
      <c r="BD24">
        <f t="shared" si="35"/>
        <v>0.43140775691015593</v>
      </c>
      <c r="BE24">
        <f t="shared" si="36"/>
        <v>0.87008331190136612</v>
      </c>
      <c r="BF24">
        <f t="shared" si="37"/>
        <v>0.45843671696096189</v>
      </c>
      <c r="BG24">
        <f t="shared" si="38"/>
        <v>0.87679938041143179</v>
      </c>
      <c r="BH24">
        <f t="shared" si="39"/>
        <v>1400.01129032258</v>
      </c>
      <c r="BI24">
        <f t="shared" si="40"/>
        <v>1180.1944846182828</v>
      </c>
      <c r="BJ24">
        <f t="shared" si="41"/>
        <v>0.84298926214112979</v>
      </c>
      <c r="BK24">
        <f t="shared" si="42"/>
        <v>0.19597852428225956</v>
      </c>
      <c r="BL24">
        <v>6</v>
      </c>
      <c r="BM24">
        <v>0.5</v>
      </c>
      <c r="BN24" t="s">
        <v>290</v>
      </c>
      <c r="BO24">
        <v>2</v>
      </c>
      <c r="BP24">
        <v>1605911454</v>
      </c>
      <c r="BQ24">
        <v>399.89635483871001</v>
      </c>
      <c r="BR24">
        <v>404.28593548387101</v>
      </c>
      <c r="BS24">
        <v>8.5260761290322602</v>
      </c>
      <c r="BT24">
        <v>5.9056035483871003</v>
      </c>
      <c r="BU24">
        <v>394.97135483871</v>
      </c>
      <c r="BV24">
        <v>8.5821545161290302</v>
      </c>
      <c r="BW24">
        <v>400.01535483870998</v>
      </c>
      <c r="BX24">
        <v>102.194838709677</v>
      </c>
      <c r="BY24">
        <v>0.10000324516129</v>
      </c>
      <c r="BZ24">
        <v>37.849738709677403</v>
      </c>
      <c r="CA24">
        <v>38.284338709677399</v>
      </c>
      <c r="CB24">
        <v>999.9</v>
      </c>
      <c r="CC24">
        <v>0</v>
      </c>
      <c r="CD24">
        <v>0</v>
      </c>
      <c r="CE24">
        <v>10000.4777419355</v>
      </c>
      <c r="CF24">
        <v>0</v>
      </c>
      <c r="CG24">
        <v>268.95048387096801</v>
      </c>
      <c r="CH24">
        <v>1400.01129032258</v>
      </c>
      <c r="CI24">
        <v>0.89999899999999999</v>
      </c>
      <c r="CJ24">
        <v>0.10000100000000001</v>
      </c>
      <c r="CK24">
        <v>0</v>
      </c>
      <c r="CL24">
        <v>885.35664516128998</v>
      </c>
      <c r="CM24">
        <v>4.9997499999999997</v>
      </c>
      <c r="CN24">
        <v>12250.1129032258</v>
      </c>
      <c r="CO24">
        <v>12178.151612903201</v>
      </c>
      <c r="CP24">
        <v>46.936999999999998</v>
      </c>
      <c r="CQ24">
        <v>48.512</v>
      </c>
      <c r="CR24">
        <v>47.561999999999998</v>
      </c>
      <c r="CS24">
        <v>48.25</v>
      </c>
      <c r="CT24">
        <v>48.936999999999998</v>
      </c>
      <c r="CU24">
        <v>1255.51129032258</v>
      </c>
      <c r="CV24">
        <v>139.5</v>
      </c>
      <c r="CW24">
        <v>0</v>
      </c>
      <c r="CX24">
        <v>119.700000047684</v>
      </c>
      <c r="CY24">
        <v>0</v>
      </c>
      <c r="CZ24">
        <v>885.38865384615406</v>
      </c>
      <c r="DA24">
        <v>14.0360683586925</v>
      </c>
      <c r="DB24">
        <v>184.382905736288</v>
      </c>
      <c r="DC24">
        <v>12250.8692307692</v>
      </c>
      <c r="DD24">
        <v>15</v>
      </c>
      <c r="DE24">
        <v>1605910509.5</v>
      </c>
      <c r="DF24" t="s">
        <v>291</v>
      </c>
      <c r="DG24">
        <v>1605910509.5</v>
      </c>
      <c r="DH24">
        <v>1605910498.5</v>
      </c>
      <c r="DI24">
        <v>8</v>
      </c>
      <c r="DJ24">
        <v>-0.153</v>
      </c>
      <c r="DK24">
        <v>-8.0000000000000002E-3</v>
      </c>
      <c r="DL24">
        <v>4.9249999999999998</v>
      </c>
      <c r="DM24">
        <v>-5.6000000000000001E-2</v>
      </c>
      <c r="DN24">
        <v>1431</v>
      </c>
      <c r="DO24">
        <v>6</v>
      </c>
      <c r="DP24">
        <v>0.01</v>
      </c>
      <c r="DQ24">
        <v>0.04</v>
      </c>
      <c r="DR24">
        <v>2.23006920646068</v>
      </c>
      <c r="DS24">
        <v>-1.3411508271466499</v>
      </c>
      <c r="DT24">
        <v>0.10307339112568301</v>
      </c>
      <c r="DU24">
        <v>0</v>
      </c>
      <c r="DV24">
        <v>-4.3843323333333304</v>
      </c>
      <c r="DW24">
        <v>2.29553966629588</v>
      </c>
      <c r="DX24">
        <v>0.17357219050841299</v>
      </c>
      <c r="DY24">
        <v>0</v>
      </c>
      <c r="DZ24">
        <v>2.6193909999999998</v>
      </c>
      <c r="EA24">
        <v>-0.24197793103447501</v>
      </c>
      <c r="EB24">
        <v>1.7493112425561501E-2</v>
      </c>
      <c r="EC24">
        <v>0</v>
      </c>
      <c r="ED24">
        <v>0</v>
      </c>
      <c r="EE24">
        <v>3</v>
      </c>
      <c r="EF24" t="s">
        <v>292</v>
      </c>
      <c r="EG24">
        <v>100</v>
      </c>
      <c r="EH24">
        <v>100</v>
      </c>
      <c r="EI24">
        <v>4.9249999999999998</v>
      </c>
      <c r="EJ24">
        <v>-5.6099999999999997E-2</v>
      </c>
      <c r="EK24">
        <v>4.9250000000001801</v>
      </c>
      <c r="EL24">
        <v>0</v>
      </c>
      <c r="EM24">
        <v>0</v>
      </c>
      <c r="EN24">
        <v>0</v>
      </c>
      <c r="EO24">
        <v>-5.6076999999999301E-2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15.9</v>
      </c>
      <c r="EX24">
        <v>16.100000000000001</v>
      </c>
      <c r="EY24">
        <v>2</v>
      </c>
      <c r="EZ24">
        <v>376.30599999999998</v>
      </c>
      <c r="FA24">
        <v>639.178</v>
      </c>
      <c r="FB24">
        <v>36.5</v>
      </c>
      <c r="FC24">
        <v>33.884399999999999</v>
      </c>
      <c r="FD24">
        <v>30.000299999999999</v>
      </c>
      <c r="FE24">
        <v>33.672600000000003</v>
      </c>
      <c r="FF24">
        <v>33.610399999999998</v>
      </c>
      <c r="FG24">
        <v>20.906400000000001</v>
      </c>
      <c r="FH24">
        <v>0</v>
      </c>
      <c r="FI24">
        <v>100</v>
      </c>
      <c r="FJ24">
        <v>-999.9</v>
      </c>
      <c r="FK24">
        <v>404.08699999999999</v>
      </c>
      <c r="FL24">
        <v>8.9167400000000008</v>
      </c>
      <c r="FM24">
        <v>101.41</v>
      </c>
      <c r="FN24">
        <v>100.785</v>
      </c>
    </row>
    <row r="25" spans="1:170" x14ac:dyDescent="0.25">
      <c r="A25">
        <v>9</v>
      </c>
      <c r="B25">
        <v>1605911551.5</v>
      </c>
      <c r="C25">
        <v>812</v>
      </c>
      <c r="D25" t="s">
        <v>324</v>
      </c>
      <c r="E25" t="s">
        <v>325</v>
      </c>
      <c r="F25" t="s">
        <v>285</v>
      </c>
      <c r="G25" t="s">
        <v>286</v>
      </c>
      <c r="H25">
        <v>1605911543.5</v>
      </c>
      <c r="I25">
        <f t="shared" si="0"/>
        <v>1.5975635247982756E-3</v>
      </c>
      <c r="J25">
        <f t="shared" si="1"/>
        <v>3.6255631242136896</v>
      </c>
      <c r="K25">
        <f t="shared" si="2"/>
        <v>499.18919354838698</v>
      </c>
      <c r="L25">
        <f t="shared" si="3"/>
        <v>245.35515123271892</v>
      </c>
      <c r="M25">
        <f t="shared" si="4"/>
        <v>25.098949494319978</v>
      </c>
      <c r="N25">
        <f t="shared" si="5"/>
        <v>51.065259050124588</v>
      </c>
      <c r="O25">
        <f t="shared" si="6"/>
        <v>2.6715780526653875E-2</v>
      </c>
      <c r="P25">
        <f t="shared" si="7"/>
        <v>2.9675031816674569</v>
      </c>
      <c r="Q25">
        <f t="shared" si="8"/>
        <v>2.6582878056086012E-2</v>
      </c>
      <c r="R25">
        <f t="shared" si="9"/>
        <v>1.6626184295934186E-2</v>
      </c>
      <c r="S25">
        <f t="shared" si="10"/>
        <v>231.2902090343969</v>
      </c>
      <c r="T25">
        <f t="shared" si="11"/>
        <v>38.778285429891632</v>
      </c>
      <c r="U25">
        <f t="shared" si="12"/>
        <v>38.305183870967703</v>
      </c>
      <c r="V25">
        <f t="shared" si="13"/>
        <v>6.7681732361201892</v>
      </c>
      <c r="W25">
        <f t="shared" si="14"/>
        <v>12.863129906434146</v>
      </c>
      <c r="X25">
        <f t="shared" si="15"/>
        <v>0.84931479916871377</v>
      </c>
      <c r="Y25">
        <f t="shared" si="16"/>
        <v>6.6027071587288093</v>
      </c>
      <c r="Z25">
        <f t="shared" si="17"/>
        <v>5.9188584369514752</v>
      </c>
      <c r="AA25">
        <f t="shared" si="18"/>
        <v>-70.452551443603951</v>
      </c>
      <c r="AB25">
        <f t="shared" si="19"/>
        <v>-73.110638099136281</v>
      </c>
      <c r="AC25">
        <f t="shared" si="20"/>
        <v>-5.9279322603483955</v>
      </c>
      <c r="AD25">
        <f t="shared" si="21"/>
        <v>81.799087231308249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52144.523450665081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877.70776000000001</v>
      </c>
      <c r="AR25">
        <v>1029.42</v>
      </c>
      <c r="AS25">
        <f t="shared" si="27"/>
        <v>0.14737642556002417</v>
      </c>
      <c r="AT25">
        <v>0.5</v>
      </c>
      <c r="AU25">
        <f t="shared" si="28"/>
        <v>1180.180210424762</v>
      </c>
      <c r="AV25">
        <f t="shared" si="29"/>
        <v>3.6255631242136896</v>
      </c>
      <c r="AW25">
        <f t="shared" si="30"/>
        <v>86.965370464539305</v>
      </c>
      <c r="AX25">
        <f t="shared" si="31"/>
        <v>0.33068135454916364</v>
      </c>
      <c r="AY25">
        <f t="shared" si="32"/>
        <v>3.561583702981333E-3</v>
      </c>
      <c r="AZ25">
        <f t="shared" si="33"/>
        <v>2.1688523634668062</v>
      </c>
      <c r="BA25" t="s">
        <v>327</v>
      </c>
      <c r="BB25">
        <v>689.01</v>
      </c>
      <c r="BC25">
        <f t="shared" si="34"/>
        <v>340.41000000000008</v>
      </c>
      <c r="BD25">
        <f t="shared" si="35"/>
        <v>0.44567503892365096</v>
      </c>
      <c r="BE25">
        <f t="shared" si="36"/>
        <v>0.86770278305681547</v>
      </c>
      <c r="BF25">
        <f t="shared" si="37"/>
        <v>0.48324760490632784</v>
      </c>
      <c r="BG25">
        <f t="shared" si="38"/>
        <v>0.87672084441899067</v>
      </c>
      <c r="BH25">
        <f t="shared" si="39"/>
        <v>1399.9941935483901</v>
      </c>
      <c r="BI25">
        <f t="shared" si="40"/>
        <v>1180.180210424762</v>
      </c>
      <c r="BJ25">
        <f t="shared" si="41"/>
        <v>0.84298936085835252</v>
      </c>
      <c r="BK25">
        <f t="shared" si="42"/>
        <v>0.19597872171670511</v>
      </c>
      <c r="BL25">
        <v>6</v>
      </c>
      <c r="BM25">
        <v>0.5</v>
      </c>
      <c r="BN25" t="s">
        <v>290</v>
      </c>
      <c r="BO25">
        <v>2</v>
      </c>
      <c r="BP25">
        <v>1605911543.5</v>
      </c>
      <c r="BQ25">
        <v>499.18919354838698</v>
      </c>
      <c r="BR25">
        <v>505.82358064516097</v>
      </c>
      <c r="BS25">
        <v>8.3024893548387109</v>
      </c>
      <c r="BT25">
        <v>5.92610677419355</v>
      </c>
      <c r="BU25">
        <v>494.26419354838703</v>
      </c>
      <c r="BV25">
        <v>8.3585654838709704</v>
      </c>
      <c r="BW25">
        <v>400.01129032258098</v>
      </c>
      <c r="BX25">
        <v>102.196387096774</v>
      </c>
      <c r="BY25">
        <v>0.100016170967742</v>
      </c>
      <c r="BZ25">
        <v>37.848196774193603</v>
      </c>
      <c r="CA25">
        <v>38.305183870967703</v>
      </c>
      <c r="CB25">
        <v>999.9</v>
      </c>
      <c r="CC25">
        <v>0</v>
      </c>
      <c r="CD25">
        <v>0</v>
      </c>
      <c r="CE25">
        <v>9998.3687096774192</v>
      </c>
      <c r="CF25">
        <v>0</v>
      </c>
      <c r="CG25">
        <v>264.07429032258102</v>
      </c>
      <c r="CH25">
        <v>1399.9941935483901</v>
      </c>
      <c r="CI25">
        <v>0.89999983870967804</v>
      </c>
      <c r="CJ25">
        <v>0.100000148387097</v>
      </c>
      <c r="CK25">
        <v>0</v>
      </c>
      <c r="CL25">
        <v>877.49674193548401</v>
      </c>
      <c r="CM25">
        <v>4.9997499999999997</v>
      </c>
      <c r="CN25">
        <v>12150.222580645201</v>
      </c>
      <c r="CO25">
        <v>12178</v>
      </c>
      <c r="CP25">
        <v>47.061999999999998</v>
      </c>
      <c r="CQ25">
        <v>48.622967741935497</v>
      </c>
      <c r="CR25">
        <v>47.637</v>
      </c>
      <c r="CS25">
        <v>48.350612903225802</v>
      </c>
      <c r="CT25">
        <v>49.015999999999998</v>
      </c>
      <c r="CU25">
        <v>1255.49129032258</v>
      </c>
      <c r="CV25">
        <v>139.50290322580599</v>
      </c>
      <c r="CW25">
        <v>0</v>
      </c>
      <c r="CX25">
        <v>89.100000143051105</v>
      </c>
      <c r="CY25">
        <v>0</v>
      </c>
      <c r="CZ25">
        <v>877.70776000000001</v>
      </c>
      <c r="DA25">
        <v>13.360230737978799</v>
      </c>
      <c r="DB25">
        <v>193.54615358102899</v>
      </c>
      <c r="DC25">
        <v>12153.584000000001</v>
      </c>
      <c r="DD25">
        <v>15</v>
      </c>
      <c r="DE25">
        <v>1605910509.5</v>
      </c>
      <c r="DF25" t="s">
        <v>291</v>
      </c>
      <c r="DG25">
        <v>1605910509.5</v>
      </c>
      <c r="DH25">
        <v>1605910498.5</v>
      </c>
      <c r="DI25">
        <v>8</v>
      </c>
      <c r="DJ25">
        <v>-0.153</v>
      </c>
      <c r="DK25">
        <v>-8.0000000000000002E-3</v>
      </c>
      <c r="DL25">
        <v>4.9249999999999998</v>
      </c>
      <c r="DM25">
        <v>-5.6000000000000001E-2</v>
      </c>
      <c r="DN25">
        <v>1431</v>
      </c>
      <c r="DO25">
        <v>6</v>
      </c>
      <c r="DP25">
        <v>0.01</v>
      </c>
      <c r="DQ25">
        <v>0.04</v>
      </c>
      <c r="DR25">
        <v>3.62897116193917</v>
      </c>
      <c r="DS25">
        <v>-0.14746075461654301</v>
      </c>
      <c r="DT25">
        <v>2.4999871600899701E-2</v>
      </c>
      <c r="DU25">
        <v>1</v>
      </c>
      <c r="DV25">
        <v>-6.6352006666666696</v>
      </c>
      <c r="DW25">
        <v>0.16321228031146001</v>
      </c>
      <c r="DX25">
        <v>3.3997120165619302E-2</v>
      </c>
      <c r="DY25">
        <v>1</v>
      </c>
      <c r="DZ25">
        <v>2.3768423333333302</v>
      </c>
      <c r="EA25">
        <v>-0.113194304783095</v>
      </c>
      <c r="EB25">
        <v>8.18120027189706E-3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4.9249999999999998</v>
      </c>
      <c r="EJ25">
        <v>-5.6099999999999997E-2</v>
      </c>
      <c r="EK25">
        <v>4.9250000000001801</v>
      </c>
      <c r="EL25">
        <v>0</v>
      </c>
      <c r="EM25">
        <v>0</v>
      </c>
      <c r="EN25">
        <v>0</v>
      </c>
      <c r="EO25">
        <v>-5.6076999999999301E-2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17.399999999999999</v>
      </c>
      <c r="EX25">
        <v>17.600000000000001</v>
      </c>
      <c r="EY25">
        <v>2</v>
      </c>
      <c r="EZ25">
        <v>375.99599999999998</v>
      </c>
      <c r="FA25">
        <v>638.96299999999997</v>
      </c>
      <c r="FB25">
        <v>36.492100000000001</v>
      </c>
      <c r="FC25">
        <v>33.930199999999999</v>
      </c>
      <c r="FD25">
        <v>30.0002</v>
      </c>
      <c r="FE25">
        <v>33.702300000000001</v>
      </c>
      <c r="FF25">
        <v>33.634500000000003</v>
      </c>
      <c r="FG25">
        <v>25.175699999999999</v>
      </c>
      <c r="FH25">
        <v>0</v>
      </c>
      <c r="FI25">
        <v>100</v>
      </c>
      <c r="FJ25">
        <v>-999.9</v>
      </c>
      <c r="FK25">
        <v>506.185</v>
      </c>
      <c r="FL25">
        <v>8.4906100000000002</v>
      </c>
      <c r="FM25">
        <v>101.40300000000001</v>
      </c>
      <c r="FN25">
        <v>100.78100000000001</v>
      </c>
    </row>
    <row r="26" spans="1:170" x14ac:dyDescent="0.25">
      <c r="A26">
        <v>10</v>
      </c>
      <c r="B26">
        <v>1605911672</v>
      </c>
      <c r="C26">
        <v>932.5</v>
      </c>
      <c r="D26" t="s">
        <v>328</v>
      </c>
      <c r="E26" t="s">
        <v>329</v>
      </c>
      <c r="F26" t="s">
        <v>285</v>
      </c>
      <c r="G26" t="s">
        <v>286</v>
      </c>
      <c r="H26">
        <v>1605911664</v>
      </c>
      <c r="I26">
        <f t="shared" si="0"/>
        <v>1.3677582498465106E-3</v>
      </c>
      <c r="J26">
        <f t="shared" si="1"/>
        <v>4.0713890961985078</v>
      </c>
      <c r="K26">
        <f t="shared" si="2"/>
        <v>600.03138709677398</v>
      </c>
      <c r="L26">
        <f t="shared" si="3"/>
        <v>271.60185165977606</v>
      </c>
      <c r="M26">
        <f t="shared" si="4"/>
        <v>27.783331574808869</v>
      </c>
      <c r="N26">
        <f t="shared" si="5"/>
        <v>61.37981343324951</v>
      </c>
      <c r="O26">
        <f t="shared" si="6"/>
        <v>2.2821563397457278E-2</v>
      </c>
      <c r="P26">
        <f t="shared" si="7"/>
        <v>2.9681791490518394</v>
      </c>
      <c r="Q26">
        <f t="shared" si="8"/>
        <v>2.2724528104065819E-2</v>
      </c>
      <c r="R26">
        <f t="shared" si="9"/>
        <v>1.4211513792640355E-2</v>
      </c>
      <c r="S26">
        <f t="shared" si="10"/>
        <v>231.29365249247414</v>
      </c>
      <c r="T26">
        <f t="shared" si="11"/>
        <v>38.765681855834309</v>
      </c>
      <c r="U26">
        <f t="shared" si="12"/>
        <v>38.233209677419403</v>
      </c>
      <c r="V26">
        <f t="shared" si="13"/>
        <v>6.741876544301034</v>
      </c>
      <c r="W26">
        <f t="shared" si="14"/>
        <v>12.349411122972263</v>
      </c>
      <c r="X26">
        <f t="shared" si="15"/>
        <v>0.81225680534087719</v>
      </c>
      <c r="Y26">
        <f t="shared" si="16"/>
        <v>6.5772918016303175</v>
      </c>
      <c r="Z26">
        <f t="shared" si="17"/>
        <v>5.9296197389601568</v>
      </c>
      <c r="AA26">
        <f t="shared" si="18"/>
        <v>-60.31813881823112</v>
      </c>
      <c r="AB26">
        <f t="shared" si="19"/>
        <v>-72.982757345405702</v>
      </c>
      <c r="AC26">
        <f t="shared" si="20"/>
        <v>-5.9121359892793572</v>
      </c>
      <c r="AD26">
        <f t="shared" si="21"/>
        <v>92.080620339557953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52175.557431824767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884.86496153846201</v>
      </c>
      <c r="AR26">
        <v>1044.3800000000001</v>
      </c>
      <c r="AS26">
        <f t="shared" si="27"/>
        <v>0.15273658865694295</v>
      </c>
      <c r="AT26">
        <v>0.5</v>
      </c>
      <c r="AU26">
        <f t="shared" si="28"/>
        <v>1180.1973878441206</v>
      </c>
      <c r="AV26">
        <f t="shared" si="29"/>
        <v>4.0713890961985078</v>
      </c>
      <c r="AW26">
        <f t="shared" si="30"/>
        <v>90.129661480573006</v>
      </c>
      <c r="AX26">
        <f t="shared" si="31"/>
        <v>0.35262069361726578</v>
      </c>
      <c r="AY26">
        <f t="shared" si="32"/>
        <v>3.9392872954136585E-3</v>
      </c>
      <c r="AZ26">
        <f t="shared" si="33"/>
        <v>2.1234608092839768</v>
      </c>
      <c r="BA26" t="s">
        <v>331</v>
      </c>
      <c r="BB26">
        <v>676.11</v>
      </c>
      <c r="BC26">
        <f t="shared" si="34"/>
        <v>368.2700000000001</v>
      </c>
      <c r="BD26">
        <f t="shared" si="35"/>
        <v>0.43314698037184146</v>
      </c>
      <c r="BE26">
        <f t="shared" si="36"/>
        <v>0.85758922183938713</v>
      </c>
      <c r="BF26">
        <f t="shared" si="37"/>
        <v>0.484991019098447</v>
      </c>
      <c r="BG26">
        <f t="shared" si="38"/>
        <v>0.87084635218438788</v>
      </c>
      <c r="BH26">
        <f t="shared" si="39"/>
        <v>1400.01451612903</v>
      </c>
      <c r="BI26">
        <f t="shared" si="40"/>
        <v>1180.1973878441206</v>
      </c>
      <c r="BJ26">
        <f t="shared" si="41"/>
        <v>0.84298939350093827</v>
      </c>
      <c r="BK26">
        <f t="shared" si="42"/>
        <v>0.19597878700187665</v>
      </c>
      <c r="BL26">
        <v>6</v>
      </c>
      <c r="BM26">
        <v>0.5</v>
      </c>
      <c r="BN26" t="s">
        <v>290</v>
      </c>
      <c r="BO26">
        <v>2</v>
      </c>
      <c r="BP26">
        <v>1605911664</v>
      </c>
      <c r="BQ26">
        <v>600.03138709677398</v>
      </c>
      <c r="BR26">
        <v>607.36929032258104</v>
      </c>
      <c r="BS26">
        <v>7.9403887096774204</v>
      </c>
      <c r="BT26">
        <v>5.9051051612903196</v>
      </c>
      <c r="BU26">
        <v>595.10641935483898</v>
      </c>
      <c r="BV26">
        <v>7.9964651612903204</v>
      </c>
      <c r="BW26">
        <v>400.01238709677398</v>
      </c>
      <c r="BX26">
        <v>102.19435483871</v>
      </c>
      <c r="BY26">
        <v>9.9983012903225796E-2</v>
      </c>
      <c r="BZ26">
        <v>37.7771258064516</v>
      </c>
      <c r="CA26">
        <v>38.233209677419403</v>
      </c>
      <c r="CB26">
        <v>999.9</v>
      </c>
      <c r="CC26">
        <v>0</v>
      </c>
      <c r="CD26">
        <v>0</v>
      </c>
      <c r="CE26">
        <v>10002.395483871</v>
      </c>
      <c r="CF26">
        <v>0</v>
      </c>
      <c r="CG26">
        <v>263.07748387096802</v>
      </c>
      <c r="CH26">
        <v>1400.01451612903</v>
      </c>
      <c r="CI26">
        <v>0.89999667741935496</v>
      </c>
      <c r="CJ26">
        <v>0.100003319354839</v>
      </c>
      <c r="CK26">
        <v>0</v>
      </c>
      <c r="CL26">
        <v>884.72916129032296</v>
      </c>
      <c r="CM26">
        <v>4.9997499999999997</v>
      </c>
      <c r="CN26">
        <v>12246.3</v>
      </c>
      <c r="CO26">
        <v>12178.1677419355</v>
      </c>
      <c r="CP26">
        <v>46.936999999999998</v>
      </c>
      <c r="CQ26">
        <v>48.561999999999998</v>
      </c>
      <c r="CR26">
        <v>47.561999999999998</v>
      </c>
      <c r="CS26">
        <v>48.3</v>
      </c>
      <c r="CT26">
        <v>48.939032258064501</v>
      </c>
      <c r="CU26">
        <v>1255.5080645161299</v>
      </c>
      <c r="CV26">
        <v>139.50645161290299</v>
      </c>
      <c r="CW26">
        <v>0</v>
      </c>
      <c r="CX26">
        <v>120.10000014305101</v>
      </c>
      <c r="CY26">
        <v>0</v>
      </c>
      <c r="CZ26">
        <v>884.86496153846201</v>
      </c>
      <c r="DA26">
        <v>9.8582222202914505</v>
      </c>
      <c r="DB26">
        <v>134.017094058472</v>
      </c>
      <c r="DC26">
        <v>12247.992307692301</v>
      </c>
      <c r="DD26">
        <v>15</v>
      </c>
      <c r="DE26">
        <v>1605910509.5</v>
      </c>
      <c r="DF26" t="s">
        <v>291</v>
      </c>
      <c r="DG26">
        <v>1605910509.5</v>
      </c>
      <c r="DH26">
        <v>1605910498.5</v>
      </c>
      <c r="DI26">
        <v>8</v>
      </c>
      <c r="DJ26">
        <v>-0.153</v>
      </c>
      <c r="DK26">
        <v>-8.0000000000000002E-3</v>
      </c>
      <c r="DL26">
        <v>4.9249999999999998</v>
      </c>
      <c r="DM26">
        <v>-5.6000000000000001E-2</v>
      </c>
      <c r="DN26">
        <v>1431</v>
      </c>
      <c r="DO26">
        <v>6</v>
      </c>
      <c r="DP26">
        <v>0.01</v>
      </c>
      <c r="DQ26">
        <v>0.04</v>
      </c>
      <c r="DR26">
        <v>4.0756506265623802</v>
      </c>
      <c r="DS26">
        <v>-0.80490495736211298</v>
      </c>
      <c r="DT26">
        <v>6.2474241612076098E-2</v>
      </c>
      <c r="DU26">
        <v>0</v>
      </c>
      <c r="DV26">
        <v>-7.3338333333333301</v>
      </c>
      <c r="DW26">
        <v>1.40991644048942</v>
      </c>
      <c r="DX26">
        <v>0.10722681941670301</v>
      </c>
      <c r="DY26">
        <v>0</v>
      </c>
      <c r="DZ26">
        <v>2.0344026666666699</v>
      </c>
      <c r="EA26">
        <v>-0.217905583982198</v>
      </c>
      <c r="EB26">
        <v>1.57197448947352E-2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4.9249999999999998</v>
      </c>
      <c r="EJ26">
        <v>-5.6099999999999997E-2</v>
      </c>
      <c r="EK26">
        <v>4.9250000000001801</v>
      </c>
      <c r="EL26">
        <v>0</v>
      </c>
      <c r="EM26">
        <v>0</v>
      </c>
      <c r="EN26">
        <v>0</v>
      </c>
      <c r="EO26">
        <v>-5.6076999999999301E-2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19.399999999999999</v>
      </c>
      <c r="EX26">
        <v>19.600000000000001</v>
      </c>
      <c r="EY26">
        <v>2</v>
      </c>
      <c r="EZ26">
        <v>375.678</v>
      </c>
      <c r="FA26">
        <v>640.28499999999997</v>
      </c>
      <c r="FB26">
        <v>36.441899999999997</v>
      </c>
      <c r="FC26">
        <v>33.8658</v>
      </c>
      <c r="FD26">
        <v>29.999700000000001</v>
      </c>
      <c r="FE26">
        <v>33.643099999999997</v>
      </c>
      <c r="FF26">
        <v>33.569600000000001</v>
      </c>
      <c r="FG26">
        <v>29.245699999999999</v>
      </c>
      <c r="FH26">
        <v>0</v>
      </c>
      <c r="FI26">
        <v>100</v>
      </c>
      <c r="FJ26">
        <v>-999.9</v>
      </c>
      <c r="FK26">
        <v>607.09900000000005</v>
      </c>
      <c r="FL26">
        <v>8.2814700000000006</v>
      </c>
      <c r="FM26">
        <v>101.42</v>
      </c>
      <c r="FN26">
        <v>100.79900000000001</v>
      </c>
    </row>
    <row r="27" spans="1:170" x14ac:dyDescent="0.25">
      <c r="A27">
        <v>11</v>
      </c>
      <c r="B27">
        <v>1605911773.5</v>
      </c>
      <c r="C27">
        <v>1034</v>
      </c>
      <c r="D27" t="s">
        <v>332</v>
      </c>
      <c r="E27" t="s">
        <v>333</v>
      </c>
      <c r="F27" t="s">
        <v>285</v>
      </c>
      <c r="G27" t="s">
        <v>286</v>
      </c>
      <c r="H27">
        <v>1605911765.5</v>
      </c>
      <c r="I27">
        <f t="shared" si="0"/>
        <v>1.1353509657740805E-3</v>
      </c>
      <c r="J27">
        <f t="shared" si="1"/>
        <v>4.5800149111559074</v>
      </c>
      <c r="K27">
        <f t="shared" si="2"/>
        <v>699.69748387096797</v>
      </c>
      <c r="L27">
        <f t="shared" si="3"/>
        <v>263.95496535781388</v>
      </c>
      <c r="M27">
        <f t="shared" si="4"/>
        <v>27.001886896155739</v>
      </c>
      <c r="N27">
        <f t="shared" si="5"/>
        <v>71.577180961143583</v>
      </c>
      <c r="O27">
        <f t="shared" si="6"/>
        <v>1.8882988460204597E-2</v>
      </c>
      <c r="P27">
        <f t="shared" si="7"/>
        <v>2.9669040788358707</v>
      </c>
      <c r="Q27">
        <f t="shared" si="8"/>
        <v>1.8816474858953977E-2</v>
      </c>
      <c r="R27">
        <f t="shared" si="9"/>
        <v>1.176625314899666E-2</v>
      </c>
      <c r="S27">
        <f t="shared" si="10"/>
        <v>231.28990574076093</v>
      </c>
      <c r="T27">
        <f t="shared" si="11"/>
        <v>38.758899223941562</v>
      </c>
      <c r="U27">
        <f t="shared" si="12"/>
        <v>38.183948387096798</v>
      </c>
      <c r="V27">
        <f t="shared" si="13"/>
        <v>6.7239294411451338</v>
      </c>
      <c r="W27">
        <f t="shared" si="14"/>
        <v>11.868614157895745</v>
      </c>
      <c r="X27">
        <f t="shared" si="15"/>
        <v>0.77782061512569556</v>
      </c>
      <c r="Y27">
        <f t="shared" si="16"/>
        <v>6.5535925658872367</v>
      </c>
      <c r="Z27">
        <f t="shared" si="17"/>
        <v>5.9461088260194384</v>
      </c>
      <c r="AA27">
        <f t="shared" si="18"/>
        <v>-50.068977590636955</v>
      </c>
      <c r="AB27">
        <f t="shared" si="19"/>
        <v>-75.706703006059044</v>
      </c>
      <c r="AC27">
        <f t="shared" si="20"/>
        <v>-6.1320068360131108</v>
      </c>
      <c r="AD27">
        <f t="shared" si="21"/>
        <v>99.382218308051804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52150.653392310494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885.77463999999998</v>
      </c>
      <c r="AR27">
        <v>1047.99</v>
      </c>
      <c r="AS27">
        <f t="shared" si="27"/>
        <v>0.15478712583135334</v>
      </c>
      <c r="AT27">
        <v>0.5</v>
      </c>
      <c r="AU27">
        <f t="shared" si="28"/>
        <v>1180.1795620376467</v>
      </c>
      <c r="AV27">
        <f t="shared" si="29"/>
        <v>4.5800149111559074</v>
      </c>
      <c r="AW27">
        <f t="shared" si="30"/>
        <v>91.338301186356361</v>
      </c>
      <c r="AX27">
        <f t="shared" si="31"/>
        <v>0.35786601017185277</v>
      </c>
      <c r="AY27">
        <f t="shared" si="32"/>
        <v>4.3703200401699564E-3</v>
      </c>
      <c r="AZ27">
        <f t="shared" si="33"/>
        <v>2.112701457074972</v>
      </c>
      <c r="BA27" t="s">
        <v>335</v>
      </c>
      <c r="BB27">
        <v>672.95</v>
      </c>
      <c r="BC27">
        <f t="shared" si="34"/>
        <v>375.03999999999996</v>
      </c>
      <c r="BD27">
        <f t="shared" si="35"/>
        <v>0.43252815699658714</v>
      </c>
      <c r="BE27">
        <f t="shared" si="36"/>
        <v>0.85514825443295628</v>
      </c>
      <c r="BF27">
        <f t="shared" si="37"/>
        <v>0.48784655779876779</v>
      </c>
      <c r="BG27">
        <f t="shared" si="38"/>
        <v>0.86942877752082415</v>
      </c>
      <c r="BH27">
        <f t="shared" si="39"/>
        <v>1399.9935483871</v>
      </c>
      <c r="BI27">
        <f t="shared" si="40"/>
        <v>1180.1795620376467</v>
      </c>
      <c r="BJ27">
        <f t="shared" si="41"/>
        <v>0.84298928619871449</v>
      </c>
      <c r="BK27">
        <f t="shared" si="42"/>
        <v>0.19597857239742894</v>
      </c>
      <c r="BL27">
        <v>6</v>
      </c>
      <c r="BM27">
        <v>0.5</v>
      </c>
      <c r="BN27" t="s">
        <v>290</v>
      </c>
      <c r="BO27">
        <v>2</v>
      </c>
      <c r="BP27">
        <v>1605911765.5</v>
      </c>
      <c r="BQ27">
        <v>699.69748387096797</v>
      </c>
      <c r="BR27">
        <v>707.75887096774204</v>
      </c>
      <c r="BS27">
        <v>7.6035283870967696</v>
      </c>
      <c r="BT27">
        <v>5.9135009677419301</v>
      </c>
      <c r="BU27">
        <v>694.77248387096802</v>
      </c>
      <c r="BV27">
        <v>7.6596061290322597</v>
      </c>
      <c r="BW27">
        <v>400.01183870967702</v>
      </c>
      <c r="BX27">
        <v>102.19732258064499</v>
      </c>
      <c r="BY27">
        <v>0.100002493548387</v>
      </c>
      <c r="BZ27">
        <v>37.710638709677397</v>
      </c>
      <c r="CA27">
        <v>38.183948387096798</v>
      </c>
      <c r="CB27">
        <v>999.9</v>
      </c>
      <c r="CC27">
        <v>0</v>
      </c>
      <c r="CD27">
        <v>0</v>
      </c>
      <c r="CE27">
        <v>9994.8854838709703</v>
      </c>
      <c r="CF27">
        <v>0</v>
      </c>
      <c r="CG27">
        <v>260.57825806451598</v>
      </c>
      <c r="CH27">
        <v>1399.9935483871</v>
      </c>
      <c r="CI27">
        <v>0.90000003225806402</v>
      </c>
      <c r="CJ27">
        <v>0.100000016129032</v>
      </c>
      <c r="CK27">
        <v>0</v>
      </c>
      <c r="CL27">
        <v>885.56641935483901</v>
      </c>
      <c r="CM27">
        <v>4.9997499999999997</v>
      </c>
      <c r="CN27">
        <v>12252.251612903199</v>
      </c>
      <c r="CO27">
        <v>12177.990322580599</v>
      </c>
      <c r="CP27">
        <v>46.836387096774203</v>
      </c>
      <c r="CQ27">
        <v>48.406999999999996</v>
      </c>
      <c r="CR27">
        <v>47.436999999999998</v>
      </c>
      <c r="CS27">
        <v>48.152999999999999</v>
      </c>
      <c r="CT27">
        <v>48.856709677419303</v>
      </c>
      <c r="CU27">
        <v>1255.4941935483901</v>
      </c>
      <c r="CV27">
        <v>139.49935483870999</v>
      </c>
      <c r="CW27">
        <v>0</v>
      </c>
      <c r="CX27">
        <v>101.10000014305101</v>
      </c>
      <c r="CY27">
        <v>0</v>
      </c>
      <c r="CZ27">
        <v>885.77463999999998</v>
      </c>
      <c r="DA27">
        <v>10.937692300339</v>
      </c>
      <c r="DB27">
        <v>143.89999978085299</v>
      </c>
      <c r="DC27">
        <v>12254.4</v>
      </c>
      <c r="DD27">
        <v>15</v>
      </c>
      <c r="DE27">
        <v>1605910509.5</v>
      </c>
      <c r="DF27" t="s">
        <v>291</v>
      </c>
      <c r="DG27">
        <v>1605910509.5</v>
      </c>
      <c r="DH27">
        <v>1605910498.5</v>
      </c>
      <c r="DI27">
        <v>8</v>
      </c>
      <c r="DJ27">
        <v>-0.153</v>
      </c>
      <c r="DK27">
        <v>-8.0000000000000002E-3</v>
      </c>
      <c r="DL27">
        <v>4.9249999999999998</v>
      </c>
      <c r="DM27">
        <v>-5.6000000000000001E-2</v>
      </c>
      <c r="DN27">
        <v>1431</v>
      </c>
      <c r="DO27">
        <v>6</v>
      </c>
      <c r="DP27">
        <v>0.01</v>
      </c>
      <c r="DQ27">
        <v>0.04</v>
      </c>
      <c r="DR27">
        <v>4.5726703549878103</v>
      </c>
      <c r="DS27">
        <v>-0.33341933197665302</v>
      </c>
      <c r="DT27">
        <v>5.9734981895275499E-2</v>
      </c>
      <c r="DU27">
        <v>1</v>
      </c>
      <c r="DV27">
        <v>-8.0509393333333303</v>
      </c>
      <c r="DW27">
        <v>0.184749810901047</v>
      </c>
      <c r="DX27">
        <v>9.9957902536795706E-2</v>
      </c>
      <c r="DY27">
        <v>1</v>
      </c>
      <c r="DZ27">
        <v>1.69057066666667</v>
      </c>
      <c r="EA27">
        <v>-0.145652502780864</v>
      </c>
      <c r="EB27">
        <v>1.05327985940215E-2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4.9249999999999998</v>
      </c>
      <c r="EJ27">
        <v>-5.6099999999999997E-2</v>
      </c>
      <c r="EK27">
        <v>4.9250000000001801</v>
      </c>
      <c r="EL27">
        <v>0</v>
      </c>
      <c r="EM27">
        <v>0</v>
      </c>
      <c r="EN27">
        <v>0</v>
      </c>
      <c r="EO27">
        <v>-5.6076999999999301E-2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21.1</v>
      </c>
      <c r="EX27">
        <v>21.2</v>
      </c>
      <c r="EY27">
        <v>2</v>
      </c>
      <c r="EZ27">
        <v>375.12200000000001</v>
      </c>
      <c r="FA27">
        <v>641.65200000000004</v>
      </c>
      <c r="FB27">
        <v>36.377899999999997</v>
      </c>
      <c r="FC27">
        <v>33.744100000000003</v>
      </c>
      <c r="FD27">
        <v>29.999700000000001</v>
      </c>
      <c r="FE27">
        <v>33.538699999999999</v>
      </c>
      <c r="FF27">
        <v>33.471299999999999</v>
      </c>
      <c r="FG27">
        <v>33.0595</v>
      </c>
      <c r="FH27">
        <v>0</v>
      </c>
      <c r="FI27">
        <v>100</v>
      </c>
      <c r="FJ27">
        <v>-999.9</v>
      </c>
      <c r="FK27">
        <v>707.43600000000004</v>
      </c>
      <c r="FL27">
        <v>7.8997900000000003</v>
      </c>
      <c r="FM27">
        <v>101.444</v>
      </c>
      <c r="FN27">
        <v>100.82299999999999</v>
      </c>
    </row>
    <row r="28" spans="1:170" x14ac:dyDescent="0.25">
      <c r="A28">
        <v>12</v>
      </c>
      <c r="B28">
        <v>1605911863.5</v>
      </c>
      <c r="C28">
        <v>1124</v>
      </c>
      <c r="D28" t="s">
        <v>336</v>
      </c>
      <c r="E28" t="s">
        <v>337</v>
      </c>
      <c r="F28" t="s">
        <v>285</v>
      </c>
      <c r="G28" t="s">
        <v>286</v>
      </c>
      <c r="H28">
        <v>1605911855.75</v>
      </c>
      <c r="I28">
        <f t="shared" si="0"/>
        <v>1.011919028723866E-3</v>
      </c>
      <c r="J28">
        <f t="shared" si="1"/>
        <v>5.0640641602121912</v>
      </c>
      <c r="K28">
        <f t="shared" si="2"/>
        <v>799.20816666666701</v>
      </c>
      <c r="L28">
        <f t="shared" si="3"/>
        <v>264.12417265725395</v>
      </c>
      <c r="M28">
        <f t="shared" si="4"/>
        <v>27.019419354485368</v>
      </c>
      <c r="N28">
        <f t="shared" si="5"/>
        <v>81.757532411538051</v>
      </c>
      <c r="O28">
        <f t="shared" si="6"/>
        <v>1.6796296312724175E-2</v>
      </c>
      <c r="P28">
        <f t="shared" si="7"/>
        <v>2.968308839840939</v>
      </c>
      <c r="Q28">
        <f t="shared" si="8"/>
        <v>1.6743673540411726E-2</v>
      </c>
      <c r="R28">
        <f t="shared" si="9"/>
        <v>1.0469510089893122E-2</v>
      </c>
      <c r="S28">
        <f t="shared" si="10"/>
        <v>231.28772938744106</v>
      </c>
      <c r="T28">
        <f t="shared" si="11"/>
        <v>38.758559576398355</v>
      </c>
      <c r="U28">
        <f t="shared" si="12"/>
        <v>38.168399999999998</v>
      </c>
      <c r="V28">
        <f t="shared" si="13"/>
        <v>6.7182733934262711</v>
      </c>
      <c r="W28">
        <f t="shared" si="14"/>
        <v>11.644349866377796</v>
      </c>
      <c r="X28">
        <f t="shared" si="15"/>
        <v>0.76182439036976091</v>
      </c>
      <c r="Y28">
        <f t="shared" si="16"/>
        <v>6.5424381705454655</v>
      </c>
      <c r="Z28">
        <f t="shared" si="17"/>
        <v>5.9564490030565098</v>
      </c>
      <c r="AA28">
        <f t="shared" si="18"/>
        <v>-44.62562916672249</v>
      </c>
      <c r="AB28">
        <f t="shared" si="19"/>
        <v>-78.273701104564338</v>
      </c>
      <c r="AC28">
        <f t="shared" si="20"/>
        <v>-6.3354915327959214</v>
      </c>
      <c r="AD28">
        <f t="shared" si="21"/>
        <v>102.05290758335832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52195.747115116181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888.80308000000002</v>
      </c>
      <c r="AR28">
        <v>1056.3</v>
      </c>
      <c r="AS28">
        <f t="shared" si="27"/>
        <v>0.15856945943387291</v>
      </c>
      <c r="AT28">
        <v>0.5</v>
      </c>
      <c r="AU28">
        <f t="shared" si="28"/>
        <v>1180.1691807473035</v>
      </c>
      <c r="AV28">
        <f t="shared" si="29"/>
        <v>5.0640641602121912</v>
      </c>
      <c r="AW28">
        <f t="shared" si="30"/>
        <v>93.569394515808284</v>
      </c>
      <c r="AX28">
        <f t="shared" si="31"/>
        <v>0.3615355486130834</v>
      </c>
      <c r="AY28">
        <f t="shared" si="32"/>
        <v>4.7805109064582773E-3</v>
      </c>
      <c r="AZ28">
        <f t="shared" si="33"/>
        <v>2.0882135756887248</v>
      </c>
      <c r="BA28" t="s">
        <v>339</v>
      </c>
      <c r="BB28">
        <v>674.41</v>
      </c>
      <c r="BC28">
        <f t="shared" si="34"/>
        <v>381.89</v>
      </c>
      <c r="BD28">
        <f t="shared" si="35"/>
        <v>0.43859991096912709</v>
      </c>
      <c r="BE28">
        <f t="shared" si="36"/>
        <v>0.85241935795522605</v>
      </c>
      <c r="BF28">
        <f t="shared" si="37"/>
        <v>0.49144829485182895</v>
      </c>
      <c r="BG28">
        <f t="shared" si="38"/>
        <v>0.86616560703489165</v>
      </c>
      <c r="BH28">
        <f t="shared" si="39"/>
        <v>1399.98133333333</v>
      </c>
      <c r="BI28">
        <f t="shared" si="40"/>
        <v>1180.1691807473035</v>
      </c>
      <c r="BJ28">
        <f t="shared" si="41"/>
        <v>0.84298922610442406</v>
      </c>
      <c r="BK28">
        <f t="shared" si="42"/>
        <v>0.1959784522088483</v>
      </c>
      <c r="BL28">
        <v>6</v>
      </c>
      <c r="BM28">
        <v>0.5</v>
      </c>
      <c r="BN28" t="s">
        <v>290</v>
      </c>
      <c r="BO28">
        <v>2</v>
      </c>
      <c r="BP28">
        <v>1605911855.75</v>
      </c>
      <c r="BQ28">
        <v>799.20816666666701</v>
      </c>
      <c r="BR28">
        <v>808.01713333333305</v>
      </c>
      <c r="BS28">
        <v>7.4470970000000003</v>
      </c>
      <c r="BT28">
        <v>5.9405616666666701</v>
      </c>
      <c r="BU28">
        <v>794.28316666666603</v>
      </c>
      <c r="BV28">
        <v>7.5031753333333304</v>
      </c>
      <c r="BW28">
        <v>400.01046666666701</v>
      </c>
      <c r="BX28">
        <v>102.1982</v>
      </c>
      <c r="BY28">
        <v>9.9969390000000005E-2</v>
      </c>
      <c r="BZ28">
        <v>37.679273333333299</v>
      </c>
      <c r="CA28">
        <v>38.168399999999998</v>
      </c>
      <c r="CB28">
        <v>999.9</v>
      </c>
      <c r="CC28">
        <v>0</v>
      </c>
      <c r="CD28">
        <v>0</v>
      </c>
      <c r="CE28">
        <v>10002.7536666667</v>
      </c>
      <c r="CF28">
        <v>0</v>
      </c>
      <c r="CG28">
        <v>261.98183333333299</v>
      </c>
      <c r="CH28">
        <v>1399.98133333333</v>
      </c>
      <c r="CI28">
        <v>0.90000143333333305</v>
      </c>
      <c r="CJ28">
        <v>9.9998619999999996E-2</v>
      </c>
      <c r="CK28">
        <v>0</v>
      </c>
      <c r="CL28">
        <v>888.656566666667</v>
      </c>
      <c r="CM28">
        <v>4.9997499999999997</v>
      </c>
      <c r="CN28">
        <v>12290.506666666701</v>
      </c>
      <c r="CO28">
        <v>12177.9</v>
      </c>
      <c r="CP28">
        <v>46.811999999999998</v>
      </c>
      <c r="CQ28">
        <v>48.353999999999999</v>
      </c>
      <c r="CR28">
        <v>47.436999999999998</v>
      </c>
      <c r="CS28">
        <v>48.108199999999997</v>
      </c>
      <c r="CT28">
        <v>48.811999999999998</v>
      </c>
      <c r="CU28">
        <v>1255.4860000000001</v>
      </c>
      <c r="CV28">
        <v>139.49533333333301</v>
      </c>
      <c r="CW28">
        <v>0</v>
      </c>
      <c r="CX28">
        <v>89.5</v>
      </c>
      <c r="CY28">
        <v>0</v>
      </c>
      <c r="CZ28">
        <v>888.80308000000002</v>
      </c>
      <c r="DA28">
        <v>11.807384630381399</v>
      </c>
      <c r="DB28">
        <v>166.88461554747801</v>
      </c>
      <c r="DC28">
        <v>12292.495999999999</v>
      </c>
      <c r="DD28">
        <v>15</v>
      </c>
      <c r="DE28">
        <v>1605910509.5</v>
      </c>
      <c r="DF28" t="s">
        <v>291</v>
      </c>
      <c r="DG28">
        <v>1605910509.5</v>
      </c>
      <c r="DH28">
        <v>1605910498.5</v>
      </c>
      <c r="DI28">
        <v>8</v>
      </c>
      <c r="DJ28">
        <v>-0.153</v>
      </c>
      <c r="DK28">
        <v>-8.0000000000000002E-3</v>
      </c>
      <c r="DL28">
        <v>4.9249999999999998</v>
      </c>
      <c r="DM28">
        <v>-5.6000000000000001E-2</v>
      </c>
      <c r="DN28">
        <v>1431</v>
      </c>
      <c r="DO28">
        <v>6</v>
      </c>
      <c r="DP28">
        <v>0.01</v>
      </c>
      <c r="DQ28">
        <v>0.04</v>
      </c>
      <c r="DR28">
        <v>5.0691812743706297</v>
      </c>
      <c r="DS28">
        <v>-0.213770655633895</v>
      </c>
      <c r="DT28">
        <v>5.3291043083224798E-2</v>
      </c>
      <c r="DU28">
        <v>1</v>
      </c>
      <c r="DV28">
        <v>-8.8120703333333292</v>
      </c>
      <c r="DW28">
        <v>0.122473948832051</v>
      </c>
      <c r="DX28">
        <v>7.0708609588146301E-2</v>
      </c>
      <c r="DY28">
        <v>1</v>
      </c>
      <c r="DZ28">
        <v>1.50698133333333</v>
      </c>
      <c r="EA28">
        <v>-5.0411746384871399E-2</v>
      </c>
      <c r="EB28">
        <v>3.6861847786325299E-3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4.9249999999999998</v>
      </c>
      <c r="EJ28">
        <v>-5.6099999999999997E-2</v>
      </c>
      <c r="EK28">
        <v>4.9250000000001801</v>
      </c>
      <c r="EL28">
        <v>0</v>
      </c>
      <c r="EM28">
        <v>0</v>
      </c>
      <c r="EN28">
        <v>0</v>
      </c>
      <c r="EO28">
        <v>-5.6076999999999301E-2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22.6</v>
      </c>
      <c r="EX28">
        <v>22.8</v>
      </c>
      <c r="EY28">
        <v>2</v>
      </c>
      <c r="EZ28">
        <v>375.06900000000002</v>
      </c>
      <c r="FA28">
        <v>642.17499999999995</v>
      </c>
      <c r="FB28">
        <v>36.331699999999998</v>
      </c>
      <c r="FC28">
        <v>33.665599999999998</v>
      </c>
      <c r="FD28">
        <v>29.9999</v>
      </c>
      <c r="FE28">
        <v>33.469299999999997</v>
      </c>
      <c r="FF28">
        <v>33.407299999999999</v>
      </c>
      <c r="FG28">
        <v>36.804499999999997</v>
      </c>
      <c r="FH28">
        <v>0</v>
      </c>
      <c r="FI28">
        <v>100</v>
      </c>
      <c r="FJ28">
        <v>-999.9</v>
      </c>
      <c r="FK28">
        <v>808.07299999999998</v>
      </c>
      <c r="FL28">
        <v>7.5792000000000002</v>
      </c>
      <c r="FM28">
        <v>101.458</v>
      </c>
      <c r="FN28">
        <v>100.833</v>
      </c>
    </row>
    <row r="29" spans="1:170" x14ac:dyDescent="0.25">
      <c r="A29">
        <v>13</v>
      </c>
      <c r="B29">
        <v>1605911966.5</v>
      </c>
      <c r="C29">
        <v>1227</v>
      </c>
      <c r="D29" t="s">
        <v>340</v>
      </c>
      <c r="E29" t="s">
        <v>341</v>
      </c>
      <c r="F29" t="s">
        <v>285</v>
      </c>
      <c r="G29" t="s">
        <v>286</v>
      </c>
      <c r="H29">
        <v>1605911958.75</v>
      </c>
      <c r="I29">
        <f t="shared" si="0"/>
        <v>9.3970956349730031E-4</v>
      </c>
      <c r="J29">
        <f t="shared" si="1"/>
        <v>5.4068231318325353</v>
      </c>
      <c r="K29">
        <f t="shared" si="2"/>
        <v>899.59259999999995</v>
      </c>
      <c r="L29">
        <f t="shared" si="3"/>
        <v>284.55333839532847</v>
      </c>
      <c r="M29">
        <f t="shared" si="4"/>
        <v>29.109468997745303</v>
      </c>
      <c r="N29">
        <f t="shared" si="5"/>
        <v>92.027255937233434</v>
      </c>
      <c r="O29">
        <f t="shared" si="6"/>
        <v>1.5551691372812721E-2</v>
      </c>
      <c r="P29">
        <f t="shared" si="7"/>
        <v>2.9674650347290492</v>
      </c>
      <c r="Q29">
        <f t="shared" si="8"/>
        <v>1.5506554248870695E-2</v>
      </c>
      <c r="R29">
        <f t="shared" si="9"/>
        <v>9.6956408079014421E-3</v>
      </c>
      <c r="S29">
        <f t="shared" si="10"/>
        <v>231.28572246196046</v>
      </c>
      <c r="T29">
        <f t="shared" si="11"/>
        <v>38.767210587773725</v>
      </c>
      <c r="U29">
        <f t="shared" si="12"/>
        <v>38.193706666666699</v>
      </c>
      <c r="V29">
        <f t="shared" si="13"/>
        <v>6.7274813270898335</v>
      </c>
      <c r="W29">
        <f t="shared" si="14"/>
        <v>11.543402011429462</v>
      </c>
      <c r="X29">
        <f t="shared" si="15"/>
        <v>0.75480791071108344</v>
      </c>
      <c r="Y29">
        <f t="shared" si="16"/>
        <v>6.5388687837755795</v>
      </c>
      <c r="Z29">
        <f t="shared" si="17"/>
        <v>5.9726734163787505</v>
      </c>
      <c r="AA29">
        <f t="shared" si="18"/>
        <v>-41.441191750230942</v>
      </c>
      <c r="AB29">
        <f t="shared" si="19"/>
        <v>-83.90734622298838</v>
      </c>
      <c r="AC29">
        <f t="shared" si="20"/>
        <v>-6.7939120160866944</v>
      </c>
      <c r="AD29">
        <f t="shared" si="21"/>
        <v>99.143272472654431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52173.53205006467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897.19511538461495</v>
      </c>
      <c r="AR29">
        <v>1068.57</v>
      </c>
      <c r="AS29">
        <f t="shared" si="27"/>
        <v>0.16037778022533389</v>
      </c>
      <c r="AT29">
        <v>0.5</v>
      </c>
      <c r="AU29">
        <f t="shared" si="28"/>
        <v>1180.1572897508865</v>
      </c>
      <c r="AV29">
        <f t="shared" si="29"/>
        <v>5.4068231318325353</v>
      </c>
      <c r="AW29">
        <f t="shared" si="30"/>
        <v>94.635503223496684</v>
      </c>
      <c r="AX29">
        <f t="shared" si="31"/>
        <v>0.37062616393872183</v>
      </c>
      <c r="AY29">
        <f t="shared" si="32"/>
        <v>5.0709940646233784E-3</v>
      </c>
      <c r="AZ29">
        <f t="shared" si="33"/>
        <v>2.0527527443218512</v>
      </c>
      <c r="BA29" t="s">
        <v>343</v>
      </c>
      <c r="BB29">
        <v>672.53</v>
      </c>
      <c r="BC29">
        <f t="shared" si="34"/>
        <v>396.03999999999996</v>
      </c>
      <c r="BD29">
        <f t="shared" si="35"/>
        <v>0.4327211509326962</v>
      </c>
      <c r="BE29">
        <f t="shared" si="36"/>
        <v>0.8470622308895368</v>
      </c>
      <c r="BF29">
        <f t="shared" si="37"/>
        <v>0.48535328449025306</v>
      </c>
      <c r="BG29">
        <f t="shared" si="38"/>
        <v>0.8613474238986234</v>
      </c>
      <c r="BH29">
        <f t="shared" si="39"/>
        <v>1399.9670000000001</v>
      </c>
      <c r="BI29">
        <f t="shared" si="40"/>
        <v>1180.1572897508865</v>
      </c>
      <c r="BJ29">
        <f t="shared" si="41"/>
        <v>0.8429893631427644</v>
      </c>
      <c r="BK29">
        <f t="shared" si="42"/>
        <v>0.19597872628552876</v>
      </c>
      <c r="BL29">
        <v>6</v>
      </c>
      <c r="BM29">
        <v>0.5</v>
      </c>
      <c r="BN29" t="s">
        <v>290</v>
      </c>
      <c r="BO29">
        <v>2</v>
      </c>
      <c r="BP29">
        <v>1605911958.75</v>
      </c>
      <c r="BQ29">
        <v>899.59259999999995</v>
      </c>
      <c r="BR29">
        <v>908.97046666666699</v>
      </c>
      <c r="BS29">
        <v>7.3784619999999999</v>
      </c>
      <c r="BT29">
        <v>5.9793580000000004</v>
      </c>
      <c r="BU29">
        <v>894.66759999999999</v>
      </c>
      <c r="BV29">
        <v>7.4345396666666703</v>
      </c>
      <c r="BW29">
        <v>400.01713333333299</v>
      </c>
      <c r="BX29">
        <v>102.19880000000001</v>
      </c>
      <c r="BY29">
        <v>0.10001386</v>
      </c>
      <c r="BZ29">
        <v>37.669226666666702</v>
      </c>
      <c r="CA29">
        <v>38.193706666666699</v>
      </c>
      <c r="CB29">
        <v>999.9</v>
      </c>
      <c r="CC29">
        <v>0</v>
      </c>
      <c r="CD29">
        <v>0</v>
      </c>
      <c r="CE29">
        <v>9997.9166666666697</v>
      </c>
      <c r="CF29">
        <v>0</v>
      </c>
      <c r="CG29">
        <v>261.8956</v>
      </c>
      <c r="CH29">
        <v>1399.9670000000001</v>
      </c>
      <c r="CI29">
        <v>0.89999696666666695</v>
      </c>
      <c r="CJ29">
        <v>0.10000305</v>
      </c>
      <c r="CK29">
        <v>0</v>
      </c>
      <c r="CL29">
        <v>897.16343333333305</v>
      </c>
      <c r="CM29">
        <v>4.9997499999999997</v>
      </c>
      <c r="CN29">
        <v>12409.25</v>
      </c>
      <c r="CO29">
        <v>12177.75</v>
      </c>
      <c r="CP29">
        <v>46.807866666666598</v>
      </c>
      <c r="CQ29">
        <v>48.370800000000003</v>
      </c>
      <c r="CR29">
        <v>47.436999999999998</v>
      </c>
      <c r="CS29">
        <v>48.108199999999997</v>
      </c>
      <c r="CT29">
        <v>48.811999999999998</v>
      </c>
      <c r="CU29">
        <v>1255.4670000000001</v>
      </c>
      <c r="CV29">
        <v>139.500333333333</v>
      </c>
      <c r="CW29">
        <v>0</v>
      </c>
      <c r="CX29">
        <v>102.10000014305101</v>
      </c>
      <c r="CY29">
        <v>0</v>
      </c>
      <c r="CZ29">
        <v>897.19511538461495</v>
      </c>
      <c r="DA29">
        <v>12.677846132430799</v>
      </c>
      <c r="DB29">
        <v>167.357264824319</v>
      </c>
      <c r="DC29">
        <v>12409.484615384599</v>
      </c>
      <c r="DD29">
        <v>15</v>
      </c>
      <c r="DE29">
        <v>1605910509.5</v>
      </c>
      <c r="DF29" t="s">
        <v>291</v>
      </c>
      <c r="DG29">
        <v>1605910509.5</v>
      </c>
      <c r="DH29">
        <v>1605910498.5</v>
      </c>
      <c r="DI29">
        <v>8</v>
      </c>
      <c r="DJ29">
        <v>-0.153</v>
      </c>
      <c r="DK29">
        <v>-8.0000000000000002E-3</v>
      </c>
      <c r="DL29">
        <v>4.9249999999999998</v>
      </c>
      <c r="DM29">
        <v>-5.6000000000000001E-2</v>
      </c>
      <c r="DN29">
        <v>1431</v>
      </c>
      <c r="DO29">
        <v>6</v>
      </c>
      <c r="DP29">
        <v>0.01</v>
      </c>
      <c r="DQ29">
        <v>0.04</v>
      </c>
      <c r="DR29">
        <v>5.4131872671704704</v>
      </c>
      <c r="DS29">
        <v>-0.16110948797534999</v>
      </c>
      <c r="DT29">
        <v>4.84412860633689E-2</v>
      </c>
      <c r="DU29">
        <v>1</v>
      </c>
      <c r="DV29">
        <v>-9.3818193333333308</v>
      </c>
      <c r="DW29">
        <v>0.105522046718558</v>
      </c>
      <c r="DX29">
        <v>6.3243087682019195E-2</v>
      </c>
      <c r="DY29">
        <v>1</v>
      </c>
      <c r="DZ29">
        <v>1.3994439999999999</v>
      </c>
      <c r="EA29">
        <v>-4.54222024471609E-2</v>
      </c>
      <c r="EB29">
        <v>3.2989964130525299E-3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4.9249999999999998</v>
      </c>
      <c r="EJ29">
        <v>-5.6099999999999997E-2</v>
      </c>
      <c r="EK29">
        <v>4.9250000000001801</v>
      </c>
      <c r="EL29">
        <v>0</v>
      </c>
      <c r="EM29">
        <v>0</v>
      </c>
      <c r="EN29">
        <v>0</v>
      </c>
      <c r="EO29">
        <v>-5.6076999999999301E-2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24.3</v>
      </c>
      <c r="EX29">
        <v>24.5</v>
      </c>
      <c r="EY29">
        <v>2</v>
      </c>
      <c r="EZ29">
        <v>375.12099999999998</v>
      </c>
      <c r="FA29">
        <v>642.15800000000002</v>
      </c>
      <c r="FB29">
        <v>36.301499999999997</v>
      </c>
      <c r="FC29">
        <v>33.644500000000001</v>
      </c>
      <c r="FD29">
        <v>30.000299999999999</v>
      </c>
      <c r="FE29">
        <v>33.442500000000003</v>
      </c>
      <c r="FF29">
        <v>33.380600000000001</v>
      </c>
      <c r="FG29">
        <v>40.474800000000002</v>
      </c>
      <c r="FH29">
        <v>0</v>
      </c>
      <c r="FI29">
        <v>100</v>
      </c>
      <c r="FJ29">
        <v>-999.9</v>
      </c>
      <c r="FK29">
        <v>909.077</v>
      </c>
      <c r="FL29">
        <v>7.4404599999999999</v>
      </c>
      <c r="FM29">
        <v>101.453</v>
      </c>
      <c r="FN29">
        <v>100.82899999999999</v>
      </c>
    </row>
    <row r="30" spans="1:170" x14ac:dyDescent="0.25">
      <c r="A30">
        <v>14</v>
      </c>
      <c r="B30">
        <v>1605912087.0999999</v>
      </c>
      <c r="C30">
        <v>1347.5999999046301</v>
      </c>
      <c r="D30" t="s">
        <v>344</v>
      </c>
      <c r="E30" t="s">
        <v>345</v>
      </c>
      <c r="F30" t="s">
        <v>285</v>
      </c>
      <c r="G30" t="s">
        <v>286</v>
      </c>
      <c r="H30">
        <v>1605912079.42258</v>
      </c>
      <c r="I30">
        <f t="shared" si="0"/>
        <v>8.759581076706695E-4</v>
      </c>
      <c r="J30">
        <f t="shared" si="1"/>
        <v>7.2537273848506523</v>
      </c>
      <c r="K30">
        <f t="shared" si="2"/>
        <v>1199.5848387096801</v>
      </c>
      <c r="L30">
        <f t="shared" si="3"/>
        <v>321.49535377431067</v>
      </c>
      <c r="M30">
        <f t="shared" si="4"/>
        <v>32.886999942199139</v>
      </c>
      <c r="N30">
        <f t="shared" si="5"/>
        <v>122.71016068556494</v>
      </c>
      <c r="O30">
        <f t="shared" si="6"/>
        <v>1.4464646692351958E-2</v>
      </c>
      <c r="P30">
        <f t="shared" si="7"/>
        <v>2.9683668097243707</v>
      </c>
      <c r="Q30">
        <f t="shared" si="8"/>
        <v>1.442560237345711E-2</v>
      </c>
      <c r="R30">
        <f t="shared" si="9"/>
        <v>9.0195006138188705E-3</v>
      </c>
      <c r="S30">
        <f t="shared" si="10"/>
        <v>231.29252870851332</v>
      </c>
      <c r="T30">
        <f t="shared" si="11"/>
        <v>38.781355639864437</v>
      </c>
      <c r="U30">
        <f t="shared" si="12"/>
        <v>38.214541935483901</v>
      </c>
      <c r="V30">
        <f t="shared" si="13"/>
        <v>6.7350705409058431</v>
      </c>
      <c r="W30">
        <f t="shared" si="14"/>
        <v>11.483506987508546</v>
      </c>
      <c r="X30">
        <f t="shared" si="15"/>
        <v>0.75081629111709036</v>
      </c>
      <c r="Y30">
        <f t="shared" si="16"/>
        <v>6.5382142574895319</v>
      </c>
      <c r="Z30">
        <f t="shared" si="17"/>
        <v>5.9842542497887532</v>
      </c>
      <c r="AA30">
        <f t="shared" si="18"/>
        <v>-38.629752548276528</v>
      </c>
      <c r="AB30">
        <f t="shared" si="19"/>
        <v>-87.562028678900219</v>
      </c>
      <c r="AC30">
        <f t="shared" si="20"/>
        <v>-7.0883247980538302</v>
      </c>
      <c r="AD30">
        <f t="shared" si="21"/>
        <v>98.01242268328275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52199.297999767972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926.62673076923102</v>
      </c>
      <c r="AR30">
        <v>1117.31</v>
      </c>
      <c r="AS30">
        <f t="shared" si="27"/>
        <v>0.17066281446578746</v>
      </c>
      <c r="AT30">
        <v>0.5</v>
      </c>
      <c r="AU30">
        <f t="shared" si="28"/>
        <v>1180.192162037657</v>
      </c>
      <c r="AV30">
        <f t="shared" si="29"/>
        <v>7.2537273848506523</v>
      </c>
      <c r="AW30">
        <f t="shared" si="30"/>
        <v>100.70745799190462</v>
      </c>
      <c r="AX30">
        <f t="shared" si="31"/>
        <v>0.39666699483581097</v>
      </c>
      <c r="AY30">
        <f t="shared" si="32"/>
        <v>6.6357624771422536E-3</v>
      </c>
      <c r="AZ30">
        <f t="shared" si="33"/>
        <v>1.9195836428565036</v>
      </c>
      <c r="BA30" t="s">
        <v>347</v>
      </c>
      <c r="BB30">
        <v>674.11</v>
      </c>
      <c r="BC30">
        <f t="shared" si="34"/>
        <v>443.19999999999993</v>
      </c>
      <c r="BD30">
        <f t="shared" si="35"/>
        <v>0.43024203346292633</v>
      </c>
      <c r="BE30">
        <f t="shared" si="36"/>
        <v>0.82874608283712725</v>
      </c>
      <c r="BF30">
        <f t="shared" si="37"/>
        <v>0.47453353191049397</v>
      </c>
      <c r="BG30">
        <f t="shared" si="38"/>
        <v>0.84220820254069972</v>
      </c>
      <c r="BH30">
        <f t="shared" si="39"/>
        <v>1400.0083870967701</v>
      </c>
      <c r="BI30">
        <f t="shared" si="40"/>
        <v>1180.192162037657</v>
      </c>
      <c r="BJ30">
        <f t="shared" si="41"/>
        <v>0.84298935128885111</v>
      </c>
      <c r="BK30">
        <f t="shared" si="42"/>
        <v>0.19597870257770222</v>
      </c>
      <c r="BL30">
        <v>6</v>
      </c>
      <c r="BM30">
        <v>0.5</v>
      </c>
      <c r="BN30" t="s">
        <v>290</v>
      </c>
      <c r="BO30">
        <v>2</v>
      </c>
      <c r="BP30">
        <v>1605912079.42258</v>
      </c>
      <c r="BQ30">
        <v>1199.5848387096801</v>
      </c>
      <c r="BR30">
        <v>1212.0416129032301</v>
      </c>
      <c r="BS30">
        <v>7.3397983870967698</v>
      </c>
      <c r="BT30">
        <v>6.0355048387096799</v>
      </c>
      <c r="BU30">
        <v>1194.6596774193499</v>
      </c>
      <c r="BV30">
        <v>7.3958767741935496</v>
      </c>
      <c r="BW30">
        <v>399.99987096774203</v>
      </c>
      <c r="BX30">
        <v>102.193903225806</v>
      </c>
      <c r="BY30">
        <v>9.9954387096774205E-2</v>
      </c>
      <c r="BZ30">
        <v>37.667383870967697</v>
      </c>
      <c r="CA30">
        <v>38.214541935483901</v>
      </c>
      <c r="CB30">
        <v>999.9</v>
      </c>
      <c r="CC30">
        <v>0</v>
      </c>
      <c r="CD30">
        <v>0</v>
      </c>
      <c r="CE30">
        <v>10003.502580645199</v>
      </c>
      <c r="CF30">
        <v>0</v>
      </c>
      <c r="CG30">
        <v>260.72180645161302</v>
      </c>
      <c r="CH30">
        <v>1400.0083870967701</v>
      </c>
      <c r="CI30">
        <v>0.89999867741935502</v>
      </c>
      <c r="CJ30">
        <v>0.100001403225806</v>
      </c>
      <c r="CK30">
        <v>0</v>
      </c>
      <c r="CL30">
        <v>926.63422580645204</v>
      </c>
      <c r="CM30">
        <v>4.9997499999999997</v>
      </c>
      <c r="CN30">
        <v>12817.7129032258</v>
      </c>
      <c r="CO30">
        <v>12178.135483870999</v>
      </c>
      <c r="CP30">
        <v>46.882935483871002</v>
      </c>
      <c r="CQ30">
        <v>48.436999999999998</v>
      </c>
      <c r="CR30">
        <v>47.508000000000003</v>
      </c>
      <c r="CS30">
        <v>48.195129032258002</v>
      </c>
      <c r="CT30">
        <v>48.862806451612897</v>
      </c>
      <c r="CU30">
        <v>1255.50451612903</v>
      </c>
      <c r="CV30">
        <v>139.50387096774199</v>
      </c>
      <c r="CW30">
        <v>0</v>
      </c>
      <c r="CX30">
        <v>119.700000047684</v>
      </c>
      <c r="CY30">
        <v>0</v>
      </c>
      <c r="CZ30">
        <v>926.62673076923102</v>
      </c>
      <c r="DA30">
        <v>11.429367498145499</v>
      </c>
      <c r="DB30">
        <v>158.25982893092899</v>
      </c>
      <c r="DC30">
        <v>12817.4576923077</v>
      </c>
      <c r="DD30">
        <v>15</v>
      </c>
      <c r="DE30">
        <v>1605910509.5</v>
      </c>
      <c r="DF30" t="s">
        <v>291</v>
      </c>
      <c r="DG30">
        <v>1605910509.5</v>
      </c>
      <c r="DH30">
        <v>1605910498.5</v>
      </c>
      <c r="DI30">
        <v>8</v>
      </c>
      <c r="DJ30">
        <v>-0.153</v>
      </c>
      <c r="DK30">
        <v>-8.0000000000000002E-3</v>
      </c>
      <c r="DL30">
        <v>4.9249999999999998</v>
      </c>
      <c r="DM30">
        <v>-5.6000000000000001E-2</v>
      </c>
      <c r="DN30">
        <v>1431</v>
      </c>
      <c r="DO30">
        <v>6</v>
      </c>
      <c r="DP30">
        <v>0.01</v>
      </c>
      <c r="DQ30">
        <v>0.04</v>
      </c>
      <c r="DR30">
        <v>7.2560465901414197</v>
      </c>
      <c r="DS30">
        <v>-1.00028894962334</v>
      </c>
      <c r="DT30">
        <v>9.1738434730697704E-2</v>
      </c>
      <c r="DU30">
        <v>0</v>
      </c>
      <c r="DV30">
        <v>-12.4571258064516</v>
      </c>
      <c r="DW30">
        <v>1.4691012249787001</v>
      </c>
      <c r="DX30">
        <v>0.13631714910633499</v>
      </c>
      <c r="DY30">
        <v>0</v>
      </c>
      <c r="DZ30">
        <v>1.30429419354839</v>
      </c>
      <c r="EA30">
        <v>-3.8109884440736597E-2</v>
      </c>
      <c r="EB30">
        <v>2.8285603019723399E-3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4.93</v>
      </c>
      <c r="EJ30">
        <v>-5.6099999999999997E-2</v>
      </c>
      <c r="EK30">
        <v>4.9250000000001801</v>
      </c>
      <c r="EL30">
        <v>0</v>
      </c>
      <c r="EM30">
        <v>0</v>
      </c>
      <c r="EN30">
        <v>0</v>
      </c>
      <c r="EO30">
        <v>-5.6076999999999301E-2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26.3</v>
      </c>
      <c r="EX30">
        <v>26.5</v>
      </c>
      <c r="EY30">
        <v>2</v>
      </c>
      <c r="EZ30">
        <v>374.98700000000002</v>
      </c>
      <c r="FA30">
        <v>642.29999999999995</v>
      </c>
      <c r="FB30">
        <v>36.290399999999998</v>
      </c>
      <c r="FC30">
        <v>33.695799999999998</v>
      </c>
      <c r="FD30">
        <v>30.000299999999999</v>
      </c>
      <c r="FE30">
        <v>33.4754</v>
      </c>
      <c r="FF30">
        <v>33.410699999999999</v>
      </c>
      <c r="FG30">
        <v>51.212899999999998</v>
      </c>
      <c r="FH30">
        <v>0</v>
      </c>
      <c r="FI30">
        <v>100</v>
      </c>
      <c r="FJ30">
        <v>-999.9</v>
      </c>
      <c r="FK30">
        <v>1211.98</v>
      </c>
      <c r="FL30">
        <v>7.3734099999999998</v>
      </c>
      <c r="FM30">
        <v>101.437</v>
      </c>
      <c r="FN30">
        <v>100.81399999999999</v>
      </c>
    </row>
    <row r="31" spans="1:170" x14ac:dyDescent="0.25">
      <c r="A31">
        <v>15</v>
      </c>
      <c r="B31">
        <v>1605912207.5999999</v>
      </c>
      <c r="C31">
        <v>1468.0999999046301</v>
      </c>
      <c r="D31" t="s">
        <v>348</v>
      </c>
      <c r="E31" t="s">
        <v>349</v>
      </c>
      <c r="F31" t="s">
        <v>285</v>
      </c>
      <c r="G31" t="s">
        <v>286</v>
      </c>
      <c r="H31">
        <v>1605912199.5999999</v>
      </c>
      <c r="I31">
        <f t="shared" si="0"/>
        <v>7.9465532337080812E-4</v>
      </c>
      <c r="J31">
        <f t="shared" si="1"/>
        <v>7.9770236624918684</v>
      </c>
      <c r="K31">
        <f t="shared" si="2"/>
        <v>1399.7396774193601</v>
      </c>
      <c r="L31">
        <f t="shared" si="3"/>
        <v>339.75450714921186</v>
      </c>
      <c r="M31">
        <f t="shared" si="4"/>
        <v>34.754887948940393</v>
      </c>
      <c r="N31">
        <f t="shared" si="5"/>
        <v>143.18513698195301</v>
      </c>
      <c r="O31">
        <f t="shared" si="6"/>
        <v>1.3111711424894737E-2</v>
      </c>
      <c r="P31">
        <f t="shared" si="7"/>
        <v>2.9677377295558172</v>
      </c>
      <c r="Q31">
        <f t="shared" si="8"/>
        <v>1.3079613928016345E-2</v>
      </c>
      <c r="R31">
        <f t="shared" si="9"/>
        <v>8.1776359353713263E-3</v>
      </c>
      <c r="S31">
        <f t="shared" si="10"/>
        <v>231.28834950384893</v>
      </c>
      <c r="T31">
        <f t="shared" si="11"/>
        <v>38.785286058965184</v>
      </c>
      <c r="U31">
        <f t="shared" si="12"/>
        <v>38.206806451612898</v>
      </c>
      <c r="V31">
        <f t="shared" si="13"/>
        <v>6.732252036620249</v>
      </c>
      <c r="W31">
        <f t="shared" si="14"/>
        <v>11.396994627205981</v>
      </c>
      <c r="X31">
        <f t="shared" si="15"/>
        <v>0.74447155174716695</v>
      </c>
      <c r="Y31">
        <f t="shared" si="16"/>
        <v>6.5321742801389489</v>
      </c>
      <c r="Z31">
        <f t="shared" si="17"/>
        <v>5.987780484873082</v>
      </c>
      <c r="AA31">
        <f t="shared" si="18"/>
        <v>-35.044299760652635</v>
      </c>
      <c r="AB31">
        <f t="shared" si="19"/>
        <v>-89.027828092570786</v>
      </c>
      <c r="AC31">
        <f t="shared" si="20"/>
        <v>-7.2076515524154177</v>
      </c>
      <c r="AD31">
        <f t="shared" si="21"/>
        <v>100.00857009821007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52184.330191611567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942.00596153846197</v>
      </c>
      <c r="AR31">
        <v>1140.96</v>
      </c>
      <c r="AS31">
        <f t="shared" si="27"/>
        <v>0.17437424490038045</v>
      </c>
      <c r="AT31">
        <v>0.5</v>
      </c>
      <c r="AU31">
        <f t="shared" si="28"/>
        <v>1180.1709394570119</v>
      </c>
      <c r="AV31">
        <f t="shared" si="29"/>
        <v>7.9770236624918684</v>
      </c>
      <c r="AW31">
        <f t="shared" si="30"/>
        <v>102.89570821059452</v>
      </c>
      <c r="AX31">
        <f t="shared" si="31"/>
        <v>0.40773559108119478</v>
      </c>
      <c r="AY31">
        <f t="shared" si="32"/>
        <v>7.2487559694056521E-3</v>
      </c>
      <c r="AZ31">
        <f t="shared" si="33"/>
        <v>1.8590660496424063</v>
      </c>
      <c r="BA31" t="s">
        <v>351</v>
      </c>
      <c r="BB31">
        <v>675.75</v>
      </c>
      <c r="BC31">
        <f t="shared" si="34"/>
        <v>465.21000000000004</v>
      </c>
      <c r="BD31">
        <f t="shared" si="35"/>
        <v>0.42766500819315589</v>
      </c>
      <c r="BE31">
        <f t="shared" si="36"/>
        <v>0.82012736193757174</v>
      </c>
      <c r="BF31">
        <f t="shared" si="37"/>
        <v>0.46759565597836195</v>
      </c>
      <c r="BG31">
        <f t="shared" si="38"/>
        <v>0.83292132143452635</v>
      </c>
      <c r="BH31">
        <f t="shared" si="39"/>
        <v>1399.98322580645</v>
      </c>
      <c r="BI31">
        <f t="shared" si="40"/>
        <v>1180.1709394570119</v>
      </c>
      <c r="BJ31">
        <f t="shared" si="41"/>
        <v>0.84298934280243465</v>
      </c>
      <c r="BK31">
        <f t="shared" si="42"/>
        <v>0.19597868560486928</v>
      </c>
      <c r="BL31">
        <v>6</v>
      </c>
      <c r="BM31">
        <v>0.5</v>
      </c>
      <c r="BN31" t="s">
        <v>290</v>
      </c>
      <c r="BO31">
        <v>2</v>
      </c>
      <c r="BP31">
        <v>1605912199.5999999</v>
      </c>
      <c r="BQ31">
        <v>1399.7396774193601</v>
      </c>
      <c r="BR31">
        <v>1413.3732258064499</v>
      </c>
      <c r="BS31">
        <v>7.2777551612903197</v>
      </c>
      <c r="BT31">
        <v>6.0944864516128998</v>
      </c>
      <c r="BU31">
        <v>1394.8164516129</v>
      </c>
      <c r="BV31">
        <v>7.3338312903225802</v>
      </c>
      <c r="BW31">
        <v>400.01329032258099</v>
      </c>
      <c r="BX31">
        <v>102.194129032258</v>
      </c>
      <c r="BY31">
        <v>9.9989861290322599E-2</v>
      </c>
      <c r="BZ31">
        <v>37.6503709677419</v>
      </c>
      <c r="CA31">
        <v>38.206806451612898</v>
      </c>
      <c r="CB31">
        <v>999.9</v>
      </c>
      <c r="CC31">
        <v>0</v>
      </c>
      <c r="CD31">
        <v>0</v>
      </c>
      <c r="CE31">
        <v>9999.9177419354801</v>
      </c>
      <c r="CF31">
        <v>0</v>
      </c>
      <c r="CG31">
        <v>259.00403225806502</v>
      </c>
      <c r="CH31">
        <v>1399.98322580645</v>
      </c>
      <c r="CI31">
        <v>0.89999909677419399</v>
      </c>
      <c r="CJ31">
        <v>0.100000951612903</v>
      </c>
      <c r="CK31">
        <v>0</v>
      </c>
      <c r="CL31">
        <v>941.94645161290305</v>
      </c>
      <c r="CM31">
        <v>4.9997499999999997</v>
      </c>
      <c r="CN31">
        <v>13032.1903225806</v>
      </c>
      <c r="CO31">
        <v>12177.8838709677</v>
      </c>
      <c r="CP31">
        <v>46.881</v>
      </c>
      <c r="CQ31">
        <v>48.4796774193548</v>
      </c>
      <c r="CR31">
        <v>47.5</v>
      </c>
      <c r="CS31">
        <v>48.215451612903202</v>
      </c>
      <c r="CT31">
        <v>48.875</v>
      </c>
      <c r="CU31">
        <v>1255.48225806452</v>
      </c>
      <c r="CV31">
        <v>139.500967741935</v>
      </c>
      <c r="CW31">
        <v>0</v>
      </c>
      <c r="CX31">
        <v>119.69999980926499</v>
      </c>
      <c r="CY31">
        <v>0</v>
      </c>
      <c r="CZ31">
        <v>942.00596153846197</v>
      </c>
      <c r="DA31">
        <v>8.48427347665117</v>
      </c>
      <c r="DB31">
        <v>101.781196659025</v>
      </c>
      <c r="DC31">
        <v>13033.1115384615</v>
      </c>
      <c r="DD31">
        <v>15</v>
      </c>
      <c r="DE31">
        <v>1605910509.5</v>
      </c>
      <c r="DF31" t="s">
        <v>291</v>
      </c>
      <c r="DG31">
        <v>1605910509.5</v>
      </c>
      <c r="DH31">
        <v>1605910498.5</v>
      </c>
      <c r="DI31">
        <v>8</v>
      </c>
      <c r="DJ31">
        <v>-0.153</v>
      </c>
      <c r="DK31">
        <v>-8.0000000000000002E-3</v>
      </c>
      <c r="DL31">
        <v>4.9249999999999998</v>
      </c>
      <c r="DM31">
        <v>-5.6000000000000001E-2</v>
      </c>
      <c r="DN31">
        <v>1431</v>
      </c>
      <c r="DO31">
        <v>6</v>
      </c>
      <c r="DP31">
        <v>0.01</v>
      </c>
      <c r="DQ31">
        <v>0.04</v>
      </c>
      <c r="DR31">
        <v>7.9878893878033299</v>
      </c>
      <c r="DS31">
        <v>-0.61984736840808496</v>
      </c>
      <c r="DT31">
        <v>8.7635634228441894E-2</v>
      </c>
      <c r="DU31">
        <v>0</v>
      </c>
      <c r="DV31">
        <v>-13.6424870967742</v>
      </c>
      <c r="DW31">
        <v>1.0455241935484201</v>
      </c>
      <c r="DX31">
        <v>0.13589316188245101</v>
      </c>
      <c r="DY31">
        <v>0</v>
      </c>
      <c r="DZ31">
        <v>1.1838177419354801</v>
      </c>
      <c r="EA31">
        <v>-6.7941290322582101E-2</v>
      </c>
      <c r="EB31">
        <v>5.0776167318278397E-3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4.92</v>
      </c>
      <c r="EJ31">
        <v>-5.6099999999999997E-2</v>
      </c>
      <c r="EK31">
        <v>4.9250000000001801</v>
      </c>
      <c r="EL31">
        <v>0</v>
      </c>
      <c r="EM31">
        <v>0</v>
      </c>
      <c r="EN31">
        <v>0</v>
      </c>
      <c r="EO31">
        <v>-5.6076999999999301E-2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28.3</v>
      </c>
      <c r="EX31">
        <v>28.5</v>
      </c>
      <c r="EY31">
        <v>2</v>
      </c>
      <c r="EZ31">
        <v>374.92200000000003</v>
      </c>
      <c r="FA31">
        <v>642.505</v>
      </c>
      <c r="FB31">
        <v>36.281999999999996</v>
      </c>
      <c r="FC31">
        <v>33.762599999999999</v>
      </c>
      <c r="FD31">
        <v>30.0001</v>
      </c>
      <c r="FE31">
        <v>33.529200000000003</v>
      </c>
      <c r="FF31">
        <v>33.454900000000002</v>
      </c>
      <c r="FG31">
        <v>58.080599999999997</v>
      </c>
      <c r="FH31">
        <v>0</v>
      </c>
      <c r="FI31">
        <v>100</v>
      </c>
      <c r="FJ31">
        <v>-999.9</v>
      </c>
      <c r="FK31">
        <v>1413.41</v>
      </c>
      <c r="FL31">
        <v>7.3383200000000004</v>
      </c>
      <c r="FM31">
        <v>101.42400000000001</v>
      </c>
      <c r="FN31">
        <v>100.801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2020-11-20T14:47:08Z</dcterms:created>
  <dcterms:modified xsi:type="dcterms:W3CDTF">2021-05-04T23:07:09Z</dcterms:modified>
</cp:coreProperties>
</file>