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E01E23C-14E6-4691-A11C-B123B63E6E00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/>
  <c r="BL31" i="1"/>
  <c r="BJ31" i="1"/>
  <c r="BK31" i="1" s="1"/>
  <c r="BI31" i="1"/>
  <c r="BH31" i="1"/>
  <c r="BG31" i="1"/>
  <c r="BF31" i="1"/>
  <c r="BE31" i="1"/>
  <c r="BA31" i="1"/>
  <c r="AW31" i="1"/>
  <c r="AY31" i="1" s="1"/>
  <c r="AU31" i="1"/>
  <c r="AO31" i="1"/>
  <c r="AJ31" i="1"/>
  <c r="AH31" i="1" s="1"/>
  <c r="Z31" i="1"/>
  <c r="Y31" i="1"/>
  <c r="X31" i="1" s="1"/>
  <c r="T31" i="1"/>
  <c r="Q31" i="1"/>
  <c r="BO30" i="1"/>
  <c r="BN30" i="1"/>
  <c r="BM30" i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AI30" i="1" s="1"/>
  <c r="Z30" i="1"/>
  <c r="Y30" i="1"/>
  <c r="Q30" i="1"/>
  <c r="BO29" i="1"/>
  <c r="BN29" i="1"/>
  <c r="BL29" i="1"/>
  <c r="BM29" i="1" s="1"/>
  <c r="T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AI28" i="1"/>
  <c r="Z28" i="1"/>
  <c r="Y28" i="1"/>
  <c r="Q28" i="1"/>
  <c r="BO27" i="1"/>
  <c r="BN27" i="1"/>
  <c r="BL27" i="1"/>
  <c r="BM27" i="1" s="1"/>
  <c r="T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/>
  <c r="Z26" i="1"/>
  <c r="Y26" i="1"/>
  <c r="Q26" i="1"/>
  <c r="BO25" i="1"/>
  <c r="BN25" i="1"/>
  <c r="BL25" i="1"/>
  <c r="BM25" i="1" s="1"/>
  <c r="T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 s="1"/>
  <c r="Z25" i="1"/>
  <c r="Y25" i="1"/>
  <c r="X25" i="1" s="1"/>
  <c r="Q25" i="1"/>
  <c r="O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 s="1"/>
  <c r="Z24" i="1"/>
  <c r="Y24" i="1"/>
  <c r="Q24" i="1"/>
  <c r="K24" i="1"/>
  <c r="AX24" i="1" s="1"/>
  <c r="BO23" i="1"/>
  <c r="BN23" i="1"/>
  <c r="BL23" i="1"/>
  <c r="BM23" i="1" s="1"/>
  <c r="T23" i="1" s="1"/>
  <c r="BJ23" i="1"/>
  <c r="BK23" i="1" s="1"/>
  <c r="BI23" i="1"/>
  <c r="BH23" i="1"/>
  <c r="BG23" i="1"/>
  <c r="BF23" i="1"/>
  <c r="BE23" i="1"/>
  <c r="BA23" i="1"/>
  <c r="AW23" i="1"/>
  <c r="AY23" i="1" s="1"/>
  <c r="AU23" i="1"/>
  <c r="AO23" i="1"/>
  <c r="AJ23" i="1"/>
  <c r="AH23" i="1" s="1"/>
  <c r="Z23" i="1"/>
  <c r="Y23" i="1"/>
  <c r="X23" i="1" s="1"/>
  <c r="Q23" i="1"/>
  <c r="O23" i="1"/>
  <c r="BO22" i="1"/>
  <c r="BN22" i="1"/>
  <c r="BM22" i="1" s="1"/>
  <c r="BL22" i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AI22" i="1" s="1"/>
  <c r="Z22" i="1"/>
  <c r="Y22" i="1"/>
  <c r="X22" i="1" s="1"/>
  <c r="Q22" i="1"/>
  <c r="K22" i="1"/>
  <c r="AX22" i="1" s="1"/>
  <c r="BO21" i="1"/>
  <c r="BN21" i="1"/>
  <c r="BL21" i="1"/>
  <c r="BM21" i="1" s="1"/>
  <c r="T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O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/>
  <c r="Z20" i="1"/>
  <c r="Y20" i="1"/>
  <c r="X20" i="1" s="1"/>
  <c r="Q20" i="1"/>
  <c r="K20" i="1"/>
  <c r="AX20" i="1" s="1"/>
  <c r="J20" i="1"/>
  <c r="I20" i="1"/>
  <c r="AB20" i="1" s="1"/>
  <c r="BO19" i="1"/>
  <c r="BN19" i="1"/>
  <c r="BL19" i="1"/>
  <c r="BM19" i="1" s="1"/>
  <c r="T19" i="1" s="1"/>
  <c r="BJ19" i="1"/>
  <c r="BK19" i="1" s="1"/>
  <c r="BI19" i="1"/>
  <c r="BH19" i="1"/>
  <c r="BG19" i="1"/>
  <c r="BF19" i="1"/>
  <c r="BE19" i="1"/>
  <c r="BA19" i="1"/>
  <c r="AW19" i="1"/>
  <c r="AY19" i="1" s="1"/>
  <c r="AU19" i="1"/>
  <c r="AO19" i="1"/>
  <c r="AJ19" i="1"/>
  <c r="AH19" i="1" s="1"/>
  <c r="O19" i="1" s="1"/>
  <c r="Z19" i="1"/>
  <c r="Y19" i="1"/>
  <c r="X19" i="1" s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/>
  <c r="Z18" i="1"/>
  <c r="Y18" i="1"/>
  <c r="X18" i="1" s="1"/>
  <c r="Q18" i="1"/>
  <c r="K18" i="1"/>
  <c r="AX18" i="1" s="1"/>
  <c r="J18" i="1"/>
  <c r="I18" i="1"/>
  <c r="AB18" i="1" s="1"/>
  <c r="BO17" i="1"/>
  <c r="BN17" i="1"/>
  <c r="BL17" i="1"/>
  <c r="BM17" i="1" s="1"/>
  <c r="T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O17" i="1"/>
  <c r="AW18" i="1" l="1"/>
  <c r="T18" i="1"/>
  <c r="AW20" i="1"/>
  <c r="T20" i="1"/>
  <c r="U17" i="1"/>
  <c r="V17" i="1" s="1"/>
  <c r="U21" i="1"/>
  <c r="V21" i="1" s="1"/>
  <c r="AW22" i="1"/>
  <c r="T22" i="1"/>
  <c r="AW24" i="1"/>
  <c r="T24" i="1"/>
  <c r="AY20" i="1"/>
  <c r="J22" i="1"/>
  <c r="I22" i="1" s="1"/>
  <c r="X24" i="1"/>
  <c r="L31" i="1"/>
  <c r="K31" i="1"/>
  <c r="AX31" i="1" s="1"/>
  <c r="AZ31" i="1" s="1"/>
  <c r="J31" i="1"/>
  <c r="I31" i="1" s="1"/>
  <c r="AI31" i="1"/>
  <c r="O31" i="1"/>
  <c r="L17" i="1"/>
  <c r="K17" i="1"/>
  <c r="AX17" i="1" s="1"/>
  <c r="J17" i="1"/>
  <c r="I17" i="1" s="1"/>
  <c r="AI17" i="1"/>
  <c r="AZ22" i="1"/>
  <c r="O22" i="1"/>
  <c r="L22" i="1"/>
  <c r="O26" i="1"/>
  <c r="L26" i="1"/>
  <c r="K26" i="1"/>
  <c r="AX26" i="1" s="1"/>
  <c r="O30" i="1"/>
  <c r="L30" i="1"/>
  <c r="K30" i="1"/>
  <c r="AX30" i="1" s="1"/>
  <c r="AZ30" i="1" s="1"/>
  <c r="AW21" i="1"/>
  <c r="AY21" i="1" s="1"/>
  <c r="L23" i="1"/>
  <c r="K23" i="1"/>
  <c r="AX23" i="1" s="1"/>
  <c r="AZ23" i="1" s="1"/>
  <c r="J23" i="1"/>
  <c r="I23" i="1" s="1"/>
  <c r="U23" i="1" s="1"/>
  <c r="V23" i="1" s="1"/>
  <c r="AI23" i="1"/>
  <c r="AW27" i="1"/>
  <c r="AY27" i="1" s="1"/>
  <c r="X28" i="1"/>
  <c r="AZ18" i="1"/>
  <c r="O18" i="1"/>
  <c r="L18" i="1"/>
  <c r="AY22" i="1"/>
  <c r="J24" i="1"/>
  <c r="I24" i="1" s="1"/>
  <c r="L25" i="1"/>
  <c r="K25" i="1"/>
  <c r="AX25" i="1" s="1"/>
  <c r="J25" i="1"/>
  <c r="I25" i="1" s="1"/>
  <c r="AI25" i="1"/>
  <c r="J26" i="1"/>
  <c r="I26" i="1" s="1"/>
  <c r="AY26" i="1"/>
  <c r="AW26" i="1"/>
  <c r="T26" i="1"/>
  <c r="L29" i="1"/>
  <c r="K29" i="1"/>
  <c r="AX29" i="1" s="1"/>
  <c r="J29" i="1"/>
  <c r="I29" i="1" s="1"/>
  <c r="AI29" i="1"/>
  <c r="O29" i="1"/>
  <c r="J30" i="1"/>
  <c r="I30" i="1" s="1"/>
  <c r="AY30" i="1"/>
  <c r="AW30" i="1"/>
  <c r="T30" i="1"/>
  <c r="AW17" i="1"/>
  <c r="AY17" i="1" s="1"/>
  <c r="L19" i="1"/>
  <c r="K19" i="1"/>
  <c r="AX19" i="1" s="1"/>
  <c r="AZ19" i="1" s="1"/>
  <c r="AI19" i="1"/>
  <c r="J19" i="1"/>
  <c r="I19" i="1" s="1"/>
  <c r="AZ24" i="1"/>
  <c r="O24" i="1"/>
  <c r="L24" i="1"/>
  <c r="AY18" i="1"/>
  <c r="O28" i="1"/>
  <c r="L28" i="1"/>
  <c r="K28" i="1"/>
  <c r="AX28" i="1" s="1"/>
  <c r="AZ28" i="1" s="1"/>
  <c r="AZ20" i="1"/>
  <c r="O20" i="1"/>
  <c r="L20" i="1"/>
  <c r="AY24" i="1"/>
  <c r="AW25" i="1"/>
  <c r="AY25" i="1" s="1"/>
  <c r="X26" i="1"/>
  <c r="AW29" i="1"/>
  <c r="AY29" i="1" s="1"/>
  <c r="X30" i="1"/>
  <c r="L21" i="1"/>
  <c r="K21" i="1"/>
  <c r="AX21" i="1" s="1"/>
  <c r="AZ21" i="1" s="1"/>
  <c r="AI21" i="1"/>
  <c r="J21" i="1"/>
  <c r="I21" i="1" s="1"/>
  <c r="L27" i="1"/>
  <c r="K27" i="1"/>
  <c r="AX27" i="1" s="1"/>
  <c r="AZ27" i="1" s="1"/>
  <c r="J27" i="1"/>
  <c r="I27" i="1" s="1"/>
  <c r="AI27" i="1"/>
  <c r="O27" i="1"/>
  <c r="J28" i="1"/>
  <c r="I28" i="1" s="1"/>
  <c r="AW28" i="1"/>
  <c r="AY28" i="1" s="1"/>
  <c r="T28" i="1"/>
  <c r="AC23" i="1" l="1"/>
  <c r="W23" i="1"/>
  <c r="AA23" i="1" s="1"/>
  <c r="AD23" i="1"/>
  <c r="AB27" i="1"/>
  <c r="U27" i="1"/>
  <c r="V27" i="1" s="1"/>
  <c r="AB26" i="1"/>
  <c r="AD17" i="1"/>
  <c r="W17" i="1"/>
  <c r="AA17" i="1" s="1"/>
  <c r="AC17" i="1"/>
  <c r="AB29" i="1"/>
  <c r="AB31" i="1"/>
  <c r="U31" i="1"/>
  <c r="V31" i="1" s="1"/>
  <c r="U20" i="1"/>
  <c r="V20" i="1" s="1"/>
  <c r="U28" i="1"/>
  <c r="V28" i="1" s="1"/>
  <c r="AZ29" i="1"/>
  <c r="AB25" i="1"/>
  <c r="U25" i="1"/>
  <c r="V25" i="1" s="1"/>
  <c r="U24" i="1"/>
  <c r="V24" i="1" s="1"/>
  <c r="R24" i="1" s="1"/>
  <c r="P24" i="1" s="1"/>
  <c r="S24" i="1" s="1"/>
  <c r="M24" i="1" s="1"/>
  <c r="N24" i="1" s="1"/>
  <c r="U30" i="1"/>
  <c r="V30" i="1" s="1"/>
  <c r="AZ25" i="1"/>
  <c r="U18" i="1"/>
  <c r="V18" i="1" s="1"/>
  <c r="AB21" i="1"/>
  <c r="R21" i="1"/>
  <c r="P21" i="1" s="1"/>
  <c r="S21" i="1" s="1"/>
  <c r="M21" i="1" s="1"/>
  <c r="N21" i="1" s="1"/>
  <c r="AB17" i="1"/>
  <c r="R17" i="1"/>
  <c r="P17" i="1" s="1"/>
  <c r="S17" i="1" s="1"/>
  <c r="M17" i="1" s="1"/>
  <c r="N17" i="1" s="1"/>
  <c r="AD21" i="1"/>
  <c r="AC21" i="1"/>
  <c r="W21" i="1"/>
  <c r="AA21" i="1" s="1"/>
  <c r="AB28" i="1"/>
  <c r="R28" i="1"/>
  <c r="P28" i="1" s="1"/>
  <c r="S28" i="1" s="1"/>
  <c r="M28" i="1" s="1"/>
  <c r="N28" i="1" s="1"/>
  <c r="AB19" i="1"/>
  <c r="U19" i="1"/>
  <c r="V19" i="1" s="1"/>
  <c r="R19" i="1" s="1"/>
  <c r="P19" i="1" s="1"/>
  <c r="S19" i="1" s="1"/>
  <c r="M19" i="1" s="1"/>
  <c r="N19" i="1" s="1"/>
  <c r="U26" i="1"/>
  <c r="V26" i="1" s="1"/>
  <c r="R26" i="1" s="1"/>
  <c r="P26" i="1" s="1"/>
  <c r="S26" i="1" s="1"/>
  <c r="M26" i="1" s="1"/>
  <c r="N26" i="1" s="1"/>
  <c r="AB24" i="1"/>
  <c r="AB23" i="1"/>
  <c r="R23" i="1"/>
  <c r="P23" i="1" s="1"/>
  <c r="S23" i="1" s="1"/>
  <c r="M23" i="1" s="1"/>
  <c r="N23" i="1" s="1"/>
  <c r="AZ26" i="1"/>
  <c r="AZ17" i="1"/>
  <c r="U22" i="1"/>
  <c r="V22" i="1" s="1"/>
  <c r="U29" i="1"/>
  <c r="V29" i="1" s="1"/>
  <c r="AB30" i="1"/>
  <c r="R30" i="1"/>
  <c r="P30" i="1" s="1"/>
  <c r="S30" i="1" s="1"/>
  <c r="M30" i="1" s="1"/>
  <c r="N30" i="1" s="1"/>
  <c r="AB22" i="1"/>
  <c r="R22" i="1"/>
  <c r="P22" i="1" s="1"/>
  <c r="S22" i="1" s="1"/>
  <c r="M22" i="1" s="1"/>
  <c r="N22" i="1" s="1"/>
  <c r="W25" i="1" l="1"/>
  <c r="AA25" i="1" s="1"/>
  <c r="AD25" i="1"/>
  <c r="AE25" i="1" s="1"/>
  <c r="AC25" i="1"/>
  <c r="W31" i="1"/>
  <c r="AA31" i="1" s="1"/>
  <c r="AD31" i="1"/>
  <c r="AC31" i="1"/>
  <c r="W18" i="1"/>
  <c r="AA18" i="1" s="1"/>
  <c r="AD18" i="1"/>
  <c r="AE18" i="1" s="1"/>
  <c r="AC18" i="1"/>
  <c r="R18" i="1"/>
  <c r="P18" i="1" s="1"/>
  <c r="S18" i="1" s="1"/>
  <c r="M18" i="1" s="1"/>
  <c r="N18" i="1" s="1"/>
  <c r="R25" i="1"/>
  <c r="P25" i="1" s="1"/>
  <c r="S25" i="1" s="1"/>
  <c r="M25" i="1" s="1"/>
  <c r="N25" i="1" s="1"/>
  <c r="R31" i="1"/>
  <c r="P31" i="1" s="1"/>
  <c r="S31" i="1" s="1"/>
  <c r="M31" i="1" s="1"/>
  <c r="N31" i="1" s="1"/>
  <c r="W29" i="1"/>
  <c r="AA29" i="1" s="1"/>
  <c r="AD29" i="1"/>
  <c r="AC29" i="1"/>
  <c r="W27" i="1"/>
  <c r="AA27" i="1" s="1"/>
  <c r="AD27" i="1"/>
  <c r="AC27" i="1"/>
  <c r="W20" i="1"/>
  <c r="AA20" i="1" s="1"/>
  <c r="AD20" i="1"/>
  <c r="AE20" i="1" s="1"/>
  <c r="R20" i="1"/>
  <c r="P20" i="1" s="1"/>
  <c r="S20" i="1" s="1"/>
  <c r="M20" i="1" s="1"/>
  <c r="N20" i="1" s="1"/>
  <c r="AC20" i="1"/>
  <c r="W22" i="1"/>
  <c r="AA22" i="1" s="1"/>
  <c r="AD22" i="1"/>
  <c r="AE22" i="1" s="1"/>
  <c r="AC22" i="1"/>
  <c r="W26" i="1"/>
  <c r="AA26" i="1" s="1"/>
  <c r="AD26" i="1"/>
  <c r="AC26" i="1"/>
  <c r="R29" i="1"/>
  <c r="P29" i="1" s="1"/>
  <c r="S29" i="1" s="1"/>
  <c r="M29" i="1" s="1"/>
  <c r="N29" i="1" s="1"/>
  <c r="R27" i="1"/>
  <c r="P27" i="1" s="1"/>
  <c r="S27" i="1" s="1"/>
  <c r="M27" i="1" s="1"/>
  <c r="N27" i="1" s="1"/>
  <c r="AE21" i="1"/>
  <c r="W30" i="1"/>
  <c r="AA30" i="1" s="1"/>
  <c r="AD30" i="1"/>
  <c r="AC30" i="1"/>
  <c r="W28" i="1"/>
  <c r="AA28" i="1" s="1"/>
  <c r="AD28" i="1"/>
  <c r="AC28" i="1"/>
  <c r="W19" i="1"/>
  <c r="AA19" i="1" s="1"/>
  <c r="AD19" i="1"/>
  <c r="AC19" i="1"/>
  <c r="AE23" i="1"/>
  <c r="W24" i="1"/>
  <c r="AA24" i="1" s="1"/>
  <c r="AD24" i="1"/>
  <c r="AC24" i="1"/>
  <c r="AE17" i="1"/>
  <c r="AE19" i="1" l="1"/>
  <c r="AE29" i="1"/>
  <c r="AE31" i="1"/>
  <c r="AE24" i="1"/>
  <c r="AE26" i="1"/>
  <c r="AE28" i="1"/>
  <c r="AE30" i="1"/>
  <c r="AE27" i="1"/>
</calcChain>
</file>

<file path=xl/sharedStrings.xml><?xml version="1.0" encoding="utf-8"?>
<sst xmlns="http://schemas.openxmlformats.org/spreadsheetml/2006/main" count="702" uniqueCount="359">
  <si>
    <t>File opened</t>
  </si>
  <si>
    <t>2020-12-11 15:31:02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</si>
  <si>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</si>
  <si>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</si>
  <si>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</si>
  <si>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</si>
  <si>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</si>
  <si>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</si>
  <si>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</si>
  <si>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</si>
  <si>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</si>
  <si>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</si>
  <si>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</si>
  <si>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</si>
  <si>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</si>
  <si>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</si>
  <si>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</si>
  <si>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</si>
  <si>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</si>
  <si>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</si>
  <si>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</si>
  <si>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</si>
  <si>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</si>
  <si>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</si>
  <si>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15:31:02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</si>
  <si>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</si>
  <si>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</si>
  <si>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</si>
  <si>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</si>
  <si>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</si>
  <si>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</si>
  <si>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</si>
  <si>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</si>
  <si>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</si>
  <si>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</si>
  <si>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</si>
  <si>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</si>
  <si>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</si>
  <si>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</si>
  <si>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</si>
  <si>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</si>
  <si>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</si>
  <si>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</si>
  <si>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</si>
  <si>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</si>
  <si>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</si>
  <si>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</si>
  <si>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</si>
  <si>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</si>
  <si>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</si>
  <si>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</si>
  <si>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</si>
  <si>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</si>
  <si>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</si>
  <si>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</si>
  <si>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</si>
  <si>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</si>
  <si>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</si>
  <si>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</si>
  <si>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</si>
  <si>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</si>
  <si>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</si>
  <si>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</si>
  <si>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</si>
  <si>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</si>
  <si>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</si>
  <si>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</si>
  <si>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</si>
  <si>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</si>
  <si>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</si>
  <si>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</si>
  <si>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</si>
  <si>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</si>
  <si>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</si>
  <si>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</si>
  <si>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</si>
  <si>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</si>
  <si>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</si>
  <si>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</si>
  <si>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</si>
  <si>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</si>
  <si>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</si>
  <si>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</si>
  <si>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</si>
  <si>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</si>
  <si>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</si>
  <si>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</si>
  <si>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</si>
  <si>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</si>
  <si>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</si>
  <si>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</si>
  <si>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</si>
  <si>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</si>
  <si>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</si>
  <si>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</si>
  <si>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</si>
  <si>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</si>
  <si>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</si>
  <si>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</si>
  <si>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</si>
  <si>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</si>
  <si>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</si>
  <si>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</si>
  <si>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</si>
  <si>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</si>
  <si>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</si>
  <si>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</si>
  <si>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</si>
  <si>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</si>
  <si>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</si>
  <si>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</si>
  <si>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</si>
  <si>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</si>
  <si>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</si>
  <si>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</si>
  <si>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</si>
  <si>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</si>
  <si>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</si>
  <si>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</si>
  <si>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</si>
  <si>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</si>
  <si>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</si>
  <si>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</si>
  <si>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</si>
  <si>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</si>
  <si>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</si>
  <si>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</si>
  <si>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</si>
  <si>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</si>
  <si>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</si>
  <si>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</si>
  <si>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</si>
  <si>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</si>
  <si>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</si>
  <si>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</si>
  <si>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</si>
  <si>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</si>
  <si>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</si>
  <si>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</si>
  <si>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</si>
  <si>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</si>
  <si>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</si>
  <si>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</si>
  <si>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</si>
  <si>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</si>
  <si>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</si>
  <si>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</si>
  <si>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</si>
  <si>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</si>
  <si>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</si>
  <si>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</si>
  <si>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</si>
  <si>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</si>
  <si>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</si>
  <si>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</si>
  <si>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</si>
  <si>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</si>
  <si>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</si>
  <si>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</si>
  <si>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</si>
  <si>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</si>
  <si>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</si>
  <si>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</si>
  <si>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</si>
  <si>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</si>
  <si>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</si>
  <si>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</si>
  <si>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</si>
  <si>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</si>
  <si>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</si>
  <si>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</si>
  <si>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</si>
  <si>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</si>
  <si>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</si>
  <si>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</si>
  <si>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</si>
  <si>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</si>
  <si>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</si>
  <si>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</si>
  <si>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</si>
  <si>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</si>
  <si>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</si>
  <si>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</si>
  <si>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</si>
  <si>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</si>
  <si>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</si>
  <si>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</si>
  <si>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</si>
  <si>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</si>
  <si>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</si>
  <si>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</si>
  <si>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</si>
  <si>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</si>
  <si>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</si>
  <si>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</si>
  <si>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</si>
  <si>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</si>
  <si>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</si>
  <si>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</si>
  <si>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</si>
  <si>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</si>
  <si>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</si>
  <si>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</si>
  <si>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</si>
  <si>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</si>
  <si>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</si>
  <si>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</si>
  <si>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</si>
  <si>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</si>
  <si>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</si>
  <si>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</si>
  <si>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</si>
  <si>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</si>
  <si>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</si>
  <si>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</si>
  <si>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</si>
  <si>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</si>
  <si>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</si>
  <si>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</si>
  <si>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</si>
  <si>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</si>
  <si>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</si>
  <si>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</si>
  <si>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</si>
  <si>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</si>
  <si>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</si>
  <si>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</si>
  <si>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</si>
  <si>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</si>
  <si>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</si>
  <si>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</si>
  <si>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</si>
  <si>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</si>
  <si>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</si>
  <si>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</si>
  <si>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</si>
  <si>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</si>
  <si>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</si>
  <si>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</si>
  <si>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</si>
  <si>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</si>
  <si>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</si>
  <si>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</si>
  <si>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</si>
  <si>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</si>
  <si>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</si>
  <si>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</si>
  <si>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</si>
  <si>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</si>
  <si>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</si>
  <si>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</si>
  <si>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</si>
  <si>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</si>
  <si>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</si>
  <si>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</si>
  <si>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</si>
  <si>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</si>
  <si>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</si>
  <si>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</si>
  <si>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</si>
  <si>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</si>
  <si>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</si>
  <si>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</si>
  <si>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</si>
  <si>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</si>
  <si>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</si>
  <si>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</si>
  <si>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</si>
  <si>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</si>
  <si>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</si>
  <si>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</si>
  <si>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</si>
  <si>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</si>
  <si>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</si>
  <si>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</si>
  <si>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</si>
  <si>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</si>
  <si>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</si>
  <si>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</si>
  <si>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</si>
  <si>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</si>
  <si>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</si>
  <si>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</si>
  <si>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</si>
  <si>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</si>
  <si>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</si>
  <si>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</si>
  <si>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</si>
  <si>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</si>
  <si>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15:33:06</t>
  </si>
  <si>
    <t>15:33:06</t>
  </si>
  <si>
    <t>1149</t>
  </si>
  <si>
    <t>_1</t>
  </si>
  <si>
    <t>RECT-4143-20200907-06_33_50</t>
  </si>
  <si>
    <t>RECT-2086-20201211-15_33_07</t>
  </si>
  <si>
    <t>DARK-2087-20201211-15_33_15</t>
  </si>
  <si>
    <t>0: Broadleaf</t>
  </si>
  <si>
    <t>15:33:25</t>
  </si>
  <si>
    <t>1/3</t>
  </si>
  <si>
    <t>20201211 15:34:42</t>
  </si>
  <si>
    <t>15:34:42</t>
  </si>
  <si>
    <t>RECT-2088-20201211-15_34_44</t>
  </si>
  <si>
    <t>DARK-2089-20201211-15_34_51</t>
  </si>
  <si>
    <t>3/3</t>
  </si>
  <si>
    <t>20201211 15:36:27</t>
  </si>
  <si>
    <t>15:36:27</t>
  </si>
  <si>
    <t>RECT-2090-20201211-15_36_29</t>
  </si>
  <si>
    <t>DARK-2091-20201211-15_36_37</t>
  </si>
  <si>
    <t>20201211 15:37:35</t>
  </si>
  <si>
    <t>15:37:35</t>
  </si>
  <si>
    <t>RECT-2092-20201211-15_37_37</t>
  </si>
  <si>
    <t>DARK-2093-20201211-15_37_45</t>
  </si>
  <si>
    <t>20201211 15:38:45</t>
  </si>
  <si>
    <t>15:38:45</t>
  </si>
  <si>
    <t>RECT-2094-20201211-15_38_47</t>
  </si>
  <si>
    <t>DARK-2095-20201211-15_38_54</t>
  </si>
  <si>
    <t>20201211 15:40:26</t>
  </si>
  <si>
    <t>15:40:26</t>
  </si>
  <si>
    <t>RECT-2096-20201211-15_40_28</t>
  </si>
  <si>
    <t>DARK-2097-20201211-15_40_36</t>
  </si>
  <si>
    <t>20201211 15:41:53</t>
  </si>
  <si>
    <t>15:41:53</t>
  </si>
  <si>
    <t>RECT-2098-20201211-15_41_55</t>
  </si>
  <si>
    <t>DARK-2099-20201211-15_42_03</t>
  </si>
  <si>
    <t>20201211 15:43:28</t>
  </si>
  <si>
    <t>15:43:28</t>
  </si>
  <si>
    <t>RECT-2100-20201211-15_43_30</t>
  </si>
  <si>
    <t>DARK-2101-20201211-15_43_38</t>
  </si>
  <si>
    <t>15:43:55</t>
  </si>
  <si>
    <t>20201211 15:45:46</t>
  </si>
  <si>
    <t>15:45:46</t>
  </si>
  <si>
    <t>RECT-2102-20201211-15_45_48</t>
  </si>
  <si>
    <t>DARK-2103-20201211-15_45_56</t>
  </si>
  <si>
    <t>20201211 15:47:40</t>
  </si>
  <si>
    <t>15:47:40</t>
  </si>
  <si>
    <t>RECT-2104-20201211-15_47_42</t>
  </si>
  <si>
    <t>DARK-2105-20201211-15_47_50</t>
  </si>
  <si>
    <t>20201211 15:49:41</t>
  </si>
  <si>
    <t>15:49:41</t>
  </si>
  <si>
    <t>RECT-2106-20201211-15_49_42</t>
  </si>
  <si>
    <t>DARK-2107-20201211-15_49_50</t>
  </si>
  <si>
    <t>20201211 15:51:34</t>
  </si>
  <si>
    <t>15:51:34</t>
  </si>
  <si>
    <t>RECT-2108-20201211-15_51_36</t>
  </si>
  <si>
    <t>DARK-2109-20201211-15_51_44</t>
  </si>
  <si>
    <t>20201211 15:53:35</t>
  </si>
  <si>
    <t>15:53:35</t>
  </si>
  <si>
    <t>RECT-2110-20201211-15_53_36</t>
  </si>
  <si>
    <t>DARK-2111-20201211-15_53_44</t>
  </si>
  <si>
    <t>0/3</t>
  </si>
  <si>
    <t>20201211 15:55:35</t>
  </si>
  <si>
    <t>15:55:35</t>
  </si>
  <si>
    <t>RECT-2112-20201211-15_55_37</t>
  </si>
  <si>
    <t>DARK-2113-20201211-15_55_45</t>
  </si>
  <si>
    <t>15:56:01</t>
  </si>
  <si>
    <t>20201211 15:58:02</t>
  </si>
  <si>
    <t>15:58:02</t>
  </si>
  <si>
    <t>RECT-2114-20201211-15_58_04</t>
  </si>
  <si>
    <t>DARK-2115-20201211-15_58_12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</si>
</sst>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1607722386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1607722378.25</v>
      </c>
      <c r="I17">
        <f t="shared" ref="I17:I31" si="0">(J17)/1000</f>
        <v>9.3592431306893306E-4</v>
      </c>
      <c r="J17">
        <f t="shared" ref="J17:J31" si="1">1000*CA17*AH17*(BW17-BX17)/(100*BP17*(1000-AH17*BW17))</f>
        <v>0.93592431306893309</v>
      </c>
      <c r="K17">
        <f t="shared" ref="K17:K31" si="2">CA17*AH17*(BV17-BU17*(1000-AH17*BX17)/(1000-AH17*BW17))/(100*BP17)</f>
        <v>7.4570786757540537</v>
      </c>
      <c r="L17">
        <f t="shared" ref="L17:L31" si="3">BU17 - IF(AH17&gt;1, K17*BP17*100/(AJ17*CI17), 0)</f>
        <v>401.58043333333302</v>
      </c>
      <c r="M17">
        <f t="shared" ref="M17:M31" si="4">((S17-I17/2)*L17-K17)/(S17+I17/2)</f>
        <v>160.01845295602834</v>
      </c>
      <c r="N17">
        <f t="shared" ref="N17:N31" si="5">M17*(CB17+CC17)/1000</f>
        <v>16.328209636246623</v>
      </c>
      <c r="O17">
        <f t="shared" ref="O17:O31" si="6">(BU17 - IF(AH17&gt;1, K17*BP17*100/(AJ17*CI17), 0))*(CB17+CC17)/1000</f>
        <v>40.977083456014</v>
      </c>
      <c r="P17">
        <f t="shared" ref="P17:P31" si="7">2/((1/R17-1/Q17)+SIGN(R17)*SQRT((1/R17-1/Q17)*(1/R17-1/Q17) + 4*BQ17/((BQ17+1)*(BQ17+1))*(2*1/R17*1/Q17-1/Q17*1/Q17)))</f>
        <v>5.1556009188520331E-2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2.9634304819916486</v>
      </c>
      <c r="R17">
        <f t="shared" ref="R17:R31" si="9">I17*(1000-(1000*0.61365*EXP(17.502*V17/(240.97+V17))/(CB17+CC17)+BW17)/2)/(1000*0.61365*EXP(17.502*V17/(240.97+V17))/(CB17+CC17)-BW17)</f>
        <v>5.1062853813483598E-2</v>
      </c>
      <c r="S17">
        <f t="shared" ref="S17:S31" si="10">1/((BQ17+1)/(P17/1.6)+1/(Q17/1.37)) + BQ17/((BQ17+1)/(P17/1.6) + BQ17/(Q17/1.37))</f>
        <v>3.1958198428541612E-2</v>
      </c>
      <c r="T17">
        <f t="shared" ref="T17:T31" si="11">(BM17*BO17)</f>
        <v>231.29068845700817</v>
      </c>
      <c r="U17">
        <f t="shared" ref="U17:U31" si="12">(CD17+(T17+2*0.95*0.0000000567*(((CD17+$B$7)+273)^4-(CD17+273)^4)-44100*I17)/(1.84*29.3*Q17+8*0.95*0.0000000567*(CD17+273)^3))</f>
        <v>29.099257061712567</v>
      </c>
      <c r="V17">
        <f t="shared" ref="V17:V31" si="13">($C$7*CE17+$D$7*CF17+$E$7*U17)</f>
        <v>28.584890000000001</v>
      </c>
      <c r="W17">
        <f t="shared" ref="W17:W31" si="14">0.61365*EXP(17.502*V17/(240.97+V17))</f>
        <v>3.9261733845417286</v>
      </c>
      <c r="X17">
        <f t="shared" ref="X17:X31" si="15">(Y17/Z17*100)</f>
        <v>55.662269904235082</v>
      </c>
      <c r="Y17">
        <f t="shared" ref="Y17:Y31" si="16">BW17*(CB17+CC17)/1000</f>
        <v>2.1112334957567978</v>
      </c>
      <c r="Z17">
        <f t="shared" ref="Z17:Z31" si="17">0.61365*EXP(17.502*CD17/(240.97+CD17))</f>
        <v>3.7929346025397424</v>
      </c>
      <c r="AA17">
        <f t="shared" ref="AA17:AA31" si="18">(W17-BW17*(CB17+CC17)/1000)</f>
        <v>1.8149398887849308</v>
      </c>
      <c r="AB17">
        <f t="shared" ref="AB17:AB31" si="19">(-I17*44100)</f>
        <v>-41.274262206339948</v>
      </c>
      <c r="AC17">
        <f t="shared" ref="AC17:AC31" si="20">2*29.3*Q17*0.92*(CD17-V17)</f>
        <v>-94.820742018345769</v>
      </c>
      <c r="AD17">
        <f t="shared" ref="AD17:AD31" si="21">2*0.95*0.0000000567*(((CD17+$B$7)+273)^4-(V17+273)^4)</f>
        <v>-6.9946556147673737</v>
      </c>
      <c r="AE17">
        <f t="shared" ref="AE17:AE31" si="22">T17+AD17+AB17+AC17</f>
        <v>88.201028617555082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53727.583420959338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15404.9</v>
      </c>
      <c r="AS17">
        <v>926.44834615384605</v>
      </c>
      <c r="AT17">
        <v>1111.1500000000001</v>
      </c>
      <c r="AU17">
        <f t="shared" ref="AU17:AU31" si="27">1-AS17/AT17</f>
        <v>0.16622567056306892</v>
      </c>
      <c r="AV17">
        <v>0.5</v>
      </c>
      <c r="AW17">
        <f t="shared" ref="AW17:AW31" si="28">BM17</f>
        <v>1180.1835915544243</v>
      </c>
      <c r="AX17">
        <f t="shared" ref="AX17:AX31" si="29">K17</f>
        <v>7.4570786757540537</v>
      </c>
      <c r="AY17">
        <f t="shared" ref="AY17:AY31" si="30">AU17*AV17*AW17</f>
        <v>98.088404446832612</v>
      </c>
      <c r="AZ17">
        <f t="shared" ref="AZ17:AZ31" si="31">(AX17-AP17)/AW17</f>
        <v>6.808115460229012E-3</v>
      </c>
      <c r="BA17">
        <f t="shared" ref="BA17:BA31" si="32">(AN17-AT17)/AT17</f>
        <v>1.9357692480763171</v>
      </c>
      <c r="BB17" t="s">
        <v>295</v>
      </c>
      <c r="BC17">
        <v>926.44834615384605</v>
      </c>
      <c r="BD17">
        <v>682.25</v>
      </c>
      <c r="BE17">
        <f t="shared" ref="BE17:BE31" si="33">1-BD17/AT17</f>
        <v>0.38599649012284576</v>
      </c>
      <c r="BF17">
        <f t="shared" ref="BF17:BF31" si="34">(AT17-BC17)/(AT17-BD17)</f>
        <v>0.43064036802553979</v>
      </c>
      <c r="BG17">
        <f t="shared" ref="BG17:BG31" si="35">(AN17-AT17)/(AN17-BD17)</f>
        <v>0.83374873538178873</v>
      </c>
      <c r="BH17">
        <f t="shared" ref="BH17:BH31" si="36">(AT17-BC17)/(AT17-AM17)</f>
        <v>0.46680369380315945</v>
      </c>
      <c r="BI17">
        <f t="shared" ref="BI17:BI31" si="37">(AN17-AT17)/(AN17-AM17)</f>
        <v>0.84462711110788902</v>
      </c>
      <c r="BJ17">
        <f t="shared" ref="BJ17:BJ31" si="38">(BF17*BD17/BC17)</f>
        <v>0.31712981334054363</v>
      </c>
      <c r="BK17">
        <f t="shared" ref="BK17:BK31" si="39">(1-BJ17)</f>
        <v>0.68287018665945642</v>
      </c>
      <c r="BL17">
        <f t="shared" ref="BL17:BL31" si="40">$B$11*CJ17+$C$11*CK17+$F$11*CL17*(1-CO17)</f>
        <v>1399.99833333333</v>
      </c>
      <c r="BM17">
        <f t="shared" ref="BM17:BM31" si="41">BL17*BN17</f>
        <v>1180.1835915544243</v>
      </c>
      <c r="BN17">
        <f t="shared" ref="BN17:BN31" si="42">($B$11*$D$9+$C$11*$D$9+$F$11*((CY17+CQ17)/MAX(CY17+CQ17+CZ17, 0.1)*$I$9+CZ17/MAX(CY17+CQ17+CZ17, 0.1)*$J$9))/($B$11+$C$11+$F$11)</f>
        <v>0.84298928324040423</v>
      </c>
      <c r="BO17">
        <f t="shared" ref="BO17:BO31" si="43">($B$11*$K$9+$C$11*$K$9+$F$11*((CY17+CQ17)/MAX(CY17+CQ17+CZ17, 0.1)*$P$9+CZ17/MAX(CY17+CQ17+CZ17, 0.1)*$Q$9))/($B$11+$C$11+$F$11)</f>
        <v>0.19597856648080858</v>
      </c>
      <c r="BP17">
        <v>6</v>
      </c>
      <c r="BQ17">
        <v>0.5</v>
      </c>
      <c r="BR17" t="s">
        <v>296</v>
      </c>
      <c r="BS17">
        <v>2</v>
      </c>
      <c r="BT17">
        <v>1607722378.25</v>
      </c>
      <c r="BU17">
        <v>401.58043333333302</v>
      </c>
      <c r="BV17">
        <v>410.97796666666699</v>
      </c>
      <c r="BW17">
        <v>20.690346666666699</v>
      </c>
      <c r="BX17">
        <v>19.590706666666701</v>
      </c>
      <c r="BY17">
        <v>400.95843333333301</v>
      </c>
      <c r="BZ17">
        <v>20.428346666666702</v>
      </c>
      <c r="CA17">
        <v>500.10533333333302</v>
      </c>
      <c r="CB17">
        <v>101.9396</v>
      </c>
      <c r="CC17">
        <v>9.9941906666666705E-2</v>
      </c>
      <c r="CD17">
        <v>27.991386666666699</v>
      </c>
      <c r="CE17">
        <v>28.584890000000001</v>
      </c>
      <c r="CF17">
        <v>999.9</v>
      </c>
      <c r="CG17">
        <v>0</v>
      </c>
      <c r="CH17">
        <v>0</v>
      </c>
      <c r="CI17">
        <v>10000.455666666699</v>
      </c>
      <c r="CJ17">
        <v>0</v>
      </c>
      <c r="CK17">
        <v>216.72773333333299</v>
      </c>
      <c r="CL17">
        <v>1399.99833333333</v>
      </c>
      <c r="CM17">
        <v>0.89999949999999995</v>
      </c>
      <c r="CN17">
        <v>0.100000586666667</v>
      </c>
      <c r="CO17">
        <v>0</v>
      </c>
      <c r="CP17">
        <v>926.61096666666697</v>
      </c>
      <c r="CQ17">
        <v>4.9994800000000001</v>
      </c>
      <c r="CR17">
        <v>13105.4533333333</v>
      </c>
      <c r="CS17">
        <v>11417.553333333301</v>
      </c>
      <c r="CT17">
        <v>47.803733333333298</v>
      </c>
      <c r="CU17">
        <v>49.375</v>
      </c>
      <c r="CV17">
        <v>48.820399999999999</v>
      </c>
      <c r="CW17">
        <v>48.936999999999998</v>
      </c>
      <c r="CX17">
        <v>49.712200000000003</v>
      </c>
      <c r="CY17">
        <v>1255.49866666667</v>
      </c>
      <c r="CZ17">
        <v>139.499666666667</v>
      </c>
      <c r="DA17">
        <v>0</v>
      </c>
      <c r="DB17">
        <v>1253.7000000476801</v>
      </c>
      <c r="DC17">
        <v>0</v>
      </c>
      <c r="DD17">
        <v>926.44834615384605</v>
      </c>
      <c r="DE17">
        <v>-105.39388032803301</v>
      </c>
      <c r="DF17">
        <v>-1480.4376067508999</v>
      </c>
      <c r="DG17">
        <v>13103.223076923099</v>
      </c>
      <c r="DH17">
        <v>15</v>
      </c>
      <c r="DI17">
        <v>1607722405</v>
      </c>
      <c r="DJ17" t="s">
        <v>297</v>
      </c>
      <c r="DK17">
        <v>1607722405</v>
      </c>
      <c r="DL17">
        <v>1607722405</v>
      </c>
      <c r="DM17">
        <v>16</v>
      </c>
      <c r="DN17">
        <v>-0.35699999999999998</v>
      </c>
      <c r="DO17">
        <v>-8.0000000000000002E-3</v>
      </c>
      <c r="DP17">
        <v>0.622</v>
      </c>
      <c r="DQ17">
        <v>0.26200000000000001</v>
      </c>
      <c r="DR17">
        <v>410</v>
      </c>
      <c r="DS17">
        <v>20</v>
      </c>
      <c r="DT17">
        <v>0.24</v>
      </c>
      <c r="DU17">
        <v>7.0000000000000007E-2</v>
      </c>
      <c r="DV17">
        <v>7.1103807795412504</v>
      </c>
      <c r="DW17">
        <v>1.73077634388188</v>
      </c>
      <c r="DX17">
        <v>0.13201447327525101</v>
      </c>
      <c r="DY17">
        <v>0</v>
      </c>
      <c r="DZ17">
        <v>-9.0340389999999999</v>
      </c>
      <c r="EA17">
        <v>-1.96933561735262</v>
      </c>
      <c r="EB17">
        <v>0.14437866290533799</v>
      </c>
      <c r="EC17">
        <v>0</v>
      </c>
      <c r="ED17">
        <v>1.15399733333333</v>
      </c>
      <c r="EE17">
        <v>0.123059399332591</v>
      </c>
      <c r="EF17">
        <v>1.03078678472105E-2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0.622</v>
      </c>
      <c r="EN17">
        <v>0.26200000000000001</v>
      </c>
      <c r="EO17">
        <v>1.1536174288672401</v>
      </c>
      <c r="EP17">
        <v>-1.6043650578588901E-5</v>
      </c>
      <c r="EQ17">
        <v>-1.15305589960158E-6</v>
      </c>
      <c r="ER17">
        <v>3.6581349982770798E-10</v>
      </c>
      <c r="ES17">
        <v>-5.6673126047013501E-2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20.5</v>
      </c>
      <c r="FB17">
        <v>20.6</v>
      </c>
      <c r="FC17">
        <v>2</v>
      </c>
      <c r="FD17">
        <v>508.35399999999998</v>
      </c>
      <c r="FE17">
        <v>483.233</v>
      </c>
      <c r="FF17">
        <v>24.0855</v>
      </c>
      <c r="FG17">
        <v>32.586599999999997</v>
      </c>
      <c r="FH17">
        <v>30.0001</v>
      </c>
      <c r="FI17">
        <v>32.590600000000002</v>
      </c>
      <c r="FJ17">
        <v>32.627000000000002</v>
      </c>
      <c r="FK17">
        <v>19.435700000000001</v>
      </c>
      <c r="FL17">
        <v>16.227599999999999</v>
      </c>
      <c r="FM17">
        <v>39.0946</v>
      </c>
      <c r="FN17">
        <v>24.088100000000001</v>
      </c>
      <c r="FO17">
        <v>410.33100000000002</v>
      </c>
      <c r="FP17">
        <v>19.4741</v>
      </c>
      <c r="FQ17">
        <v>98.141800000000003</v>
      </c>
      <c r="FR17">
        <v>102.127</v>
      </c>
    </row>
    <row r="18" spans="1:174" x14ac:dyDescent="0.25">
      <c r="A18">
        <v>2</v>
      </c>
      <c r="B18">
        <v>1607722482.5</v>
      </c>
      <c r="C18">
        <v>96.5</v>
      </c>
      <c r="D18" t="s">
        <v>299</v>
      </c>
      <c r="E18" t="s">
        <v>300</v>
      </c>
      <c r="F18" t="s">
        <v>291</v>
      </c>
      <c r="G18" t="s">
        <v>292</v>
      </c>
      <c r="H18">
        <v>1607722474.75</v>
      </c>
      <c r="I18">
        <f t="shared" si="0"/>
        <v>8.7303639670363239E-4</v>
      </c>
      <c r="J18">
        <f t="shared" si="1"/>
        <v>0.87303639670363242</v>
      </c>
      <c r="K18">
        <f t="shared" si="2"/>
        <v>0.18166149914927815</v>
      </c>
      <c r="L18">
        <f t="shared" si="3"/>
        <v>46.088756666666697</v>
      </c>
      <c r="M18">
        <f t="shared" si="4"/>
        <v>38.756796068805329</v>
      </c>
      <c r="N18">
        <f t="shared" si="5"/>
        <v>3.9547404394334964</v>
      </c>
      <c r="O18">
        <f t="shared" si="6"/>
        <v>4.7028931253577522</v>
      </c>
      <c r="P18">
        <f t="shared" si="7"/>
        <v>4.8093243872739139E-2</v>
      </c>
      <c r="Q18">
        <f t="shared" si="8"/>
        <v>2.9622621310169537</v>
      </c>
      <c r="R18">
        <f t="shared" si="9"/>
        <v>4.7663644061440767E-2</v>
      </c>
      <c r="S18">
        <f t="shared" si="10"/>
        <v>2.982805540871588E-2</v>
      </c>
      <c r="T18">
        <f t="shared" si="11"/>
        <v>231.29137594635338</v>
      </c>
      <c r="U18">
        <f t="shared" si="12"/>
        <v>29.109075652439142</v>
      </c>
      <c r="V18">
        <f t="shared" si="13"/>
        <v>28.685639999999999</v>
      </c>
      <c r="W18">
        <f t="shared" si="14"/>
        <v>3.9491919612567532</v>
      </c>
      <c r="X18">
        <f t="shared" si="15"/>
        <v>56.334722610549527</v>
      </c>
      <c r="Y18">
        <f t="shared" si="16"/>
        <v>2.135895561171862</v>
      </c>
      <c r="Z18">
        <f t="shared" si="17"/>
        <v>3.7914370785805263</v>
      </c>
      <c r="AA18">
        <f t="shared" si="18"/>
        <v>1.8132964000848912</v>
      </c>
      <c r="AB18">
        <f t="shared" si="19"/>
        <v>-38.500905094630191</v>
      </c>
      <c r="AC18">
        <f t="shared" si="20"/>
        <v>-111.95499338720968</v>
      </c>
      <c r="AD18">
        <f t="shared" si="21"/>
        <v>-8.2657270227510473</v>
      </c>
      <c r="AE18">
        <f t="shared" si="22"/>
        <v>72.56975044176248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53694.685022695659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15401.2</v>
      </c>
      <c r="AS18">
        <v>749.99726923076901</v>
      </c>
      <c r="AT18">
        <v>865.63</v>
      </c>
      <c r="AU18">
        <f t="shared" si="27"/>
        <v>0.13358216647901644</v>
      </c>
      <c r="AV18">
        <v>0.5</v>
      </c>
      <c r="AW18">
        <f t="shared" si="28"/>
        <v>1180.1889915543456</v>
      </c>
      <c r="AX18">
        <f t="shared" si="29"/>
        <v>0.18166149914927815</v>
      </c>
      <c r="AY18">
        <f t="shared" si="30"/>
        <v>78.82610117325757</v>
      </c>
      <c r="AZ18">
        <f t="shared" si="31"/>
        <v>6.4346387265088443E-4</v>
      </c>
      <c r="BA18">
        <f t="shared" si="32"/>
        <v>2.7684461028383951</v>
      </c>
      <c r="BB18" t="s">
        <v>302</v>
      </c>
      <c r="BC18">
        <v>749.99726923076901</v>
      </c>
      <c r="BD18">
        <v>602.79</v>
      </c>
      <c r="BE18">
        <f t="shared" si="33"/>
        <v>0.30364012337834878</v>
      </c>
      <c r="BF18">
        <f t="shared" si="34"/>
        <v>0.43993581939290433</v>
      </c>
      <c r="BG18">
        <f t="shared" si="35"/>
        <v>0.90116158824347847</v>
      </c>
      <c r="BH18">
        <f t="shared" si="36"/>
        <v>0.7700989759168857</v>
      </c>
      <c r="BI18">
        <f t="shared" si="37"/>
        <v>0.94103789542872185</v>
      </c>
      <c r="BJ18">
        <f t="shared" si="38"/>
        <v>0.35358650417999321</v>
      </c>
      <c r="BK18">
        <f t="shared" si="39"/>
        <v>0.64641349582000673</v>
      </c>
      <c r="BL18">
        <f t="shared" si="40"/>
        <v>1400.0050000000001</v>
      </c>
      <c r="BM18">
        <f t="shared" si="41"/>
        <v>1180.1889915543456</v>
      </c>
      <c r="BN18">
        <f t="shared" si="42"/>
        <v>0.84298912614908206</v>
      </c>
      <c r="BO18">
        <f t="shared" si="43"/>
        <v>0.19597825229816407</v>
      </c>
      <c r="BP18">
        <v>6</v>
      </c>
      <c r="BQ18">
        <v>0.5</v>
      </c>
      <c r="BR18" t="s">
        <v>296</v>
      </c>
      <c r="BS18">
        <v>2</v>
      </c>
      <c r="BT18">
        <v>1607722474.75</v>
      </c>
      <c r="BU18">
        <v>46.088756666666697</v>
      </c>
      <c r="BV18">
        <v>46.354973333333298</v>
      </c>
      <c r="BW18">
        <v>20.93196</v>
      </c>
      <c r="BX18">
        <v>19.906483333333298</v>
      </c>
      <c r="BY18">
        <v>45.294960000000003</v>
      </c>
      <c r="BZ18">
        <v>20.615966666666701</v>
      </c>
      <c r="CA18">
        <v>500.11593333333298</v>
      </c>
      <c r="CB18">
        <v>101.93989999999999</v>
      </c>
      <c r="CC18">
        <v>0.100021783333333</v>
      </c>
      <c r="CD18">
        <v>27.9846133333333</v>
      </c>
      <c r="CE18">
        <v>28.685639999999999</v>
      </c>
      <c r="CF18">
        <v>999.9</v>
      </c>
      <c r="CG18">
        <v>0</v>
      </c>
      <c r="CH18">
        <v>0</v>
      </c>
      <c r="CI18">
        <v>9993.8066666666691</v>
      </c>
      <c r="CJ18">
        <v>0</v>
      </c>
      <c r="CK18">
        <v>214.505</v>
      </c>
      <c r="CL18">
        <v>1400.0050000000001</v>
      </c>
      <c r="CM18">
        <v>0.90000486666666701</v>
      </c>
      <c r="CN18">
        <v>9.9994903333333301E-2</v>
      </c>
      <c r="CO18">
        <v>0</v>
      </c>
      <c r="CP18">
        <v>750.08086666666702</v>
      </c>
      <c r="CQ18">
        <v>4.9994800000000001</v>
      </c>
      <c r="CR18">
        <v>10619.9766666667</v>
      </c>
      <c r="CS18">
        <v>11417.66</v>
      </c>
      <c r="CT18">
        <v>47.8832666666667</v>
      </c>
      <c r="CU18">
        <v>49.385300000000001</v>
      </c>
      <c r="CV18">
        <v>48.887333333333302</v>
      </c>
      <c r="CW18">
        <v>48.947499999999998</v>
      </c>
      <c r="CX18">
        <v>49.785133333333299</v>
      </c>
      <c r="CY18">
        <v>1255.5119999999999</v>
      </c>
      <c r="CZ18">
        <v>139.49299999999999</v>
      </c>
      <c r="DA18">
        <v>0</v>
      </c>
      <c r="DB18">
        <v>95.600000143051105</v>
      </c>
      <c r="DC18">
        <v>0</v>
      </c>
      <c r="DD18">
        <v>749.99726923076901</v>
      </c>
      <c r="DE18">
        <v>-49.246051275011403</v>
      </c>
      <c r="DF18">
        <v>-680.50598287380399</v>
      </c>
      <c r="DG18">
        <v>10618.992307692301</v>
      </c>
      <c r="DH18">
        <v>15</v>
      </c>
      <c r="DI18">
        <v>1607722405</v>
      </c>
      <c r="DJ18" t="s">
        <v>297</v>
      </c>
      <c r="DK18">
        <v>1607722405</v>
      </c>
      <c r="DL18">
        <v>1607722405</v>
      </c>
      <c r="DM18">
        <v>16</v>
      </c>
      <c r="DN18">
        <v>-0.35699999999999998</v>
      </c>
      <c r="DO18">
        <v>-8.0000000000000002E-3</v>
      </c>
      <c r="DP18">
        <v>0.622</v>
      </c>
      <c r="DQ18">
        <v>0.26200000000000001</v>
      </c>
      <c r="DR18">
        <v>410</v>
      </c>
      <c r="DS18">
        <v>20</v>
      </c>
      <c r="DT18">
        <v>0.24</v>
      </c>
      <c r="DU18">
        <v>7.0000000000000007E-2</v>
      </c>
      <c r="DV18">
        <v>0.179530790912628</v>
      </c>
      <c r="DW18">
        <v>0.216915780419978</v>
      </c>
      <c r="DX18">
        <v>0.10812152558232201</v>
      </c>
      <c r="DY18">
        <v>1</v>
      </c>
      <c r="DZ18">
        <v>-0.266367985333333</v>
      </c>
      <c r="EA18">
        <v>0.17135975012235799</v>
      </c>
      <c r="EB18">
        <v>0.12274900708108299</v>
      </c>
      <c r="EC18">
        <v>1</v>
      </c>
      <c r="ED18">
        <v>1.0253182333333299</v>
      </c>
      <c r="EE18">
        <v>8.2688943270313401E-3</v>
      </c>
      <c r="EF18">
        <v>1.5991465552357101E-2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0.79400000000000004</v>
      </c>
      <c r="EN18">
        <v>0.31840000000000002</v>
      </c>
      <c r="EO18">
        <v>0.796857671985163</v>
      </c>
      <c r="EP18">
        <v>-1.6043650578588901E-5</v>
      </c>
      <c r="EQ18">
        <v>-1.15305589960158E-6</v>
      </c>
      <c r="ER18">
        <v>3.6581349982770798E-10</v>
      </c>
      <c r="ES18">
        <v>-6.5002353324099496E-2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508.22399999999999</v>
      </c>
      <c r="FE18">
        <v>482.99900000000002</v>
      </c>
      <c r="FF18">
        <v>24.077300000000001</v>
      </c>
      <c r="FG18">
        <v>32.603999999999999</v>
      </c>
      <c r="FH18">
        <v>30</v>
      </c>
      <c r="FI18">
        <v>32.607900000000001</v>
      </c>
      <c r="FJ18">
        <v>32.643799999999999</v>
      </c>
      <c r="FK18">
        <v>4.9934000000000003</v>
      </c>
      <c r="FL18">
        <v>15.3794</v>
      </c>
      <c r="FM18">
        <v>40.948399999999999</v>
      </c>
      <c r="FN18">
        <v>24.084900000000001</v>
      </c>
      <c r="FO18">
        <v>47.837899999999998</v>
      </c>
      <c r="FP18">
        <v>19.945399999999999</v>
      </c>
      <c r="FQ18">
        <v>98.1387</v>
      </c>
      <c r="FR18">
        <v>102.12</v>
      </c>
    </row>
    <row r="19" spans="1:174" x14ac:dyDescent="0.25">
      <c r="A19">
        <v>3</v>
      </c>
      <c r="B19">
        <v>1607722587.5</v>
      </c>
      <c r="C19">
        <v>201.5</v>
      </c>
      <c r="D19" t="s">
        <v>304</v>
      </c>
      <c r="E19" t="s">
        <v>305</v>
      </c>
      <c r="F19" t="s">
        <v>291</v>
      </c>
      <c r="G19" t="s">
        <v>292</v>
      </c>
      <c r="H19">
        <v>1607722579.75</v>
      </c>
      <c r="I19">
        <f t="shared" si="0"/>
        <v>1.1944080406238926E-3</v>
      </c>
      <c r="J19">
        <f t="shared" si="1"/>
        <v>1.1944080406238926</v>
      </c>
      <c r="K19">
        <f t="shared" si="2"/>
        <v>0.19557125899140401</v>
      </c>
      <c r="L19">
        <f t="shared" si="3"/>
        <v>79.823813333333305</v>
      </c>
      <c r="M19">
        <f t="shared" si="4"/>
        <v>72.858885967854178</v>
      </c>
      <c r="N19">
        <f t="shared" si="5"/>
        <v>7.43450120647858</v>
      </c>
      <c r="O19">
        <f t="shared" si="6"/>
        <v>8.145200529064109</v>
      </c>
      <c r="P19">
        <f t="shared" si="7"/>
        <v>6.6577140603614082E-2</v>
      </c>
      <c r="Q19">
        <f t="shared" si="8"/>
        <v>2.963768331950158</v>
      </c>
      <c r="R19">
        <f t="shared" si="9"/>
        <v>6.5757312286712541E-2</v>
      </c>
      <c r="S19">
        <f t="shared" si="10"/>
        <v>4.117113729963888E-2</v>
      </c>
      <c r="T19">
        <f t="shared" si="11"/>
        <v>231.2885604227678</v>
      </c>
      <c r="U19">
        <f t="shared" si="12"/>
        <v>29.028365719636668</v>
      </c>
      <c r="V19">
        <f t="shared" si="13"/>
        <v>28.718453333333301</v>
      </c>
      <c r="W19">
        <f t="shared" si="14"/>
        <v>3.9567142617555033</v>
      </c>
      <c r="X19">
        <f t="shared" si="15"/>
        <v>56.931117892483321</v>
      </c>
      <c r="Y19">
        <f t="shared" si="16"/>
        <v>2.1588175379563106</v>
      </c>
      <c r="Z19">
        <f t="shared" si="17"/>
        <v>3.7919816400467026</v>
      </c>
      <c r="AA19">
        <f t="shared" si="18"/>
        <v>1.7978967237991927</v>
      </c>
      <c r="AB19">
        <f t="shared" si="19"/>
        <v>-52.673394591513663</v>
      </c>
      <c r="AC19">
        <f t="shared" si="20"/>
        <v>-116.8613226549634</v>
      </c>
      <c r="AD19">
        <f t="shared" si="21"/>
        <v>-8.6250959143862271</v>
      </c>
      <c r="AE19">
        <f t="shared" si="22"/>
        <v>53.128747261904493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53738.22196406802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15399.9</v>
      </c>
      <c r="AS19">
        <v>698.15516000000002</v>
      </c>
      <c r="AT19">
        <v>811.4</v>
      </c>
      <c r="AU19">
        <f t="shared" si="27"/>
        <v>0.13956721715553355</v>
      </c>
      <c r="AV19">
        <v>0.5</v>
      </c>
      <c r="AW19">
        <f t="shared" si="28"/>
        <v>1180.1693705928435</v>
      </c>
      <c r="AX19">
        <f t="shared" si="29"/>
        <v>0.19557125899140401</v>
      </c>
      <c r="AY19">
        <f t="shared" si="30"/>
        <v>82.35647741292037</v>
      </c>
      <c r="AZ19">
        <f t="shared" si="31"/>
        <v>6.5526081092848556E-4</v>
      </c>
      <c r="BA19">
        <f t="shared" si="32"/>
        <v>3.0203105743159968</v>
      </c>
      <c r="BB19" t="s">
        <v>307</v>
      </c>
      <c r="BC19">
        <v>698.15516000000002</v>
      </c>
      <c r="BD19">
        <v>561.69000000000005</v>
      </c>
      <c r="BE19">
        <f t="shared" si="33"/>
        <v>0.30775203352230707</v>
      </c>
      <c r="BF19">
        <f t="shared" si="34"/>
        <v>0.45350542629450158</v>
      </c>
      <c r="BG19">
        <f t="shared" si="35"/>
        <v>0.90752817185665768</v>
      </c>
      <c r="BH19">
        <f t="shared" si="36"/>
        <v>1.1805797273456278</v>
      </c>
      <c r="BI19">
        <f t="shared" si="37"/>
        <v>0.96233292977915674</v>
      </c>
      <c r="BJ19">
        <f t="shared" si="38"/>
        <v>0.36486081818167554</v>
      </c>
      <c r="BK19">
        <f t="shared" si="39"/>
        <v>0.63513918181832452</v>
      </c>
      <c r="BL19">
        <f t="shared" si="40"/>
        <v>1399.981</v>
      </c>
      <c r="BM19">
        <f t="shared" si="41"/>
        <v>1180.1693705928435</v>
      </c>
      <c r="BN19">
        <f t="shared" si="42"/>
        <v>0.84298956242466405</v>
      </c>
      <c r="BO19">
        <f t="shared" si="43"/>
        <v>0.19597912484932806</v>
      </c>
      <c r="BP19">
        <v>6</v>
      </c>
      <c r="BQ19">
        <v>0.5</v>
      </c>
      <c r="BR19" t="s">
        <v>296</v>
      </c>
      <c r="BS19">
        <v>2</v>
      </c>
      <c r="BT19">
        <v>1607722579.75</v>
      </c>
      <c r="BU19">
        <v>79.823813333333305</v>
      </c>
      <c r="BV19">
        <v>80.172833333333301</v>
      </c>
      <c r="BW19">
        <v>21.156636666666699</v>
      </c>
      <c r="BX19">
        <v>19.753976666666698</v>
      </c>
      <c r="BY19">
        <v>79.035246666666694</v>
      </c>
      <c r="BZ19">
        <v>20.831406666666702</v>
      </c>
      <c r="CA19">
        <v>500.10910000000001</v>
      </c>
      <c r="CB19">
        <v>101.939733333333</v>
      </c>
      <c r="CC19">
        <v>9.9998783333333299E-2</v>
      </c>
      <c r="CD19">
        <v>27.987076666666699</v>
      </c>
      <c r="CE19">
        <v>28.718453333333301</v>
      </c>
      <c r="CF19">
        <v>999.9</v>
      </c>
      <c r="CG19">
        <v>0</v>
      </c>
      <c r="CH19">
        <v>0</v>
      </c>
      <c r="CI19">
        <v>10002.357333333301</v>
      </c>
      <c r="CJ19">
        <v>0</v>
      </c>
      <c r="CK19">
        <v>217.20466666666701</v>
      </c>
      <c r="CL19">
        <v>1399.981</v>
      </c>
      <c r="CM19">
        <v>0.89999086666666706</v>
      </c>
      <c r="CN19">
        <v>0.10000911666666699</v>
      </c>
      <c r="CO19">
        <v>0</v>
      </c>
      <c r="CP19">
        <v>698.38063333333298</v>
      </c>
      <c r="CQ19">
        <v>4.9994800000000001</v>
      </c>
      <c r="CR19">
        <v>9895.0249999999996</v>
      </c>
      <c r="CS19">
        <v>11417.403333333301</v>
      </c>
      <c r="CT19">
        <v>47.9664</v>
      </c>
      <c r="CU19">
        <v>49.4412666666666</v>
      </c>
      <c r="CV19">
        <v>48.966466666666697</v>
      </c>
      <c r="CW19">
        <v>48.995733333333298</v>
      </c>
      <c r="CX19">
        <v>49.874733333333303</v>
      </c>
      <c r="CY19">
        <v>1255.4733333333299</v>
      </c>
      <c r="CZ19">
        <v>139.511333333333</v>
      </c>
      <c r="DA19">
        <v>0</v>
      </c>
      <c r="DB19">
        <v>104.59999990463299</v>
      </c>
      <c r="DC19">
        <v>0</v>
      </c>
      <c r="DD19">
        <v>698.15516000000002</v>
      </c>
      <c r="DE19">
        <v>-17.356307722643901</v>
      </c>
      <c r="DF19">
        <v>-233.999231156158</v>
      </c>
      <c r="DG19">
        <v>9891.9164000000001</v>
      </c>
      <c r="DH19">
        <v>15</v>
      </c>
      <c r="DI19">
        <v>1607722405</v>
      </c>
      <c r="DJ19" t="s">
        <v>297</v>
      </c>
      <c r="DK19">
        <v>1607722405</v>
      </c>
      <c r="DL19">
        <v>1607722405</v>
      </c>
      <c r="DM19">
        <v>16</v>
      </c>
      <c r="DN19">
        <v>-0.35699999999999998</v>
      </c>
      <c r="DO19">
        <v>-8.0000000000000002E-3</v>
      </c>
      <c r="DP19">
        <v>0.622</v>
      </c>
      <c r="DQ19">
        <v>0.26200000000000001</v>
      </c>
      <c r="DR19">
        <v>410</v>
      </c>
      <c r="DS19">
        <v>20</v>
      </c>
      <c r="DT19">
        <v>0.24</v>
      </c>
      <c r="DU19">
        <v>7.0000000000000007E-2</v>
      </c>
      <c r="DV19">
        <v>0.195884011060598</v>
      </c>
      <c r="DW19">
        <v>-0.11674141823702</v>
      </c>
      <c r="DX19">
        <v>2.5259248271743799E-2</v>
      </c>
      <c r="DY19">
        <v>1</v>
      </c>
      <c r="DZ19">
        <v>-0.34927383333333301</v>
      </c>
      <c r="EA19">
        <v>6.0742077864294503E-2</v>
      </c>
      <c r="EB19">
        <v>2.99617875279868E-2</v>
      </c>
      <c r="EC19">
        <v>1</v>
      </c>
      <c r="ED19">
        <v>1.400404</v>
      </c>
      <c r="EE19">
        <v>0.170587942157953</v>
      </c>
      <c r="EF19">
        <v>1.6309734026034899E-2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0.78900000000000003</v>
      </c>
      <c r="EN19">
        <v>0.32550000000000001</v>
      </c>
      <c r="EO19">
        <v>0.796857671985163</v>
      </c>
      <c r="EP19">
        <v>-1.6043650578588901E-5</v>
      </c>
      <c r="EQ19">
        <v>-1.15305589960158E-6</v>
      </c>
      <c r="ER19">
        <v>3.6581349982770798E-10</v>
      </c>
      <c r="ES19">
        <v>-6.5002353324099496E-2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</v>
      </c>
      <c r="FB19">
        <v>3</v>
      </c>
      <c r="FC19">
        <v>2</v>
      </c>
      <c r="FD19">
        <v>508.54899999999998</v>
      </c>
      <c r="FE19">
        <v>482.87900000000002</v>
      </c>
      <c r="FF19">
        <v>24.2056</v>
      </c>
      <c r="FG19">
        <v>32.618400000000001</v>
      </c>
      <c r="FH19">
        <v>30</v>
      </c>
      <c r="FI19">
        <v>32.622399999999999</v>
      </c>
      <c r="FJ19">
        <v>32.661099999999998</v>
      </c>
      <c r="FK19">
        <v>6.3376799999999998</v>
      </c>
      <c r="FL19">
        <v>17.874300000000002</v>
      </c>
      <c r="FM19">
        <v>41.323300000000003</v>
      </c>
      <c r="FN19">
        <v>24.208600000000001</v>
      </c>
      <c r="FO19">
        <v>80.255600000000001</v>
      </c>
      <c r="FP19">
        <v>19.705100000000002</v>
      </c>
      <c r="FQ19">
        <v>98.136099999999999</v>
      </c>
      <c r="FR19">
        <v>102.116</v>
      </c>
    </row>
    <row r="20" spans="1:174" x14ac:dyDescent="0.25">
      <c r="A20">
        <v>4</v>
      </c>
      <c r="B20">
        <v>1607722655.5</v>
      </c>
      <c r="C20">
        <v>269.5</v>
      </c>
      <c r="D20" t="s">
        <v>308</v>
      </c>
      <c r="E20" t="s">
        <v>309</v>
      </c>
      <c r="F20" t="s">
        <v>291</v>
      </c>
      <c r="G20" t="s">
        <v>292</v>
      </c>
      <c r="H20">
        <v>1607722647.75</v>
      </c>
      <c r="I20">
        <f t="shared" si="0"/>
        <v>1.4434809723185608E-3</v>
      </c>
      <c r="J20">
        <f t="shared" si="1"/>
        <v>1.4434809723185607</v>
      </c>
      <c r="K20">
        <f t="shared" si="2"/>
        <v>1.2029431958405759</v>
      </c>
      <c r="L20">
        <f t="shared" si="3"/>
        <v>99.430109999999999</v>
      </c>
      <c r="M20">
        <f t="shared" si="4"/>
        <v>72.635232608338498</v>
      </c>
      <c r="N20">
        <f t="shared" si="5"/>
        <v>7.4116225393229938</v>
      </c>
      <c r="O20">
        <f t="shared" si="6"/>
        <v>10.145743572366067</v>
      </c>
      <c r="P20">
        <f t="shared" si="7"/>
        <v>8.026694726312171E-2</v>
      </c>
      <c r="Q20">
        <f t="shared" si="8"/>
        <v>2.9629780527893317</v>
      </c>
      <c r="R20">
        <f t="shared" si="9"/>
        <v>7.9078237550577996E-2</v>
      </c>
      <c r="S20">
        <f t="shared" si="10"/>
        <v>4.9529232788312033E-2</v>
      </c>
      <c r="T20">
        <f t="shared" si="11"/>
        <v>231.29287747947646</v>
      </c>
      <c r="U20">
        <f t="shared" si="12"/>
        <v>28.956700527769737</v>
      </c>
      <c r="V20">
        <f t="shared" si="13"/>
        <v>28.710376666666701</v>
      </c>
      <c r="W20">
        <f t="shared" si="14"/>
        <v>3.9548615659888711</v>
      </c>
      <c r="X20">
        <f t="shared" si="15"/>
        <v>56.670886055351389</v>
      </c>
      <c r="Y20">
        <f t="shared" si="16"/>
        <v>2.1479595973322261</v>
      </c>
      <c r="Z20">
        <f t="shared" si="17"/>
        <v>3.7902347163484942</v>
      </c>
      <c r="AA20">
        <f t="shared" si="18"/>
        <v>1.806901968656645</v>
      </c>
      <c r="AB20">
        <f t="shared" si="19"/>
        <v>-63.657510879248527</v>
      </c>
      <c r="AC20">
        <f t="shared" si="20"/>
        <v>-116.80247368510268</v>
      </c>
      <c r="AD20">
        <f t="shared" si="21"/>
        <v>-8.6223659251130904</v>
      </c>
      <c r="AE20">
        <f t="shared" si="22"/>
        <v>42.21052699001217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53716.537748674375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15399.4</v>
      </c>
      <c r="AS20">
        <v>682.74271999999996</v>
      </c>
      <c r="AT20">
        <v>799.79</v>
      </c>
      <c r="AU20">
        <f t="shared" si="27"/>
        <v>0.14634751622300857</v>
      </c>
      <c r="AV20">
        <v>0.5</v>
      </c>
      <c r="AW20">
        <f t="shared" si="28"/>
        <v>1180.1915515545631</v>
      </c>
      <c r="AX20">
        <f t="shared" si="29"/>
        <v>1.2029431958405759</v>
      </c>
      <c r="AY20">
        <f t="shared" si="30"/>
        <v>86.359051118694538</v>
      </c>
      <c r="AZ20">
        <f t="shared" si="31"/>
        <v>1.5088149659360387E-3</v>
      </c>
      <c r="BA20">
        <f t="shared" si="32"/>
        <v>3.0786706510458997</v>
      </c>
      <c r="BB20" t="s">
        <v>311</v>
      </c>
      <c r="BC20">
        <v>682.74271999999996</v>
      </c>
      <c r="BD20">
        <v>548.23</v>
      </c>
      <c r="BE20">
        <f t="shared" si="33"/>
        <v>0.31453256479825953</v>
      </c>
      <c r="BF20">
        <f t="shared" si="34"/>
        <v>0.46528573700111314</v>
      </c>
      <c r="BG20">
        <f t="shared" si="35"/>
        <v>0.90730512003242625</v>
      </c>
      <c r="BH20">
        <f t="shared" si="36"/>
        <v>1.3882458602096568</v>
      </c>
      <c r="BI20">
        <f t="shared" si="37"/>
        <v>0.96689194414036916</v>
      </c>
      <c r="BJ20">
        <f t="shared" si="38"/>
        <v>0.37361599343911028</v>
      </c>
      <c r="BK20">
        <f t="shared" si="39"/>
        <v>0.62638400656088966</v>
      </c>
      <c r="BL20">
        <f t="shared" si="40"/>
        <v>1400.0073333333301</v>
      </c>
      <c r="BM20">
        <f t="shared" si="41"/>
        <v>1180.1915515545631</v>
      </c>
      <c r="BN20">
        <f t="shared" si="42"/>
        <v>0.84298954973657225</v>
      </c>
      <c r="BO20">
        <f t="shared" si="43"/>
        <v>0.19597909947314449</v>
      </c>
      <c r="BP20">
        <v>6</v>
      </c>
      <c r="BQ20">
        <v>0.5</v>
      </c>
      <c r="BR20" t="s">
        <v>296</v>
      </c>
      <c r="BS20">
        <v>2</v>
      </c>
      <c r="BT20">
        <v>1607722647.75</v>
      </c>
      <c r="BU20">
        <v>99.430109999999999</v>
      </c>
      <c r="BV20">
        <v>101.0455</v>
      </c>
      <c r="BW20">
        <v>21.05039</v>
      </c>
      <c r="BX20">
        <v>19.355066666666701</v>
      </c>
      <c r="BY20">
        <v>98.645700000000005</v>
      </c>
      <c r="BZ20">
        <v>20.729533333333301</v>
      </c>
      <c r="CA20">
        <v>500.11526666666703</v>
      </c>
      <c r="CB20">
        <v>101.938933333333</v>
      </c>
      <c r="CC20">
        <v>0.100012136666667</v>
      </c>
      <c r="CD20">
        <v>27.9791733333333</v>
      </c>
      <c r="CE20">
        <v>28.710376666666701</v>
      </c>
      <c r="CF20">
        <v>999.9</v>
      </c>
      <c r="CG20">
        <v>0</v>
      </c>
      <c r="CH20">
        <v>0</v>
      </c>
      <c r="CI20">
        <v>9997.9573333333301</v>
      </c>
      <c r="CJ20">
        <v>0</v>
      </c>
      <c r="CK20">
        <v>216.42203333333299</v>
      </c>
      <c r="CL20">
        <v>1400.0073333333301</v>
      </c>
      <c r="CM20">
        <v>0.89999083333333296</v>
      </c>
      <c r="CN20">
        <v>0.100009216666667</v>
      </c>
      <c r="CO20">
        <v>0</v>
      </c>
      <c r="CP20">
        <v>682.90070000000003</v>
      </c>
      <c r="CQ20">
        <v>4.9994800000000001</v>
      </c>
      <c r="CR20">
        <v>9681.9463333333297</v>
      </c>
      <c r="CS20">
        <v>11417.6033333333</v>
      </c>
      <c r="CT20">
        <v>48.072499999999998</v>
      </c>
      <c r="CU20">
        <v>49.485233333333298</v>
      </c>
      <c r="CV20">
        <v>49.022666666666701</v>
      </c>
      <c r="CW20">
        <v>49.028966666666697</v>
      </c>
      <c r="CX20">
        <v>49.928966666666703</v>
      </c>
      <c r="CY20">
        <v>1255.4943333333299</v>
      </c>
      <c r="CZ20">
        <v>139.51300000000001</v>
      </c>
      <c r="DA20">
        <v>0</v>
      </c>
      <c r="DB20">
        <v>67.5</v>
      </c>
      <c r="DC20">
        <v>0</v>
      </c>
      <c r="DD20">
        <v>682.74271999999996</v>
      </c>
      <c r="DE20">
        <v>-12.825076918143401</v>
      </c>
      <c r="DF20">
        <v>-182.379230661538</v>
      </c>
      <c r="DG20">
        <v>9679.8616000000002</v>
      </c>
      <c r="DH20">
        <v>15</v>
      </c>
      <c r="DI20">
        <v>1607722405</v>
      </c>
      <c r="DJ20" t="s">
        <v>297</v>
      </c>
      <c r="DK20">
        <v>1607722405</v>
      </c>
      <c r="DL20">
        <v>1607722405</v>
      </c>
      <c r="DM20">
        <v>16</v>
      </c>
      <c r="DN20">
        <v>-0.35699999999999998</v>
      </c>
      <c r="DO20">
        <v>-8.0000000000000002E-3</v>
      </c>
      <c r="DP20">
        <v>0.622</v>
      </c>
      <c r="DQ20">
        <v>0.26200000000000001</v>
      </c>
      <c r="DR20">
        <v>410</v>
      </c>
      <c r="DS20">
        <v>20</v>
      </c>
      <c r="DT20">
        <v>0.24</v>
      </c>
      <c r="DU20">
        <v>7.0000000000000007E-2</v>
      </c>
      <c r="DV20">
        <v>1.2051528962528999</v>
      </c>
      <c r="DW20">
        <v>-0.16920100604548299</v>
      </c>
      <c r="DX20">
        <v>1.6867187422224102E-2</v>
      </c>
      <c r="DY20">
        <v>1</v>
      </c>
      <c r="DZ20">
        <v>-1.616387</v>
      </c>
      <c r="EA20">
        <v>0.17730820912124301</v>
      </c>
      <c r="EB20">
        <v>1.8949455603438001E-2</v>
      </c>
      <c r="EC20">
        <v>1</v>
      </c>
      <c r="ED20">
        <v>1.69432</v>
      </c>
      <c r="EE20">
        <v>0.12350789766408</v>
      </c>
      <c r="EF20">
        <v>8.9861779046117706E-3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0.78400000000000003</v>
      </c>
      <c r="EN20">
        <v>0.3216</v>
      </c>
      <c r="EO20">
        <v>0.796857671985163</v>
      </c>
      <c r="EP20">
        <v>-1.6043650578588901E-5</v>
      </c>
      <c r="EQ20">
        <v>-1.15305589960158E-6</v>
      </c>
      <c r="ER20">
        <v>3.6581349982770798E-10</v>
      </c>
      <c r="ES20">
        <v>-6.5002353324099496E-2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4.2</v>
      </c>
      <c r="FB20">
        <v>4.2</v>
      </c>
      <c r="FC20">
        <v>2</v>
      </c>
      <c r="FD20">
        <v>508.94</v>
      </c>
      <c r="FE20">
        <v>482.58300000000003</v>
      </c>
      <c r="FF20">
        <v>24.071100000000001</v>
      </c>
      <c r="FG20">
        <v>32.630099999999999</v>
      </c>
      <c r="FH20">
        <v>30.0002</v>
      </c>
      <c r="FI20">
        <v>32.636899999999997</v>
      </c>
      <c r="FJ20">
        <v>32.672800000000002</v>
      </c>
      <c r="FK20">
        <v>7.2080599999999997</v>
      </c>
      <c r="FL20">
        <v>20.735299999999999</v>
      </c>
      <c r="FM20">
        <v>41.706499999999998</v>
      </c>
      <c r="FN20">
        <v>24.084199999999999</v>
      </c>
      <c r="FO20">
        <v>101.3</v>
      </c>
      <c r="FP20">
        <v>19.418099999999999</v>
      </c>
      <c r="FQ20">
        <v>98.132900000000006</v>
      </c>
      <c r="FR20">
        <v>102.114</v>
      </c>
    </row>
    <row r="21" spans="1:174" x14ac:dyDescent="0.25">
      <c r="A21">
        <v>5</v>
      </c>
      <c r="B21">
        <v>1607722725.5</v>
      </c>
      <c r="C21">
        <v>339.5</v>
      </c>
      <c r="D21" t="s">
        <v>312</v>
      </c>
      <c r="E21" t="s">
        <v>313</v>
      </c>
      <c r="F21" t="s">
        <v>291</v>
      </c>
      <c r="G21" t="s">
        <v>292</v>
      </c>
      <c r="H21">
        <v>1607722717.75</v>
      </c>
      <c r="I21">
        <f t="shared" si="0"/>
        <v>1.6955884989256641E-3</v>
      </c>
      <c r="J21">
        <f t="shared" si="1"/>
        <v>1.695588498925664</v>
      </c>
      <c r="K21">
        <f t="shared" si="2"/>
        <v>3.5519958539519583</v>
      </c>
      <c r="L21">
        <f t="shared" si="3"/>
        <v>148.711833333333</v>
      </c>
      <c r="M21">
        <f t="shared" si="4"/>
        <v>84.420376030362533</v>
      </c>
      <c r="N21">
        <f t="shared" si="5"/>
        <v>8.6146242546151619</v>
      </c>
      <c r="O21">
        <f t="shared" si="6"/>
        <v>15.175205638990052</v>
      </c>
      <c r="P21">
        <f t="shared" si="7"/>
        <v>9.4732736636646414E-2</v>
      </c>
      <c r="Q21">
        <f t="shared" si="8"/>
        <v>2.9649377220877655</v>
      </c>
      <c r="R21">
        <f t="shared" si="9"/>
        <v>9.3082778846173234E-2</v>
      </c>
      <c r="S21">
        <f t="shared" si="10"/>
        <v>5.8322585265800447E-2</v>
      </c>
      <c r="T21">
        <f t="shared" si="11"/>
        <v>231.30001853987949</v>
      </c>
      <c r="U21">
        <f t="shared" si="12"/>
        <v>28.889546264503501</v>
      </c>
      <c r="V21">
        <f t="shared" si="13"/>
        <v>28.695460000000001</v>
      </c>
      <c r="W21">
        <f t="shared" si="14"/>
        <v>3.9514418406513099</v>
      </c>
      <c r="X21">
        <f t="shared" si="15"/>
        <v>56.682255552651938</v>
      </c>
      <c r="Y21">
        <f t="shared" si="16"/>
        <v>2.1481646470452977</v>
      </c>
      <c r="Z21">
        <f t="shared" si="17"/>
        <v>3.7898362125866276</v>
      </c>
      <c r="AA21">
        <f t="shared" si="18"/>
        <v>1.8032771936060121</v>
      </c>
      <c r="AB21">
        <f t="shared" si="19"/>
        <v>-74.775452802621786</v>
      </c>
      <c r="AC21">
        <f t="shared" si="20"/>
        <v>-114.78361485077706</v>
      </c>
      <c r="AD21">
        <f t="shared" si="21"/>
        <v>-8.4670280413695078</v>
      </c>
      <c r="AE21">
        <f t="shared" si="22"/>
        <v>33.27392284511113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53774.213999914427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15398.9</v>
      </c>
      <c r="AS21">
        <v>672.35472000000004</v>
      </c>
      <c r="AT21">
        <v>802.18</v>
      </c>
      <c r="AU21">
        <f t="shared" si="27"/>
        <v>0.1618405844074895</v>
      </c>
      <c r="AV21">
        <v>0.5</v>
      </c>
      <c r="AW21">
        <f t="shared" si="28"/>
        <v>1180.2280715545651</v>
      </c>
      <c r="AX21">
        <f t="shared" si="29"/>
        <v>3.5519958539519583</v>
      </c>
      <c r="AY21">
        <f t="shared" si="30"/>
        <v>95.504400417257571</v>
      </c>
      <c r="AZ21">
        <f t="shared" si="31"/>
        <v>3.499106175578923E-3</v>
      </c>
      <c r="BA21">
        <f t="shared" si="32"/>
        <v>3.0665187364431925</v>
      </c>
      <c r="BB21" t="s">
        <v>315</v>
      </c>
      <c r="BC21">
        <v>672.35472000000004</v>
      </c>
      <c r="BD21">
        <v>536.16999999999996</v>
      </c>
      <c r="BE21">
        <f t="shared" si="33"/>
        <v>0.33160886584058447</v>
      </c>
      <c r="BF21">
        <f t="shared" si="34"/>
        <v>0.48804661478891737</v>
      </c>
      <c r="BG21">
        <f t="shared" si="35"/>
        <v>0.90241423964841105</v>
      </c>
      <c r="BH21">
        <f t="shared" si="36"/>
        <v>1.4973549337260654</v>
      </c>
      <c r="BI21">
        <f t="shared" si="37"/>
        <v>0.96595343903069675</v>
      </c>
      <c r="BJ21">
        <f t="shared" si="38"/>
        <v>0.38919330179071815</v>
      </c>
      <c r="BK21">
        <f t="shared" si="39"/>
        <v>0.61080669820928191</v>
      </c>
      <c r="BL21">
        <f t="shared" si="40"/>
        <v>1400.0506666666699</v>
      </c>
      <c r="BM21">
        <f t="shared" si="41"/>
        <v>1180.2280715545651</v>
      </c>
      <c r="BN21">
        <f t="shared" si="42"/>
        <v>0.8429895429174199</v>
      </c>
      <c r="BO21">
        <f t="shared" si="43"/>
        <v>0.19597908583483975</v>
      </c>
      <c r="BP21">
        <v>6</v>
      </c>
      <c r="BQ21">
        <v>0.5</v>
      </c>
      <c r="BR21" t="s">
        <v>296</v>
      </c>
      <c r="BS21">
        <v>2</v>
      </c>
      <c r="BT21">
        <v>1607722717.75</v>
      </c>
      <c r="BU21">
        <v>148.711833333333</v>
      </c>
      <c r="BV21">
        <v>153.27586666666701</v>
      </c>
      <c r="BW21">
        <v>21.051279999999998</v>
      </c>
      <c r="BX21">
        <v>19.059819999999998</v>
      </c>
      <c r="BY21">
        <v>147.94153333333301</v>
      </c>
      <c r="BZ21">
        <v>20.73039</v>
      </c>
      <c r="CA21">
        <v>500.1037</v>
      </c>
      <c r="CB21">
        <v>101.944433333333</v>
      </c>
      <c r="CC21">
        <v>9.9938650000000004E-2</v>
      </c>
      <c r="CD21">
        <v>27.977370000000001</v>
      </c>
      <c r="CE21">
        <v>28.695460000000001</v>
      </c>
      <c r="CF21">
        <v>999.9</v>
      </c>
      <c r="CG21">
        <v>0</v>
      </c>
      <c r="CH21">
        <v>0</v>
      </c>
      <c r="CI21">
        <v>10008.5253333333</v>
      </c>
      <c r="CJ21">
        <v>0</v>
      </c>
      <c r="CK21">
        <v>212.46656666666701</v>
      </c>
      <c r="CL21">
        <v>1400.0506666666699</v>
      </c>
      <c r="CM21">
        <v>0.89999313333333297</v>
      </c>
      <c r="CN21">
        <v>0.100006946666667</v>
      </c>
      <c r="CO21">
        <v>0</v>
      </c>
      <c r="CP21">
        <v>672.38196666666704</v>
      </c>
      <c r="CQ21">
        <v>4.9994800000000001</v>
      </c>
      <c r="CR21">
        <v>9539.4196666666703</v>
      </c>
      <c r="CS21">
        <v>11417.98</v>
      </c>
      <c r="CT21">
        <v>48.129066666666702</v>
      </c>
      <c r="CU21">
        <v>49.541333333333299</v>
      </c>
      <c r="CV21">
        <v>49.089300000000001</v>
      </c>
      <c r="CW21">
        <v>49.072499999999998</v>
      </c>
      <c r="CX21">
        <v>49.972700000000003</v>
      </c>
      <c r="CY21">
        <v>1255.5336666666699</v>
      </c>
      <c r="CZ21">
        <v>139.517</v>
      </c>
      <c r="DA21">
        <v>0</v>
      </c>
      <c r="DB21">
        <v>69.099999904632597</v>
      </c>
      <c r="DC21">
        <v>0</v>
      </c>
      <c r="DD21">
        <v>672.35472000000004</v>
      </c>
      <c r="DE21">
        <v>-10.4841538635471</v>
      </c>
      <c r="DF21">
        <v>-134.427692524446</v>
      </c>
      <c r="DG21">
        <v>9538.6532000000007</v>
      </c>
      <c r="DH21">
        <v>15</v>
      </c>
      <c r="DI21">
        <v>1607722405</v>
      </c>
      <c r="DJ21" t="s">
        <v>297</v>
      </c>
      <c r="DK21">
        <v>1607722405</v>
      </c>
      <c r="DL21">
        <v>1607722405</v>
      </c>
      <c r="DM21">
        <v>16</v>
      </c>
      <c r="DN21">
        <v>-0.35699999999999998</v>
      </c>
      <c r="DO21">
        <v>-8.0000000000000002E-3</v>
      </c>
      <c r="DP21">
        <v>0.622</v>
      </c>
      <c r="DQ21">
        <v>0.26200000000000001</v>
      </c>
      <c r="DR21">
        <v>410</v>
      </c>
      <c r="DS21">
        <v>20</v>
      </c>
      <c r="DT21">
        <v>0.24</v>
      </c>
      <c r="DU21">
        <v>7.0000000000000007E-2</v>
      </c>
      <c r="DV21">
        <v>3.5560044399473099</v>
      </c>
      <c r="DW21">
        <v>-0.141135885684219</v>
      </c>
      <c r="DX21">
        <v>2.13845098858346E-2</v>
      </c>
      <c r="DY21">
        <v>1</v>
      </c>
      <c r="DZ21">
        <v>-4.5660800000000004</v>
      </c>
      <c r="EA21">
        <v>7.5936106785307697E-2</v>
      </c>
      <c r="EB21">
        <v>2.0982134464030699E-2</v>
      </c>
      <c r="EC21">
        <v>1</v>
      </c>
      <c r="ED21">
        <v>1.99014166666667</v>
      </c>
      <c r="EE21">
        <v>0.15185058954393299</v>
      </c>
      <c r="EF21">
        <v>1.09873239336165E-2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0.77100000000000002</v>
      </c>
      <c r="EN21">
        <v>0.32190000000000002</v>
      </c>
      <c r="EO21">
        <v>0.796857671985163</v>
      </c>
      <c r="EP21">
        <v>-1.6043650578588901E-5</v>
      </c>
      <c r="EQ21">
        <v>-1.15305589960158E-6</v>
      </c>
      <c r="ER21">
        <v>3.6581349982770798E-10</v>
      </c>
      <c r="ES21">
        <v>-6.5002353324099496E-2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5.3</v>
      </c>
      <c r="FB21">
        <v>5.3</v>
      </c>
      <c r="FC21">
        <v>2</v>
      </c>
      <c r="FD21">
        <v>508.899</v>
      </c>
      <c r="FE21">
        <v>482.459</v>
      </c>
      <c r="FF21">
        <v>24.1235</v>
      </c>
      <c r="FG21">
        <v>32.644500000000001</v>
      </c>
      <c r="FH21">
        <v>30.0001</v>
      </c>
      <c r="FI21">
        <v>32.6509</v>
      </c>
      <c r="FJ21">
        <v>32.687100000000001</v>
      </c>
      <c r="FK21">
        <v>9.3704300000000007</v>
      </c>
      <c r="FL21">
        <v>22.784300000000002</v>
      </c>
      <c r="FM21">
        <v>41.3337</v>
      </c>
      <c r="FN21">
        <v>24.1389</v>
      </c>
      <c r="FO21">
        <v>153.82300000000001</v>
      </c>
      <c r="FP21">
        <v>18.968900000000001</v>
      </c>
      <c r="FQ21">
        <v>98.129599999999996</v>
      </c>
      <c r="FR21">
        <v>102.11</v>
      </c>
    </row>
    <row r="22" spans="1:174" x14ac:dyDescent="0.25">
      <c r="A22">
        <v>6</v>
      </c>
      <c r="B22">
        <v>1607722826.5</v>
      </c>
      <c r="C22">
        <v>440.5</v>
      </c>
      <c r="D22" t="s">
        <v>316</v>
      </c>
      <c r="E22" t="s">
        <v>317</v>
      </c>
      <c r="F22" t="s">
        <v>291</v>
      </c>
      <c r="G22" t="s">
        <v>292</v>
      </c>
      <c r="H22">
        <v>1607722818.75</v>
      </c>
      <c r="I22">
        <f t="shared" si="0"/>
        <v>2.0867312699357739E-3</v>
      </c>
      <c r="J22">
        <f t="shared" si="1"/>
        <v>2.0867312699357741</v>
      </c>
      <c r="K22">
        <f t="shared" si="2"/>
        <v>6.0269751666171718</v>
      </c>
      <c r="L22">
        <f t="shared" si="3"/>
        <v>199.62516666666701</v>
      </c>
      <c r="M22">
        <f t="shared" si="4"/>
        <v>111.059662061425</v>
      </c>
      <c r="N22">
        <f t="shared" si="5"/>
        <v>11.333504026781208</v>
      </c>
      <c r="O22">
        <f t="shared" si="6"/>
        <v>20.371506524233975</v>
      </c>
      <c r="P22">
        <f t="shared" si="7"/>
        <v>0.11688638964906917</v>
      </c>
      <c r="Q22">
        <f t="shared" si="8"/>
        <v>2.9648766316980106</v>
      </c>
      <c r="R22">
        <f t="shared" si="9"/>
        <v>0.11438542808220589</v>
      </c>
      <c r="S22">
        <f t="shared" si="10"/>
        <v>7.1711137067716049E-2</v>
      </c>
      <c r="T22">
        <f t="shared" si="11"/>
        <v>231.29334378773439</v>
      </c>
      <c r="U22">
        <f t="shared" si="12"/>
        <v>28.803870609829183</v>
      </c>
      <c r="V22">
        <f t="shared" si="13"/>
        <v>28.6698633333333</v>
      </c>
      <c r="W22">
        <f t="shared" si="14"/>
        <v>3.9455796775963914</v>
      </c>
      <c r="X22">
        <f t="shared" si="15"/>
        <v>56.402290236648255</v>
      </c>
      <c r="Y22">
        <f t="shared" si="16"/>
        <v>2.1394096619888612</v>
      </c>
      <c r="Z22">
        <f t="shared" si="17"/>
        <v>3.793125514961353</v>
      </c>
      <c r="AA22">
        <f t="shared" si="18"/>
        <v>1.8061700156075302</v>
      </c>
      <c r="AB22">
        <f t="shared" si="19"/>
        <v>-92.024849004167635</v>
      </c>
      <c r="AC22">
        <f t="shared" si="20"/>
        <v>-108.31136110116783</v>
      </c>
      <c r="AD22">
        <f t="shared" si="21"/>
        <v>-7.9893385841232902</v>
      </c>
      <c r="AE22">
        <f t="shared" si="22"/>
        <v>22.96779509827563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53769.866313688013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15398.8</v>
      </c>
      <c r="AS22">
        <v>664.395115384615</v>
      </c>
      <c r="AT22">
        <v>817.42</v>
      </c>
      <c r="AU22">
        <f t="shared" si="27"/>
        <v>0.18720472292748525</v>
      </c>
      <c r="AV22">
        <v>0.5</v>
      </c>
      <c r="AW22">
        <f t="shared" si="28"/>
        <v>1180.1963305580091</v>
      </c>
      <c r="AX22">
        <f t="shared" si="29"/>
        <v>6.0269751666171718</v>
      </c>
      <c r="AY22">
        <f t="shared" si="30"/>
        <v>110.46916353107343</v>
      </c>
      <c r="AZ22">
        <f t="shared" si="31"/>
        <v>5.5962914605153982E-3</v>
      </c>
      <c r="BA22">
        <f t="shared" si="32"/>
        <v>2.9907024540627827</v>
      </c>
      <c r="BB22" t="s">
        <v>319</v>
      </c>
      <c r="BC22">
        <v>664.395115384615</v>
      </c>
      <c r="BD22">
        <v>528.89</v>
      </c>
      <c r="BE22">
        <f t="shared" si="33"/>
        <v>0.35297643806121703</v>
      </c>
      <c r="BF22">
        <f t="shared" si="34"/>
        <v>0.53036039446638128</v>
      </c>
      <c r="BG22">
        <f t="shared" si="35"/>
        <v>0.89443470816152548</v>
      </c>
      <c r="BH22">
        <f t="shared" si="36"/>
        <v>1.5010816745393378</v>
      </c>
      <c r="BI22">
        <f t="shared" si="37"/>
        <v>0.95996899640667621</v>
      </c>
      <c r="BJ22">
        <f t="shared" si="38"/>
        <v>0.42219200974550064</v>
      </c>
      <c r="BK22">
        <f t="shared" si="39"/>
        <v>0.57780799025449936</v>
      </c>
      <c r="BL22">
        <f t="shared" si="40"/>
        <v>1400.0133333333299</v>
      </c>
      <c r="BM22">
        <f t="shared" si="41"/>
        <v>1180.1963305580091</v>
      </c>
      <c r="BN22">
        <f t="shared" si="42"/>
        <v>0.84298935050000379</v>
      </c>
      <c r="BO22">
        <f t="shared" si="43"/>
        <v>0.19597870100000775</v>
      </c>
      <c r="BP22">
        <v>6</v>
      </c>
      <c r="BQ22">
        <v>0.5</v>
      </c>
      <c r="BR22" t="s">
        <v>296</v>
      </c>
      <c r="BS22">
        <v>2</v>
      </c>
      <c r="BT22">
        <v>1607722818.75</v>
      </c>
      <c r="BU22">
        <v>199.62516666666701</v>
      </c>
      <c r="BV22">
        <v>207.35566666666699</v>
      </c>
      <c r="BW22">
        <v>20.964576666666701</v>
      </c>
      <c r="BX22">
        <v>18.513549999999999</v>
      </c>
      <c r="BY22">
        <v>198.874333333333</v>
      </c>
      <c r="BZ22">
        <v>20.6472466666667</v>
      </c>
      <c r="CA22">
        <v>500.113</v>
      </c>
      <c r="CB22">
        <v>101.948833333333</v>
      </c>
      <c r="CC22">
        <v>9.9955726666666703E-2</v>
      </c>
      <c r="CD22">
        <v>27.992249999999999</v>
      </c>
      <c r="CE22">
        <v>28.6698633333333</v>
      </c>
      <c r="CF22">
        <v>999.9</v>
      </c>
      <c r="CG22">
        <v>0</v>
      </c>
      <c r="CH22">
        <v>0</v>
      </c>
      <c r="CI22">
        <v>10007.746999999999</v>
      </c>
      <c r="CJ22">
        <v>0</v>
      </c>
      <c r="CK22">
        <v>208.66886666666699</v>
      </c>
      <c r="CL22">
        <v>1400.0133333333299</v>
      </c>
      <c r="CM22">
        <v>0.89999620000000002</v>
      </c>
      <c r="CN22">
        <v>0.10000392</v>
      </c>
      <c r="CO22">
        <v>0</v>
      </c>
      <c r="CP22">
        <v>664.413366666667</v>
      </c>
      <c r="CQ22">
        <v>4.9994800000000001</v>
      </c>
      <c r="CR22">
        <v>9429.8886666666695</v>
      </c>
      <c r="CS22">
        <v>11417.6733333333</v>
      </c>
      <c r="CT22">
        <v>48.1332666666667</v>
      </c>
      <c r="CU22">
        <v>49.570399999999999</v>
      </c>
      <c r="CV22">
        <v>49.122833333333297</v>
      </c>
      <c r="CW22">
        <v>49.074599999999997</v>
      </c>
      <c r="CX22">
        <v>49.985300000000002</v>
      </c>
      <c r="CY22">
        <v>1255.50933333333</v>
      </c>
      <c r="CZ22">
        <v>139.50433333333299</v>
      </c>
      <c r="DA22">
        <v>0</v>
      </c>
      <c r="DB22">
        <v>100.39999985694899</v>
      </c>
      <c r="DC22">
        <v>0</v>
      </c>
      <c r="DD22">
        <v>664.395115384615</v>
      </c>
      <c r="DE22">
        <v>-1.6695042705882199</v>
      </c>
      <c r="DF22">
        <v>-38.6629060181982</v>
      </c>
      <c r="DG22">
        <v>9429.55961538462</v>
      </c>
      <c r="DH22">
        <v>15</v>
      </c>
      <c r="DI22">
        <v>1607722405</v>
      </c>
      <c r="DJ22" t="s">
        <v>297</v>
      </c>
      <c r="DK22">
        <v>1607722405</v>
      </c>
      <c r="DL22">
        <v>1607722405</v>
      </c>
      <c r="DM22">
        <v>16</v>
      </c>
      <c r="DN22">
        <v>-0.35699999999999998</v>
      </c>
      <c r="DO22">
        <v>-8.0000000000000002E-3</v>
      </c>
      <c r="DP22">
        <v>0.622</v>
      </c>
      <c r="DQ22">
        <v>0.26200000000000001</v>
      </c>
      <c r="DR22">
        <v>410</v>
      </c>
      <c r="DS22">
        <v>20</v>
      </c>
      <c r="DT22">
        <v>0.24</v>
      </c>
      <c r="DU22">
        <v>7.0000000000000007E-2</v>
      </c>
      <c r="DV22">
        <v>6.0267252262568398</v>
      </c>
      <c r="DW22">
        <v>-0.207299003486277</v>
      </c>
      <c r="DX22">
        <v>2.78365070253709E-2</v>
      </c>
      <c r="DY22">
        <v>1</v>
      </c>
      <c r="DZ22">
        <v>-7.7302106666666699</v>
      </c>
      <c r="EA22">
        <v>0.19835586206896799</v>
      </c>
      <c r="EB22">
        <v>3.2830284386354103E-2</v>
      </c>
      <c r="EC22">
        <v>1</v>
      </c>
      <c r="ED22">
        <v>2.4504186666666699</v>
      </c>
      <c r="EE22">
        <v>1.38639377085631E-2</v>
      </c>
      <c r="EF22">
        <v>1.6005994446525999E-2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0.751</v>
      </c>
      <c r="EN22">
        <v>0.31680000000000003</v>
      </c>
      <c r="EO22">
        <v>0.796857671985163</v>
      </c>
      <c r="EP22">
        <v>-1.6043650578588901E-5</v>
      </c>
      <c r="EQ22">
        <v>-1.15305589960158E-6</v>
      </c>
      <c r="ER22">
        <v>3.6581349982770798E-10</v>
      </c>
      <c r="ES22">
        <v>-6.5002353324099496E-2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</v>
      </c>
      <c r="FB22">
        <v>7</v>
      </c>
      <c r="FC22">
        <v>2</v>
      </c>
      <c r="FD22">
        <v>509.18599999999998</v>
      </c>
      <c r="FE22">
        <v>481.988</v>
      </c>
      <c r="FF22">
        <v>24.193899999999999</v>
      </c>
      <c r="FG22">
        <v>32.661999999999999</v>
      </c>
      <c r="FH22">
        <v>30.0001</v>
      </c>
      <c r="FI22">
        <v>32.666800000000002</v>
      </c>
      <c r="FJ22">
        <v>32.704500000000003</v>
      </c>
      <c r="FK22">
        <v>11.550599999999999</v>
      </c>
      <c r="FL22">
        <v>24.494199999999999</v>
      </c>
      <c r="FM22">
        <v>40.589700000000001</v>
      </c>
      <c r="FN22">
        <v>24.1966</v>
      </c>
      <c r="FO22">
        <v>207.577</v>
      </c>
      <c r="FP22">
        <v>18.637</v>
      </c>
      <c r="FQ22">
        <v>98.126999999999995</v>
      </c>
      <c r="FR22">
        <v>102.107</v>
      </c>
    </row>
    <row r="23" spans="1:174" x14ac:dyDescent="0.25">
      <c r="A23">
        <v>7</v>
      </c>
      <c r="B23">
        <v>1607722913.5</v>
      </c>
      <c r="C23">
        <v>527.5</v>
      </c>
      <c r="D23" t="s">
        <v>320</v>
      </c>
      <c r="E23" t="s">
        <v>321</v>
      </c>
      <c r="F23" t="s">
        <v>291</v>
      </c>
      <c r="G23" t="s">
        <v>292</v>
      </c>
      <c r="H23">
        <v>1607722905.75</v>
      </c>
      <c r="I23">
        <f t="shared" si="0"/>
        <v>2.2357368525025715E-3</v>
      </c>
      <c r="J23">
        <f t="shared" si="1"/>
        <v>2.2357368525025714</v>
      </c>
      <c r="K23">
        <f t="shared" si="2"/>
        <v>8.96777676493309</v>
      </c>
      <c r="L23">
        <f t="shared" si="3"/>
        <v>249.33070000000001</v>
      </c>
      <c r="M23">
        <f t="shared" si="4"/>
        <v>127.49470507243994</v>
      </c>
      <c r="N23">
        <f t="shared" si="5"/>
        <v>13.010915814496757</v>
      </c>
      <c r="O23">
        <f t="shared" si="6"/>
        <v>25.44435665643023</v>
      </c>
      <c r="P23">
        <f t="shared" si="7"/>
        <v>0.12578595619098451</v>
      </c>
      <c r="Q23">
        <f t="shared" si="8"/>
        <v>2.9635549432890285</v>
      </c>
      <c r="R23">
        <f t="shared" si="9"/>
        <v>0.1228934742652398</v>
      </c>
      <c r="S23">
        <f t="shared" si="10"/>
        <v>7.7062759597895075E-2</v>
      </c>
      <c r="T23">
        <f t="shared" si="11"/>
        <v>231.29135539918218</v>
      </c>
      <c r="U23">
        <f t="shared" si="12"/>
        <v>28.752659001853178</v>
      </c>
      <c r="V23">
        <f t="shared" si="13"/>
        <v>28.638866666666701</v>
      </c>
      <c r="W23">
        <f t="shared" si="14"/>
        <v>3.9384909583702608</v>
      </c>
      <c r="X23">
        <f t="shared" si="15"/>
        <v>56.387601901115922</v>
      </c>
      <c r="Y23">
        <f t="shared" si="16"/>
        <v>2.1372029404994146</v>
      </c>
      <c r="Z23">
        <f t="shared" si="17"/>
        <v>3.7902000944238043</v>
      </c>
      <c r="AA23">
        <f t="shared" si="18"/>
        <v>1.8012880178708461</v>
      </c>
      <c r="AB23">
        <f t="shared" si="19"/>
        <v>-98.5959951953634</v>
      </c>
      <c r="AC23">
        <f t="shared" si="20"/>
        <v>-105.42500923159973</v>
      </c>
      <c r="AD23">
        <f t="shared" si="21"/>
        <v>-7.7781883056732521</v>
      </c>
      <c r="AE23">
        <f t="shared" si="22"/>
        <v>19.492162666545809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53733.66404285554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15398.6</v>
      </c>
      <c r="AS23">
        <v>669.33869230769199</v>
      </c>
      <c r="AT23">
        <v>849.11</v>
      </c>
      <c r="AU23">
        <f t="shared" si="27"/>
        <v>0.2117173366139935</v>
      </c>
      <c r="AV23">
        <v>0.5</v>
      </c>
      <c r="AW23">
        <f t="shared" si="28"/>
        <v>1180.1862115544584</v>
      </c>
      <c r="AX23">
        <f t="shared" si="29"/>
        <v>8.96777676493309</v>
      </c>
      <c r="AY23">
        <f t="shared" si="30"/>
        <v>124.9329407094345</v>
      </c>
      <c r="AZ23">
        <f t="shared" si="31"/>
        <v>8.0881509640555946E-3</v>
      </c>
      <c r="BA23">
        <f t="shared" si="32"/>
        <v>2.8417637290810376</v>
      </c>
      <c r="BB23" t="s">
        <v>323</v>
      </c>
      <c r="BC23">
        <v>669.33869230769199</v>
      </c>
      <c r="BD23">
        <v>526.32000000000005</v>
      </c>
      <c r="BE23">
        <f t="shared" si="33"/>
        <v>0.38015098161604499</v>
      </c>
      <c r="BF23">
        <f t="shared" si="34"/>
        <v>0.55692960653151602</v>
      </c>
      <c r="BG23">
        <f t="shared" si="35"/>
        <v>0.88201084890487469</v>
      </c>
      <c r="BH23">
        <f t="shared" si="36"/>
        <v>1.345260558475275</v>
      </c>
      <c r="BI23">
        <f t="shared" si="37"/>
        <v>0.94752496840436606</v>
      </c>
      <c r="BJ23">
        <f t="shared" si="38"/>
        <v>0.43792954729549705</v>
      </c>
      <c r="BK23">
        <f t="shared" si="39"/>
        <v>0.56207045270450295</v>
      </c>
      <c r="BL23">
        <f t="shared" si="40"/>
        <v>1400.00133333333</v>
      </c>
      <c r="BM23">
        <f t="shared" si="41"/>
        <v>1180.1862115544584</v>
      </c>
      <c r="BN23">
        <f t="shared" si="42"/>
        <v>0.84298934826333105</v>
      </c>
      <c r="BO23">
        <f t="shared" si="43"/>
        <v>0.19597869652666206</v>
      </c>
      <c r="BP23">
        <v>6</v>
      </c>
      <c r="BQ23">
        <v>0.5</v>
      </c>
      <c r="BR23" t="s">
        <v>296</v>
      </c>
      <c r="BS23">
        <v>2</v>
      </c>
      <c r="BT23">
        <v>1607722905.75</v>
      </c>
      <c r="BU23">
        <v>249.33070000000001</v>
      </c>
      <c r="BV23">
        <v>260.75839999999999</v>
      </c>
      <c r="BW23">
        <v>20.9425733333333</v>
      </c>
      <c r="BX23">
        <v>18.316463333333299</v>
      </c>
      <c r="BY23">
        <v>248.6035</v>
      </c>
      <c r="BZ23">
        <v>20.6261333333333</v>
      </c>
      <c r="CA23">
        <v>500.11189999999999</v>
      </c>
      <c r="CB23">
        <v>101.950633333333</v>
      </c>
      <c r="CC23">
        <v>0.100003256666667</v>
      </c>
      <c r="CD23">
        <v>27.979016666666698</v>
      </c>
      <c r="CE23">
        <v>28.638866666666701</v>
      </c>
      <c r="CF23">
        <v>999.9</v>
      </c>
      <c r="CG23">
        <v>0</v>
      </c>
      <c r="CH23">
        <v>0</v>
      </c>
      <c r="CI23">
        <v>10000.078666666701</v>
      </c>
      <c r="CJ23">
        <v>0</v>
      </c>
      <c r="CK23">
        <v>212.95456666666701</v>
      </c>
      <c r="CL23">
        <v>1400.00133333333</v>
      </c>
      <c r="CM23">
        <v>0.89999696666666695</v>
      </c>
      <c r="CN23">
        <v>0.10000316333333301</v>
      </c>
      <c r="CO23">
        <v>0</v>
      </c>
      <c r="CP23">
        <v>669.32183333333296</v>
      </c>
      <c r="CQ23">
        <v>4.9994800000000001</v>
      </c>
      <c r="CR23">
        <v>9498.0920000000006</v>
      </c>
      <c r="CS23">
        <v>11417.596666666699</v>
      </c>
      <c r="CT23">
        <v>48.186999999999998</v>
      </c>
      <c r="CU23">
        <v>49.6291333333333</v>
      </c>
      <c r="CV23">
        <v>49.184933333333298</v>
      </c>
      <c r="CW23">
        <v>49.1353333333333</v>
      </c>
      <c r="CX23">
        <v>50.057866666666598</v>
      </c>
      <c r="CY23">
        <v>1255.49833333333</v>
      </c>
      <c r="CZ23">
        <v>139.50299999999999</v>
      </c>
      <c r="DA23">
        <v>0</v>
      </c>
      <c r="DB23">
        <v>86.099999904632597</v>
      </c>
      <c r="DC23">
        <v>0</v>
      </c>
      <c r="DD23">
        <v>669.33869230769199</v>
      </c>
      <c r="DE23">
        <v>2.21606838838539</v>
      </c>
      <c r="DF23">
        <v>34.350427325173399</v>
      </c>
      <c r="DG23">
        <v>9498.0873076923108</v>
      </c>
      <c r="DH23">
        <v>15</v>
      </c>
      <c r="DI23">
        <v>1607722405</v>
      </c>
      <c r="DJ23" t="s">
        <v>297</v>
      </c>
      <c r="DK23">
        <v>1607722405</v>
      </c>
      <c r="DL23">
        <v>1607722405</v>
      </c>
      <c r="DM23">
        <v>16</v>
      </c>
      <c r="DN23">
        <v>-0.35699999999999998</v>
      </c>
      <c r="DO23">
        <v>-8.0000000000000002E-3</v>
      </c>
      <c r="DP23">
        <v>0.622</v>
      </c>
      <c r="DQ23">
        <v>0.26200000000000001</v>
      </c>
      <c r="DR23">
        <v>410</v>
      </c>
      <c r="DS23">
        <v>20</v>
      </c>
      <c r="DT23">
        <v>0.24</v>
      </c>
      <c r="DU23">
        <v>7.0000000000000007E-2</v>
      </c>
      <c r="DV23">
        <v>8.9667653155015099</v>
      </c>
      <c r="DW23">
        <v>-0.17474936375991301</v>
      </c>
      <c r="DX23">
        <v>2.6029298767753901E-2</v>
      </c>
      <c r="DY23">
        <v>1</v>
      </c>
      <c r="DZ23">
        <v>-11.4267233333333</v>
      </c>
      <c r="EA23">
        <v>0.139533704115681</v>
      </c>
      <c r="EB23">
        <v>3.1046091362503098E-2</v>
      </c>
      <c r="EC23">
        <v>1</v>
      </c>
      <c r="ED23">
        <v>2.6252893333333298</v>
      </c>
      <c r="EE23">
        <v>9.3664605116800595E-2</v>
      </c>
      <c r="EF23">
        <v>6.8008709899705002E-3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0.72699999999999998</v>
      </c>
      <c r="EN23">
        <v>0.317</v>
      </c>
      <c r="EO23">
        <v>0.796857671985163</v>
      </c>
      <c r="EP23">
        <v>-1.6043650578588901E-5</v>
      </c>
      <c r="EQ23">
        <v>-1.15305589960158E-6</v>
      </c>
      <c r="ER23">
        <v>3.6581349982770798E-10</v>
      </c>
      <c r="ES23">
        <v>-6.5002353324099496E-2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8.5</v>
      </c>
      <c r="FC23">
        <v>2</v>
      </c>
      <c r="FD23">
        <v>509.214</v>
      </c>
      <c r="FE23">
        <v>481.863</v>
      </c>
      <c r="FF23">
        <v>24.110900000000001</v>
      </c>
      <c r="FG23">
        <v>32.678400000000003</v>
      </c>
      <c r="FH23">
        <v>30.0001</v>
      </c>
      <c r="FI23">
        <v>32.683300000000003</v>
      </c>
      <c r="FJ23">
        <v>32.721200000000003</v>
      </c>
      <c r="FK23">
        <v>13.6777</v>
      </c>
      <c r="FL23">
        <v>25.667000000000002</v>
      </c>
      <c r="FM23">
        <v>39.846600000000002</v>
      </c>
      <c r="FN23">
        <v>24.119800000000001</v>
      </c>
      <c r="FO23">
        <v>261.00900000000001</v>
      </c>
      <c r="FP23">
        <v>18.2729</v>
      </c>
      <c r="FQ23">
        <v>98.125600000000006</v>
      </c>
      <c r="FR23">
        <v>102.104</v>
      </c>
    </row>
    <row r="24" spans="1:174" x14ac:dyDescent="0.25">
      <c r="A24">
        <v>8</v>
      </c>
      <c r="B24">
        <v>1607723008.5</v>
      </c>
      <c r="C24">
        <v>622.5</v>
      </c>
      <c r="D24" t="s">
        <v>324</v>
      </c>
      <c r="E24" t="s">
        <v>325</v>
      </c>
      <c r="F24" t="s">
        <v>291</v>
      </c>
      <c r="G24" t="s">
        <v>292</v>
      </c>
      <c r="H24">
        <v>1607723000.75</v>
      </c>
      <c r="I24">
        <f t="shared" si="0"/>
        <v>2.2442028740779127E-3</v>
      </c>
      <c r="J24">
        <f t="shared" si="1"/>
        <v>2.2442028740779127</v>
      </c>
      <c r="K24">
        <f t="shared" si="2"/>
        <v>16.316411805635962</v>
      </c>
      <c r="L24">
        <f t="shared" si="3"/>
        <v>398.87483333333302</v>
      </c>
      <c r="M24">
        <f t="shared" si="4"/>
        <v>178.56668432640475</v>
      </c>
      <c r="N24">
        <f t="shared" si="5"/>
        <v>18.222931465279569</v>
      </c>
      <c r="O24">
        <f t="shared" si="6"/>
        <v>40.705626463734006</v>
      </c>
      <c r="P24">
        <f t="shared" si="7"/>
        <v>0.12568675004382482</v>
      </c>
      <c r="Q24">
        <f t="shared" si="8"/>
        <v>2.9629515892455944</v>
      </c>
      <c r="R24">
        <f t="shared" si="9"/>
        <v>0.12279819890882984</v>
      </c>
      <c r="S24">
        <f t="shared" si="10"/>
        <v>7.700287002036596E-2</v>
      </c>
      <c r="T24">
        <f t="shared" si="11"/>
        <v>231.28694029372073</v>
      </c>
      <c r="U24">
        <f t="shared" si="12"/>
        <v>28.762729809033925</v>
      </c>
      <c r="V24">
        <f t="shared" si="13"/>
        <v>28.624829999999999</v>
      </c>
      <c r="W24">
        <f t="shared" si="14"/>
        <v>3.9352845272057215</v>
      </c>
      <c r="X24">
        <f t="shared" si="15"/>
        <v>56.042570435587081</v>
      </c>
      <c r="Y24">
        <f t="shared" si="16"/>
        <v>2.12562871710871</v>
      </c>
      <c r="Z24">
        <f t="shared" si="17"/>
        <v>3.792882268938425</v>
      </c>
      <c r="AA24">
        <f t="shared" si="18"/>
        <v>1.8096558100970115</v>
      </c>
      <c r="AB24">
        <f t="shared" si="19"/>
        <v>-98.969346746835953</v>
      </c>
      <c r="AC24">
        <f t="shared" si="20"/>
        <v>-101.22318524759929</v>
      </c>
      <c r="AD24">
        <f t="shared" si="21"/>
        <v>-7.469629769658674</v>
      </c>
      <c r="AE24">
        <f t="shared" si="22"/>
        <v>23.624778529626823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53713.889931943078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15399.3</v>
      </c>
      <c r="AS24">
        <v>704.45407692307697</v>
      </c>
      <c r="AT24">
        <v>950.78</v>
      </c>
      <c r="AU24">
        <f t="shared" si="27"/>
        <v>0.25907772889303837</v>
      </c>
      <c r="AV24">
        <v>0.5</v>
      </c>
      <c r="AW24">
        <f t="shared" si="28"/>
        <v>1180.1629715544946</v>
      </c>
      <c r="AX24">
        <f t="shared" si="29"/>
        <v>16.316411805635962</v>
      </c>
      <c r="AY24">
        <f t="shared" si="30"/>
        <v>152.87697119699894</v>
      </c>
      <c r="AZ24">
        <f t="shared" si="31"/>
        <v>1.4315107059493173E-2</v>
      </c>
      <c r="BA24">
        <f t="shared" si="32"/>
        <v>2.4309514293527421</v>
      </c>
      <c r="BB24" t="s">
        <v>327</v>
      </c>
      <c r="BC24">
        <v>704.45407692307697</v>
      </c>
      <c r="BD24">
        <v>535.91999999999996</v>
      </c>
      <c r="BE24">
        <f t="shared" si="33"/>
        <v>0.43633648162561267</v>
      </c>
      <c r="BF24">
        <f t="shared" si="34"/>
        <v>0.59375674462932793</v>
      </c>
      <c r="BG24">
        <f t="shared" si="35"/>
        <v>0.84782257827860441</v>
      </c>
      <c r="BH24">
        <f t="shared" si="36"/>
        <v>1.0468453124284876</v>
      </c>
      <c r="BI24">
        <f t="shared" si="37"/>
        <v>0.90760119664687566</v>
      </c>
      <c r="BJ24">
        <f t="shared" si="38"/>
        <v>0.45170597347042674</v>
      </c>
      <c r="BK24">
        <f t="shared" si="39"/>
        <v>0.54829402652957326</v>
      </c>
      <c r="BL24">
        <f t="shared" si="40"/>
        <v>1399.9736666666699</v>
      </c>
      <c r="BM24">
        <f t="shared" si="41"/>
        <v>1180.1629715544946</v>
      </c>
      <c r="BN24">
        <f t="shared" si="42"/>
        <v>0.84298940733967986</v>
      </c>
      <c r="BO24">
        <f t="shared" si="43"/>
        <v>0.19597881467935968</v>
      </c>
      <c r="BP24">
        <v>6</v>
      </c>
      <c r="BQ24">
        <v>0.5</v>
      </c>
      <c r="BR24" t="s">
        <v>296</v>
      </c>
      <c r="BS24">
        <v>2</v>
      </c>
      <c r="BT24">
        <v>1607723000.75</v>
      </c>
      <c r="BU24">
        <v>398.87483333333302</v>
      </c>
      <c r="BV24">
        <v>419.52383333333302</v>
      </c>
      <c r="BW24">
        <v>20.829056666666698</v>
      </c>
      <c r="BX24">
        <v>18.192730000000001</v>
      </c>
      <c r="BY24">
        <v>398.12483333333302</v>
      </c>
      <c r="BZ24">
        <v>20.607056666666701</v>
      </c>
      <c r="CA24">
        <v>500.1182</v>
      </c>
      <c r="CB24">
        <v>101.951133333333</v>
      </c>
      <c r="CC24">
        <v>9.9994143333333299E-2</v>
      </c>
      <c r="CD24">
        <v>27.991150000000001</v>
      </c>
      <c r="CE24">
        <v>28.624829999999999</v>
      </c>
      <c r="CF24">
        <v>999.9</v>
      </c>
      <c r="CG24">
        <v>0</v>
      </c>
      <c r="CH24">
        <v>0</v>
      </c>
      <c r="CI24">
        <v>9996.6110000000008</v>
      </c>
      <c r="CJ24">
        <v>0</v>
      </c>
      <c r="CK24">
        <v>219.6079</v>
      </c>
      <c r="CL24">
        <v>1399.9736666666699</v>
      </c>
      <c r="CM24">
        <v>0.89999466666666605</v>
      </c>
      <c r="CN24">
        <v>0.100005433333333</v>
      </c>
      <c r="CO24">
        <v>0</v>
      </c>
      <c r="CP24">
        <v>704.37333333333299</v>
      </c>
      <c r="CQ24">
        <v>4.9994800000000001</v>
      </c>
      <c r="CR24">
        <v>9983.8240000000005</v>
      </c>
      <c r="CS24">
        <v>11417.3433333333</v>
      </c>
      <c r="CT24">
        <v>48.237400000000001</v>
      </c>
      <c r="CU24">
        <v>49.695399999999999</v>
      </c>
      <c r="CV24">
        <v>49.214300000000001</v>
      </c>
      <c r="CW24">
        <v>49.191200000000002</v>
      </c>
      <c r="CX24">
        <v>50.070399999999999</v>
      </c>
      <c r="CY24">
        <v>1255.47066666667</v>
      </c>
      <c r="CZ24">
        <v>139.50299999999999</v>
      </c>
      <c r="DA24">
        <v>0</v>
      </c>
      <c r="DB24">
        <v>94.399999856948895</v>
      </c>
      <c r="DC24">
        <v>0</v>
      </c>
      <c r="DD24">
        <v>704.45407692307697</v>
      </c>
      <c r="DE24">
        <v>14.810324779579799</v>
      </c>
      <c r="DF24">
        <v>209.58290610583401</v>
      </c>
      <c r="DG24">
        <v>9985.0015384615399</v>
      </c>
      <c r="DH24">
        <v>15</v>
      </c>
      <c r="DI24">
        <v>1607723035</v>
      </c>
      <c r="DJ24" t="s">
        <v>328</v>
      </c>
      <c r="DK24">
        <v>1607723032.5</v>
      </c>
      <c r="DL24">
        <v>1607723035</v>
      </c>
      <c r="DM24">
        <v>17</v>
      </c>
      <c r="DN24">
        <v>0.13600000000000001</v>
      </c>
      <c r="DO24">
        <v>1.2999999999999999E-2</v>
      </c>
      <c r="DP24">
        <v>0.75</v>
      </c>
      <c r="DQ24">
        <v>0.222</v>
      </c>
      <c r="DR24">
        <v>420</v>
      </c>
      <c r="DS24">
        <v>18</v>
      </c>
      <c r="DT24">
        <v>0.08</v>
      </c>
      <c r="DU24">
        <v>0.05</v>
      </c>
      <c r="DV24">
        <v>16.393158650730701</v>
      </c>
      <c r="DW24">
        <v>-0.28437040217152598</v>
      </c>
      <c r="DX24">
        <v>4.8708215700288E-2</v>
      </c>
      <c r="DY24">
        <v>1</v>
      </c>
      <c r="DZ24">
        <v>-20.772829999999999</v>
      </c>
      <c r="EA24">
        <v>0.15850945494990501</v>
      </c>
      <c r="EB24">
        <v>4.89019232750613E-2</v>
      </c>
      <c r="EC24">
        <v>1</v>
      </c>
      <c r="ED24">
        <v>2.7287370000000002</v>
      </c>
      <c r="EE24">
        <v>0.151018731924357</v>
      </c>
      <c r="EF24">
        <v>1.1149068167340201E-2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0.75</v>
      </c>
      <c r="EN24">
        <v>0.222</v>
      </c>
      <c r="EO24">
        <v>0.796857671985163</v>
      </c>
      <c r="EP24">
        <v>-1.6043650578588901E-5</v>
      </c>
      <c r="EQ24">
        <v>-1.15305589960158E-6</v>
      </c>
      <c r="ER24">
        <v>3.6581349982770798E-10</v>
      </c>
      <c r="ES24">
        <v>-6.5002353324099496E-2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10.1</v>
      </c>
      <c r="FB24">
        <v>10.1</v>
      </c>
      <c r="FC24">
        <v>2</v>
      </c>
      <c r="FD24">
        <v>509.44099999999997</v>
      </c>
      <c r="FE24">
        <v>482.226</v>
      </c>
      <c r="FF24">
        <v>24.1585</v>
      </c>
      <c r="FG24">
        <v>32.690899999999999</v>
      </c>
      <c r="FH24">
        <v>30</v>
      </c>
      <c r="FI24">
        <v>32.697800000000001</v>
      </c>
      <c r="FJ24">
        <v>32.736499999999999</v>
      </c>
      <c r="FK24">
        <v>19.779399999999999</v>
      </c>
      <c r="FL24">
        <v>25.6755</v>
      </c>
      <c r="FM24">
        <v>38.719200000000001</v>
      </c>
      <c r="FN24">
        <v>24.159700000000001</v>
      </c>
      <c r="FO24">
        <v>419.98</v>
      </c>
      <c r="FP24">
        <v>18.2075</v>
      </c>
      <c r="FQ24">
        <v>98.124899999999997</v>
      </c>
      <c r="FR24">
        <v>102.105</v>
      </c>
    </row>
    <row r="25" spans="1:174" x14ac:dyDescent="0.25">
      <c r="A25">
        <v>9</v>
      </c>
      <c r="B25">
        <v>1607723146.5</v>
      </c>
      <c r="C25">
        <v>760.5</v>
      </c>
      <c r="D25" t="s">
        <v>329</v>
      </c>
      <c r="E25" t="s">
        <v>330</v>
      </c>
      <c r="F25" t="s">
        <v>291</v>
      </c>
      <c r="G25" t="s">
        <v>292</v>
      </c>
      <c r="H25">
        <v>1607723138.75</v>
      </c>
      <c r="I25">
        <f t="shared" si="0"/>
        <v>2.2452457762960768E-3</v>
      </c>
      <c r="J25">
        <f t="shared" si="1"/>
        <v>2.2452457762960769</v>
      </c>
      <c r="K25">
        <f t="shared" si="2"/>
        <v>20.051877383101505</v>
      </c>
      <c r="L25">
        <f t="shared" si="3"/>
        <v>499.66256666666698</v>
      </c>
      <c r="M25">
        <f t="shared" si="4"/>
        <v>229.92756735022385</v>
      </c>
      <c r="N25">
        <f t="shared" si="5"/>
        <v>23.464325804788224</v>
      </c>
      <c r="O25">
        <f t="shared" si="6"/>
        <v>50.991037707388571</v>
      </c>
      <c r="P25">
        <f t="shared" si="7"/>
        <v>0.12630676306971486</v>
      </c>
      <c r="Q25">
        <f t="shared" si="8"/>
        <v>2.9639023326932281</v>
      </c>
      <c r="R25">
        <f t="shared" si="9"/>
        <v>0.12339091179023383</v>
      </c>
      <c r="S25">
        <f t="shared" si="10"/>
        <v>7.7375691027884969E-2</v>
      </c>
      <c r="T25">
        <f t="shared" si="11"/>
        <v>231.28925375523451</v>
      </c>
      <c r="U25">
        <f t="shared" si="12"/>
        <v>28.767505197216842</v>
      </c>
      <c r="V25">
        <f t="shared" si="13"/>
        <v>28.620643333333302</v>
      </c>
      <c r="W25">
        <f t="shared" si="14"/>
        <v>3.9343285972919806</v>
      </c>
      <c r="X25">
        <f t="shared" si="15"/>
        <v>56.208763809677954</v>
      </c>
      <c r="Y25">
        <f t="shared" si="16"/>
        <v>2.1325865165970406</v>
      </c>
      <c r="Z25">
        <f t="shared" si="17"/>
        <v>3.7940462875468088</v>
      </c>
      <c r="AA25">
        <f t="shared" si="18"/>
        <v>1.80174208069494</v>
      </c>
      <c r="AB25">
        <f t="shared" si="19"/>
        <v>-99.015338734656993</v>
      </c>
      <c r="AC25">
        <f t="shared" si="20"/>
        <v>-99.74565087512714</v>
      </c>
      <c r="AD25">
        <f t="shared" si="21"/>
        <v>-7.358275203214049</v>
      </c>
      <c r="AE25">
        <f t="shared" si="22"/>
        <v>25.16998894223633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53740.710798428488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15400.2</v>
      </c>
      <c r="AS25">
        <v>750.77232000000004</v>
      </c>
      <c r="AT25">
        <v>1058.27</v>
      </c>
      <c r="AU25">
        <f t="shared" si="27"/>
        <v>0.29056637720052536</v>
      </c>
      <c r="AV25">
        <v>0.5</v>
      </c>
      <c r="AW25">
        <f t="shared" si="28"/>
        <v>1180.1730115545652</v>
      </c>
      <c r="AX25">
        <f t="shared" si="29"/>
        <v>20.051877383101505</v>
      </c>
      <c r="AY25">
        <f t="shared" si="30"/>
        <v>171.45929821862188</v>
      </c>
      <c r="AZ25">
        <f t="shared" si="31"/>
        <v>1.7480169992824753E-2</v>
      </c>
      <c r="BA25">
        <f t="shared" si="32"/>
        <v>2.0824647774197511</v>
      </c>
      <c r="BB25" t="s">
        <v>332</v>
      </c>
      <c r="BC25">
        <v>750.77232000000004</v>
      </c>
      <c r="BD25">
        <v>554.23</v>
      </c>
      <c r="BE25">
        <f t="shared" si="33"/>
        <v>0.47628676991693986</v>
      </c>
      <c r="BF25">
        <f t="shared" si="34"/>
        <v>0.61006602650583286</v>
      </c>
      <c r="BG25">
        <f t="shared" si="35"/>
        <v>0.81385970419336373</v>
      </c>
      <c r="BH25">
        <f t="shared" si="36"/>
        <v>0.89703585253270035</v>
      </c>
      <c r="BI25">
        <f t="shared" si="37"/>
        <v>0.86539202750934574</v>
      </c>
      <c r="BJ25">
        <f t="shared" si="38"/>
        <v>0.45035876371990879</v>
      </c>
      <c r="BK25">
        <f t="shared" si="39"/>
        <v>0.54964123628009121</v>
      </c>
      <c r="BL25">
        <f t="shared" si="40"/>
        <v>1399.9853333333299</v>
      </c>
      <c r="BM25">
        <f t="shared" si="41"/>
        <v>1180.1730115545652</v>
      </c>
      <c r="BN25">
        <f t="shared" si="42"/>
        <v>0.84298955385811281</v>
      </c>
      <c r="BO25">
        <f t="shared" si="43"/>
        <v>0.19597910771622562</v>
      </c>
      <c r="BP25">
        <v>6</v>
      </c>
      <c r="BQ25">
        <v>0.5</v>
      </c>
      <c r="BR25" t="s">
        <v>296</v>
      </c>
      <c r="BS25">
        <v>2</v>
      </c>
      <c r="BT25">
        <v>1607723138.75</v>
      </c>
      <c r="BU25">
        <v>499.66256666666698</v>
      </c>
      <c r="BV25">
        <v>525.0652</v>
      </c>
      <c r="BW25">
        <v>20.897273333333299</v>
      </c>
      <c r="BX25">
        <v>18.259889999999999</v>
      </c>
      <c r="BY25">
        <v>498.97930000000002</v>
      </c>
      <c r="BZ25">
        <v>20.570143333333299</v>
      </c>
      <c r="CA25">
        <v>500.11529999999999</v>
      </c>
      <c r="CB25">
        <v>101.950966666667</v>
      </c>
      <c r="CC25">
        <v>9.9979529999999997E-2</v>
      </c>
      <c r="CD25">
        <v>27.996413333333301</v>
      </c>
      <c r="CE25">
        <v>28.620643333333302</v>
      </c>
      <c r="CF25">
        <v>999.9</v>
      </c>
      <c r="CG25">
        <v>0</v>
      </c>
      <c r="CH25">
        <v>0</v>
      </c>
      <c r="CI25">
        <v>10002.014666666701</v>
      </c>
      <c r="CJ25">
        <v>0</v>
      </c>
      <c r="CK25">
        <v>220.71799999999999</v>
      </c>
      <c r="CL25">
        <v>1399.9853333333299</v>
      </c>
      <c r="CM25">
        <v>0.89999236666666604</v>
      </c>
      <c r="CN25">
        <v>0.100007703333333</v>
      </c>
      <c r="CO25">
        <v>0</v>
      </c>
      <c r="CP25">
        <v>750.624866666667</v>
      </c>
      <c r="CQ25">
        <v>4.9994800000000001</v>
      </c>
      <c r="CR25">
        <v>10622.7266666667</v>
      </c>
      <c r="CS25">
        <v>11417.4233333333</v>
      </c>
      <c r="CT25">
        <v>48.233199999999997</v>
      </c>
      <c r="CU25">
        <v>49.7205333333333</v>
      </c>
      <c r="CV25">
        <v>49.245600000000003</v>
      </c>
      <c r="CW25">
        <v>49.228999999999999</v>
      </c>
      <c r="CX25">
        <v>50.087200000000003</v>
      </c>
      <c r="CY25">
        <v>1255.4743333333299</v>
      </c>
      <c r="CZ25">
        <v>139.511</v>
      </c>
      <c r="DA25">
        <v>0</v>
      </c>
      <c r="DB25">
        <v>137.5</v>
      </c>
      <c r="DC25">
        <v>0</v>
      </c>
      <c r="DD25">
        <v>750.77232000000004</v>
      </c>
      <c r="DE25">
        <v>13.828999990225601</v>
      </c>
      <c r="DF25">
        <v>184.72307688762899</v>
      </c>
      <c r="DG25">
        <v>10624.596</v>
      </c>
      <c r="DH25">
        <v>15</v>
      </c>
      <c r="DI25">
        <v>1607723035</v>
      </c>
      <c r="DJ25" t="s">
        <v>328</v>
      </c>
      <c r="DK25">
        <v>1607723032.5</v>
      </c>
      <c r="DL25">
        <v>1607723035</v>
      </c>
      <c r="DM25">
        <v>17</v>
      </c>
      <c r="DN25">
        <v>0.13600000000000001</v>
      </c>
      <c r="DO25">
        <v>1.2999999999999999E-2</v>
      </c>
      <c r="DP25">
        <v>0.75</v>
      </c>
      <c r="DQ25">
        <v>0.222</v>
      </c>
      <c r="DR25">
        <v>420</v>
      </c>
      <c r="DS25">
        <v>18</v>
      </c>
      <c r="DT25">
        <v>0.08</v>
      </c>
      <c r="DU25">
        <v>0.05</v>
      </c>
      <c r="DV25">
        <v>20.053188063713399</v>
      </c>
      <c r="DW25">
        <v>-0.17143387021477</v>
      </c>
      <c r="DX25">
        <v>2.7918385804596602E-2</v>
      </c>
      <c r="DY25">
        <v>1</v>
      </c>
      <c r="DZ25">
        <v>-25.403780000000001</v>
      </c>
      <c r="EA25">
        <v>0.16128854282539801</v>
      </c>
      <c r="EB25">
        <v>3.7376966169019303E-2</v>
      </c>
      <c r="EC25">
        <v>1</v>
      </c>
      <c r="ED25">
        <v>2.6382903333333299</v>
      </c>
      <c r="EE25">
        <v>-2.2848053392658999E-2</v>
      </c>
      <c r="EF25">
        <v>1.3537473541576601E-2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0.68400000000000005</v>
      </c>
      <c r="EN25">
        <v>0.32819999999999999</v>
      </c>
      <c r="EO25">
        <v>0.93284820533023705</v>
      </c>
      <c r="EP25">
        <v>-1.6043650578588901E-5</v>
      </c>
      <c r="EQ25">
        <v>-1.15305589960158E-6</v>
      </c>
      <c r="ER25">
        <v>3.6581349982770798E-10</v>
      </c>
      <c r="ES25">
        <v>-5.19146269797802E-2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1.9</v>
      </c>
      <c r="FC25">
        <v>2</v>
      </c>
      <c r="FD25">
        <v>509.55799999999999</v>
      </c>
      <c r="FE25">
        <v>482.23700000000002</v>
      </c>
      <c r="FF25">
        <v>24.1404</v>
      </c>
      <c r="FG25">
        <v>32.702599999999997</v>
      </c>
      <c r="FH25">
        <v>30.0002</v>
      </c>
      <c r="FI25">
        <v>32.715200000000003</v>
      </c>
      <c r="FJ25">
        <v>32.753900000000002</v>
      </c>
      <c r="FK25">
        <v>23.6479</v>
      </c>
      <c r="FL25">
        <v>24.5687</v>
      </c>
      <c r="FM25">
        <v>37.651899999999998</v>
      </c>
      <c r="FN25">
        <v>24.139700000000001</v>
      </c>
      <c r="FO25">
        <v>525.20299999999997</v>
      </c>
      <c r="FP25">
        <v>18.2638</v>
      </c>
      <c r="FQ25">
        <v>98.122799999999998</v>
      </c>
      <c r="FR25">
        <v>102.099</v>
      </c>
    </row>
    <row r="26" spans="1:174" x14ac:dyDescent="0.25">
      <c r="A26">
        <v>10</v>
      </c>
      <c r="B26">
        <v>1607723260.5</v>
      </c>
      <c r="C26">
        <v>874.5</v>
      </c>
      <c r="D26" t="s">
        <v>333</v>
      </c>
      <c r="E26" t="s">
        <v>334</v>
      </c>
      <c r="F26" t="s">
        <v>291</v>
      </c>
      <c r="G26" t="s">
        <v>292</v>
      </c>
      <c r="H26">
        <v>1607723252.75</v>
      </c>
      <c r="I26">
        <f t="shared" si="0"/>
        <v>2.1650319521410188E-3</v>
      </c>
      <c r="J26">
        <f t="shared" si="1"/>
        <v>2.1650319521410188</v>
      </c>
      <c r="K26">
        <f t="shared" si="2"/>
        <v>23.160563543935943</v>
      </c>
      <c r="L26">
        <f t="shared" si="3"/>
        <v>599.74236666666695</v>
      </c>
      <c r="M26">
        <f t="shared" si="4"/>
        <v>273.99240609796578</v>
      </c>
      <c r="N26">
        <f t="shared" si="5"/>
        <v>27.959264160609884</v>
      </c>
      <c r="O26">
        <f t="shared" si="6"/>
        <v>61.200073012049756</v>
      </c>
      <c r="P26">
        <f t="shared" si="7"/>
        <v>0.12069511561799355</v>
      </c>
      <c r="Q26">
        <f t="shared" si="8"/>
        <v>2.9631483137109274</v>
      </c>
      <c r="R26">
        <f t="shared" si="9"/>
        <v>0.11802899620479199</v>
      </c>
      <c r="S26">
        <f t="shared" si="10"/>
        <v>7.4002757674065528E-2</v>
      </c>
      <c r="T26">
        <f t="shared" si="11"/>
        <v>231.29452649475087</v>
      </c>
      <c r="U26">
        <f t="shared" si="12"/>
        <v>28.780482664165373</v>
      </c>
      <c r="V26">
        <f t="shared" si="13"/>
        <v>28.616983333333302</v>
      </c>
      <c r="W26">
        <f t="shared" si="14"/>
        <v>3.9334930856232329</v>
      </c>
      <c r="X26">
        <f t="shared" si="15"/>
        <v>55.828105048654017</v>
      </c>
      <c r="Y26">
        <f t="shared" si="16"/>
        <v>2.1171729352495587</v>
      </c>
      <c r="Z26">
        <f t="shared" si="17"/>
        <v>3.7923066409014763</v>
      </c>
      <c r="AA26">
        <f t="shared" si="18"/>
        <v>1.8163201503736741</v>
      </c>
      <c r="AB26">
        <f t="shared" si="19"/>
        <v>-95.47790908941893</v>
      </c>
      <c r="AC26">
        <f t="shared" si="20"/>
        <v>-100.39228735947044</v>
      </c>
      <c r="AD26">
        <f t="shared" si="21"/>
        <v>-7.4074374225103776</v>
      </c>
      <c r="AE26">
        <f t="shared" si="22"/>
        <v>28.016892623351126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53719.944040608585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15400.6</v>
      </c>
      <c r="AS26">
        <v>781.82672000000002</v>
      </c>
      <c r="AT26">
        <v>1128.6400000000001</v>
      </c>
      <c r="AU26">
        <f t="shared" si="27"/>
        <v>0.30728423589452802</v>
      </c>
      <c r="AV26">
        <v>0.5</v>
      </c>
      <c r="AW26">
        <f t="shared" si="28"/>
        <v>1180.2002315545571</v>
      </c>
      <c r="AX26">
        <f t="shared" si="29"/>
        <v>23.160563543935943</v>
      </c>
      <c r="AY26">
        <f t="shared" si="30"/>
        <v>181.32846317789358</v>
      </c>
      <c r="AZ26">
        <f t="shared" si="31"/>
        <v>2.0113799666421111E-2</v>
      </c>
      <c r="BA26">
        <f t="shared" si="32"/>
        <v>1.8902750212645303</v>
      </c>
      <c r="BB26" t="s">
        <v>336</v>
      </c>
      <c r="BC26">
        <v>781.82672000000002</v>
      </c>
      <c r="BD26">
        <v>565.37</v>
      </c>
      <c r="BE26">
        <f t="shared" si="33"/>
        <v>0.4990696767791325</v>
      </c>
      <c r="BF26">
        <f t="shared" si="34"/>
        <v>0.61571409803469035</v>
      </c>
      <c r="BG26">
        <f t="shared" si="35"/>
        <v>0.79112696582131548</v>
      </c>
      <c r="BH26">
        <f t="shared" si="36"/>
        <v>0.83941014909367107</v>
      </c>
      <c r="BI26">
        <f t="shared" si="37"/>
        <v>0.83775913856890494</v>
      </c>
      <c r="BJ26">
        <f t="shared" si="38"/>
        <v>0.44524735558522849</v>
      </c>
      <c r="BK26">
        <f t="shared" si="39"/>
        <v>0.55475264441477146</v>
      </c>
      <c r="BL26">
        <f t="shared" si="40"/>
        <v>1400.01766666667</v>
      </c>
      <c r="BM26">
        <f t="shared" si="41"/>
        <v>1180.2002315545571</v>
      </c>
      <c r="BN26">
        <f t="shared" si="42"/>
        <v>0.84298952767111812</v>
      </c>
      <c r="BO26">
        <f t="shared" si="43"/>
        <v>0.19597905534223647</v>
      </c>
      <c r="BP26">
        <v>6</v>
      </c>
      <c r="BQ26">
        <v>0.5</v>
      </c>
      <c r="BR26" t="s">
        <v>296</v>
      </c>
      <c r="BS26">
        <v>2</v>
      </c>
      <c r="BT26">
        <v>1607723252.75</v>
      </c>
      <c r="BU26">
        <v>599.74236666666695</v>
      </c>
      <c r="BV26">
        <v>629.08659999999998</v>
      </c>
      <c r="BW26">
        <v>20.74766</v>
      </c>
      <c r="BX26">
        <v>18.2040966666667</v>
      </c>
      <c r="BY26">
        <v>599.15436666666699</v>
      </c>
      <c r="BZ26">
        <v>20.426633333333299</v>
      </c>
      <c r="CA26">
        <v>500.11239999999998</v>
      </c>
      <c r="CB26">
        <v>101.94393333333301</v>
      </c>
      <c r="CC26">
        <v>0.100004886666667</v>
      </c>
      <c r="CD26">
        <v>27.9885466666667</v>
      </c>
      <c r="CE26">
        <v>28.616983333333302</v>
      </c>
      <c r="CF26">
        <v>999.9</v>
      </c>
      <c r="CG26">
        <v>0</v>
      </c>
      <c r="CH26">
        <v>0</v>
      </c>
      <c r="CI26">
        <v>9998.4316666666691</v>
      </c>
      <c r="CJ26">
        <v>0</v>
      </c>
      <c r="CK26">
        <v>225.86473333333299</v>
      </c>
      <c r="CL26">
        <v>1400.01766666667</v>
      </c>
      <c r="CM26">
        <v>0.89999236666666704</v>
      </c>
      <c r="CN26">
        <v>0.100007703333333</v>
      </c>
      <c r="CO26">
        <v>0</v>
      </c>
      <c r="CP26">
        <v>781.69716666666704</v>
      </c>
      <c r="CQ26">
        <v>4.9994800000000001</v>
      </c>
      <c r="CR26">
        <v>11053.186666666699</v>
      </c>
      <c r="CS26">
        <v>11417.7</v>
      </c>
      <c r="CT26">
        <v>48.2456666666667</v>
      </c>
      <c r="CU26">
        <v>49.7541333333333</v>
      </c>
      <c r="CV26">
        <v>49.2665333333333</v>
      </c>
      <c r="CW26">
        <v>49.241466666666703</v>
      </c>
      <c r="CX26">
        <v>50.108066666666701</v>
      </c>
      <c r="CY26">
        <v>1255.5046666666699</v>
      </c>
      <c r="CZ26">
        <v>139.51300000000001</v>
      </c>
      <c r="DA26">
        <v>0</v>
      </c>
      <c r="DB26">
        <v>113.5</v>
      </c>
      <c r="DC26">
        <v>0</v>
      </c>
      <c r="DD26">
        <v>781.82672000000002</v>
      </c>
      <c r="DE26">
        <v>9.8323076920637504</v>
      </c>
      <c r="DF26">
        <v>150.56153854042299</v>
      </c>
      <c r="DG26">
        <v>11054.78</v>
      </c>
      <c r="DH26">
        <v>15</v>
      </c>
      <c r="DI26">
        <v>1607723035</v>
      </c>
      <c r="DJ26" t="s">
        <v>328</v>
      </c>
      <c r="DK26">
        <v>1607723032.5</v>
      </c>
      <c r="DL26">
        <v>1607723035</v>
      </c>
      <c r="DM26">
        <v>17</v>
      </c>
      <c r="DN26">
        <v>0.13600000000000001</v>
      </c>
      <c r="DO26">
        <v>1.2999999999999999E-2</v>
      </c>
      <c r="DP26">
        <v>0.75</v>
      </c>
      <c r="DQ26">
        <v>0.222</v>
      </c>
      <c r="DR26">
        <v>420</v>
      </c>
      <c r="DS26">
        <v>18</v>
      </c>
      <c r="DT26">
        <v>0.08</v>
      </c>
      <c r="DU26">
        <v>0.05</v>
      </c>
      <c r="DV26">
        <v>23.1656732369322</v>
      </c>
      <c r="DW26">
        <v>-1.7295431054089799E-2</v>
      </c>
      <c r="DX26">
        <v>3.6445994901147097E-2</v>
      </c>
      <c r="DY26">
        <v>1</v>
      </c>
      <c r="DZ26">
        <v>-29.348106666666698</v>
      </c>
      <c r="EA26">
        <v>9.4115239154657901E-2</v>
      </c>
      <c r="EB26">
        <v>4.5047907338249801E-2</v>
      </c>
      <c r="EC26">
        <v>1</v>
      </c>
      <c r="ED26">
        <v>2.545347</v>
      </c>
      <c r="EE26">
        <v>-0.19245570634038101</v>
      </c>
      <c r="EF26">
        <v>2.0108009871690501E-2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0.58799999999999997</v>
      </c>
      <c r="EN26">
        <v>0.3216</v>
      </c>
      <c r="EO26">
        <v>0.93284820533023705</v>
      </c>
      <c r="EP26">
        <v>-1.6043650578588901E-5</v>
      </c>
      <c r="EQ26">
        <v>-1.15305589960158E-6</v>
      </c>
      <c r="ER26">
        <v>3.6581349982770798E-10</v>
      </c>
      <c r="ES26">
        <v>-5.19146269797802E-2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3.8</v>
      </c>
      <c r="FC26">
        <v>2</v>
      </c>
      <c r="FD26">
        <v>509.35</v>
      </c>
      <c r="FE26">
        <v>482.47899999999998</v>
      </c>
      <c r="FF26">
        <v>24.175000000000001</v>
      </c>
      <c r="FG26">
        <v>32.714199999999998</v>
      </c>
      <c r="FH26">
        <v>30.0001</v>
      </c>
      <c r="FI26">
        <v>32.726799999999997</v>
      </c>
      <c r="FJ26">
        <v>32.765500000000003</v>
      </c>
      <c r="FK26">
        <v>27.347999999999999</v>
      </c>
      <c r="FL26">
        <v>23.977</v>
      </c>
      <c r="FM26">
        <v>36.527099999999997</v>
      </c>
      <c r="FN26">
        <v>24.180599999999998</v>
      </c>
      <c r="FO26">
        <v>629.06100000000004</v>
      </c>
      <c r="FP26">
        <v>18.278199999999998</v>
      </c>
      <c r="FQ26">
        <v>98.120599999999996</v>
      </c>
      <c r="FR26">
        <v>102.098</v>
      </c>
    </row>
    <row r="27" spans="1:174" x14ac:dyDescent="0.25">
      <c r="A27">
        <v>11</v>
      </c>
      <c r="B27">
        <v>1607723381</v>
      </c>
      <c r="C27">
        <v>995</v>
      </c>
      <c r="D27" t="s">
        <v>337</v>
      </c>
      <c r="E27" t="s">
        <v>338</v>
      </c>
      <c r="F27" t="s">
        <v>291</v>
      </c>
      <c r="G27" t="s">
        <v>292</v>
      </c>
      <c r="H27">
        <v>1607723373</v>
      </c>
      <c r="I27">
        <f t="shared" si="0"/>
        <v>2.008474733945693E-3</v>
      </c>
      <c r="J27">
        <f t="shared" si="1"/>
        <v>2.0084747339456928</v>
      </c>
      <c r="K27">
        <f t="shared" si="2"/>
        <v>25.769644200662849</v>
      </c>
      <c r="L27">
        <f t="shared" si="3"/>
        <v>699.80880645161301</v>
      </c>
      <c r="M27">
        <f t="shared" si="4"/>
        <v>308.74073804280931</v>
      </c>
      <c r="N27">
        <f t="shared" si="5"/>
        <v>31.505810553333479</v>
      </c>
      <c r="O27">
        <f t="shared" si="6"/>
        <v>71.412810046990955</v>
      </c>
      <c r="P27">
        <f t="shared" si="7"/>
        <v>0.11153628953794466</v>
      </c>
      <c r="Q27">
        <f t="shared" si="8"/>
        <v>2.9626690375364673</v>
      </c>
      <c r="R27">
        <f t="shared" si="9"/>
        <v>0.10925496827667831</v>
      </c>
      <c r="S27">
        <f t="shared" si="10"/>
        <v>6.8485436432233815E-2</v>
      </c>
      <c r="T27">
        <f t="shared" si="11"/>
        <v>231.29092641584754</v>
      </c>
      <c r="U27">
        <f t="shared" si="12"/>
        <v>28.830318511380145</v>
      </c>
      <c r="V27">
        <f t="shared" si="13"/>
        <v>28.646625806451599</v>
      </c>
      <c r="W27">
        <f t="shared" si="14"/>
        <v>3.940264375929337</v>
      </c>
      <c r="X27">
        <f t="shared" si="15"/>
        <v>55.872184284826865</v>
      </c>
      <c r="Y27">
        <f t="shared" si="16"/>
        <v>2.1200158133575639</v>
      </c>
      <c r="Z27">
        <f t="shared" si="17"/>
        <v>3.7944029582772081</v>
      </c>
      <c r="AA27">
        <f t="shared" si="18"/>
        <v>1.820248562571773</v>
      </c>
      <c r="AB27">
        <f t="shared" si="19"/>
        <v>-88.573735767005061</v>
      </c>
      <c r="AC27">
        <f t="shared" si="20"/>
        <v>-103.59660577017031</v>
      </c>
      <c r="AD27">
        <f t="shared" si="21"/>
        <v>-7.6465939948090638</v>
      </c>
      <c r="AE27">
        <f t="shared" si="22"/>
        <v>31.473990883863095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53704.305602828383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15400.9</v>
      </c>
      <c r="AS27">
        <v>803.002884615384</v>
      </c>
      <c r="AT27">
        <v>1177</v>
      </c>
      <c r="AU27">
        <f t="shared" si="27"/>
        <v>0.31775455852558709</v>
      </c>
      <c r="AV27">
        <v>0.5</v>
      </c>
      <c r="AW27">
        <f t="shared" si="28"/>
        <v>1180.1815660706982</v>
      </c>
      <c r="AX27">
        <f t="shared" si="29"/>
        <v>25.769644200662849</v>
      </c>
      <c r="AY27">
        <f t="shared" si="30"/>
        <v>187.50403625341534</v>
      </c>
      <c r="AZ27">
        <f t="shared" si="31"/>
        <v>2.2324862917661219E-2</v>
      </c>
      <c r="BA27">
        <f t="shared" si="32"/>
        <v>1.7715208156329652</v>
      </c>
      <c r="BB27" t="s">
        <v>340</v>
      </c>
      <c r="BC27">
        <v>803.002884615384</v>
      </c>
      <c r="BD27">
        <v>573.57000000000005</v>
      </c>
      <c r="BE27">
        <f t="shared" si="33"/>
        <v>0.51268479184367033</v>
      </c>
      <c r="BF27">
        <f t="shared" si="34"/>
        <v>0.61978541899576756</v>
      </c>
      <c r="BG27">
        <f t="shared" si="35"/>
        <v>0.77555225757017832</v>
      </c>
      <c r="BH27">
        <f t="shared" si="36"/>
        <v>0.81035409513650569</v>
      </c>
      <c r="BI27">
        <f t="shared" si="37"/>
        <v>0.81876913559661979</v>
      </c>
      <c r="BJ27">
        <f t="shared" si="38"/>
        <v>0.44270117777182383</v>
      </c>
      <c r="BK27">
        <f t="shared" si="39"/>
        <v>0.55729882222817617</v>
      </c>
      <c r="BL27">
        <f t="shared" si="40"/>
        <v>1399.99548387097</v>
      </c>
      <c r="BM27">
        <f t="shared" si="41"/>
        <v>1180.1815660706982</v>
      </c>
      <c r="BN27">
        <f t="shared" si="42"/>
        <v>0.84298955222877636</v>
      </c>
      <c r="BO27">
        <f t="shared" si="43"/>
        <v>0.19597910445755273</v>
      </c>
      <c r="BP27">
        <v>6</v>
      </c>
      <c r="BQ27">
        <v>0.5</v>
      </c>
      <c r="BR27" t="s">
        <v>296</v>
      </c>
      <c r="BS27">
        <v>2</v>
      </c>
      <c r="BT27">
        <v>1607723373</v>
      </c>
      <c r="BU27">
        <v>699.80880645161301</v>
      </c>
      <c r="BV27">
        <v>732.41054838709704</v>
      </c>
      <c r="BW27">
        <v>20.775064516129</v>
      </c>
      <c r="BX27">
        <v>18.415580645161299</v>
      </c>
      <c r="BY27">
        <v>699.32593548387104</v>
      </c>
      <c r="BZ27">
        <v>20.452912903225801</v>
      </c>
      <c r="CA27">
        <v>500.13019354838701</v>
      </c>
      <c r="CB27">
        <v>101.946129032258</v>
      </c>
      <c r="CC27">
        <v>0.100043277419355</v>
      </c>
      <c r="CD27">
        <v>27.998025806451601</v>
      </c>
      <c r="CE27">
        <v>28.646625806451599</v>
      </c>
      <c r="CF27">
        <v>999.9</v>
      </c>
      <c r="CG27">
        <v>0</v>
      </c>
      <c r="CH27">
        <v>0</v>
      </c>
      <c r="CI27">
        <v>9995.5009677419403</v>
      </c>
      <c r="CJ27">
        <v>0</v>
      </c>
      <c r="CK27">
        <v>228.41190322580599</v>
      </c>
      <c r="CL27">
        <v>1399.99548387097</v>
      </c>
      <c r="CM27">
        <v>0.89999145161290295</v>
      </c>
      <c r="CN27">
        <v>0.100008606451613</v>
      </c>
      <c r="CO27">
        <v>0</v>
      </c>
      <c r="CP27">
        <v>802.94319354838694</v>
      </c>
      <c r="CQ27">
        <v>4.9994800000000001</v>
      </c>
      <c r="CR27">
        <v>11356.038709677399</v>
      </c>
      <c r="CS27">
        <v>11417.5225806452</v>
      </c>
      <c r="CT27">
        <v>48.253999999999998</v>
      </c>
      <c r="CU27">
        <v>49.78</v>
      </c>
      <c r="CV27">
        <v>49.267935483871</v>
      </c>
      <c r="CW27">
        <v>49.256</v>
      </c>
      <c r="CX27">
        <v>50.128935483870997</v>
      </c>
      <c r="CY27">
        <v>1255.4835483871</v>
      </c>
      <c r="CZ27">
        <v>139.51193548387101</v>
      </c>
      <c r="DA27">
        <v>0</v>
      </c>
      <c r="DB27">
        <v>120.09999990463299</v>
      </c>
      <c r="DC27">
        <v>0</v>
      </c>
      <c r="DD27">
        <v>803.002884615384</v>
      </c>
      <c r="DE27">
        <v>3.5724102520477001</v>
      </c>
      <c r="DF27">
        <v>46.830769237741698</v>
      </c>
      <c r="DG27">
        <v>11356.5846153846</v>
      </c>
      <c r="DH27">
        <v>15</v>
      </c>
      <c r="DI27">
        <v>1607723035</v>
      </c>
      <c r="DJ27" t="s">
        <v>328</v>
      </c>
      <c r="DK27">
        <v>1607723032.5</v>
      </c>
      <c r="DL27">
        <v>1607723035</v>
      </c>
      <c r="DM27">
        <v>17</v>
      </c>
      <c r="DN27">
        <v>0.13600000000000001</v>
      </c>
      <c r="DO27">
        <v>1.2999999999999999E-2</v>
      </c>
      <c r="DP27">
        <v>0.75</v>
      </c>
      <c r="DQ27">
        <v>0.222</v>
      </c>
      <c r="DR27">
        <v>420</v>
      </c>
      <c r="DS27">
        <v>18</v>
      </c>
      <c r="DT27">
        <v>0.08</v>
      </c>
      <c r="DU27">
        <v>0.05</v>
      </c>
      <c r="DV27">
        <v>25.7695227637583</v>
      </c>
      <c r="DW27">
        <v>0.45052981571163297</v>
      </c>
      <c r="DX27">
        <v>5.3487269095506398E-2</v>
      </c>
      <c r="DY27">
        <v>1</v>
      </c>
      <c r="DZ27">
        <v>-32.600140000000003</v>
      </c>
      <c r="EA27">
        <v>-0.20155194660735601</v>
      </c>
      <c r="EB27">
        <v>4.9379473468233903E-2</v>
      </c>
      <c r="EC27">
        <v>0</v>
      </c>
      <c r="ED27">
        <v>2.35700366666667</v>
      </c>
      <c r="EE27">
        <v>-0.49918531701890401</v>
      </c>
      <c r="EF27">
        <v>4.0736051721894803E-2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0.48299999999999998</v>
      </c>
      <c r="EN27">
        <v>0.3241</v>
      </c>
      <c r="EO27">
        <v>0.93284820533023705</v>
      </c>
      <c r="EP27">
        <v>-1.6043650578588901E-5</v>
      </c>
      <c r="EQ27">
        <v>-1.15305589960158E-6</v>
      </c>
      <c r="ER27">
        <v>3.6581349982770798E-10</v>
      </c>
      <c r="ES27">
        <v>-5.19146269797802E-2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5.8</v>
      </c>
      <c r="FC27">
        <v>2</v>
      </c>
      <c r="FD27">
        <v>509.32400000000001</v>
      </c>
      <c r="FE27">
        <v>482.995</v>
      </c>
      <c r="FF27">
        <v>24.107700000000001</v>
      </c>
      <c r="FG27">
        <v>32.722900000000003</v>
      </c>
      <c r="FH27">
        <v>30.0001</v>
      </c>
      <c r="FI27">
        <v>32.738500000000002</v>
      </c>
      <c r="FJ27">
        <v>32.7789</v>
      </c>
      <c r="FK27">
        <v>30.945499999999999</v>
      </c>
      <c r="FL27">
        <v>21.186800000000002</v>
      </c>
      <c r="FM27">
        <v>35.756399999999999</v>
      </c>
      <c r="FN27">
        <v>24.067</v>
      </c>
      <c r="FO27">
        <v>732.51400000000001</v>
      </c>
      <c r="FP27">
        <v>18.604600000000001</v>
      </c>
      <c r="FQ27">
        <v>98.120900000000006</v>
      </c>
      <c r="FR27">
        <v>102.095</v>
      </c>
    </row>
    <row r="28" spans="1:174" x14ac:dyDescent="0.25">
      <c r="A28">
        <v>12</v>
      </c>
      <c r="B28">
        <v>1607723494.5</v>
      </c>
      <c r="C28">
        <v>1108.5</v>
      </c>
      <c r="D28" t="s">
        <v>341</v>
      </c>
      <c r="E28" t="s">
        <v>342</v>
      </c>
      <c r="F28" t="s">
        <v>291</v>
      </c>
      <c r="G28" t="s">
        <v>292</v>
      </c>
      <c r="H28">
        <v>1607723486.5</v>
      </c>
      <c r="I28">
        <f t="shared" si="0"/>
        <v>1.9572868423424691E-3</v>
      </c>
      <c r="J28">
        <f t="shared" si="1"/>
        <v>1.957286842342469</v>
      </c>
      <c r="K28">
        <f t="shared" si="2"/>
        <v>27.798935174238515</v>
      </c>
      <c r="L28">
        <f t="shared" si="3"/>
        <v>799.79819354838696</v>
      </c>
      <c r="M28">
        <f t="shared" si="4"/>
        <v>367.76843186372975</v>
      </c>
      <c r="N28">
        <f t="shared" si="5"/>
        <v>37.530494550647425</v>
      </c>
      <c r="O28">
        <f t="shared" si="6"/>
        <v>81.618809946438262</v>
      </c>
      <c r="P28">
        <f t="shared" si="7"/>
        <v>0.10905736818350363</v>
      </c>
      <c r="Q28">
        <f t="shared" si="8"/>
        <v>2.9634395517598344</v>
      </c>
      <c r="R28">
        <f t="shared" si="9"/>
        <v>0.10687581201342107</v>
      </c>
      <c r="S28">
        <f t="shared" si="10"/>
        <v>6.6989751951630414E-2</v>
      </c>
      <c r="T28">
        <f t="shared" si="11"/>
        <v>231.29242244028143</v>
      </c>
      <c r="U28">
        <f t="shared" si="12"/>
        <v>28.831103722091139</v>
      </c>
      <c r="V28">
        <f t="shared" si="13"/>
        <v>28.625858064516098</v>
      </c>
      <c r="W28">
        <f t="shared" si="14"/>
        <v>3.9355192932831322</v>
      </c>
      <c r="X28">
        <f t="shared" si="15"/>
        <v>55.966685341786139</v>
      </c>
      <c r="Y28">
        <f t="shared" si="16"/>
        <v>2.1220928640570356</v>
      </c>
      <c r="Z28">
        <f t="shared" si="17"/>
        <v>3.7917072470836994</v>
      </c>
      <c r="AA28">
        <f t="shared" si="18"/>
        <v>1.8134264292260966</v>
      </c>
      <c r="AB28">
        <f t="shared" si="19"/>
        <v>-86.316349747302894</v>
      </c>
      <c r="AC28">
        <f t="shared" si="20"/>
        <v>-102.2531775889702</v>
      </c>
      <c r="AD28">
        <f t="shared" si="21"/>
        <v>-7.544233385475084</v>
      </c>
      <c r="AE28">
        <f t="shared" si="22"/>
        <v>35.178661718533249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53729.047248738803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15400.9</v>
      </c>
      <c r="AS28">
        <v>809.21226923076904</v>
      </c>
      <c r="AT28">
        <v>1190.75</v>
      </c>
      <c r="AU28">
        <f t="shared" si="27"/>
        <v>0.32041799770668145</v>
      </c>
      <c r="AV28">
        <v>0.5</v>
      </c>
      <c r="AW28">
        <f t="shared" si="28"/>
        <v>1180.1891821997274</v>
      </c>
      <c r="AX28">
        <f t="shared" si="29"/>
        <v>27.798935174238515</v>
      </c>
      <c r="AY28">
        <f t="shared" si="30"/>
        <v>189.07692733776125</v>
      </c>
      <c r="AZ28">
        <f t="shared" si="31"/>
        <v>2.4044181290633505E-2</v>
      </c>
      <c r="BA28">
        <f t="shared" si="32"/>
        <v>1.7395171110644552</v>
      </c>
      <c r="BB28" t="s">
        <v>344</v>
      </c>
      <c r="BC28">
        <v>809.21226923076904</v>
      </c>
      <c r="BD28">
        <v>572.83000000000004</v>
      </c>
      <c r="BE28">
        <f t="shared" si="33"/>
        <v>0.51893344530757923</v>
      </c>
      <c r="BF28">
        <f t="shared" si="34"/>
        <v>0.61745489831892642</v>
      </c>
      <c r="BG28">
        <f t="shared" si="35"/>
        <v>0.77022589941433484</v>
      </c>
      <c r="BH28">
        <f t="shared" si="36"/>
        <v>0.80277581309530577</v>
      </c>
      <c r="BI28">
        <f t="shared" si="37"/>
        <v>0.81336978611628641</v>
      </c>
      <c r="BJ28">
        <f t="shared" si="38"/>
        <v>0.4370876503642882</v>
      </c>
      <c r="BK28">
        <f t="shared" si="39"/>
        <v>0.5629123496357118</v>
      </c>
      <c r="BL28">
        <f t="shared" si="40"/>
        <v>1400.00451612903</v>
      </c>
      <c r="BM28">
        <f t="shared" si="41"/>
        <v>1180.1891821997274</v>
      </c>
      <c r="BN28">
        <f t="shared" si="42"/>
        <v>0.84298955367866568</v>
      </c>
      <c r="BO28">
        <f t="shared" si="43"/>
        <v>0.19597910735733132</v>
      </c>
      <c r="BP28">
        <v>6</v>
      </c>
      <c r="BQ28">
        <v>0.5</v>
      </c>
      <c r="BR28" t="s">
        <v>296</v>
      </c>
      <c r="BS28">
        <v>2</v>
      </c>
      <c r="BT28">
        <v>1607723486.5</v>
      </c>
      <c r="BU28">
        <v>799.79819354838696</v>
      </c>
      <c r="BV28">
        <v>835.027193548387</v>
      </c>
      <c r="BW28">
        <v>20.794790322580599</v>
      </c>
      <c r="BX28">
        <v>18.4954258064516</v>
      </c>
      <c r="BY28">
        <v>799.42819354838696</v>
      </c>
      <c r="BZ28">
        <v>20.471841935483901</v>
      </c>
      <c r="CA28">
        <v>500.11700000000002</v>
      </c>
      <c r="CB28">
        <v>101.949258064516</v>
      </c>
      <c r="CC28">
        <v>9.9997116129032296E-2</v>
      </c>
      <c r="CD28">
        <v>27.985835483871</v>
      </c>
      <c r="CE28">
        <v>28.625858064516098</v>
      </c>
      <c r="CF28">
        <v>999.9</v>
      </c>
      <c r="CG28">
        <v>0</v>
      </c>
      <c r="CH28">
        <v>0</v>
      </c>
      <c r="CI28">
        <v>9999.5596774193491</v>
      </c>
      <c r="CJ28">
        <v>0</v>
      </c>
      <c r="CK28">
        <v>224.40493548387099</v>
      </c>
      <c r="CL28">
        <v>1400.00451612903</v>
      </c>
      <c r="CM28">
        <v>0.89999145161290295</v>
      </c>
      <c r="CN28">
        <v>0.100008606451613</v>
      </c>
      <c r="CO28">
        <v>0</v>
      </c>
      <c r="CP28">
        <v>809.24774193548399</v>
      </c>
      <c r="CQ28">
        <v>4.9994800000000001</v>
      </c>
      <c r="CR28">
        <v>11447.9774193548</v>
      </c>
      <c r="CS28">
        <v>11417.583870967699</v>
      </c>
      <c r="CT28">
        <v>48.28</v>
      </c>
      <c r="CU28">
        <v>49.793999999999997</v>
      </c>
      <c r="CV28">
        <v>49.29</v>
      </c>
      <c r="CW28">
        <v>49.27</v>
      </c>
      <c r="CX28">
        <v>50.137</v>
      </c>
      <c r="CY28">
        <v>1255.4916129032299</v>
      </c>
      <c r="CZ28">
        <v>139.51290322580601</v>
      </c>
      <c r="DA28">
        <v>0</v>
      </c>
      <c r="DB28">
        <v>112.89999985694899</v>
      </c>
      <c r="DC28">
        <v>0</v>
      </c>
      <c r="DD28">
        <v>809.21226923076904</v>
      </c>
      <c r="DE28">
        <v>-6.8484444330702701</v>
      </c>
      <c r="DF28">
        <v>-91.921367421632695</v>
      </c>
      <c r="DG28">
        <v>11447.2269230769</v>
      </c>
      <c r="DH28">
        <v>15</v>
      </c>
      <c r="DI28">
        <v>1607723035</v>
      </c>
      <c r="DJ28" t="s">
        <v>328</v>
      </c>
      <c r="DK28">
        <v>1607723032.5</v>
      </c>
      <c r="DL28">
        <v>1607723035</v>
      </c>
      <c r="DM28">
        <v>17</v>
      </c>
      <c r="DN28">
        <v>0.13600000000000001</v>
      </c>
      <c r="DO28">
        <v>1.2999999999999999E-2</v>
      </c>
      <c r="DP28">
        <v>0.75</v>
      </c>
      <c r="DQ28">
        <v>0.222</v>
      </c>
      <c r="DR28">
        <v>420</v>
      </c>
      <c r="DS28">
        <v>18</v>
      </c>
      <c r="DT28">
        <v>0.08</v>
      </c>
      <c r="DU28">
        <v>0.05</v>
      </c>
      <c r="DV28">
        <v>27.810727603089202</v>
      </c>
      <c r="DW28">
        <v>-0.18272672117122801</v>
      </c>
      <c r="DX28">
        <v>4.16448635862504E-2</v>
      </c>
      <c r="DY28">
        <v>1</v>
      </c>
      <c r="DZ28">
        <v>-35.230643333333298</v>
      </c>
      <c r="EA28">
        <v>2.5540378197944701E-2</v>
      </c>
      <c r="EB28">
        <v>2.50376607444781E-2</v>
      </c>
      <c r="EC28">
        <v>1</v>
      </c>
      <c r="ED28">
        <v>2.299569</v>
      </c>
      <c r="EE28">
        <v>-4.6482847608451998E-2</v>
      </c>
      <c r="EF28">
        <v>3.4046168164224701E-3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0.37</v>
      </c>
      <c r="EN28">
        <v>0.32279999999999998</v>
      </c>
      <c r="EO28">
        <v>0.93284820533023705</v>
      </c>
      <c r="EP28">
        <v>-1.6043650578588901E-5</v>
      </c>
      <c r="EQ28">
        <v>-1.15305589960158E-6</v>
      </c>
      <c r="ER28">
        <v>3.6581349982770798E-10</v>
      </c>
      <c r="ES28">
        <v>-5.19146269797802E-2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7.7</v>
      </c>
      <c r="FB28">
        <v>7.7</v>
      </c>
      <c r="FC28">
        <v>2</v>
      </c>
      <c r="FD28">
        <v>509.38600000000002</v>
      </c>
      <c r="FE28">
        <v>483.04199999999997</v>
      </c>
      <c r="FF28">
        <v>24.125900000000001</v>
      </c>
      <c r="FG28">
        <v>32.738599999999998</v>
      </c>
      <c r="FH28">
        <v>30.0002</v>
      </c>
      <c r="FI28">
        <v>32.753</v>
      </c>
      <c r="FJ28">
        <v>32.791600000000003</v>
      </c>
      <c r="FK28">
        <v>34.424799999999998</v>
      </c>
      <c r="FL28">
        <v>21.375399999999999</v>
      </c>
      <c r="FM28">
        <v>35.005800000000001</v>
      </c>
      <c r="FN28">
        <v>24.127300000000002</v>
      </c>
      <c r="FO28">
        <v>835.14800000000002</v>
      </c>
      <c r="FP28">
        <v>18.508600000000001</v>
      </c>
      <c r="FQ28">
        <v>98.117800000000003</v>
      </c>
      <c r="FR28">
        <v>102.092</v>
      </c>
    </row>
    <row r="29" spans="1:174" x14ac:dyDescent="0.25">
      <c r="A29">
        <v>13</v>
      </c>
      <c r="B29">
        <v>1607723615</v>
      </c>
      <c r="C29">
        <v>1229</v>
      </c>
      <c r="D29" t="s">
        <v>345</v>
      </c>
      <c r="E29" t="s">
        <v>346</v>
      </c>
      <c r="F29" t="s">
        <v>291</v>
      </c>
      <c r="G29" t="s">
        <v>292</v>
      </c>
      <c r="H29">
        <v>1607723607</v>
      </c>
      <c r="I29">
        <f t="shared" si="0"/>
        <v>1.7823519084348373E-3</v>
      </c>
      <c r="J29">
        <f t="shared" si="1"/>
        <v>1.7823519084348374</v>
      </c>
      <c r="K29">
        <f t="shared" si="2"/>
        <v>28.817476335861738</v>
      </c>
      <c r="L29">
        <f t="shared" si="3"/>
        <v>899.96945161290296</v>
      </c>
      <c r="M29">
        <f t="shared" si="4"/>
        <v>409.8359222725345</v>
      </c>
      <c r="N29">
        <f t="shared" si="5"/>
        <v>41.825809022931956</v>
      </c>
      <c r="O29">
        <f t="shared" si="6"/>
        <v>91.846391114058491</v>
      </c>
      <c r="P29">
        <f t="shared" si="7"/>
        <v>9.9443242654348438E-2</v>
      </c>
      <c r="Q29">
        <f t="shared" si="8"/>
        <v>2.9633537444445941</v>
      </c>
      <c r="R29">
        <f t="shared" si="9"/>
        <v>9.7625863744646907E-2</v>
      </c>
      <c r="S29">
        <f t="shared" si="10"/>
        <v>6.1176682668756144E-2</v>
      </c>
      <c r="T29">
        <f t="shared" si="11"/>
        <v>231.29763120704519</v>
      </c>
      <c r="U29">
        <f t="shared" si="12"/>
        <v>28.883829567714862</v>
      </c>
      <c r="V29">
        <f t="shared" si="13"/>
        <v>28.638325806451601</v>
      </c>
      <c r="W29">
        <f t="shared" si="14"/>
        <v>3.9383673661136682</v>
      </c>
      <c r="X29">
        <f t="shared" si="15"/>
        <v>56.164591825671003</v>
      </c>
      <c r="Y29">
        <f t="shared" si="16"/>
        <v>2.1305527268408841</v>
      </c>
      <c r="Z29">
        <f t="shared" si="17"/>
        <v>3.7934090813904531</v>
      </c>
      <c r="AA29">
        <f t="shared" si="18"/>
        <v>1.8078146392727841</v>
      </c>
      <c r="AB29">
        <f t="shared" si="19"/>
        <v>-78.60171916197632</v>
      </c>
      <c r="AC29">
        <f t="shared" si="20"/>
        <v>-103.01242818326929</v>
      </c>
      <c r="AD29">
        <f t="shared" si="21"/>
        <v>-7.6012340545929309</v>
      </c>
      <c r="AE29">
        <f t="shared" si="22"/>
        <v>42.082249807206637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53725.291167577183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15400.6</v>
      </c>
      <c r="AS29">
        <v>798.71053846153904</v>
      </c>
      <c r="AT29">
        <v>1173.08</v>
      </c>
      <c r="AU29">
        <f t="shared" si="27"/>
        <v>0.31913378587859387</v>
      </c>
      <c r="AV29">
        <v>0.5</v>
      </c>
      <c r="AW29">
        <f t="shared" si="28"/>
        <v>1180.215824135212</v>
      </c>
      <c r="AX29">
        <f t="shared" si="29"/>
        <v>28.817476335861738</v>
      </c>
      <c r="AY29">
        <f t="shared" si="30"/>
        <v>188.32337205504746</v>
      </c>
      <c r="AZ29">
        <f t="shared" si="31"/>
        <v>2.4906651151891591E-2</v>
      </c>
      <c r="BA29">
        <f t="shared" si="32"/>
        <v>1.7807822143417329</v>
      </c>
      <c r="BB29" t="s">
        <v>348</v>
      </c>
      <c r="BC29">
        <v>798.71053846153904</v>
      </c>
      <c r="BD29">
        <v>569.32000000000005</v>
      </c>
      <c r="BE29">
        <f t="shared" si="33"/>
        <v>0.51467930575919796</v>
      </c>
      <c r="BF29">
        <f t="shared" si="34"/>
        <v>0.62006337209894824</v>
      </c>
      <c r="BG29">
        <f t="shared" si="35"/>
        <v>0.7757839540100121</v>
      </c>
      <c r="BH29">
        <f t="shared" si="36"/>
        <v>0.81810958102756015</v>
      </c>
      <c r="BI29">
        <f t="shared" si="37"/>
        <v>0.82030844104846756</v>
      </c>
      <c r="BJ29">
        <f t="shared" si="38"/>
        <v>0.44198049481523433</v>
      </c>
      <c r="BK29">
        <f t="shared" si="39"/>
        <v>0.55801950518476562</v>
      </c>
      <c r="BL29">
        <f t="shared" si="40"/>
        <v>1400.0361290322601</v>
      </c>
      <c r="BM29">
        <f t="shared" si="41"/>
        <v>1180.215824135212</v>
      </c>
      <c r="BN29">
        <f t="shared" si="42"/>
        <v>0.84298954838473106</v>
      </c>
      <c r="BO29">
        <f t="shared" si="43"/>
        <v>0.19597909676946212</v>
      </c>
      <c r="BP29">
        <v>6</v>
      </c>
      <c r="BQ29">
        <v>0.5</v>
      </c>
      <c r="BR29" t="s">
        <v>296</v>
      </c>
      <c r="BS29">
        <v>2</v>
      </c>
      <c r="BT29">
        <v>1607723607</v>
      </c>
      <c r="BU29">
        <v>899.96945161290296</v>
      </c>
      <c r="BV29">
        <v>936.46612903225798</v>
      </c>
      <c r="BW29">
        <v>20.876512903225802</v>
      </c>
      <c r="BX29">
        <v>18.782867741935501</v>
      </c>
      <c r="BY29">
        <v>899.71803225806502</v>
      </c>
      <c r="BZ29">
        <v>20.550232258064501</v>
      </c>
      <c r="CA29">
        <v>500.125612903226</v>
      </c>
      <c r="CB29">
        <v>101.955</v>
      </c>
      <c r="CC29">
        <v>0.10000970000000001</v>
      </c>
      <c r="CD29">
        <v>27.993532258064501</v>
      </c>
      <c r="CE29">
        <v>28.638325806451601</v>
      </c>
      <c r="CF29">
        <v>999.9</v>
      </c>
      <c r="CG29">
        <v>0</v>
      </c>
      <c r="CH29">
        <v>0</v>
      </c>
      <c r="CI29">
        <v>9998.5103225806397</v>
      </c>
      <c r="CJ29">
        <v>0</v>
      </c>
      <c r="CK29">
        <v>221.52758064516101</v>
      </c>
      <c r="CL29">
        <v>1400.0361290322601</v>
      </c>
      <c r="CM29">
        <v>0.899992193548387</v>
      </c>
      <c r="CN29">
        <v>0.10000787419354799</v>
      </c>
      <c r="CO29">
        <v>0</v>
      </c>
      <c r="CP29">
        <v>798.740935483871</v>
      </c>
      <c r="CQ29">
        <v>4.9994800000000001</v>
      </c>
      <c r="CR29">
        <v>11308.561290322599</v>
      </c>
      <c r="CS29">
        <v>11417.848387096799</v>
      </c>
      <c r="CT29">
        <v>48.277999999999999</v>
      </c>
      <c r="CU29">
        <v>49.811999999999998</v>
      </c>
      <c r="CV29">
        <v>49.312064516128999</v>
      </c>
      <c r="CW29">
        <v>49.29</v>
      </c>
      <c r="CX29">
        <v>50.136935483871</v>
      </c>
      <c r="CY29">
        <v>1255.5203225806499</v>
      </c>
      <c r="CZ29">
        <v>139.515806451613</v>
      </c>
      <c r="DA29">
        <v>0</v>
      </c>
      <c r="DB29">
        <v>119.60000014305101</v>
      </c>
      <c r="DC29">
        <v>0</v>
      </c>
      <c r="DD29">
        <v>798.71053846153904</v>
      </c>
      <c r="DE29">
        <v>-12.140786326633499</v>
      </c>
      <c r="DF29">
        <v>-170.43076920155801</v>
      </c>
      <c r="DG29">
        <v>11307.865384615399</v>
      </c>
      <c r="DH29">
        <v>15</v>
      </c>
      <c r="DI29">
        <v>1607723035</v>
      </c>
      <c r="DJ29" t="s">
        <v>328</v>
      </c>
      <c r="DK29">
        <v>1607723032.5</v>
      </c>
      <c r="DL29">
        <v>1607723035</v>
      </c>
      <c r="DM29">
        <v>17</v>
      </c>
      <c r="DN29">
        <v>0.13600000000000001</v>
      </c>
      <c r="DO29">
        <v>1.2999999999999999E-2</v>
      </c>
      <c r="DP29">
        <v>0.75</v>
      </c>
      <c r="DQ29">
        <v>0.222</v>
      </c>
      <c r="DR29">
        <v>420</v>
      </c>
      <c r="DS29">
        <v>18</v>
      </c>
      <c r="DT29">
        <v>0.08</v>
      </c>
      <c r="DU29">
        <v>0.05</v>
      </c>
      <c r="DV29">
        <v>28.816574546721199</v>
      </c>
      <c r="DW29">
        <v>-0.62338418065922996</v>
      </c>
      <c r="DX29">
        <v>8.89635676413916E-2</v>
      </c>
      <c r="DY29">
        <v>0</v>
      </c>
      <c r="DZ29">
        <v>-36.4876966666667</v>
      </c>
      <c r="EA29">
        <v>0.72486140155740197</v>
      </c>
      <c r="EB29">
        <v>0.105755738956438</v>
      </c>
      <c r="EC29">
        <v>0</v>
      </c>
      <c r="ED29">
        <v>2.0927920000000002</v>
      </c>
      <c r="EE29">
        <v>-0.23894282536151601</v>
      </c>
      <c r="EF29">
        <v>1.9026014891896498E-2</v>
      </c>
      <c r="EG29">
        <v>0</v>
      </c>
      <c r="EH29">
        <v>0</v>
      </c>
      <c r="EI29">
        <v>3</v>
      </c>
      <c r="EJ29" t="s">
        <v>349</v>
      </c>
      <c r="EK29">
        <v>100</v>
      </c>
      <c r="EL29">
        <v>100</v>
      </c>
      <c r="EM29">
        <v>0.252</v>
      </c>
      <c r="EN29">
        <v>0.32650000000000001</v>
      </c>
      <c r="EO29">
        <v>0.93284820533023705</v>
      </c>
      <c r="EP29">
        <v>-1.6043650578588901E-5</v>
      </c>
      <c r="EQ29">
        <v>-1.15305589960158E-6</v>
      </c>
      <c r="ER29">
        <v>3.6581349982770798E-10</v>
      </c>
      <c r="ES29">
        <v>-5.19146269797802E-2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9.6999999999999993</v>
      </c>
      <c r="FB29">
        <v>9.6999999999999993</v>
      </c>
      <c r="FC29">
        <v>2</v>
      </c>
      <c r="FD29">
        <v>509.221</v>
      </c>
      <c r="FE29">
        <v>483.70699999999999</v>
      </c>
      <c r="FF29">
        <v>24.116900000000001</v>
      </c>
      <c r="FG29">
        <v>32.743299999999998</v>
      </c>
      <c r="FH29">
        <v>30.0001</v>
      </c>
      <c r="FI29">
        <v>32.761699999999998</v>
      </c>
      <c r="FJ29">
        <v>32.800400000000003</v>
      </c>
      <c r="FK29">
        <v>37.797699999999999</v>
      </c>
      <c r="FL29">
        <v>19.37</v>
      </c>
      <c r="FM29">
        <v>35.005800000000001</v>
      </c>
      <c r="FN29">
        <v>24.122199999999999</v>
      </c>
      <c r="FO29">
        <v>936.68899999999996</v>
      </c>
      <c r="FP29">
        <v>18.857199999999999</v>
      </c>
      <c r="FQ29">
        <v>98.118899999999996</v>
      </c>
      <c r="FR29">
        <v>102.092</v>
      </c>
    </row>
    <row r="30" spans="1:174" x14ac:dyDescent="0.25">
      <c r="A30">
        <v>14</v>
      </c>
      <c r="B30">
        <v>1607723735.5999999</v>
      </c>
      <c r="C30">
        <v>1349.5999999046301</v>
      </c>
      <c r="D30" t="s">
        <v>350</v>
      </c>
      <c r="E30" t="s">
        <v>351</v>
      </c>
      <c r="F30" t="s">
        <v>291</v>
      </c>
      <c r="G30" t="s">
        <v>292</v>
      </c>
      <c r="H30">
        <v>1607723727.8499999</v>
      </c>
      <c r="I30">
        <f t="shared" si="0"/>
        <v>1.5143072773941698E-3</v>
      </c>
      <c r="J30">
        <f t="shared" si="1"/>
        <v>1.5143072773941697</v>
      </c>
      <c r="K30">
        <f t="shared" si="2"/>
        <v>29.86588056600872</v>
      </c>
      <c r="L30">
        <f t="shared" si="3"/>
        <v>1200.117</v>
      </c>
      <c r="M30">
        <f t="shared" si="4"/>
        <v>592.96521696997831</v>
      </c>
      <c r="N30">
        <f t="shared" si="5"/>
        <v>60.520305040002377</v>
      </c>
      <c r="O30">
        <f t="shared" si="6"/>
        <v>122.48854544088687</v>
      </c>
      <c r="P30">
        <f t="shared" si="7"/>
        <v>8.3381960371307226E-2</v>
      </c>
      <c r="Q30">
        <f t="shared" si="8"/>
        <v>2.9637837100908402</v>
      </c>
      <c r="R30">
        <f t="shared" si="9"/>
        <v>8.210033423588553E-2</v>
      </c>
      <c r="S30">
        <f t="shared" si="10"/>
        <v>5.1426216909465403E-2</v>
      </c>
      <c r="T30">
        <f t="shared" si="11"/>
        <v>231.29336163546324</v>
      </c>
      <c r="U30">
        <f t="shared" si="12"/>
        <v>28.949599375080982</v>
      </c>
      <c r="V30">
        <f t="shared" si="13"/>
        <v>28.636089999999999</v>
      </c>
      <c r="W30">
        <f t="shared" si="14"/>
        <v>3.9378564966788794</v>
      </c>
      <c r="X30">
        <f t="shared" si="15"/>
        <v>55.661940046365402</v>
      </c>
      <c r="Y30">
        <f t="shared" si="16"/>
        <v>2.1111159543665936</v>
      </c>
      <c r="Z30">
        <f t="shared" si="17"/>
        <v>3.7927459096971323</v>
      </c>
      <c r="AA30">
        <f t="shared" si="18"/>
        <v>1.8267405423122858</v>
      </c>
      <c r="AB30">
        <f t="shared" si="19"/>
        <v>-66.780950933082892</v>
      </c>
      <c r="AC30">
        <f t="shared" si="20"/>
        <v>-103.14930841152514</v>
      </c>
      <c r="AD30">
        <f t="shared" si="21"/>
        <v>-7.6100318802651179</v>
      </c>
      <c r="AE30">
        <f t="shared" si="22"/>
        <v>53.753070410590084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53738.573515131611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15399.6</v>
      </c>
      <c r="AS30">
        <v>760.08657692307702</v>
      </c>
      <c r="AT30">
        <v>1078.8399999999999</v>
      </c>
      <c r="AU30">
        <f t="shared" si="27"/>
        <v>0.29545940369000312</v>
      </c>
      <c r="AV30">
        <v>0.5</v>
      </c>
      <c r="AW30">
        <f t="shared" si="28"/>
        <v>1180.1958365721582</v>
      </c>
      <c r="AX30">
        <f t="shared" si="29"/>
        <v>29.86588056600872</v>
      </c>
      <c r="AY30">
        <f t="shared" si="30"/>
        <v>174.34997905551711</v>
      </c>
      <c r="AZ30">
        <f t="shared" si="31"/>
        <v>2.5795403696938557E-2</v>
      </c>
      <c r="BA30">
        <f t="shared" si="32"/>
        <v>2.0236921137518076</v>
      </c>
      <c r="BB30" t="s">
        <v>353</v>
      </c>
      <c r="BC30">
        <v>760.08657692307702</v>
      </c>
      <c r="BD30">
        <v>551.25</v>
      </c>
      <c r="BE30">
        <f t="shared" si="33"/>
        <v>0.48903451855696856</v>
      </c>
      <c r="BF30">
        <f t="shared" si="34"/>
        <v>0.60416881115434895</v>
      </c>
      <c r="BG30">
        <f t="shared" si="35"/>
        <v>0.80537695097073581</v>
      </c>
      <c r="BH30">
        <f t="shared" si="36"/>
        <v>0.87723118643780695</v>
      </c>
      <c r="BI30">
        <f t="shared" si="37"/>
        <v>0.8573146006867669</v>
      </c>
      <c r="BJ30">
        <f t="shared" si="38"/>
        <v>0.43817121267560588</v>
      </c>
      <c r="BK30">
        <f t="shared" si="39"/>
        <v>0.56182878732439412</v>
      </c>
      <c r="BL30">
        <f t="shared" si="40"/>
        <v>1400.0126666666699</v>
      </c>
      <c r="BM30">
        <f t="shared" si="41"/>
        <v>1180.1958365721582</v>
      </c>
      <c r="BN30">
        <f t="shared" si="42"/>
        <v>0.84298939907602422</v>
      </c>
      <c r="BO30">
        <f t="shared" si="43"/>
        <v>0.19597879815204869</v>
      </c>
      <c r="BP30">
        <v>6</v>
      </c>
      <c r="BQ30">
        <v>0.5</v>
      </c>
      <c r="BR30" t="s">
        <v>296</v>
      </c>
      <c r="BS30">
        <v>2</v>
      </c>
      <c r="BT30">
        <v>1607723727.8499999</v>
      </c>
      <c r="BU30">
        <v>1200.117</v>
      </c>
      <c r="BV30">
        <v>1238.1279999999999</v>
      </c>
      <c r="BW30">
        <v>20.684270000000001</v>
      </c>
      <c r="BX30">
        <v>18.905103333333301</v>
      </c>
      <c r="BY30">
        <v>1199.7360000000001</v>
      </c>
      <c r="BZ30">
        <v>20.444269999999999</v>
      </c>
      <c r="CA30">
        <v>500.11669999999998</v>
      </c>
      <c r="CB30">
        <v>101.963833333333</v>
      </c>
      <c r="CC30">
        <v>0.10000331</v>
      </c>
      <c r="CD30">
        <v>27.9905333333333</v>
      </c>
      <c r="CE30">
        <v>28.636089999999999</v>
      </c>
      <c r="CF30">
        <v>999.9</v>
      </c>
      <c r="CG30">
        <v>0</v>
      </c>
      <c r="CH30">
        <v>0</v>
      </c>
      <c r="CI30">
        <v>10000.080333333301</v>
      </c>
      <c r="CJ30">
        <v>0</v>
      </c>
      <c r="CK30">
        <v>211.741633333333</v>
      </c>
      <c r="CL30">
        <v>1400.0126666666699</v>
      </c>
      <c r="CM30">
        <v>0.89999466666666605</v>
      </c>
      <c r="CN30">
        <v>0.100005433333333</v>
      </c>
      <c r="CO30">
        <v>0</v>
      </c>
      <c r="CP30">
        <v>760.08193333333304</v>
      </c>
      <c r="CQ30">
        <v>4.9994800000000001</v>
      </c>
      <c r="CR30">
        <v>10779.776666666699</v>
      </c>
      <c r="CS30">
        <v>11417.663333333299</v>
      </c>
      <c r="CT30">
        <v>48.249933333333303</v>
      </c>
      <c r="CU30">
        <v>49.787199999999999</v>
      </c>
      <c r="CV30">
        <v>49.2809666666667</v>
      </c>
      <c r="CW30">
        <v>49.2541333333333</v>
      </c>
      <c r="CX30">
        <v>50.1312</v>
      </c>
      <c r="CY30">
        <v>1255.50766666667</v>
      </c>
      <c r="CZ30">
        <v>139.506666666667</v>
      </c>
      <c r="DA30">
        <v>0</v>
      </c>
      <c r="DB30">
        <v>119.700000047684</v>
      </c>
      <c r="DC30">
        <v>0</v>
      </c>
      <c r="DD30">
        <v>760.08657692307702</v>
      </c>
      <c r="DE30">
        <v>-28.9668717859597</v>
      </c>
      <c r="DF30">
        <v>-403.82905969698498</v>
      </c>
      <c r="DG30">
        <v>10779.8461538462</v>
      </c>
      <c r="DH30">
        <v>15</v>
      </c>
      <c r="DI30">
        <v>1607723761.5999999</v>
      </c>
      <c r="DJ30" t="s">
        <v>354</v>
      </c>
      <c r="DK30">
        <v>1607723761.5999999</v>
      </c>
      <c r="DL30">
        <v>1607723756.5999999</v>
      </c>
      <c r="DM30">
        <v>18</v>
      </c>
      <c r="DN30">
        <v>0.54200000000000004</v>
      </c>
      <c r="DO30">
        <v>-1.0999999999999999E-2</v>
      </c>
      <c r="DP30">
        <v>0.38100000000000001</v>
      </c>
      <c r="DQ30">
        <v>0.24</v>
      </c>
      <c r="DR30">
        <v>1238</v>
      </c>
      <c r="DS30">
        <v>19</v>
      </c>
      <c r="DT30">
        <v>0.06</v>
      </c>
      <c r="DU30">
        <v>0.04</v>
      </c>
      <c r="DV30">
        <v>30.206212374630301</v>
      </c>
      <c r="DW30">
        <v>-0.76977261344204895</v>
      </c>
      <c r="DX30">
        <v>6.7204959956229396E-2</v>
      </c>
      <c r="DY30">
        <v>0</v>
      </c>
      <c r="DZ30">
        <v>-38.520022580645197</v>
      </c>
      <c r="EA30">
        <v>1.35376451612917</v>
      </c>
      <c r="EB30">
        <v>0.109495622860452</v>
      </c>
      <c r="EC30">
        <v>0</v>
      </c>
      <c r="ED30">
        <v>1.86458096774194</v>
      </c>
      <c r="EE30">
        <v>-0.35767983870968201</v>
      </c>
      <c r="EF30">
        <v>2.9906809059071001E-2</v>
      </c>
      <c r="EG30">
        <v>0</v>
      </c>
      <c r="EH30">
        <v>0</v>
      </c>
      <c r="EI30">
        <v>3</v>
      </c>
      <c r="EJ30" t="s">
        <v>349</v>
      </c>
      <c r="EK30">
        <v>100</v>
      </c>
      <c r="EL30">
        <v>100</v>
      </c>
      <c r="EM30">
        <v>0.38100000000000001</v>
      </c>
      <c r="EN30">
        <v>0.24</v>
      </c>
      <c r="EO30">
        <v>0.93284820533023705</v>
      </c>
      <c r="EP30">
        <v>-1.6043650578588901E-5</v>
      </c>
      <c r="EQ30">
        <v>-1.15305589960158E-6</v>
      </c>
      <c r="ER30">
        <v>3.6581349982770798E-10</v>
      </c>
      <c r="ES30">
        <v>-5.19146269797802E-2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11.7</v>
      </c>
      <c r="FC30">
        <v>2</v>
      </c>
      <c r="FD30">
        <v>509.11599999999999</v>
      </c>
      <c r="FE30">
        <v>484.62200000000001</v>
      </c>
      <c r="FF30">
        <v>24.160900000000002</v>
      </c>
      <c r="FG30">
        <v>32.722900000000003</v>
      </c>
      <c r="FH30">
        <v>29.9999</v>
      </c>
      <c r="FI30">
        <v>32.750100000000003</v>
      </c>
      <c r="FJ30">
        <v>32.791600000000003</v>
      </c>
      <c r="FK30">
        <v>47.438499999999998</v>
      </c>
      <c r="FL30">
        <v>18.896899999999999</v>
      </c>
      <c r="FM30">
        <v>35.005800000000001</v>
      </c>
      <c r="FN30">
        <v>24.168900000000001</v>
      </c>
      <c r="FO30">
        <v>1237.95</v>
      </c>
      <c r="FP30">
        <v>18.975899999999999</v>
      </c>
      <c r="FQ30">
        <v>98.123699999999999</v>
      </c>
      <c r="FR30">
        <v>102.096</v>
      </c>
    </row>
    <row r="31" spans="1:174" x14ac:dyDescent="0.25">
      <c r="A31">
        <v>15</v>
      </c>
      <c r="B31">
        <v>1607723882.5999999</v>
      </c>
      <c r="C31">
        <v>1496.5999999046301</v>
      </c>
      <c r="D31" t="s">
        <v>355</v>
      </c>
      <c r="E31" t="s">
        <v>356</v>
      </c>
      <c r="F31" t="s">
        <v>291</v>
      </c>
      <c r="G31" t="s">
        <v>292</v>
      </c>
      <c r="H31">
        <v>1607723874.5999999</v>
      </c>
      <c r="I31">
        <f t="shared" si="0"/>
        <v>1.2539781316919462E-3</v>
      </c>
      <c r="J31">
        <f t="shared" si="1"/>
        <v>1.2539781316919463</v>
      </c>
      <c r="K31">
        <f t="shared" si="2"/>
        <v>28.98341194955028</v>
      </c>
      <c r="L31">
        <f t="shared" si="3"/>
        <v>1399.7958064516099</v>
      </c>
      <c r="M31">
        <f t="shared" si="4"/>
        <v>692.59367973165365</v>
      </c>
      <c r="N31">
        <f t="shared" si="5"/>
        <v>70.692737473025247</v>
      </c>
      <c r="O31">
        <f t="shared" si="6"/>
        <v>142.87655281472641</v>
      </c>
      <c r="P31">
        <f t="shared" si="7"/>
        <v>6.93031562267135E-2</v>
      </c>
      <c r="Q31">
        <f t="shared" si="8"/>
        <v>2.9630571263319769</v>
      </c>
      <c r="R31">
        <f t="shared" si="9"/>
        <v>6.8415090016077137E-2</v>
      </c>
      <c r="S31">
        <f t="shared" si="10"/>
        <v>4.2838272304679959E-2</v>
      </c>
      <c r="T31">
        <f t="shared" si="11"/>
        <v>231.29273130890655</v>
      </c>
      <c r="U31">
        <f t="shared" si="12"/>
        <v>29.02541594016499</v>
      </c>
      <c r="V31">
        <f t="shared" si="13"/>
        <v>28.6494258064516</v>
      </c>
      <c r="W31">
        <f t="shared" si="14"/>
        <v>3.940904510787798</v>
      </c>
      <c r="X31">
        <f t="shared" si="15"/>
        <v>56.01741391396147</v>
      </c>
      <c r="Y31">
        <f t="shared" si="16"/>
        <v>2.1256715128078443</v>
      </c>
      <c r="Z31">
        <f t="shared" si="17"/>
        <v>3.79466198863217</v>
      </c>
      <c r="AA31">
        <f t="shared" si="18"/>
        <v>1.8152329979799537</v>
      </c>
      <c r="AB31">
        <f t="shared" si="19"/>
        <v>-55.30043560761483</v>
      </c>
      <c r="AC31">
        <f t="shared" si="20"/>
        <v>-103.87040487257194</v>
      </c>
      <c r="AD31">
        <f t="shared" si="21"/>
        <v>-7.6659508612936413</v>
      </c>
      <c r="AE31">
        <f t="shared" si="22"/>
        <v>64.455939967426119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53715.931903914905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15400.3</v>
      </c>
      <c r="AS31">
        <v>726.25872000000004</v>
      </c>
      <c r="AT31">
        <v>1014.53</v>
      </c>
      <c r="AU31">
        <f t="shared" si="27"/>
        <v>0.28414268676135745</v>
      </c>
      <c r="AV31">
        <v>0.5</v>
      </c>
      <c r="AW31">
        <f t="shared" si="28"/>
        <v>1180.190808006176</v>
      </c>
      <c r="AX31">
        <f t="shared" si="29"/>
        <v>28.98341194955028</v>
      </c>
      <c r="AY31">
        <f t="shared" si="30"/>
        <v>167.6712935389661</v>
      </c>
      <c r="AZ31">
        <f t="shared" si="31"/>
        <v>2.5047779756315312E-2</v>
      </c>
      <c r="BA31">
        <f t="shared" si="32"/>
        <v>2.2153608074674973</v>
      </c>
      <c r="BB31" t="s">
        <v>358</v>
      </c>
      <c r="BC31">
        <v>726.25872000000004</v>
      </c>
      <c r="BD31">
        <v>539.63</v>
      </c>
      <c r="BE31">
        <f t="shared" si="33"/>
        <v>0.4680985283826008</v>
      </c>
      <c r="BF31">
        <f t="shared" si="34"/>
        <v>0.60701469783112227</v>
      </c>
      <c r="BG31">
        <f t="shared" si="35"/>
        <v>0.82556153464710103</v>
      </c>
      <c r="BH31">
        <f t="shared" si="36"/>
        <v>0.96394687848053673</v>
      </c>
      <c r="BI31">
        <f t="shared" si="37"/>
        <v>0.88256784905623908</v>
      </c>
      <c r="BJ31">
        <f t="shared" si="38"/>
        <v>0.45102844533227565</v>
      </c>
      <c r="BK31">
        <f t="shared" si="39"/>
        <v>0.54897155466772429</v>
      </c>
      <c r="BL31">
        <f t="shared" si="40"/>
        <v>1400.0064516129</v>
      </c>
      <c r="BM31">
        <f t="shared" si="41"/>
        <v>1180.190808006176</v>
      </c>
      <c r="BN31">
        <f t="shared" si="42"/>
        <v>0.84298954954565963</v>
      </c>
      <c r="BO31">
        <f t="shared" si="43"/>
        <v>0.1959790990913193</v>
      </c>
      <c r="BP31">
        <v>6</v>
      </c>
      <c r="BQ31">
        <v>0.5</v>
      </c>
      <c r="BR31" t="s">
        <v>296</v>
      </c>
      <c r="BS31">
        <v>2</v>
      </c>
      <c r="BT31">
        <v>1607723874.5999999</v>
      </c>
      <c r="BU31">
        <v>1399.7958064516099</v>
      </c>
      <c r="BV31">
        <v>1436.67387096774</v>
      </c>
      <c r="BW31">
        <v>20.825712903225799</v>
      </c>
      <c r="BX31">
        <v>19.352612903225801</v>
      </c>
      <c r="BY31">
        <v>1399.5990322580601</v>
      </c>
      <c r="BZ31">
        <v>20.512177419354799</v>
      </c>
      <c r="CA31">
        <v>500.11396774193503</v>
      </c>
      <c r="CB31">
        <v>101.969580645161</v>
      </c>
      <c r="CC31">
        <v>9.9987041935483897E-2</v>
      </c>
      <c r="CD31">
        <v>27.9991967741935</v>
      </c>
      <c r="CE31">
        <v>28.6494258064516</v>
      </c>
      <c r="CF31">
        <v>999.9</v>
      </c>
      <c r="CG31">
        <v>0</v>
      </c>
      <c r="CH31">
        <v>0</v>
      </c>
      <c r="CI31">
        <v>9995.40032258065</v>
      </c>
      <c r="CJ31">
        <v>0</v>
      </c>
      <c r="CK31">
        <v>200.72364516128999</v>
      </c>
      <c r="CL31">
        <v>1400.0064516129</v>
      </c>
      <c r="CM31">
        <v>0.89998996774193496</v>
      </c>
      <c r="CN31">
        <v>0.100010070967742</v>
      </c>
      <c r="CO31">
        <v>0</v>
      </c>
      <c r="CP31">
        <v>726.44367741935503</v>
      </c>
      <c r="CQ31">
        <v>4.9994800000000001</v>
      </c>
      <c r="CR31">
        <v>10302.864516129001</v>
      </c>
      <c r="CS31">
        <v>11417.6</v>
      </c>
      <c r="CT31">
        <v>48.193290322580602</v>
      </c>
      <c r="CU31">
        <v>49.721548387096803</v>
      </c>
      <c r="CV31">
        <v>49.233741935483899</v>
      </c>
      <c r="CW31">
        <v>49.1931612903225</v>
      </c>
      <c r="CX31">
        <v>50.058129032258101</v>
      </c>
      <c r="CY31">
        <v>1255.4935483871</v>
      </c>
      <c r="CZ31">
        <v>139.51290322580601</v>
      </c>
      <c r="DA31">
        <v>0</v>
      </c>
      <c r="DB31">
        <v>146.60000014305101</v>
      </c>
      <c r="DC31">
        <v>0</v>
      </c>
      <c r="DD31">
        <v>726.25872000000004</v>
      </c>
      <c r="DE31">
        <v>-11.163615385354399</v>
      </c>
      <c r="DF31">
        <v>-155.323076723995</v>
      </c>
      <c r="DG31">
        <v>10300.08</v>
      </c>
      <c r="DH31">
        <v>15</v>
      </c>
      <c r="DI31">
        <v>1607723761.5999999</v>
      </c>
      <c r="DJ31" t="s">
        <v>354</v>
      </c>
      <c r="DK31">
        <v>1607723761.5999999</v>
      </c>
      <c r="DL31">
        <v>1607723756.5999999</v>
      </c>
      <c r="DM31">
        <v>18</v>
      </c>
      <c r="DN31">
        <v>0.54200000000000004</v>
      </c>
      <c r="DO31">
        <v>-1.0999999999999999E-2</v>
      </c>
      <c r="DP31">
        <v>0.38100000000000001</v>
      </c>
      <c r="DQ31">
        <v>0.24</v>
      </c>
      <c r="DR31">
        <v>1238</v>
      </c>
      <c r="DS31">
        <v>19</v>
      </c>
      <c r="DT31">
        <v>0.06</v>
      </c>
      <c r="DU31">
        <v>0.04</v>
      </c>
      <c r="DV31">
        <v>29.0141572670111</v>
      </c>
      <c r="DW31">
        <v>-0.88180332520119498</v>
      </c>
      <c r="DX31">
        <v>8.8756775403713295E-2</v>
      </c>
      <c r="DY31">
        <v>0</v>
      </c>
      <c r="DZ31">
        <v>-36.898170967741898</v>
      </c>
      <c r="EA31">
        <v>1.2837145161291501</v>
      </c>
      <c r="EB31">
        <v>0.12537284830700801</v>
      </c>
      <c r="EC31">
        <v>0</v>
      </c>
      <c r="ED31">
        <v>1.4740200000000001</v>
      </c>
      <c r="EE31">
        <v>-4.65687096774259E-2</v>
      </c>
      <c r="EF31">
        <v>1.36580202126455E-2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0.2</v>
      </c>
      <c r="EN31">
        <v>0.31459999999999999</v>
      </c>
      <c r="EO31">
        <v>1.4742799594770499</v>
      </c>
      <c r="EP31">
        <v>-1.6043650578588901E-5</v>
      </c>
      <c r="EQ31">
        <v>-1.15305589960158E-6</v>
      </c>
      <c r="ER31">
        <v>3.6581349982770798E-10</v>
      </c>
      <c r="ES31">
        <v>-6.3046880851881704E-2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508.84100000000001</v>
      </c>
      <c r="FE31">
        <v>485.90800000000002</v>
      </c>
      <c r="FF31">
        <v>24.2424</v>
      </c>
      <c r="FG31">
        <v>32.653500000000001</v>
      </c>
      <c r="FH31">
        <v>29.9999</v>
      </c>
      <c r="FI31">
        <v>32.7057</v>
      </c>
      <c r="FJ31">
        <v>32.7502</v>
      </c>
      <c r="FK31">
        <v>53.548400000000001</v>
      </c>
      <c r="FL31">
        <v>16.473800000000001</v>
      </c>
      <c r="FM31">
        <v>35.179499999999997</v>
      </c>
      <c r="FN31">
        <v>24.242899999999999</v>
      </c>
      <c r="FO31">
        <v>1436.68</v>
      </c>
      <c r="FP31">
        <v>19.3872</v>
      </c>
      <c r="FQ31">
        <v>98.139600000000002</v>
      </c>
      <c r="FR31">
        <v>102.11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2020-12-11T16:20:52Z</dcterms:created>
  <dcterms:modified xsi:type="dcterms:W3CDTF">2021-05-04T23:17:31Z</dcterms:modified>
</cp:coreProperties>
</file>