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7B0A09E-58DE-4D7A-A07C-739D79129642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J31" i="1"/>
  <c r="BK31" i="1" s="1"/>
  <c r="BI31" i="1"/>
  <c r="BH31" i="1"/>
  <c r="BG31" i="1"/>
  <c r="BF31" i="1"/>
  <c r="BE31" i="1"/>
  <c r="BA31" i="1"/>
  <c r="AW31" i="1"/>
  <c r="AY31" i="1" s="1"/>
  <c r="AU31" i="1"/>
  <c r="AO31" i="1"/>
  <c r="AJ31" i="1"/>
  <c r="AH31" i="1"/>
  <c r="Z31" i="1"/>
  <c r="Y31" i="1"/>
  <c r="X31" i="1"/>
  <c r="Q31" i="1"/>
  <c r="O31" i="1"/>
  <c r="BO30" i="1"/>
  <c r="BN30" i="1"/>
  <c r="BM30" i="1" s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AI30" i="1"/>
  <c r="Z30" i="1"/>
  <c r="Y30" i="1"/>
  <c r="X30" i="1" s="1"/>
  <c r="Q30" i="1"/>
  <c r="K30" i="1"/>
  <c r="AX30" i="1" s="1"/>
  <c r="J30" i="1"/>
  <c r="I30" i="1" s="1"/>
  <c r="BO29" i="1"/>
  <c r="BN29" i="1"/>
  <c r="BL29" i="1"/>
  <c r="BM29" i="1" s="1"/>
  <c r="T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/>
  <c r="L29" i="1" s="1"/>
  <c r="Z29" i="1"/>
  <c r="Y29" i="1"/>
  <c r="X29" i="1"/>
  <c r="Q29" i="1"/>
  <c r="O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O28" i="1" s="1"/>
  <c r="Z28" i="1"/>
  <c r="Y28" i="1"/>
  <c r="Q28" i="1"/>
  <c r="L28" i="1"/>
  <c r="BO27" i="1"/>
  <c r="BN27" i="1"/>
  <c r="BL27" i="1"/>
  <c r="BM27" i="1" s="1"/>
  <c r="T27" i="1" s="1"/>
  <c r="BK27" i="1"/>
  <c r="BJ27" i="1"/>
  <c r="BI27" i="1"/>
  <c r="BH27" i="1"/>
  <c r="BG27" i="1"/>
  <c r="BF27" i="1"/>
  <c r="BE27" i="1"/>
  <c r="BA27" i="1"/>
  <c r="AY27" i="1"/>
  <c r="AW27" i="1"/>
  <c r="AU27" i="1"/>
  <c r="AO27" i="1"/>
  <c r="AJ27" i="1"/>
  <c r="AH27" i="1"/>
  <c r="Z27" i="1"/>
  <c r="Y27" i="1"/>
  <c r="X27" i="1"/>
  <c r="Q27" i="1"/>
  <c r="O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O26" i="1" s="1"/>
  <c r="AI26" i="1"/>
  <c r="Z26" i="1"/>
  <c r="Y26" i="1"/>
  <c r="Q26" i="1"/>
  <c r="L26" i="1"/>
  <c r="K26" i="1"/>
  <c r="AX26" i="1" s="1"/>
  <c r="J26" i="1"/>
  <c r="I26" i="1" s="1"/>
  <c r="BO25" i="1"/>
  <c r="BN25" i="1"/>
  <c r="BL25" i="1"/>
  <c r="BM25" i="1" s="1"/>
  <c r="T25" i="1" s="1"/>
  <c r="BK25" i="1"/>
  <c r="BJ25" i="1"/>
  <c r="BI25" i="1"/>
  <c r="BH25" i="1"/>
  <c r="BG25" i="1"/>
  <c r="BF25" i="1"/>
  <c r="BE25" i="1"/>
  <c r="BA25" i="1"/>
  <c r="AW25" i="1"/>
  <c r="AY25" i="1" s="1"/>
  <c r="AU25" i="1"/>
  <c r="AO25" i="1"/>
  <c r="AJ25" i="1"/>
  <c r="AH25" i="1"/>
  <c r="Z25" i="1"/>
  <c r="Y25" i="1"/>
  <c r="X25" i="1"/>
  <c r="Q25" i="1"/>
  <c r="O25" i="1"/>
  <c r="BO24" i="1"/>
  <c r="T24" i="1" s="1"/>
  <c r="BN24" i="1"/>
  <c r="BM24" i="1"/>
  <c r="AW24" i="1" s="1"/>
  <c r="BL24" i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O24" i="1" s="1"/>
  <c r="AI24" i="1"/>
  <c r="Z24" i="1"/>
  <c r="Y24" i="1"/>
  <c r="Q24" i="1"/>
  <c r="K24" i="1"/>
  <c r="AX24" i="1" s="1"/>
  <c r="AZ24" i="1" s="1"/>
  <c r="J24" i="1"/>
  <c r="I24" i="1" s="1"/>
  <c r="BO23" i="1"/>
  <c r="BN23" i="1"/>
  <c r="BL23" i="1"/>
  <c r="BM23" i="1" s="1"/>
  <c r="T23" i="1" s="1"/>
  <c r="BK23" i="1"/>
  <c r="BJ23" i="1"/>
  <c r="BI23" i="1"/>
  <c r="BH23" i="1"/>
  <c r="BG23" i="1"/>
  <c r="BF23" i="1"/>
  <c r="BE23" i="1"/>
  <c r="BA23" i="1"/>
  <c r="AW23" i="1"/>
  <c r="AY23" i="1" s="1"/>
  <c r="AU23" i="1"/>
  <c r="AO23" i="1"/>
  <c r="AJ23" i="1"/>
  <c r="AH23" i="1"/>
  <c r="Z23" i="1"/>
  <c r="Y23" i="1"/>
  <c r="X23" i="1"/>
  <c r="Q23" i="1"/>
  <c r="O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O22" i="1" s="1"/>
  <c r="Z22" i="1"/>
  <c r="Y22" i="1"/>
  <c r="X22" i="1" s="1"/>
  <c r="T22" i="1"/>
  <c r="Q22" i="1"/>
  <c r="BO21" i="1"/>
  <c r="BN21" i="1"/>
  <c r="BL21" i="1"/>
  <c r="BM21" i="1" s="1"/>
  <c r="T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Z21" i="1"/>
  <c r="Y21" i="1"/>
  <c r="X21" i="1"/>
  <c r="Q21" i="1"/>
  <c r="BO20" i="1"/>
  <c r="BN20" i="1"/>
  <c r="BM20" i="1" s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O20" i="1" s="1"/>
  <c r="Z20" i="1"/>
  <c r="Y20" i="1"/>
  <c r="X20" i="1" s="1"/>
  <c r="Q20" i="1"/>
  <c r="L20" i="1"/>
  <c r="K20" i="1"/>
  <c r="AX20" i="1" s="1"/>
  <c r="BO19" i="1"/>
  <c r="BN19" i="1"/>
  <c r="BL19" i="1"/>
  <c r="BM19" i="1" s="1"/>
  <c r="T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O19" i="1" s="1"/>
  <c r="Z19" i="1"/>
  <c r="Y19" i="1"/>
  <c r="X19" i="1"/>
  <c r="Q19" i="1"/>
  <c r="BO18" i="1"/>
  <c r="BN18" i="1"/>
  <c r="BM18" i="1" s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O18" i="1" s="1"/>
  <c r="Z18" i="1"/>
  <c r="Y18" i="1"/>
  <c r="X18" i="1" s="1"/>
  <c r="Q18" i="1"/>
  <c r="L18" i="1"/>
  <c r="BO17" i="1"/>
  <c r="BN17" i="1"/>
  <c r="BL17" i="1"/>
  <c r="BM17" i="1" s="1"/>
  <c r="T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/>
  <c r="Z17" i="1"/>
  <c r="Y17" i="1"/>
  <c r="X17" i="1"/>
  <c r="Q17" i="1"/>
  <c r="AW20" i="1" l="1"/>
  <c r="T20" i="1"/>
  <c r="AB30" i="1"/>
  <c r="AW30" i="1"/>
  <c r="T30" i="1"/>
  <c r="AW28" i="1"/>
  <c r="AY28" i="1" s="1"/>
  <c r="T28" i="1"/>
  <c r="AB24" i="1"/>
  <c r="AB26" i="1"/>
  <c r="AW18" i="1"/>
  <c r="AY18" i="1" s="1"/>
  <c r="T18" i="1"/>
  <c r="U24" i="1"/>
  <c r="V24" i="1" s="1"/>
  <c r="K18" i="1"/>
  <c r="AX18" i="1" s="1"/>
  <c r="AY20" i="1"/>
  <c r="AI22" i="1"/>
  <c r="L21" i="1"/>
  <c r="AI21" i="1"/>
  <c r="K21" i="1"/>
  <c r="AX21" i="1" s="1"/>
  <c r="AZ21" i="1" s="1"/>
  <c r="J21" i="1"/>
  <c r="I21" i="1" s="1"/>
  <c r="U21" i="1" s="1"/>
  <c r="V21" i="1" s="1"/>
  <c r="T26" i="1"/>
  <c r="U17" i="1"/>
  <c r="V17" i="1" s="1"/>
  <c r="AI18" i="1"/>
  <c r="AW19" i="1"/>
  <c r="AY19" i="1" s="1"/>
  <c r="J20" i="1"/>
  <c r="I20" i="1" s="1"/>
  <c r="L24" i="1"/>
  <c r="X26" i="1"/>
  <c r="L27" i="1"/>
  <c r="K27" i="1"/>
  <c r="AX27" i="1" s="1"/>
  <c r="AZ27" i="1" s="1"/>
  <c r="AI27" i="1"/>
  <c r="J27" i="1"/>
  <c r="I27" i="1" s="1"/>
  <c r="L17" i="1"/>
  <c r="AI17" i="1"/>
  <c r="K17" i="1"/>
  <c r="AX17" i="1" s="1"/>
  <c r="AZ17" i="1" s="1"/>
  <c r="J17" i="1"/>
  <c r="I17" i="1" s="1"/>
  <c r="AZ20" i="1"/>
  <c r="AY26" i="1"/>
  <c r="L23" i="1"/>
  <c r="K23" i="1"/>
  <c r="AX23" i="1" s="1"/>
  <c r="AZ23" i="1" s="1"/>
  <c r="J23" i="1"/>
  <c r="I23" i="1" s="1"/>
  <c r="AI23" i="1"/>
  <c r="AZ26" i="1"/>
  <c r="X28" i="1"/>
  <c r="AI20" i="1"/>
  <c r="O21" i="1"/>
  <c r="AW21" i="1"/>
  <c r="AY21" i="1" s="1"/>
  <c r="J22" i="1"/>
  <c r="I22" i="1" s="1"/>
  <c r="U22" i="1" s="1"/>
  <c r="V22" i="1" s="1"/>
  <c r="AZ30" i="1"/>
  <c r="O30" i="1"/>
  <c r="L30" i="1"/>
  <c r="L19" i="1"/>
  <c r="K19" i="1"/>
  <c r="AX19" i="1" s="1"/>
  <c r="AZ19" i="1" s="1"/>
  <c r="J19" i="1"/>
  <c r="I19" i="1" s="1"/>
  <c r="AI19" i="1"/>
  <c r="K22" i="1"/>
  <c r="AX22" i="1" s="1"/>
  <c r="AZ22" i="1" s="1"/>
  <c r="J28" i="1"/>
  <c r="I28" i="1" s="1"/>
  <c r="AW29" i="1"/>
  <c r="AY29" i="1" s="1"/>
  <c r="O17" i="1"/>
  <c r="AW17" i="1"/>
  <c r="AY17" i="1" s="1"/>
  <c r="J18" i="1"/>
  <c r="I18" i="1" s="1"/>
  <c r="L22" i="1"/>
  <c r="X24" i="1"/>
  <c r="L25" i="1"/>
  <c r="K25" i="1"/>
  <c r="AX25" i="1" s="1"/>
  <c r="AZ25" i="1" s="1"/>
  <c r="AI25" i="1"/>
  <c r="J25" i="1"/>
  <c r="I25" i="1" s="1"/>
  <c r="K28" i="1"/>
  <c r="AX28" i="1" s="1"/>
  <c r="AZ28" i="1" s="1"/>
  <c r="AI28" i="1"/>
  <c r="AY30" i="1"/>
  <c r="L31" i="1"/>
  <c r="AI31" i="1"/>
  <c r="K31" i="1"/>
  <c r="AX31" i="1" s="1"/>
  <c r="AZ31" i="1" s="1"/>
  <c r="J31" i="1"/>
  <c r="I31" i="1" s="1"/>
  <c r="J29" i="1"/>
  <c r="I29" i="1" s="1"/>
  <c r="AI29" i="1"/>
  <c r="K29" i="1"/>
  <c r="AX29" i="1" s="1"/>
  <c r="AZ29" i="1" s="1"/>
  <c r="W22" i="1" l="1"/>
  <c r="AA22" i="1" s="1"/>
  <c r="AD22" i="1"/>
  <c r="AC22" i="1"/>
  <c r="AD21" i="1"/>
  <c r="AC21" i="1"/>
  <c r="W21" i="1"/>
  <c r="AA21" i="1" s="1"/>
  <c r="W17" i="1"/>
  <c r="AA17" i="1" s="1"/>
  <c r="AD17" i="1"/>
  <c r="AE17" i="1" s="1"/>
  <c r="AC17" i="1"/>
  <c r="AB23" i="1"/>
  <c r="U23" i="1"/>
  <c r="V23" i="1" s="1"/>
  <c r="AB17" i="1"/>
  <c r="R17" i="1"/>
  <c r="P17" i="1" s="1"/>
  <c r="S17" i="1" s="1"/>
  <c r="M17" i="1" s="1"/>
  <c r="N17" i="1" s="1"/>
  <c r="U30" i="1"/>
  <c r="V30" i="1" s="1"/>
  <c r="AB29" i="1"/>
  <c r="U29" i="1"/>
  <c r="V29" i="1" s="1"/>
  <c r="AB25" i="1"/>
  <c r="U25" i="1"/>
  <c r="V25" i="1" s="1"/>
  <c r="AB19" i="1"/>
  <c r="R19" i="1"/>
  <c r="P19" i="1" s="1"/>
  <c r="S19" i="1" s="1"/>
  <c r="M19" i="1" s="1"/>
  <c r="N19" i="1" s="1"/>
  <c r="U19" i="1"/>
  <c r="V19" i="1" s="1"/>
  <c r="U26" i="1"/>
  <c r="V26" i="1" s="1"/>
  <c r="AB18" i="1"/>
  <c r="AB31" i="1"/>
  <c r="U31" i="1"/>
  <c r="V31" i="1" s="1"/>
  <c r="AB21" i="1"/>
  <c r="R21" i="1"/>
  <c r="P21" i="1" s="1"/>
  <c r="S21" i="1" s="1"/>
  <c r="M21" i="1" s="1"/>
  <c r="N21" i="1" s="1"/>
  <c r="AZ18" i="1"/>
  <c r="AB22" i="1"/>
  <c r="R22" i="1"/>
  <c r="P22" i="1" s="1"/>
  <c r="S22" i="1" s="1"/>
  <c r="M22" i="1" s="1"/>
  <c r="N22" i="1" s="1"/>
  <c r="AB20" i="1"/>
  <c r="W24" i="1"/>
  <c r="AA24" i="1" s="1"/>
  <c r="AD24" i="1"/>
  <c r="R24" i="1"/>
  <c r="P24" i="1" s="1"/>
  <c r="S24" i="1" s="1"/>
  <c r="M24" i="1" s="1"/>
  <c r="N24" i="1" s="1"/>
  <c r="AC24" i="1"/>
  <c r="U20" i="1"/>
  <c r="V20" i="1" s="1"/>
  <c r="R20" i="1" s="1"/>
  <c r="P20" i="1" s="1"/>
  <c r="S20" i="1" s="1"/>
  <c r="M20" i="1" s="1"/>
  <c r="N20" i="1" s="1"/>
  <c r="AB28" i="1"/>
  <c r="R28" i="1"/>
  <c r="P28" i="1" s="1"/>
  <c r="S28" i="1" s="1"/>
  <c r="M28" i="1" s="1"/>
  <c r="N28" i="1" s="1"/>
  <c r="AB27" i="1"/>
  <c r="U27" i="1"/>
  <c r="V27" i="1" s="1"/>
  <c r="U18" i="1"/>
  <c r="V18" i="1" s="1"/>
  <c r="R18" i="1" s="1"/>
  <c r="P18" i="1" s="1"/>
  <c r="S18" i="1" s="1"/>
  <c r="M18" i="1" s="1"/>
  <c r="N18" i="1" s="1"/>
  <c r="U28" i="1"/>
  <c r="V28" i="1" s="1"/>
  <c r="AD31" i="1" l="1"/>
  <c r="AE31" i="1" s="1"/>
  <c r="AC31" i="1"/>
  <c r="W31" i="1"/>
  <c r="AA31" i="1" s="1"/>
  <c r="W30" i="1"/>
  <c r="AA30" i="1" s="1"/>
  <c r="AD30" i="1"/>
  <c r="AE30" i="1" s="1"/>
  <c r="AC30" i="1"/>
  <c r="R30" i="1"/>
  <c r="P30" i="1" s="1"/>
  <c r="S30" i="1" s="1"/>
  <c r="M30" i="1" s="1"/>
  <c r="N30" i="1" s="1"/>
  <c r="R31" i="1"/>
  <c r="P31" i="1" s="1"/>
  <c r="S31" i="1" s="1"/>
  <c r="M31" i="1" s="1"/>
  <c r="N31" i="1" s="1"/>
  <c r="AD25" i="1"/>
  <c r="AE25" i="1" s="1"/>
  <c r="AC25" i="1"/>
  <c r="W25" i="1"/>
  <c r="AA25" i="1" s="1"/>
  <c r="W28" i="1"/>
  <c r="AA28" i="1" s="1"/>
  <c r="AD28" i="1"/>
  <c r="AE28" i="1" s="1"/>
  <c r="AC28" i="1"/>
  <c r="R25" i="1"/>
  <c r="P25" i="1" s="1"/>
  <c r="S25" i="1" s="1"/>
  <c r="M25" i="1" s="1"/>
  <c r="N25" i="1" s="1"/>
  <c r="W20" i="1"/>
  <c r="AA20" i="1" s="1"/>
  <c r="AD20" i="1"/>
  <c r="AE20" i="1" s="1"/>
  <c r="AC20" i="1"/>
  <c r="AC23" i="1"/>
  <c r="W23" i="1"/>
  <c r="AA23" i="1" s="1"/>
  <c r="AD23" i="1"/>
  <c r="AE23" i="1" s="1"/>
  <c r="AE21" i="1"/>
  <c r="W18" i="1"/>
  <c r="AA18" i="1" s="1"/>
  <c r="AD18" i="1"/>
  <c r="AE18" i="1" s="1"/>
  <c r="AC18" i="1"/>
  <c r="W26" i="1"/>
  <c r="AA26" i="1" s="1"/>
  <c r="AD26" i="1"/>
  <c r="R26" i="1"/>
  <c r="P26" i="1" s="1"/>
  <c r="S26" i="1" s="1"/>
  <c r="M26" i="1" s="1"/>
  <c r="N26" i="1" s="1"/>
  <c r="AC26" i="1"/>
  <c r="AC29" i="1"/>
  <c r="W29" i="1"/>
  <c r="AA29" i="1" s="1"/>
  <c r="AD29" i="1"/>
  <c r="AE29" i="1" s="1"/>
  <c r="R23" i="1"/>
  <c r="P23" i="1" s="1"/>
  <c r="S23" i="1" s="1"/>
  <c r="M23" i="1" s="1"/>
  <c r="N23" i="1" s="1"/>
  <c r="R29" i="1"/>
  <c r="P29" i="1" s="1"/>
  <c r="S29" i="1" s="1"/>
  <c r="M29" i="1" s="1"/>
  <c r="N29" i="1" s="1"/>
  <c r="AE22" i="1"/>
  <c r="AC27" i="1"/>
  <c r="W27" i="1"/>
  <c r="AA27" i="1" s="1"/>
  <c r="AD27" i="1"/>
  <c r="R27" i="1"/>
  <c r="P27" i="1" s="1"/>
  <c r="S27" i="1" s="1"/>
  <c r="M27" i="1" s="1"/>
  <c r="N27" i="1" s="1"/>
  <c r="AE24" i="1"/>
  <c r="W19" i="1"/>
  <c r="AA19" i="1" s="1"/>
  <c r="AD19" i="1"/>
  <c r="AE19" i="1" s="1"/>
  <c r="AC19" i="1"/>
  <c r="AE27" i="1" l="1"/>
  <c r="AE26" i="1"/>
</calcChain>
</file>

<file path=xl/sharedStrings.xml><?xml version="1.0" encoding="utf-8"?>
<sst xmlns="http://schemas.openxmlformats.org/spreadsheetml/2006/main" count="702" uniqueCount="364">
  <si>
    <t>File opened</t>
  </si>
  <si>
    <t>2020-12-14 10:02:07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</si>
  <si>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</si>
  <si>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</si>
  <si>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</si>
  <si>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</si>
  <si>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</si>
  <si>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</si>
  <si>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</si>
  <si>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</si>
  <si>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</si>
  <si>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</si>
  <si>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</si>
  <si>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</si>
  <si>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</si>
  <si>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</si>
  <si>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</si>
  <si>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</si>
  <si>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</si>
  <si>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</si>
  <si>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</si>
  <si>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</si>
  <si>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</si>
  <si>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</si>
  <si>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10:02:07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</si>
  <si>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</si>
  <si>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</si>
  <si>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</si>
  <si>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</si>
  <si>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</si>
  <si>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</si>
  <si>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</si>
  <si>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</si>
  <si>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</si>
  <si>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</si>
  <si>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</si>
  <si>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</si>
  <si>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</si>
  <si>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</si>
  <si>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</si>
  <si>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</si>
  <si>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</si>
  <si>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</si>
  <si>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</si>
  <si>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</si>
  <si>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</si>
  <si>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</si>
  <si>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</si>
  <si>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</si>
  <si>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</si>
  <si>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</si>
  <si>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</si>
  <si>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</si>
  <si>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</si>
  <si>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</si>
  <si>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</si>
  <si>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</si>
  <si>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</si>
  <si>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</si>
  <si>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</si>
  <si>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</si>
  <si>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</si>
  <si>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</si>
  <si>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</si>
  <si>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</si>
  <si>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</si>
  <si>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</si>
  <si>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</si>
  <si>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</si>
  <si>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</si>
  <si>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</si>
  <si>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</si>
  <si>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</si>
  <si>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</si>
  <si>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</si>
  <si>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</si>
  <si>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</si>
  <si>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</si>
  <si>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</si>
  <si>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</si>
  <si>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</si>
  <si>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</si>
  <si>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</si>
  <si>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</si>
  <si>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</si>
  <si>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</si>
  <si>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</si>
  <si>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</si>
  <si>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</si>
  <si>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</si>
  <si>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</si>
  <si>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</si>
  <si>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</si>
  <si>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</si>
  <si>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</si>
  <si>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</si>
  <si>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</si>
  <si>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</si>
  <si>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</si>
  <si>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</si>
  <si>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</si>
  <si>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</si>
  <si>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</si>
  <si>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</si>
  <si>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</si>
  <si>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</si>
  <si>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</si>
  <si>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</si>
  <si>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</si>
  <si>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</si>
  <si>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</si>
  <si>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</si>
  <si>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</si>
  <si>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</si>
  <si>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</si>
  <si>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</si>
  <si>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</si>
  <si>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</si>
  <si>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</si>
  <si>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</si>
  <si>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</si>
  <si>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</si>
  <si>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</si>
  <si>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</si>
  <si>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</si>
  <si>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</si>
  <si>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</si>
  <si>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</si>
  <si>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</si>
  <si>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</si>
  <si>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</si>
  <si>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</si>
  <si>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</si>
  <si>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</si>
  <si>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</si>
  <si>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</si>
  <si>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</si>
  <si>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</si>
  <si>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</si>
  <si>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</si>
  <si>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</si>
  <si>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</si>
  <si>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</si>
  <si>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</si>
  <si>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</si>
  <si>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</si>
  <si>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</si>
  <si>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</si>
  <si>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</si>
  <si>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</si>
  <si>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</si>
  <si>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</si>
  <si>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</si>
  <si>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</si>
  <si>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</si>
  <si>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</si>
  <si>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</si>
  <si>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</si>
  <si>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</si>
  <si>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</si>
  <si>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</si>
  <si>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</si>
  <si>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</si>
  <si>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</si>
  <si>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</si>
  <si>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</si>
  <si>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</si>
  <si>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</si>
  <si>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</si>
  <si>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</si>
  <si>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</si>
  <si>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</si>
  <si>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</si>
  <si>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</si>
  <si>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</si>
  <si>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</si>
  <si>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</si>
  <si>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</si>
  <si>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</si>
  <si>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</si>
  <si>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</si>
  <si>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</si>
  <si>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</si>
  <si>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</si>
  <si>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</si>
  <si>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</si>
  <si>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</si>
  <si>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</si>
  <si>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</si>
  <si>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</si>
  <si>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</si>
  <si>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</si>
  <si>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</si>
  <si>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</si>
  <si>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</si>
  <si>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</si>
  <si>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</si>
  <si>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</si>
  <si>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</si>
  <si>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</si>
  <si>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</si>
  <si>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</si>
  <si>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</si>
  <si>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</si>
  <si>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</si>
  <si>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</si>
  <si>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</si>
  <si>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</si>
  <si>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</si>
  <si>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</si>
  <si>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</si>
  <si>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</si>
  <si>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</si>
  <si>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</si>
  <si>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</si>
  <si>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</si>
  <si>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</si>
  <si>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</si>
  <si>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</si>
  <si>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</si>
  <si>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</si>
  <si>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</si>
  <si>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</si>
  <si>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</si>
  <si>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</si>
  <si>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</si>
  <si>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</si>
  <si>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</si>
  <si>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</si>
  <si>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</si>
  <si>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</si>
  <si>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</si>
  <si>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</si>
  <si>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</si>
  <si>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</si>
  <si>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</si>
  <si>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</si>
  <si>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</si>
  <si>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</si>
  <si>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</si>
  <si>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</si>
  <si>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</si>
  <si>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</si>
  <si>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</si>
  <si>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</si>
  <si>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</si>
  <si>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</si>
  <si>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</si>
  <si>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</si>
  <si>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</si>
  <si>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</si>
  <si>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</si>
  <si>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</si>
  <si>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</si>
  <si>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</si>
  <si>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</si>
  <si>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</si>
  <si>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</si>
  <si>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</si>
  <si>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</si>
  <si>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</si>
  <si>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</si>
  <si>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</si>
  <si>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</si>
  <si>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</si>
  <si>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</si>
  <si>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</si>
  <si>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</si>
  <si>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</si>
  <si>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</si>
  <si>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</si>
  <si>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</si>
  <si>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</si>
  <si>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</si>
  <si>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</si>
  <si>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</si>
  <si>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</si>
  <si>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</si>
  <si>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</si>
  <si>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</si>
  <si>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</si>
  <si>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</si>
  <si>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</si>
  <si>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</si>
  <si>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</si>
  <si>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</si>
  <si>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</si>
  <si>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</si>
  <si>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</si>
  <si>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10:09:12</t>
  </si>
  <si>
    <t>10:09:12</t>
  </si>
  <si>
    <t>1149</t>
  </si>
  <si>
    <t>_1</t>
  </si>
  <si>
    <t>RECT-4143-20200907-06_33_50</t>
  </si>
  <si>
    <t>RECT-2146-20201214-10_09_07</t>
  </si>
  <si>
    <t>DARK-2147-20201214-10_09_14</t>
  </si>
  <si>
    <t>0: Broadleaf</t>
  </si>
  <si>
    <t>10:03:07</t>
  </si>
  <si>
    <t>0/3</t>
  </si>
  <si>
    <t>20201214 10:11:12</t>
  </si>
  <si>
    <t>10:11:12</t>
  </si>
  <si>
    <t>RECT-2148-20201214-10_11_07</t>
  </si>
  <si>
    <t>DARK-2149-20201214-10_11_15</t>
  </si>
  <si>
    <t>2/3</t>
  </si>
  <si>
    <t>20201214 10:13:07</t>
  </si>
  <si>
    <t>10:13:07</t>
  </si>
  <si>
    <t>RECT-2150-20201214-10_13_02</t>
  </si>
  <si>
    <t>DARK-2151-20201214-10_13_10</t>
  </si>
  <si>
    <t>10:13:33</t>
  </si>
  <si>
    <t>3/3</t>
  </si>
  <si>
    <t>20201214 10:15:34</t>
  </si>
  <si>
    <t>10:15:34</t>
  </si>
  <si>
    <t>RECT-2152-20201214-10_15_29</t>
  </si>
  <si>
    <t>DARK-2153-20201214-10_15_37</t>
  </si>
  <si>
    <t>10:15:58</t>
  </si>
  <si>
    <t>1/3</t>
  </si>
  <si>
    <t>20201214 10:17:43</t>
  </si>
  <si>
    <t>10:17:43</t>
  </si>
  <si>
    <t>RECT-2154-20201214-10_17_38</t>
  </si>
  <si>
    <t>DARK-2155-20201214-10_17_46</t>
  </si>
  <si>
    <t>20201214 10:19:13</t>
  </si>
  <si>
    <t>10:19:13</t>
  </si>
  <si>
    <t>RECT-2156-20201214-10_19_08</t>
  </si>
  <si>
    <t>DARK-2157-20201214-10_19_16</t>
  </si>
  <si>
    <t>20201214 10:20:22</t>
  </si>
  <si>
    <t>10:20:22</t>
  </si>
  <si>
    <t>RECT-2158-20201214-10_20_17</t>
  </si>
  <si>
    <t>DARK-2159-20201214-10_20_25</t>
  </si>
  <si>
    <t>20201214 10:22:21</t>
  </si>
  <si>
    <t>10:22:21</t>
  </si>
  <si>
    <t>RECT-2160-20201214-10_22_16</t>
  </si>
  <si>
    <t>DARK-2161-20201214-10_22_24</t>
  </si>
  <si>
    <t>20201214 10:23:58</t>
  </si>
  <si>
    <t>10:23:58</t>
  </si>
  <si>
    <t>RECT-2162-20201214-10_23_53</t>
  </si>
  <si>
    <t>DARK-2163-20201214-10_24_01</t>
  </si>
  <si>
    <t>10:24:34</t>
  </si>
  <si>
    <t>20201214 10:26:35</t>
  </si>
  <si>
    <t>10:26:35</t>
  </si>
  <si>
    <t>RECT-2164-20201214-10_26_30</t>
  </si>
  <si>
    <t>DARK-2165-20201214-10_26_37</t>
  </si>
  <si>
    <t>10:26:58</t>
  </si>
  <si>
    <t>20201214 10:28:59</t>
  </si>
  <si>
    <t>10:28:59</t>
  </si>
  <si>
    <t>RECT-2166-20201214-10_28_54</t>
  </si>
  <si>
    <t>DARK-2167-20201214-10_29_01</t>
  </si>
  <si>
    <t>20201214 10:30:35</t>
  </si>
  <si>
    <t>10:30:35</t>
  </si>
  <si>
    <t>RECT-2168-20201214-10_30_30</t>
  </si>
  <si>
    <t>DARK-2169-20201214-10_30_38</t>
  </si>
  <si>
    <t>20201214 10:32:36</t>
  </si>
  <si>
    <t>10:32:36</t>
  </si>
  <si>
    <t>RECT-2170-20201214-10_32_31</t>
  </si>
  <si>
    <t>DARK-2171-20201214-10_32_38</t>
  </si>
  <si>
    <t>20201214 10:34:36</t>
  </si>
  <si>
    <t>10:34:36</t>
  </si>
  <si>
    <t>RECT-2172-20201214-10_34_31</t>
  </si>
  <si>
    <t>DARK-2173-20201214-10_34_39</t>
  </si>
  <si>
    <t>10:35:13</t>
  </si>
  <si>
    <t>20201214 10:37:14</t>
  </si>
  <si>
    <t>10:37:14</t>
  </si>
  <si>
    <t>RECT-2174-20201214-10_37_09</t>
  </si>
  <si>
    <t>DARK-2175-20201214-10_37_17</t>
  </si>
  <si>
    <t>10:37:39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</si>
</sst>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1607962152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1607962144</v>
      </c>
      <c r="I17">
        <f t="shared" ref="I17:I31" si="0">(J17)/1000</f>
        <v>5.8855917436491454E-4</v>
      </c>
      <c r="J17">
        <f t="shared" ref="J17:J31" si="1">1000*CA17*AH17*(BW17-BX17)/(100*BP17*(1000-AH17*BW17))</f>
        <v>0.58855917436491456</v>
      </c>
      <c r="K17">
        <f t="shared" ref="K17:K31" si="2">CA17*AH17*(BV17-BU17*(1000-AH17*BX17)/(1000-AH17*BW17))/(100*BP17)</f>
        <v>5.0364053146880048</v>
      </c>
      <c r="L17">
        <f t="shared" ref="L17:L31" si="3">BU17 - IF(AH17&gt;1, K17*BP17*100/(AJ17*CI17), 0)</f>
        <v>401.76877419354798</v>
      </c>
      <c r="M17">
        <f t="shared" ref="M17:M31" si="4">((S17-I17/2)*L17-K17)/(S17+I17/2)</f>
        <v>144.06955532449629</v>
      </c>
      <c r="N17">
        <f t="shared" ref="N17:N31" si="5">M17*(CB17+CC17)/1000</f>
        <v>14.782643656786774</v>
      </c>
      <c r="O17">
        <f t="shared" ref="O17:O31" si="6">(BU17 - IF(AH17&gt;1, K17*BP17*100/(AJ17*CI17), 0))*(CB17+CC17)/1000</f>
        <v>41.22456412078202</v>
      </c>
      <c r="P17">
        <f t="shared" ref="P17:P31" si="7">2/((1/R17-1/Q17)+SIGN(R17)*SQRT((1/R17-1/Q17)*(1/R17-1/Q17) + 4*BQ17/((BQ17+1)*(BQ17+1))*(2*1/R17*1/Q17-1/Q17*1/Q17)))</f>
        <v>3.2434746774921398E-2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2.9717662508758491</v>
      </c>
      <c r="R17">
        <f t="shared" ref="R17:R31" si="9">I17*(1000-(1000*0.61365*EXP(17.502*V17/(240.97+V17))/(CB17+CC17)+BW17)/2)/(1000*0.61365*EXP(17.502*V17/(240.97+V17))/(CB17+CC17)-BW17)</f>
        <v>3.2239357805906171E-2</v>
      </c>
      <c r="S17">
        <f t="shared" ref="S17:S31" si="10">1/((BQ17+1)/(P17/1.6)+1/(Q17/1.37)) + BQ17/((BQ17+1)/(P17/1.6) + BQ17/(Q17/1.37))</f>
        <v>2.0167055281637383E-2</v>
      </c>
      <c r="T17">
        <f t="shared" ref="T17:T31" si="11">(BM17*BO17)</f>
        <v>231.29278620726816</v>
      </c>
      <c r="U17">
        <f t="shared" ref="U17:U31" si="12">(CD17+(T17+2*0.95*0.0000000567*(((CD17+$B$7)+273)^4-(CD17+273)^4)-44100*I17)/(1.84*29.3*Q17+8*0.95*0.0000000567*(CD17+273)^3))</f>
        <v>29.18651612645192</v>
      </c>
      <c r="V17">
        <f t="shared" ref="V17:V31" si="13">($C$7*CE17+$D$7*CF17+$E$7*U17)</f>
        <v>29.365274193548402</v>
      </c>
      <c r="W17">
        <f t="shared" ref="W17:W31" si="14">0.61365*EXP(17.502*V17/(240.97+V17))</f>
        <v>4.1075675001005614</v>
      </c>
      <c r="X17">
        <f t="shared" ref="X17:X31" si="15">(Y17/Z17*100)</f>
        <v>60.445281339702383</v>
      </c>
      <c r="Y17">
        <f t="shared" ref="Y17:Y31" si="16">BW17*(CB17+CC17)/1000</f>
        <v>2.2927919072368028</v>
      </c>
      <c r="Z17">
        <f t="shared" ref="Z17:Z31" si="17">0.61365*EXP(17.502*CD17/(240.97+CD17))</f>
        <v>3.7931693862938878</v>
      </c>
      <c r="AA17">
        <f t="shared" ref="AA17:AA31" si="18">(W17-BW17*(CB17+CC17)/1000)</f>
        <v>1.8147755928637586</v>
      </c>
      <c r="AB17">
        <f t="shared" ref="AB17:AB31" si="19">(-I17*44100)</f>
        <v>-25.95545958949273</v>
      </c>
      <c r="AC17">
        <f t="shared" ref="AC17:AC31" si="20">2*29.3*Q17*0.92*(CD17-V17)</f>
        <v>-219.94572446579653</v>
      </c>
      <c r="AD17">
        <f t="shared" ref="AD17:AD31" si="21">2*0.95*0.0000000567*(((CD17+$B$7)+273)^4-(V17+273)^4)</f>
        <v>-16.242354101658147</v>
      </c>
      <c r="AE17">
        <f t="shared" ref="AE17:AE31" si="22">T17+AD17+AB17+AC17</f>
        <v>-30.85075194967925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53983.452047285995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15352.6</v>
      </c>
      <c r="AS17">
        <v>916.48303846153897</v>
      </c>
      <c r="AT17">
        <v>1056.45</v>
      </c>
      <c r="AU17">
        <f t="shared" ref="AU17:AU31" si="27">1-AS17/AT17</f>
        <v>0.13248801319367798</v>
      </c>
      <c r="AV17">
        <v>0.5</v>
      </c>
      <c r="AW17">
        <f t="shared" ref="AW17:AW31" si="28">BM17</f>
        <v>1180.1927860911173</v>
      </c>
      <c r="AX17">
        <f t="shared" ref="AX17:AX31" si="29">K17</f>
        <v>5.0364053146880048</v>
      </c>
      <c r="AY17">
        <f t="shared" ref="AY17:AY31" si="30">AU17*AV17*AW17</f>
        <v>78.180698707361756</v>
      </c>
      <c r="AZ17">
        <f t="shared" ref="AZ17:AZ31" si="31">(AX17-AP17)/AW17</f>
        <v>4.7569794195223836E-3</v>
      </c>
      <c r="BA17">
        <f t="shared" ref="BA17:BA31" si="32">(AN17-AT17)/AT17</f>
        <v>2.0877750958398411</v>
      </c>
      <c r="BB17" t="s">
        <v>295</v>
      </c>
      <c r="BC17">
        <v>916.48303846153897</v>
      </c>
      <c r="BD17">
        <v>731.56</v>
      </c>
      <c r="BE17">
        <f t="shared" ref="BE17:BE31" si="33">1-BD17/AT17</f>
        <v>0.30752993516020644</v>
      </c>
      <c r="BF17">
        <f t="shared" ref="BF17:BF31" si="34">(AT17-BC17)/(AT17-BD17)</f>
        <v>0.43081338772649524</v>
      </c>
      <c r="BG17">
        <f t="shared" ref="BG17:BG31" si="35">(AN17-AT17)/(AN17-BD17)</f>
        <v>0.87161136841439713</v>
      </c>
      <c r="BH17">
        <f t="shared" ref="BH17:BH31" si="36">(AT17-BC17)/(AT17-AM17)</f>
        <v>0.41049270752258654</v>
      </c>
      <c r="BI17">
        <f t="shared" ref="BI17:BI31" si="37">(AN17-AT17)/(AN17-AM17)</f>
        <v>0.86610670504056086</v>
      </c>
      <c r="BJ17">
        <f t="shared" ref="BJ17:BJ31" si="38">(BF17*BD17/BC17)</f>
        <v>0.34388616995492938</v>
      </c>
      <c r="BK17">
        <f t="shared" ref="BK17:BK31" si="39">(1-BJ17)</f>
        <v>0.65611383004507062</v>
      </c>
      <c r="BL17">
        <f t="shared" ref="BL17:BL31" si="40">$B$11*CJ17+$C$11*CK17+$F$11*CL17*(1-CO17)</f>
        <v>1400.00903225806</v>
      </c>
      <c r="BM17">
        <f t="shared" ref="BM17:BM31" si="41">BL17*BN17</f>
        <v>1180.1927860911173</v>
      </c>
      <c r="BN17">
        <f t="shared" ref="BN17:BN31" si="42">($B$11*$D$9+$C$11*$D$9+$F$11*((CY17+CQ17)/MAX(CY17+CQ17+CZ17, 0.1)*$I$9+CZ17/MAX(CY17+CQ17+CZ17, 0.1)*$J$9))/($B$11+$C$11+$F$11)</f>
        <v>0.8429894085665981</v>
      </c>
      <c r="BO17">
        <f t="shared" ref="BO17:BO31" si="43">($B$11*$K$9+$C$11*$K$9+$F$11*((CY17+CQ17)/MAX(CY17+CQ17+CZ17, 0.1)*$P$9+CZ17/MAX(CY17+CQ17+CZ17, 0.1)*$Q$9))/($B$11+$C$11+$F$11)</f>
        <v>0.19597881713319598</v>
      </c>
      <c r="BP17">
        <v>6</v>
      </c>
      <c r="BQ17">
        <v>0.5</v>
      </c>
      <c r="BR17" t="s">
        <v>296</v>
      </c>
      <c r="BS17">
        <v>2</v>
      </c>
      <c r="BT17">
        <v>1607962144</v>
      </c>
      <c r="BU17">
        <v>401.76877419354798</v>
      </c>
      <c r="BV17">
        <v>408.09554838709698</v>
      </c>
      <c r="BW17">
        <v>22.345225806451602</v>
      </c>
      <c r="BX17">
        <v>21.654809677419401</v>
      </c>
      <c r="BY17">
        <v>402.29903225806498</v>
      </c>
      <c r="BZ17">
        <v>21.9910161290323</v>
      </c>
      <c r="CA17">
        <v>500.05293548387101</v>
      </c>
      <c r="CB17">
        <v>102.50764516129</v>
      </c>
      <c r="CC17">
        <v>0.100040574193548</v>
      </c>
      <c r="CD17">
        <v>27.9924483870968</v>
      </c>
      <c r="CE17">
        <v>29.365274193548402</v>
      </c>
      <c r="CF17">
        <v>999.9</v>
      </c>
      <c r="CG17">
        <v>0</v>
      </c>
      <c r="CH17">
        <v>0</v>
      </c>
      <c r="CI17">
        <v>9992.0941935483897</v>
      </c>
      <c r="CJ17">
        <v>0</v>
      </c>
      <c r="CK17">
        <v>255.916967741935</v>
      </c>
      <c r="CL17">
        <v>1400.00903225806</v>
      </c>
      <c r="CM17">
        <v>0.89999664516128997</v>
      </c>
      <c r="CN17">
        <v>0.100003422580645</v>
      </c>
      <c r="CO17">
        <v>0</v>
      </c>
      <c r="CP17">
        <v>916.75332258064498</v>
      </c>
      <c r="CQ17">
        <v>4.9994800000000001</v>
      </c>
      <c r="CR17">
        <v>13178.5516129032</v>
      </c>
      <c r="CS17">
        <v>11417.6483870968</v>
      </c>
      <c r="CT17">
        <v>48.9958064516129</v>
      </c>
      <c r="CU17">
        <v>50.561999999999998</v>
      </c>
      <c r="CV17">
        <v>50.058</v>
      </c>
      <c r="CW17">
        <v>50.283999999999999</v>
      </c>
      <c r="CX17">
        <v>50.804193548387097</v>
      </c>
      <c r="CY17">
        <v>1255.50419354839</v>
      </c>
      <c r="CZ17">
        <v>139.50677419354801</v>
      </c>
      <c r="DA17">
        <v>0</v>
      </c>
      <c r="DB17">
        <v>1607962150.7</v>
      </c>
      <c r="DC17">
        <v>0</v>
      </c>
      <c r="DD17">
        <v>916.48303846153897</v>
      </c>
      <c r="DE17">
        <v>-47.755453010178101</v>
      </c>
      <c r="DF17">
        <v>-671.45641073572199</v>
      </c>
      <c r="DG17">
        <v>13174.5423076923</v>
      </c>
      <c r="DH17">
        <v>15</v>
      </c>
      <c r="DI17">
        <v>1607961787.5</v>
      </c>
      <c r="DJ17" t="s">
        <v>297</v>
      </c>
      <c r="DK17">
        <v>1607961781</v>
      </c>
      <c r="DL17">
        <v>1607961787.5</v>
      </c>
      <c r="DM17">
        <v>1</v>
      </c>
      <c r="DN17">
        <v>-1.5720000000000001</v>
      </c>
      <c r="DO17">
        <v>-6.3E-2</v>
      </c>
      <c r="DP17">
        <v>-1.6819999999999999</v>
      </c>
      <c r="DQ17">
        <v>0.17599999999999999</v>
      </c>
      <c r="DR17">
        <v>1438</v>
      </c>
      <c r="DS17">
        <v>18</v>
      </c>
      <c r="DT17">
        <v>0.11</v>
      </c>
      <c r="DU17">
        <v>0.02</v>
      </c>
      <c r="DV17">
        <v>5.0252834688488601</v>
      </c>
      <c r="DW17">
        <v>3.0430340542141598</v>
      </c>
      <c r="DX17">
        <v>0.222242580362223</v>
      </c>
      <c r="DY17">
        <v>0</v>
      </c>
      <c r="DZ17">
        <v>-6.32674</v>
      </c>
      <c r="EA17">
        <v>-3.3727499999999799</v>
      </c>
      <c r="EB17">
        <v>0.25440949173305399</v>
      </c>
      <c r="EC17">
        <v>0</v>
      </c>
      <c r="ED17">
        <v>0.69041793548387098</v>
      </c>
      <c r="EE17">
        <v>-0.56095117741935696</v>
      </c>
      <c r="EF17">
        <v>4.5579200513827703E-2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-0.53</v>
      </c>
      <c r="EN17">
        <v>0.35599999999999998</v>
      </c>
      <c r="EO17">
        <v>-0.36098149884992198</v>
      </c>
      <c r="EP17">
        <v>-1.6043650578588901E-5</v>
      </c>
      <c r="EQ17">
        <v>-1.15305589960158E-6</v>
      </c>
      <c r="ER17">
        <v>3.6581349982770798E-10</v>
      </c>
      <c r="ES17">
        <v>-8.6750239659098893E-2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6.2</v>
      </c>
      <c r="FB17">
        <v>6.1</v>
      </c>
      <c r="FC17">
        <v>2</v>
      </c>
      <c r="FD17">
        <v>508.43799999999999</v>
      </c>
      <c r="FE17">
        <v>498.35700000000003</v>
      </c>
      <c r="FF17">
        <v>23.545000000000002</v>
      </c>
      <c r="FG17">
        <v>34.486899999999999</v>
      </c>
      <c r="FH17">
        <v>29.9999</v>
      </c>
      <c r="FI17">
        <v>34.525799999999997</v>
      </c>
      <c r="FJ17">
        <v>34.564999999999998</v>
      </c>
      <c r="FK17">
        <v>19.120899999999999</v>
      </c>
      <c r="FL17">
        <v>29.651499999999999</v>
      </c>
      <c r="FM17">
        <v>56.301699999999997</v>
      </c>
      <c r="FN17">
        <v>23.550799999999999</v>
      </c>
      <c r="FO17">
        <v>407.66199999999998</v>
      </c>
      <c r="FP17">
        <v>21.8062</v>
      </c>
      <c r="FQ17">
        <v>97.415800000000004</v>
      </c>
      <c r="FR17">
        <v>102.218</v>
      </c>
    </row>
    <row r="18" spans="1:174" x14ac:dyDescent="0.25">
      <c r="A18">
        <v>2</v>
      </c>
      <c r="B18">
        <v>1607962272.5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1607962264.75</v>
      </c>
      <c r="I18">
        <f t="shared" si="0"/>
        <v>9.416083033413963E-4</v>
      </c>
      <c r="J18">
        <f t="shared" si="1"/>
        <v>0.94160830334139634</v>
      </c>
      <c r="K18">
        <f t="shared" si="2"/>
        <v>-0.24241192861121125</v>
      </c>
      <c r="L18">
        <f t="shared" si="3"/>
        <v>49.601993333333297</v>
      </c>
      <c r="M18">
        <f t="shared" si="4"/>
        <v>55.490650321574059</v>
      </c>
      <c r="N18">
        <f t="shared" si="5"/>
        <v>5.6936235083416955</v>
      </c>
      <c r="O18">
        <f t="shared" si="6"/>
        <v>5.0894172922222021</v>
      </c>
      <c r="P18">
        <f t="shared" si="7"/>
        <v>5.2865041213774173E-2</v>
      </c>
      <c r="Q18">
        <f t="shared" si="8"/>
        <v>2.972420915258863</v>
      </c>
      <c r="R18">
        <f t="shared" si="9"/>
        <v>5.234821220109253E-2</v>
      </c>
      <c r="S18">
        <f t="shared" si="10"/>
        <v>3.2763646456858891E-2</v>
      </c>
      <c r="T18">
        <f t="shared" si="11"/>
        <v>231.29358954894175</v>
      </c>
      <c r="U18">
        <f t="shared" si="12"/>
        <v>29.087956350627348</v>
      </c>
      <c r="V18">
        <f t="shared" si="13"/>
        <v>29.263353333333299</v>
      </c>
      <c r="W18">
        <f t="shared" si="14"/>
        <v>4.0834695715412277</v>
      </c>
      <c r="X18">
        <f t="shared" si="15"/>
        <v>60.537328129671678</v>
      </c>
      <c r="Y18">
        <f t="shared" si="16"/>
        <v>2.2952387196817239</v>
      </c>
      <c r="Z18">
        <f t="shared" si="17"/>
        <v>3.7914437101771243</v>
      </c>
      <c r="AA18">
        <f t="shared" si="18"/>
        <v>1.7882308518595038</v>
      </c>
      <c r="AB18">
        <f t="shared" si="19"/>
        <v>-41.524926177355574</v>
      </c>
      <c r="AC18">
        <f t="shared" si="20"/>
        <v>-204.91219875906327</v>
      </c>
      <c r="AD18">
        <f t="shared" si="21"/>
        <v>-15.120576231865767</v>
      </c>
      <c r="AE18">
        <f t="shared" si="22"/>
        <v>-30.264111619342856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54003.984998009182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15350.7</v>
      </c>
      <c r="AS18">
        <v>851.59753846153797</v>
      </c>
      <c r="AT18">
        <v>936.78</v>
      </c>
      <c r="AU18">
        <f t="shared" si="27"/>
        <v>9.0931127413546364E-2</v>
      </c>
      <c r="AV18">
        <v>0.5</v>
      </c>
      <c r="AW18">
        <f t="shared" si="28"/>
        <v>1180.1979715544428</v>
      </c>
      <c r="AX18">
        <f t="shared" si="29"/>
        <v>-0.24241192861121125</v>
      </c>
      <c r="AY18">
        <f t="shared" si="30"/>
        <v>53.658366062313</v>
      </c>
      <c r="AZ18">
        <f t="shared" si="31"/>
        <v>2.8413500047228527E-4</v>
      </c>
      <c r="BA18">
        <f t="shared" si="32"/>
        <v>2.482226349836675</v>
      </c>
      <c r="BB18" t="s">
        <v>302</v>
      </c>
      <c r="BC18">
        <v>851.59753846153797</v>
      </c>
      <c r="BD18">
        <v>735.94</v>
      </c>
      <c r="BE18">
        <f t="shared" si="33"/>
        <v>0.2143939879160528</v>
      </c>
      <c r="BF18">
        <f t="shared" si="34"/>
        <v>0.42413095767009579</v>
      </c>
      <c r="BG18">
        <f t="shared" si="35"/>
        <v>0.92049530113137046</v>
      </c>
      <c r="BH18">
        <f t="shared" si="36"/>
        <v>0.38491313687459788</v>
      </c>
      <c r="BI18">
        <f t="shared" si="37"/>
        <v>0.9130987161177605</v>
      </c>
      <c r="BJ18">
        <f t="shared" si="38"/>
        <v>0.3665286979946194</v>
      </c>
      <c r="BK18">
        <f t="shared" si="39"/>
        <v>0.6334713020053806</v>
      </c>
      <c r="BL18">
        <f t="shared" si="40"/>
        <v>1400.0153333333301</v>
      </c>
      <c r="BM18">
        <f t="shared" si="41"/>
        <v>1180.1979715544428</v>
      </c>
      <c r="BN18">
        <f t="shared" si="42"/>
        <v>0.84298931837016466</v>
      </c>
      <c r="BO18">
        <f t="shared" si="43"/>
        <v>0.19597863674032939</v>
      </c>
      <c r="BP18">
        <v>6</v>
      </c>
      <c r="BQ18">
        <v>0.5</v>
      </c>
      <c r="BR18" t="s">
        <v>296</v>
      </c>
      <c r="BS18">
        <v>2</v>
      </c>
      <c r="BT18">
        <v>1607962264.75</v>
      </c>
      <c r="BU18">
        <v>49.601993333333297</v>
      </c>
      <c r="BV18">
        <v>49.367170000000002</v>
      </c>
      <c r="BW18">
        <v>22.3696366666667</v>
      </c>
      <c r="BX18">
        <v>21.2650966666667</v>
      </c>
      <c r="BY18">
        <v>49.9666</v>
      </c>
      <c r="BZ18">
        <v>22.014379999999999</v>
      </c>
      <c r="CA18">
        <v>500.051533333333</v>
      </c>
      <c r="CB18">
        <v>102.5051</v>
      </c>
      <c r="CC18">
        <v>9.9996089999999996E-2</v>
      </c>
      <c r="CD18">
        <v>27.984643333333299</v>
      </c>
      <c r="CE18">
        <v>29.263353333333299</v>
      </c>
      <c r="CF18">
        <v>999.9</v>
      </c>
      <c r="CG18">
        <v>0</v>
      </c>
      <c r="CH18">
        <v>0</v>
      </c>
      <c r="CI18">
        <v>9996.0446666666594</v>
      </c>
      <c r="CJ18">
        <v>0</v>
      </c>
      <c r="CK18">
        <v>254.18793333333301</v>
      </c>
      <c r="CL18">
        <v>1400.0153333333301</v>
      </c>
      <c r="CM18">
        <v>0.89999709999999999</v>
      </c>
      <c r="CN18">
        <v>0.10000318</v>
      </c>
      <c r="CO18">
        <v>0</v>
      </c>
      <c r="CP18">
        <v>851.60699999999997</v>
      </c>
      <c r="CQ18">
        <v>4.9994800000000001</v>
      </c>
      <c r="CR18">
        <v>12264.67</v>
      </c>
      <c r="CS18">
        <v>11417.7133333333</v>
      </c>
      <c r="CT18">
        <v>49.112400000000001</v>
      </c>
      <c r="CU18">
        <v>50.595599999999997</v>
      </c>
      <c r="CV18">
        <v>50.170466666666698</v>
      </c>
      <c r="CW18">
        <v>50.295533333333303</v>
      </c>
      <c r="CX18">
        <v>50.904000000000003</v>
      </c>
      <c r="CY18">
        <v>1255.5123333333299</v>
      </c>
      <c r="CZ18">
        <v>139.50299999999999</v>
      </c>
      <c r="DA18">
        <v>0</v>
      </c>
      <c r="DB18">
        <v>119.799999952316</v>
      </c>
      <c r="DC18">
        <v>0</v>
      </c>
      <c r="DD18">
        <v>851.59753846153797</v>
      </c>
      <c r="DE18">
        <v>-5.72786325020411</v>
      </c>
      <c r="DF18">
        <v>-95.658119817785902</v>
      </c>
      <c r="DG18">
        <v>12264.3384615385</v>
      </c>
      <c r="DH18">
        <v>15</v>
      </c>
      <c r="DI18">
        <v>1607961787.5</v>
      </c>
      <c r="DJ18" t="s">
        <v>297</v>
      </c>
      <c r="DK18">
        <v>1607961781</v>
      </c>
      <c r="DL18">
        <v>1607961787.5</v>
      </c>
      <c r="DM18">
        <v>1</v>
      </c>
      <c r="DN18">
        <v>-1.5720000000000001</v>
      </c>
      <c r="DO18">
        <v>-6.3E-2</v>
      </c>
      <c r="DP18">
        <v>-1.6819999999999999</v>
      </c>
      <c r="DQ18">
        <v>0.17599999999999999</v>
      </c>
      <c r="DR18">
        <v>1438</v>
      </c>
      <c r="DS18">
        <v>18</v>
      </c>
      <c r="DT18">
        <v>0.11</v>
      </c>
      <c r="DU18">
        <v>0.02</v>
      </c>
      <c r="DV18">
        <v>-0.23389979298764599</v>
      </c>
      <c r="DW18">
        <v>-0.42026934027558999</v>
      </c>
      <c r="DX18">
        <v>3.34316608031466E-2</v>
      </c>
      <c r="DY18">
        <v>1</v>
      </c>
      <c r="DZ18">
        <v>0.22891019354838699</v>
      </c>
      <c r="EA18">
        <v>0.48404990322580599</v>
      </c>
      <c r="EB18">
        <v>3.8672048245611802E-2</v>
      </c>
      <c r="EC18">
        <v>0</v>
      </c>
      <c r="ED18">
        <v>1.1021335483871</v>
      </c>
      <c r="EE18">
        <v>4.2759677419334204E-3</v>
      </c>
      <c r="EF18">
        <v>1.1511425894242099E-2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-0.36499999999999999</v>
      </c>
      <c r="EN18">
        <v>0.35439999999999999</v>
      </c>
      <c r="EO18">
        <v>-0.36098149884992198</v>
      </c>
      <c r="EP18">
        <v>-1.6043650578588901E-5</v>
      </c>
      <c r="EQ18">
        <v>-1.15305589960158E-6</v>
      </c>
      <c r="ER18">
        <v>3.6581349982770798E-10</v>
      </c>
      <c r="ES18">
        <v>-8.6750239659098893E-2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8.1999999999999993</v>
      </c>
      <c r="FB18">
        <v>8.1</v>
      </c>
      <c r="FC18">
        <v>2</v>
      </c>
      <c r="FD18">
        <v>508.68700000000001</v>
      </c>
      <c r="FE18">
        <v>496.214</v>
      </c>
      <c r="FF18">
        <v>23.522600000000001</v>
      </c>
      <c r="FG18">
        <v>34.420900000000003</v>
      </c>
      <c r="FH18">
        <v>29.9998</v>
      </c>
      <c r="FI18">
        <v>34.4696</v>
      </c>
      <c r="FJ18">
        <v>34.510599999999997</v>
      </c>
      <c r="FK18">
        <v>5.0608599999999999</v>
      </c>
      <c r="FL18">
        <v>30.753399999999999</v>
      </c>
      <c r="FM18">
        <v>52.896799999999999</v>
      </c>
      <c r="FN18">
        <v>23.530799999999999</v>
      </c>
      <c r="FO18">
        <v>49.580100000000002</v>
      </c>
      <c r="FP18">
        <v>21.187799999999999</v>
      </c>
      <c r="FQ18">
        <v>97.438800000000001</v>
      </c>
      <c r="FR18">
        <v>102.22</v>
      </c>
    </row>
    <row r="19" spans="1:174" x14ac:dyDescent="0.25">
      <c r="A19">
        <v>3</v>
      </c>
      <c r="B19">
        <v>1607962387.5</v>
      </c>
      <c r="C19">
        <v>235.5</v>
      </c>
      <c r="D19" t="s">
        <v>304</v>
      </c>
      <c r="E19" t="s">
        <v>305</v>
      </c>
      <c r="F19" t="s">
        <v>291</v>
      </c>
      <c r="G19" t="s">
        <v>292</v>
      </c>
      <c r="H19">
        <v>1607962379.75</v>
      </c>
      <c r="I19">
        <f t="shared" si="0"/>
        <v>1.4030545930228699E-3</v>
      </c>
      <c r="J19">
        <f t="shared" si="1"/>
        <v>1.4030545930228699</v>
      </c>
      <c r="K19">
        <f t="shared" si="2"/>
        <v>0.35359007645519658</v>
      </c>
      <c r="L19">
        <f t="shared" si="3"/>
        <v>80.346090000000004</v>
      </c>
      <c r="M19">
        <f t="shared" si="4"/>
        <v>70.947973711636223</v>
      </c>
      <c r="N19">
        <f t="shared" si="5"/>
        <v>7.2793605476207954</v>
      </c>
      <c r="O19">
        <f t="shared" si="6"/>
        <v>8.2436203192884872</v>
      </c>
      <c r="P19">
        <f t="shared" si="7"/>
        <v>7.9258795873923468E-2</v>
      </c>
      <c r="Q19">
        <f t="shared" si="8"/>
        <v>2.9725840761386961</v>
      </c>
      <c r="R19">
        <f t="shared" si="9"/>
        <v>7.8103213794579504E-2</v>
      </c>
      <c r="S19">
        <f t="shared" si="10"/>
        <v>4.8916929504081316E-2</v>
      </c>
      <c r="T19">
        <f t="shared" si="11"/>
        <v>231.28714958836733</v>
      </c>
      <c r="U19">
        <f t="shared" si="12"/>
        <v>28.980487786836729</v>
      </c>
      <c r="V19">
        <f t="shared" si="13"/>
        <v>29.1343866666667</v>
      </c>
      <c r="W19">
        <f t="shared" si="14"/>
        <v>4.0531537216080222</v>
      </c>
      <c r="X19">
        <f t="shared" si="15"/>
        <v>59.748531204856938</v>
      </c>
      <c r="Y19">
        <f t="shared" si="16"/>
        <v>2.2667772435014872</v>
      </c>
      <c r="Z19">
        <f t="shared" si="17"/>
        <v>3.7938627072345867</v>
      </c>
      <c r="AA19">
        <f t="shared" si="18"/>
        <v>1.786376478106535</v>
      </c>
      <c r="AB19">
        <f t="shared" si="19"/>
        <v>-61.874707552308564</v>
      </c>
      <c r="AC19">
        <f t="shared" si="20"/>
        <v>-182.50229074251087</v>
      </c>
      <c r="AD19">
        <f t="shared" si="21"/>
        <v>-13.458283437295414</v>
      </c>
      <c r="AE19">
        <f t="shared" si="22"/>
        <v>-26.548132143747523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54006.724285700569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15350</v>
      </c>
      <c r="AS19">
        <v>839.09151999999995</v>
      </c>
      <c r="AT19">
        <v>921.06</v>
      </c>
      <c r="AU19">
        <f t="shared" si="27"/>
        <v>8.8993637765183653E-2</v>
      </c>
      <c r="AV19">
        <v>0.5</v>
      </c>
      <c r="AW19">
        <f t="shared" si="28"/>
        <v>1180.165096643447</v>
      </c>
      <c r="AX19">
        <f t="shared" si="29"/>
        <v>0.35359007645519658</v>
      </c>
      <c r="AY19">
        <f t="shared" si="30"/>
        <v>52.513592556899937</v>
      </c>
      <c r="AZ19">
        <f t="shared" si="31"/>
        <v>7.8915870238856634E-4</v>
      </c>
      <c r="BA19">
        <f t="shared" si="32"/>
        <v>2.5416585238746663</v>
      </c>
      <c r="BB19" t="s">
        <v>307</v>
      </c>
      <c r="BC19">
        <v>839.09151999999995</v>
      </c>
      <c r="BD19">
        <v>717.64</v>
      </c>
      <c r="BE19">
        <f t="shared" si="33"/>
        <v>0.22085423316613462</v>
      </c>
      <c r="BF19">
        <f t="shared" si="34"/>
        <v>0.40295192213155057</v>
      </c>
      <c r="BG19">
        <f t="shared" si="35"/>
        <v>0.92005313546399203</v>
      </c>
      <c r="BH19">
        <f t="shared" si="36"/>
        <v>0.39871219570602179</v>
      </c>
      <c r="BI19">
        <f t="shared" si="37"/>
        <v>0.91927164512363979</v>
      </c>
      <c r="BJ19">
        <f t="shared" si="38"/>
        <v>0.34462798217587276</v>
      </c>
      <c r="BK19">
        <f t="shared" si="39"/>
        <v>0.65537201782412724</v>
      </c>
      <c r="BL19">
        <f t="shared" si="40"/>
        <v>1399.9763333333301</v>
      </c>
      <c r="BM19">
        <f t="shared" si="41"/>
        <v>1180.165096643447</v>
      </c>
      <c r="BN19">
        <f t="shared" si="42"/>
        <v>0.84298931956477108</v>
      </c>
      <c r="BO19">
        <f t="shared" si="43"/>
        <v>0.19597863912954214</v>
      </c>
      <c r="BP19">
        <v>6</v>
      </c>
      <c r="BQ19">
        <v>0.5</v>
      </c>
      <c r="BR19" t="s">
        <v>296</v>
      </c>
      <c r="BS19">
        <v>2</v>
      </c>
      <c r="BT19">
        <v>1607962379.75</v>
      </c>
      <c r="BU19">
        <v>80.346090000000004</v>
      </c>
      <c r="BV19">
        <v>80.905606666666699</v>
      </c>
      <c r="BW19">
        <v>22.093046666666702</v>
      </c>
      <c r="BX19">
        <v>20.4467766666667</v>
      </c>
      <c r="BY19">
        <v>80.25309</v>
      </c>
      <c r="BZ19">
        <v>21.7495433333333</v>
      </c>
      <c r="CA19">
        <v>500.06020000000001</v>
      </c>
      <c r="CB19">
        <v>102.501366666667</v>
      </c>
      <c r="CC19">
        <v>0.100020896666667</v>
      </c>
      <c r="CD19">
        <v>27.9955833333333</v>
      </c>
      <c r="CE19">
        <v>29.1343866666667</v>
      </c>
      <c r="CF19">
        <v>999.9</v>
      </c>
      <c r="CG19">
        <v>0</v>
      </c>
      <c r="CH19">
        <v>0</v>
      </c>
      <c r="CI19">
        <v>9997.3316666666706</v>
      </c>
      <c r="CJ19">
        <v>0</v>
      </c>
      <c r="CK19">
        <v>253.01333333333301</v>
      </c>
      <c r="CL19">
        <v>1399.9763333333301</v>
      </c>
      <c r="CM19">
        <v>0.90000170000000002</v>
      </c>
      <c r="CN19">
        <v>9.9998660000000003E-2</v>
      </c>
      <c r="CO19">
        <v>0</v>
      </c>
      <c r="CP19">
        <v>839.20726666666701</v>
      </c>
      <c r="CQ19">
        <v>4.9994800000000001</v>
      </c>
      <c r="CR19">
        <v>12090.67</v>
      </c>
      <c r="CS19">
        <v>11417.3866666667</v>
      </c>
      <c r="CT19">
        <v>49.224800000000002</v>
      </c>
      <c r="CU19">
        <v>50.686999999999998</v>
      </c>
      <c r="CV19">
        <v>50.25</v>
      </c>
      <c r="CW19">
        <v>50.362400000000001</v>
      </c>
      <c r="CX19">
        <v>50.995600000000003</v>
      </c>
      <c r="CY19">
        <v>1255.4846666666699</v>
      </c>
      <c r="CZ19">
        <v>139.5</v>
      </c>
      <c r="DA19">
        <v>0</v>
      </c>
      <c r="DB19">
        <v>114.59999990463299</v>
      </c>
      <c r="DC19">
        <v>0</v>
      </c>
      <c r="DD19">
        <v>839.09151999999995</v>
      </c>
      <c r="DE19">
        <v>-6.8215384843687197</v>
      </c>
      <c r="DF19">
        <v>-121.115384766755</v>
      </c>
      <c r="DG19">
        <v>12089.096</v>
      </c>
      <c r="DH19">
        <v>15</v>
      </c>
      <c r="DI19">
        <v>1607962413.5</v>
      </c>
      <c r="DJ19" t="s">
        <v>308</v>
      </c>
      <c r="DK19">
        <v>1607962413.5</v>
      </c>
      <c r="DL19">
        <v>1607961787.5</v>
      </c>
      <c r="DM19">
        <v>2</v>
      </c>
      <c r="DN19">
        <v>0.46300000000000002</v>
      </c>
      <c r="DO19">
        <v>-6.3E-2</v>
      </c>
      <c r="DP19">
        <v>9.2999999999999999E-2</v>
      </c>
      <c r="DQ19">
        <v>0.17599999999999999</v>
      </c>
      <c r="DR19">
        <v>83</v>
      </c>
      <c r="DS19">
        <v>18</v>
      </c>
      <c r="DT19">
        <v>0.82</v>
      </c>
      <c r="DU19">
        <v>0.02</v>
      </c>
      <c r="DV19">
        <v>0.73741299531498194</v>
      </c>
      <c r="DW19">
        <v>0.15088109598801799</v>
      </c>
      <c r="DX19">
        <v>1.21079205300491E-2</v>
      </c>
      <c r="DY19">
        <v>1</v>
      </c>
      <c r="DZ19">
        <v>-1.0196177741935499</v>
      </c>
      <c r="EA19">
        <v>-0.18510145161290101</v>
      </c>
      <c r="EB19">
        <v>1.52031333436611E-2</v>
      </c>
      <c r="EC19">
        <v>1</v>
      </c>
      <c r="ED19">
        <v>1.6435222580645199</v>
      </c>
      <c r="EE19">
        <v>9.07766129032226E-2</v>
      </c>
      <c r="EF19">
        <v>1.8518119933429701E-2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9.2999999999999999E-2</v>
      </c>
      <c r="EN19">
        <v>0.34139999999999998</v>
      </c>
      <c r="EO19">
        <v>-0.36098149884992198</v>
      </c>
      <c r="EP19">
        <v>-1.6043650578588901E-5</v>
      </c>
      <c r="EQ19">
        <v>-1.15305589960158E-6</v>
      </c>
      <c r="ER19">
        <v>3.6581349982770798E-10</v>
      </c>
      <c r="ES19">
        <v>-8.6750239659098893E-2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10.1</v>
      </c>
      <c r="FB19">
        <v>10</v>
      </c>
      <c r="FC19">
        <v>2</v>
      </c>
      <c r="FD19">
        <v>508.99099999999999</v>
      </c>
      <c r="FE19">
        <v>494.649</v>
      </c>
      <c r="FF19">
        <v>23.4358</v>
      </c>
      <c r="FG19">
        <v>34.3842</v>
      </c>
      <c r="FH19">
        <v>29.9999</v>
      </c>
      <c r="FI19">
        <v>34.431899999999999</v>
      </c>
      <c r="FJ19">
        <v>34.472799999999999</v>
      </c>
      <c r="FK19">
        <v>6.3409800000000001</v>
      </c>
      <c r="FL19">
        <v>32.321399999999997</v>
      </c>
      <c r="FM19">
        <v>49.098100000000002</v>
      </c>
      <c r="FN19">
        <v>23.447800000000001</v>
      </c>
      <c r="FO19">
        <v>80.911699999999996</v>
      </c>
      <c r="FP19">
        <v>20.369900000000001</v>
      </c>
      <c r="FQ19">
        <v>97.451899999999995</v>
      </c>
      <c r="FR19">
        <v>102.21899999999999</v>
      </c>
    </row>
    <row r="20" spans="1:174" x14ac:dyDescent="0.25">
      <c r="A20">
        <v>4</v>
      </c>
      <c r="B20">
        <v>1607962534.5999999</v>
      </c>
      <c r="C20">
        <v>382.59999990463302</v>
      </c>
      <c r="D20" t="s">
        <v>310</v>
      </c>
      <c r="E20" t="s">
        <v>311</v>
      </c>
      <c r="F20" t="s">
        <v>291</v>
      </c>
      <c r="G20" t="s">
        <v>292</v>
      </c>
      <c r="H20">
        <v>1607962526.8838699</v>
      </c>
      <c r="I20">
        <f t="shared" si="0"/>
        <v>2.0382972493476581E-3</v>
      </c>
      <c r="J20">
        <f t="shared" si="1"/>
        <v>2.0382972493476581</v>
      </c>
      <c r="K20">
        <f t="shared" si="2"/>
        <v>1.443903305865647</v>
      </c>
      <c r="L20">
        <f t="shared" si="3"/>
        <v>99.9469741935484</v>
      </c>
      <c r="M20">
        <f t="shared" si="4"/>
        <v>76.419474620789558</v>
      </c>
      <c r="N20">
        <f t="shared" si="5"/>
        <v>7.8405969723085915</v>
      </c>
      <c r="O20">
        <f t="shared" si="6"/>
        <v>10.254505767567183</v>
      </c>
      <c r="P20">
        <f t="shared" si="7"/>
        <v>0.1123995848698283</v>
      </c>
      <c r="Q20">
        <f t="shared" si="8"/>
        <v>2.9735328275402453</v>
      </c>
      <c r="R20">
        <f t="shared" si="9"/>
        <v>0.11009148268556325</v>
      </c>
      <c r="S20">
        <f t="shared" si="10"/>
        <v>6.9010602873129601E-2</v>
      </c>
      <c r="T20">
        <f t="shared" si="11"/>
        <v>231.2914116789355</v>
      </c>
      <c r="U20">
        <f t="shared" si="12"/>
        <v>28.803392482194049</v>
      </c>
      <c r="V20">
        <f t="shared" si="13"/>
        <v>29.0653516129032</v>
      </c>
      <c r="W20">
        <f t="shared" si="14"/>
        <v>4.0370066184304205</v>
      </c>
      <c r="X20">
        <f t="shared" si="15"/>
        <v>57.906901495740613</v>
      </c>
      <c r="Y20">
        <f t="shared" si="16"/>
        <v>2.1951135008643097</v>
      </c>
      <c r="Z20">
        <f t="shared" si="17"/>
        <v>3.7907631804920059</v>
      </c>
      <c r="AA20">
        <f t="shared" si="18"/>
        <v>1.8418931175661108</v>
      </c>
      <c r="AB20">
        <f t="shared" si="19"/>
        <v>-89.888908696231724</v>
      </c>
      <c r="AC20">
        <f t="shared" si="20"/>
        <v>-173.74093602451291</v>
      </c>
      <c r="AD20">
        <f t="shared" si="21"/>
        <v>-12.802811336667617</v>
      </c>
      <c r="AE20">
        <f t="shared" si="22"/>
        <v>-45.141244378476756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54037.01247160921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15349.6</v>
      </c>
      <c r="AS20">
        <v>823.47130769230796</v>
      </c>
      <c r="AT20">
        <v>911.08</v>
      </c>
      <c r="AU20">
        <f t="shared" si="27"/>
        <v>9.6159165284818049E-2</v>
      </c>
      <c r="AV20">
        <v>0.5</v>
      </c>
      <c r="AW20">
        <f t="shared" si="28"/>
        <v>1180.1876706629507</v>
      </c>
      <c r="AX20">
        <f t="shared" si="29"/>
        <v>1.443903305865647</v>
      </c>
      <c r="AY20">
        <f t="shared" si="30"/>
        <v>56.742930645191542</v>
      </c>
      <c r="AZ20">
        <f t="shared" si="31"/>
        <v>1.7129909385905052E-3</v>
      </c>
      <c r="BA20">
        <f t="shared" si="32"/>
        <v>2.5804539667208148</v>
      </c>
      <c r="BB20" t="s">
        <v>313</v>
      </c>
      <c r="BC20">
        <v>823.47130769230796</v>
      </c>
      <c r="BD20">
        <v>680.55</v>
      </c>
      <c r="BE20">
        <f t="shared" si="33"/>
        <v>0.25302937173464468</v>
      </c>
      <c r="BF20">
        <f t="shared" si="34"/>
        <v>0.38003163279266061</v>
      </c>
      <c r="BG20">
        <f t="shared" si="35"/>
        <v>0.91070024365395719</v>
      </c>
      <c r="BH20">
        <f t="shared" si="36"/>
        <v>0.44789015431564555</v>
      </c>
      <c r="BI20">
        <f t="shared" si="37"/>
        <v>0.9231905911464563</v>
      </c>
      <c r="BJ20">
        <f t="shared" si="38"/>
        <v>0.31407351450025639</v>
      </c>
      <c r="BK20">
        <f t="shared" si="39"/>
        <v>0.68592648549974355</v>
      </c>
      <c r="BL20">
        <f t="shared" si="40"/>
        <v>1400.00322580645</v>
      </c>
      <c r="BM20">
        <f t="shared" si="41"/>
        <v>1180.1876706629507</v>
      </c>
      <c r="BN20">
        <f t="shared" si="42"/>
        <v>0.84298925095913413</v>
      </c>
      <c r="BO20">
        <f t="shared" si="43"/>
        <v>0.19597850191826816</v>
      </c>
      <c r="BP20">
        <v>6</v>
      </c>
      <c r="BQ20">
        <v>0.5</v>
      </c>
      <c r="BR20" t="s">
        <v>296</v>
      </c>
      <c r="BS20">
        <v>2</v>
      </c>
      <c r="BT20">
        <v>1607962526.8838699</v>
      </c>
      <c r="BU20">
        <v>99.9469741935484</v>
      </c>
      <c r="BV20">
        <v>101.923903225806</v>
      </c>
      <c r="BW20">
        <v>21.394980645161301</v>
      </c>
      <c r="BX20">
        <v>19.001622580645201</v>
      </c>
      <c r="BY20">
        <v>99.857516129032305</v>
      </c>
      <c r="BZ20">
        <v>21.176980645161301</v>
      </c>
      <c r="CA20">
        <v>500.05587096774201</v>
      </c>
      <c r="CB20">
        <v>102.49948387096801</v>
      </c>
      <c r="CC20">
        <v>9.9977996774193501E-2</v>
      </c>
      <c r="CD20">
        <v>27.981564516129001</v>
      </c>
      <c r="CE20">
        <v>29.0653516129032</v>
      </c>
      <c r="CF20">
        <v>999.9</v>
      </c>
      <c r="CG20">
        <v>0</v>
      </c>
      <c r="CH20">
        <v>0</v>
      </c>
      <c r="CI20">
        <v>10002.883225806499</v>
      </c>
      <c r="CJ20">
        <v>0</v>
      </c>
      <c r="CK20">
        <v>249.676548387097</v>
      </c>
      <c r="CL20">
        <v>1400.00322580645</v>
      </c>
      <c r="CM20">
        <v>0.90000322580645098</v>
      </c>
      <c r="CN20">
        <v>9.9997145161290393E-2</v>
      </c>
      <c r="CO20">
        <v>0</v>
      </c>
      <c r="CP20">
        <v>823.54229032258104</v>
      </c>
      <c r="CQ20">
        <v>4.9994800000000001</v>
      </c>
      <c r="CR20">
        <v>11864.9032258065</v>
      </c>
      <c r="CS20">
        <v>11417.625806451601</v>
      </c>
      <c r="CT20">
        <v>49.3283225806451</v>
      </c>
      <c r="CU20">
        <v>50.811999999999998</v>
      </c>
      <c r="CV20">
        <v>50.358741935483899</v>
      </c>
      <c r="CW20">
        <v>50.447225806451598</v>
      </c>
      <c r="CX20">
        <v>51.078258064516099</v>
      </c>
      <c r="CY20">
        <v>1255.51096774194</v>
      </c>
      <c r="CZ20">
        <v>139.49935483870999</v>
      </c>
      <c r="DA20">
        <v>0</v>
      </c>
      <c r="DB20">
        <v>146.5</v>
      </c>
      <c r="DC20">
        <v>0</v>
      </c>
      <c r="DD20">
        <v>823.47130769230796</v>
      </c>
      <c r="DE20">
        <v>-4.5218461277613597</v>
      </c>
      <c r="DF20">
        <v>-61.661538388545999</v>
      </c>
      <c r="DG20">
        <v>11864.515384615401</v>
      </c>
      <c r="DH20">
        <v>15</v>
      </c>
      <c r="DI20">
        <v>1607962558.5999999</v>
      </c>
      <c r="DJ20" t="s">
        <v>314</v>
      </c>
      <c r="DK20">
        <v>1607962413.5</v>
      </c>
      <c r="DL20">
        <v>1607962558.5999999</v>
      </c>
      <c r="DM20">
        <v>3</v>
      </c>
      <c r="DN20">
        <v>0.46300000000000002</v>
      </c>
      <c r="DO20">
        <v>-8.0000000000000002E-3</v>
      </c>
      <c r="DP20">
        <v>9.2999999999999999E-2</v>
      </c>
      <c r="DQ20">
        <v>0.218</v>
      </c>
      <c r="DR20">
        <v>83</v>
      </c>
      <c r="DS20">
        <v>19</v>
      </c>
      <c r="DT20">
        <v>0.82</v>
      </c>
      <c r="DU20">
        <v>0.05</v>
      </c>
      <c r="DV20">
        <v>1.43652065170774</v>
      </c>
      <c r="DW20">
        <v>-0.14598305949361601</v>
      </c>
      <c r="DX20">
        <v>1.66064655523398E-2</v>
      </c>
      <c r="DY20">
        <v>1</v>
      </c>
      <c r="DZ20">
        <v>-1.9791180645161299</v>
      </c>
      <c r="EA20">
        <v>0.36157502401181901</v>
      </c>
      <c r="EB20">
        <v>3.1865145932290402E-2</v>
      </c>
      <c r="EC20">
        <v>0</v>
      </c>
      <c r="ED20">
        <v>2.50686935483871</v>
      </c>
      <c r="EE20">
        <v>-1.88923348895381</v>
      </c>
      <c r="EF20">
        <v>0.14209993348470601</v>
      </c>
      <c r="EG20">
        <v>0</v>
      </c>
      <c r="EH20">
        <v>1</v>
      </c>
      <c r="EI20">
        <v>3</v>
      </c>
      <c r="EJ20" t="s">
        <v>315</v>
      </c>
      <c r="EK20">
        <v>100</v>
      </c>
      <c r="EL20">
        <v>100</v>
      </c>
      <c r="EM20">
        <v>8.8999999999999996E-2</v>
      </c>
      <c r="EN20">
        <v>0.218</v>
      </c>
      <c r="EO20">
        <v>0.102177515479475</v>
      </c>
      <c r="EP20">
        <v>-1.6043650578588901E-5</v>
      </c>
      <c r="EQ20">
        <v>-1.15305589960158E-6</v>
      </c>
      <c r="ER20">
        <v>3.6581349982770798E-10</v>
      </c>
      <c r="ES20">
        <v>-8.6750239659098893E-2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</v>
      </c>
      <c r="FB20">
        <v>12.5</v>
      </c>
      <c r="FC20">
        <v>2</v>
      </c>
      <c r="FD20">
        <v>509.27800000000002</v>
      </c>
      <c r="FE20">
        <v>491.99700000000001</v>
      </c>
      <c r="FF20">
        <v>23.530999999999999</v>
      </c>
      <c r="FG20">
        <v>34.375500000000002</v>
      </c>
      <c r="FH20">
        <v>30.0001</v>
      </c>
      <c r="FI20">
        <v>34.409999999999997</v>
      </c>
      <c r="FJ20">
        <v>34.448099999999997</v>
      </c>
      <c r="FK20">
        <v>7.2028100000000004</v>
      </c>
      <c r="FL20">
        <v>39.235599999999998</v>
      </c>
      <c r="FM20">
        <v>57.598999999999997</v>
      </c>
      <c r="FN20">
        <v>23.532900000000001</v>
      </c>
      <c r="FO20">
        <v>101.95099999999999</v>
      </c>
      <c r="FP20">
        <v>19.311</v>
      </c>
      <c r="FQ20">
        <v>97.461299999999994</v>
      </c>
      <c r="FR20">
        <v>102.209</v>
      </c>
    </row>
    <row r="21" spans="1:174" x14ac:dyDescent="0.25">
      <c r="A21">
        <v>5</v>
      </c>
      <c r="B21">
        <v>1607962663.5999999</v>
      </c>
      <c r="C21">
        <v>511.59999990463302</v>
      </c>
      <c r="D21" t="s">
        <v>316</v>
      </c>
      <c r="E21" t="s">
        <v>317</v>
      </c>
      <c r="F21" t="s">
        <v>291</v>
      </c>
      <c r="G21" t="s">
        <v>292</v>
      </c>
      <c r="H21">
        <v>1607962655.5999999</v>
      </c>
      <c r="I21">
        <f t="shared" si="0"/>
        <v>2.4017430613882053E-3</v>
      </c>
      <c r="J21">
        <f t="shared" si="1"/>
        <v>2.4017430613882054</v>
      </c>
      <c r="K21">
        <f t="shared" si="2"/>
        <v>3.8450872577370507</v>
      </c>
      <c r="L21">
        <f t="shared" si="3"/>
        <v>149.71893548387101</v>
      </c>
      <c r="M21">
        <f t="shared" si="4"/>
        <v>100.23651803598948</v>
      </c>
      <c r="N21">
        <f t="shared" si="5"/>
        <v>10.284048179268112</v>
      </c>
      <c r="O21">
        <f t="shared" si="6"/>
        <v>15.360836310295964</v>
      </c>
      <c r="P21">
        <f t="shared" si="7"/>
        <v>0.13696792545519354</v>
      </c>
      <c r="Q21">
        <f t="shared" si="8"/>
        <v>2.97301567599767</v>
      </c>
      <c r="R21">
        <f t="shared" si="9"/>
        <v>0.13355645377209122</v>
      </c>
      <c r="S21">
        <f t="shared" si="10"/>
        <v>8.37722136388519E-2</v>
      </c>
      <c r="T21">
        <f t="shared" si="11"/>
        <v>231.29035625337093</v>
      </c>
      <c r="U21">
        <f t="shared" si="12"/>
        <v>28.719600566829453</v>
      </c>
      <c r="V21">
        <f t="shared" si="13"/>
        <v>29.0342290322581</v>
      </c>
      <c r="W21">
        <f t="shared" si="14"/>
        <v>4.0297454975481335</v>
      </c>
      <c r="X21">
        <f t="shared" si="15"/>
        <v>59.088533987117899</v>
      </c>
      <c r="Y21">
        <f t="shared" si="16"/>
        <v>2.2411153266928565</v>
      </c>
      <c r="Z21">
        <f t="shared" si="17"/>
        <v>3.7928091551255108</v>
      </c>
      <c r="AA21">
        <f t="shared" si="18"/>
        <v>1.788630170855277</v>
      </c>
      <c r="AB21">
        <f t="shared" si="19"/>
        <v>-105.91686900721986</v>
      </c>
      <c r="AC21">
        <f t="shared" si="20"/>
        <v>-167.2389772297837</v>
      </c>
      <c r="AD21">
        <f t="shared" si="21"/>
        <v>-12.324487860860989</v>
      </c>
      <c r="AE21">
        <f t="shared" si="22"/>
        <v>-54.189977844493612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54020.153903940402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318</v>
      </c>
      <c r="AR21">
        <v>15349.4</v>
      </c>
      <c r="AS21">
        <v>814.621038461539</v>
      </c>
      <c r="AT21">
        <v>918.06</v>
      </c>
      <c r="AU21">
        <f t="shared" si="27"/>
        <v>0.11267124320682853</v>
      </c>
      <c r="AV21">
        <v>0.5</v>
      </c>
      <c r="AW21">
        <f t="shared" si="28"/>
        <v>1180.1802886512733</v>
      </c>
      <c r="AX21">
        <f t="shared" si="29"/>
        <v>3.8450872577370507</v>
      </c>
      <c r="AY21">
        <f t="shared" si="30"/>
        <v>66.486190165266351</v>
      </c>
      <c r="AZ21">
        <f t="shared" si="31"/>
        <v>3.7475924484451028E-3</v>
      </c>
      <c r="BA21">
        <f t="shared" si="32"/>
        <v>2.5532318149140578</v>
      </c>
      <c r="BB21" t="s">
        <v>319</v>
      </c>
      <c r="BC21">
        <v>814.621038461539</v>
      </c>
      <c r="BD21">
        <v>661.35</v>
      </c>
      <c r="BE21">
        <f t="shared" si="33"/>
        <v>0.27962224691196647</v>
      </c>
      <c r="BF21">
        <f t="shared" si="34"/>
        <v>0.40294091207378357</v>
      </c>
      <c r="BG21">
        <f t="shared" si="35"/>
        <v>0.9012930984761971</v>
      </c>
      <c r="BH21">
        <f t="shared" si="36"/>
        <v>0.51060020960061658</v>
      </c>
      <c r="BI21">
        <f t="shared" si="37"/>
        <v>0.92044968501025803</v>
      </c>
      <c r="BJ21">
        <f t="shared" si="38"/>
        <v>0.32712753491276109</v>
      </c>
      <c r="BK21">
        <f t="shared" si="39"/>
        <v>0.67287246508723886</v>
      </c>
      <c r="BL21">
        <f t="shared" si="40"/>
        <v>1399.9941935483901</v>
      </c>
      <c r="BM21">
        <f t="shared" si="41"/>
        <v>1180.1802886512733</v>
      </c>
      <c r="BN21">
        <f t="shared" si="42"/>
        <v>0.84298941673466377</v>
      </c>
      <c r="BO21">
        <f t="shared" si="43"/>
        <v>0.19597883346932765</v>
      </c>
      <c r="BP21">
        <v>6</v>
      </c>
      <c r="BQ21">
        <v>0.5</v>
      </c>
      <c r="BR21" t="s">
        <v>296</v>
      </c>
      <c r="BS21">
        <v>2</v>
      </c>
      <c r="BT21">
        <v>1607962655.5999999</v>
      </c>
      <c r="BU21">
        <v>149.71893548387101</v>
      </c>
      <c r="BV21">
        <v>154.76400000000001</v>
      </c>
      <c r="BW21">
        <v>21.843693548387101</v>
      </c>
      <c r="BX21">
        <v>19.024861290322601</v>
      </c>
      <c r="BY21">
        <v>149.643838709677</v>
      </c>
      <c r="BZ21">
        <v>21.5187903225806</v>
      </c>
      <c r="CA21">
        <v>500.05390322580598</v>
      </c>
      <c r="CB21">
        <v>102.497806451613</v>
      </c>
      <c r="CC21">
        <v>0.100012993548387</v>
      </c>
      <c r="CD21">
        <v>27.990819354838699</v>
      </c>
      <c r="CE21">
        <v>29.0342290322581</v>
      </c>
      <c r="CF21">
        <v>999.9</v>
      </c>
      <c r="CG21">
        <v>0</v>
      </c>
      <c r="CH21">
        <v>0</v>
      </c>
      <c r="CI21">
        <v>10000.1206451613</v>
      </c>
      <c r="CJ21">
        <v>0</v>
      </c>
      <c r="CK21">
        <v>247.508580645161</v>
      </c>
      <c r="CL21">
        <v>1399.9941935483901</v>
      </c>
      <c r="CM21">
        <v>0.89999493548387099</v>
      </c>
      <c r="CN21">
        <v>0.100005248387097</v>
      </c>
      <c r="CO21">
        <v>0</v>
      </c>
      <c r="CP21">
        <v>814.64277419354801</v>
      </c>
      <c r="CQ21">
        <v>4.9994800000000001</v>
      </c>
      <c r="CR21">
        <v>11744.987096774201</v>
      </c>
      <c r="CS21">
        <v>11417.5225806452</v>
      </c>
      <c r="CT21">
        <v>49.394935483871002</v>
      </c>
      <c r="CU21">
        <v>50.870935483871001</v>
      </c>
      <c r="CV21">
        <v>50.437064516128999</v>
      </c>
      <c r="CW21">
        <v>50.521935483870998</v>
      </c>
      <c r="CX21">
        <v>51.167000000000002</v>
      </c>
      <c r="CY21">
        <v>1255.48870967742</v>
      </c>
      <c r="CZ21">
        <v>139.50548387096799</v>
      </c>
      <c r="DA21">
        <v>0</v>
      </c>
      <c r="DB21">
        <v>128.40000009536701</v>
      </c>
      <c r="DC21">
        <v>0</v>
      </c>
      <c r="DD21">
        <v>814.621038461539</v>
      </c>
      <c r="DE21">
        <v>-1.46239314907166</v>
      </c>
      <c r="DF21">
        <v>-21.514529889759999</v>
      </c>
      <c r="DG21">
        <v>11744.8346153846</v>
      </c>
      <c r="DH21">
        <v>15</v>
      </c>
      <c r="DI21">
        <v>1607962558.5999999</v>
      </c>
      <c r="DJ21" t="s">
        <v>314</v>
      </c>
      <c r="DK21">
        <v>1607962413.5</v>
      </c>
      <c r="DL21">
        <v>1607962558.5999999</v>
      </c>
      <c r="DM21">
        <v>3</v>
      </c>
      <c r="DN21">
        <v>0.46300000000000002</v>
      </c>
      <c r="DO21">
        <v>-8.0000000000000002E-3</v>
      </c>
      <c r="DP21">
        <v>9.2999999999999999E-2</v>
      </c>
      <c r="DQ21">
        <v>0.218</v>
      </c>
      <c r="DR21">
        <v>83</v>
      </c>
      <c r="DS21">
        <v>19</v>
      </c>
      <c r="DT21">
        <v>0.82</v>
      </c>
      <c r="DU21">
        <v>0.05</v>
      </c>
      <c r="DV21">
        <v>3.8447756143908198</v>
      </c>
      <c r="DW21">
        <v>-0.19671585123594401</v>
      </c>
      <c r="DX21">
        <v>2.8323846923994998E-2</v>
      </c>
      <c r="DY21">
        <v>1</v>
      </c>
      <c r="DZ21">
        <v>-5.0453812903225801</v>
      </c>
      <c r="EA21">
        <v>0.16351838709677999</v>
      </c>
      <c r="EB21">
        <v>3.3404506238601098E-2</v>
      </c>
      <c r="EC21">
        <v>1</v>
      </c>
      <c r="ED21">
        <v>2.8169196774193499</v>
      </c>
      <c r="EE21">
        <v>0.14992693548386299</v>
      </c>
      <c r="EF21">
        <v>1.44644029088257E-2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7.4999999999999997E-2</v>
      </c>
      <c r="EN21">
        <v>0.32479999999999998</v>
      </c>
      <c r="EO21">
        <v>0.102177515479475</v>
      </c>
      <c r="EP21">
        <v>-1.6043650578588901E-5</v>
      </c>
      <c r="EQ21">
        <v>-1.15305589960158E-6</v>
      </c>
      <c r="ER21">
        <v>3.6581349982770798E-10</v>
      </c>
      <c r="ES21">
        <v>-9.5168446752564903E-2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4.2</v>
      </c>
      <c r="FB21">
        <v>1.8</v>
      </c>
      <c r="FC21">
        <v>2</v>
      </c>
      <c r="FD21">
        <v>509.399</v>
      </c>
      <c r="FE21">
        <v>490.536</v>
      </c>
      <c r="FF21">
        <v>23.525099999999998</v>
      </c>
      <c r="FG21">
        <v>34.377800000000001</v>
      </c>
      <c r="FH21">
        <v>30.0001</v>
      </c>
      <c r="FI21">
        <v>34.403799999999997</v>
      </c>
      <c r="FJ21">
        <v>34.438499999999998</v>
      </c>
      <c r="FK21">
        <v>9.3584800000000001</v>
      </c>
      <c r="FL21">
        <v>38.424100000000003</v>
      </c>
      <c r="FM21">
        <v>52.176200000000001</v>
      </c>
      <c r="FN21">
        <v>23.524899999999999</v>
      </c>
      <c r="FO21">
        <v>154.93</v>
      </c>
      <c r="FP21">
        <v>19.069400000000002</v>
      </c>
      <c r="FQ21">
        <v>97.468800000000002</v>
      </c>
      <c r="FR21">
        <v>102.20399999999999</v>
      </c>
    </row>
    <row r="22" spans="1:174" x14ac:dyDescent="0.25">
      <c r="A22">
        <v>6</v>
      </c>
      <c r="B22">
        <v>1607962753.5999999</v>
      </c>
      <c r="C22">
        <v>601.59999990463302</v>
      </c>
      <c r="D22" t="s">
        <v>320</v>
      </c>
      <c r="E22" t="s">
        <v>321</v>
      </c>
      <c r="F22" t="s">
        <v>291</v>
      </c>
      <c r="G22" t="s">
        <v>292</v>
      </c>
      <c r="H22">
        <v>1607962745.5999999</v>
      </c>
      <c r="I22">
        <f t="shared" si="0"/>
        <v>2.6004180073244056E-3</v>
      </c>
      <c r="J22">
        <f t="shared" si="1"/>
        <v>2.6004180073244054</v>
      </c>
      <c r="K22">
        <f t="shared" si="2"/>
        <v>6.5006288130030683</v>
      </c>
      <c r="L22">
        <f t="shared" si="3"/>
        <v>199.45693548387101</v>
      </c>
      <c r="M22">
        <f t="shared" si="4"/>
        <v>123.21880832132803</v>
      </c>
      <c r="N22">
        <f t="shared" si="5"/>
        <v>12.642059929503286</v>
      </c>
      <c r="O22">
        <f t="shared" si="6"/>
        <v>20.463974340398742</v>
      </c>
      <c r="P22">
        <f t="shared" si="7"/>
        <v>0.14868061214776249</v>
      </c>
      <c r="Q22">
        <f t="shared" si="8"/>
        <v>2.9736971178290315</v>
      </c>
      <c r="R22">
        <f t="shared" si="9"/>
        <v>0.14467082839293494</v>
      </c>
      <c r="S22">
        <f t="shared" si="10"/>
        <v>9.0770523593895161E-2</v>
      </c>
      <c r="T22">
        <f t="shared" si="11"/>
        <v>231.29158281040145</v>
      </c>
      <c r="U22">
        <f t="shared" si="12"/>
        <v>28.670129067596609</v>
      </c>
      <c r="V22">
        <f t="shared" si="13"/>
        <v>28.9476032258065</v>
      </c>
      <c r="W22">
        <f t="shared" si="14"/>
        <v>4.0095950038658561</v>
      </c>
      <c r="X22">
        <f t="shared" si="15"/>
        <v>58.563709056190547</v>
      </c>
      <c r="Y22">
        <f t="shared" si="16"/>
        <v>2.2214165057085222</v>
      </c>
      <c r="Z22">
        <f t="shared" si="17"/>
        <v>3.793162252713747</v>
      </c>
      <c r="AA22">
        <f t="shared" si="18"/>
        <v>1.7881784981573339</v>
      </c>
      <c r="AB22">
        <f t="shared" si="19"/>
        <v>-114.67843412300628</v>
      </c>
      <c r="AC22">
        <f t="shared" si="20"/>
        <v>-153.13364583363906</v>
      </c>
      <c r="AD22">
        <f t="shared" si="21"/>
        <v>-11.277647941106581</v>
      </c>
      <c r="AE22">
        <f t="shared" si="22"/>
        <v>-47.798145087350477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54039.860112485796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322</v>
      </c>
      <c r="AR22">
        <v>15349.2</v>
      </c>
      <c r="AS22">
        <v>820.08371999999997</v>
      </c>
      <c r="AT22">
        <v>941.53</v>
      </c>
      <c r="AU22">
        <f t="shared" si="27"/>
        <v>0.12898822129937437</v>
      </c>
      <c r="AV22">
        <v>0.5</v>
      </c>
      <c r="AW22">
        <f t="shared" si="28"/>
        <v>1180.1804531676657</v>
      </c>
      <c r="AX22">
        <f t="shared" si="29"/>
        <v>6.5006288130030683</v>
      </c>
      <c r="AY22">
        <f t="shared" si="30"/>
        <v>76.114688733193404</v>
      </c>
      <c r="AZ22">
        <f t="shared" si="31"/>
        <v>5.997706769181408E-3</v>
      </c>
      <c r="BA22">
        <f t="shared" si="32"/>
        <v>2.4646585876180263</v>
      </c>
      <c r="BB22" t="s">
        <v>323</v>
      </c>
      <c r="BC22">
        <v>820.08371999999997</v>
      </c>
      <c r="BD22">
        <v>655.97</v>
      </c>
      <c r="BE22">
        <f t="shared" si="33"/>
        <v>0.30329357535075885</v>
      </c>
      <c r="BF22">
        <f t="shared" si="34"/>
        <v>0.42529163748424159</v>
      </c>
      <c r="BG22">
        <f t="shared" si="35"/>
        <v>0.8904267279585284</v>
      </c>
      <c r="BH22">
        <f t="shared" si="36"/>
        <v>0.53724674599906741</v>
      </c>
      <c r="BI22">
        <f t="shared" si="37"/>
        <v>0.91123348629728174</v>
      </c>
      <c r="BJ22">
        <f t="shared" si="38"/>
        <v>0.34018301868074879</v>
      </c>
      <c r="BK22">
        <f t="shared" si="39"/>
        <v>0.65981698131925115</v>
      </c>
      <c r="BL22">
        <f t="shared" si="40"/>
        <v>1399.9935483871</v>
      </c>
      <c r="BM22">
        <f t="shared" si="41"/>
        <v>1180.1804531676657</v>
      </c>
      <c r="BN22">
        <f t="shared" si="42"/>
        <v>0.84298992272308992</v>
      </c>
      <c r="BO22">
        <f t="shared" si="43"/>
        <v>0.19597984544617969</v>
      </c>
      <c r="BP22">
        <v>6</v>
      </c>
      <c r="BQ22">
        <v>0.5</v>
      </c>
      <c r="BR22" t="s">
        <v>296</v>
      </c>
      <c r="BS22">
        <v>2</v>
      </c>
      <c r="BT22">
        <v>1607962745.5999999</v>
      </c>
      <c r="BU22">
        <v>199.45693548387101</v>
      </c>
      <c r="BV22">
        <v>207.87922580645201</v>
      </c>
      <c r="BW22">
        <v>21.651558064516099</v>
      </c>
      <c r="BX22">
        <v>18.598935483870999</v>
      </c>
      <c r="BY22">
        <v>199.40090322580599</v>
      </c>
      <c r="BZ22">
        <v>21.334709677419401</v>
      </c>
      <c r="CA22">
        <v>500.05164516129003</v>
      </c>
      <c r="CB22">
        <v>102.498516129032</v>
      </c>
      <c r="CC22">
        <v>9.9943487096774197E-2</v>
      </c>
      <c r="CD22">
        <v>27.9924161290323</v>
      </c>
      <c r="CE22">
        <v>28.9476032258065</v>
      </c>
      <c r="CF22">
        <v>999.9</v>
      </c>
      <c r="CG22">
        <v>0</v>
      </c>
      <c r="CH22">
        <v>0</v>
      </c>
      <c r="CI22">
        <v>10003.9074193548</v>
      </c>
      <c r="CJ22">
        <v>0</v>
      </c>
      <c r="CK22">
        <v>246.93096774193501</v>
      </c>
      <c r="CL22">
        <v>1399.9935483871</v>
      </c>
      <c r="CM22">
        <v>0.89998100000000003</v>
      </c>
      <c r="CN22">
        <v>0.100019</v>
      </c>
      <c r="CO22">
        <v>0</v>
      </c>
      <c r="CP22">
        <v>820.14229032258095</v>
      </c>
      <c r="CQ22">
        <v>4.9994800000000001</v>
      </c>
      <c r="CR22">
        <v>11830.587096774199</v>
      </c>
      <c r="CS22">
        <v>11417.4774193548</v>
      </c>
      <c r="CT22">
        <v>49.487806451612897</v>
      </c>
      <c r="CU22">
        <v>50.883000000000003</v>
      </c>
      <c r="CV22">
        <v>50.495935483871001</v>
      </c>
      <c r="CW22">
        <v>50.558064516129001</v>
      </c>
      <c r="CX22">
        <v>51.217548387096798</v>
      </c>
      <c r="CY22">
        <v>1255.46451612903</v>
      </c>
      <c r="CZ22">
        <v>139.529032258065</v>
      </c>
      <c r="DA22">
        <v>0</v>
      </c>
      <c r="DB22">
        <v>89.5</v>
      </c>
      <c r="DC22">
        <v>0</v>
      </c>
      <c r="DD22">
        <v>820.08371999999997</v>
      </c>
      <c r="DE22">
        <v>-2.8330769264107598</v>
      </c>
      <c r="DF22">
        <v>-35.292307722562803</v>
      </c>
      <c r="DG22">
        <v>11829.992</v>
      </c>
      <c r="DH22">
        <v>15</v>
      </c>
      <c r="DI22">
        <v>1607962558.5999999</v>
      </c>
      <c r="DJ22" t="s">
        <v>314</v>
      </c>
      <c r="DK22">
        <v>1607962413.5</v>
      </c>
      <c r="DL22">
        <v>1607962558.5999999</v>
      </c>
      <c r="DM22">
        <v>3</v>
      </c>
      <c r="DN22">
        <v>0.46300000000000002</v>
      </c>
      <c r="DO22">
        <v>-8.0000000000000002E-3</v>
      </c>
      <c r="DP22">
        <v>9.2999999999999999E-2</v>
      </c>
      <c r="DQ22">
        <v>0.218</v>
      </c>
      <c r="DR22">
        <v>83</v>
      </c>
      <c r="DS22">
        <v>19</v>
      </c>
      <c r="DT22">
        <v>0.82</v>
      </c>
      <c r="DU22">
        <v>0.05</v>
      </c>
      <c r="DV22">
        <v>6.5055601528816203</v>
      </c>
      <c r="DW22">
        <v>-0.18922923702109201</v>
      </c>
      <c r="DX22">
        <v>2.8424528106708001E-2</v>
      </c>
      <c r="DY22">
        <v>1</v>
      </c>
      <c r="DZ22">
        <v>-8.4244438709677407</v>
      </c>
      <c r="EA22">
        <v>0.18784500000002199</v>
      </c>
      <c r="EB22">
        <v>3.5287478605107801E-2</v>
      </c>
      <c r="EC22">
        <v>1</v>
      </c>
      <c r="ED22">
        <v>3.0490596774193599</v>
      </c>
      <c r="EE22">
        <v>0.12262741935483</v>
      </c>
      <c r="EF22">
        <v>2.63440807434711E-2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5.5E-2</v>
      </c>
      <c r="EN22">
        <v>0.31850000000000001</v>
      </c>
      <c r="EO22">
        <v>0.102177515479475</v>
      </c>
      <c r="EP22">
        <v>-1.6043650578588901E-5</v>
      </c>
      <c r="EQ22">
        <v>-1.15305589960158E-6</v>
      </c>
      <c r="ER22">
        <v>3.6581349982770798E-10</v>
      </c>
      <c r="ES22">
        <v>-9.5168446752564903E-2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5.7</v>
      </c>
      <c r="FB22">
        <v>3.2</v>
      </c>
      <c r="FC22">
        <v>2</v>
      </c>
      <c r="FD22">
        <v>509.18799999999999</v>
      </c>
      <c r="FE22">
        <v>489.31200000000001</v>
      </c>
      <c r="FF22">
        <v>23.434100000000001</v>
      </c>
      <c r="FG22">
        <v>34.390300000000003</v>
      </c>
      <c r="FH22">
        <v>30.0001</v>
      </c>
      <c r="FI22">
        <v>34.4069</v>
      </c>
      <c r="FJ22">
        <v>34.441600000000001</v>
      </c>
      <c r="FK22">
        <v>11.49</v>
      </c>
      <c r="FL22">
        <v>38.680399999999999</v>
      </c>
      <c r="FM22">
        <v>47.129199999999997</v>
      </c>
      <c r="FN22">
        <v>23.435400000000001</v>
      </c>
      <c r="FO22">
        <v>208.12700000000001</v>
      </c>
      <c r="FP22">
        <v>18.435199999999998</v>
      </c>
      <c r="FQ22">
        <v>97.471100000000007</v>
      </c>
      <c r="FR22">
        <v>102.19799999999999</v>
      </c>
    </row>
    <row r="23" spans="1:174" x14ac:dyDescent="0.25">
      <c r="A23">
        <v>7</v>
      </c>
      <c r="B23">
        <v>1607962822.5999999</v>
      </c>
      <c r="C23">
        <v>670.59999990463302</v>
      </c>
      <c r="D23" t="s">
        <v>324</v>
      </c>
      <c r="E23" t="s">
        <v>325</v>
      </c>
      <c r="F23" t="s">
        <v>291</v>
      </c>
      <c r="G23" t="s">
        <v>292</v>
      </c>
      <c r="H23">
        <v>1607962814.8499999</v>
      </c>
      <c r="I23">
        <f t="shared" si="0"/>
        <v>2.7554605185193259E-3</v>
      </c>
      <c r="J23">
        <f t="shared" si="1"/>
        <v>2.7554605185193259</v>
      </c>
      <c r="K23">
        <f t="shared" si="2"/>
        <v>9.1114418095342824</v>
      </c>
      <c r="L23">
        <f t="shared" si="3"/>
        <v>248.54693333333299</v>
      </c>
      <c r="M23">
        <f t="shared" si="4"/>
        <v>148.19464950595304</v>
      </c>
      <c r="N23">
        <f t="shared" si="5"/>
        <v>15.204888864924746</v>
      </c>
      <c r="O23">
        <f t="shared" si="6"/>
        <v>25.50111297303874</v>
      </c>
      <c r="P23">
        <f t="shared" si="7"/>
        <v>0.15786792807818315</v>
      </c>
      <c r="Q23">
        <f t="shared" si="8"/>
        <v>2.9731921975622209</v>
      </c>
      <c r="R23">
        <f t="shared" si="9"/>
        <v>0.15335464122661435</v>
      </c>
      <c r="S23">
        <f t="shared" si="10"/>
        <v>9.6241404031538899E-2</v>
      </c>
      <c r="T23">
        <f t="shared" si="11"/>
        <v>231.28954430572915</v>
      </c>
      <c r="U23">
        <f t="shared" si="12"/>
        <v>28.636579730785172</v>
      </c>
      <c r="V23">
        <f t="shared" si="13"/>
        <v>28.886396666666698</v>
      </c>
      <c r="W23">
        <f t="shared" si="14"/>
        <v>3.9954104435542308</v>
      </c>
      <c r="X23">
        <f t="shared" si="15"/>
        <v>58.179228290134489</v>
      </c>
      <c r="Y23">
        <f t="shared" si="16"/>
        <v>2.2076175312536788</v>
      </c>
      <c r="Z23">
        <f t="shared" si="17"/>
        <v>3.7945115398308347</v>
      </c>
      <c r="AA23">
        <f t="shared" si="18"/>
        <v>1.787792912300552</v>
      </c>
      <c r="AB23">
        <f t="shared" si="19"/>
        <v>-121.51580886670227</v>
      </c>
      <c r="AC23">
        <f t="shared" si="20"/>
        <v>-142.31894023788658</v>
      </c>
      <c r="AD23">
        <f t="shared" si="21"/>
        <v>-10.48009279245751</v>
      </c>
      <c r="AE23">
        <f t="shared" si="22"/>
        <v>-43.025297591317198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54024.01156698745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326</v>
      </c>
      <c r="AR23">
        <v>15349.1</v>
      </c>
      <c r="AS23">
        <v>834.74688461538403</v>
      </c>
      <c r="AT23">
        <v>977.12</v>
      </c>
      <c r="AU23">
        <f t="shared" si="27"/>
        <v>0.14570688900505158</v>
      </c>
      <c r="AV23">
        <v>0.5</v>
      </c>
      <c r="AW23">
        <f t="shared" si="28"/>
        <v>1180.1754315545247</v>
      </c>
      <c r="AX23">
        <f t="shared" si="29"/>
        <v>9.1114418095342824</v>
      </c>
      <c r="AY23">
        <f t="shared" si="30"/>
        <v>85.979845306001991</v>
      </c>
      <c r="AZ23">
        <f t="shared" si="31"/>
        <v>8.2099567829402482E-3</v>
      </c>
      <c r="BA23">
        <f t="shared" si="32"/>
        <v>2.3384640576387752</v>
      </c>
      <c r="BB23" t="s">
        <v>327</v>
      </c>
      <c r="BC23">
        <v>834.74688461538403</v>
      </c>
      <c r="BD23">
        <v>655.79</v>
      </c>
      <c r="BE23">
        <f t="shared" si="33"/>
        <v>0.32885418372359587</v>
      </c>
      <c r="BF23">
        <f t="shared" si="34"/>
        <v>0.44307445736350776</v>
      </c>
      <c r="BG23">
        <f t="shared" si="35"/>
        <v>0.87670980589266734</v>
      </c>
      <c r="BH23">
        <f t="shared" si="36"/>
        <v>0.54415013406402346</v>
      </c>
      <c r="BI23">
        <f t="shared" si="37"/>
        <v>0.89725800644236786</v>
      </c>
      <c r="BJ23">
        <f t="shared" si="38"/>
        <v>0.34808611298776421</v>
      </c>
      <c r="BK23">
        <f t="shared" si="39"/>
        <v>0.65191388701223585</v>
      </c>
      <c r="BL23">
        <f t="shared" si="40"/>
        <v>1399.98833333333</v>
      </c>
      <c r="BM23">
        <f t="shared" si="41"/>
        <v>1180.1754315545247</v>
      </c>
      <c r="BN23">
        <f t="shared" si="42"/>
        <v>0.84298947602267693</v>
      </c>
      <c r="BO23">
        <f t="shared" si="43"/>
        <v>0.19597895204535398</v>
      </c>
      <c r="BP23">
        <v>6</v>
      </c>
      <c r="BQ23">
        <v>0.5</v>
      </c>
      <c r="BR23" t="s">
        <v>296</v>
      </c>
      <c r="BS23">
        <v>2</v>
      </c>
      <c r="BT23">
        <v>1607962814.8499999</v>
      </c>
      <c r="BU23">
        <v>248.54693333333299</v>
      </c>
      <c r="BV23">
        <v>260.30133333333299</v>
      </c>
      <c r="BW23">
        <v>21.516573333333302</v>
      </c>
      <c r="BX23">
        <v>18.281486666666702</v>
      </c>
      <c r="BY23">
        <v>248.51429999999999</v>
      </c>
      <c r="BZ23">
        <v>21.205356666666699</v>
      </c>
      <c r="CA23">
        <v>500.04950000000002</v>
      </c>
      <c r="CB23">
        <v>102.5008</v>
      </c>
      <c r="CC23">
        <v>9.9995073333333295E-2</v>
      </c>
      <c r="CD23">
        <v>27.998516666666699</v>
      </c>
      <c r="CE23">
        <v>28.886396666666698</v>
      </c>
      <c r="CF23">
        <v>999.9</v>
      </c>
      <c r="CG23">
        <v>0</v>
      </c>
      <c r="CH23">
        <v>0</v>
      </c>
      <c r="CI23">
        <v>10000.8273333333</v>
      </c>
      <c r="CJ23">
        <v>0</v>
      </c>
      <c r="CK23">
        <v>246.08279999999999</v>
      </c>
      <c r="CL23">
        <v>1399.98833333333</v>
      </c>
      <c r="CM23">
        <v>0.89999396666666698</v>
      </c>
      <c r="CN23">
        <v>0.100006226666667</v>
      </c>
      <c r="CO23">
        <v>0</v>
      </c>
      <c r="CP23">
        <v>834.68506666666701</v>
      </c>
      <c r="CQ23">
        <v>4.9994800000000001</v>
      </c>
      <c r="CR23">
        <v>12029.083333333299</v>
      </c>
      <c r="CS23">
        <v>11417.4666666667</v>
      </c>
      <c r="CT23">
        <v>49.599800000000002</v>
      </c>
      <c r="CU23">
        <v>50.957999999999998</v>
      </c>
      <c r="CV23">
        <v>50.582999999999998</v>
      </c>
      <c r="CW23">
        <v>50.612400000000001</v>
      </c>
      <c r="CX23">
        <v>51.316400000000002</v>
      </c>
      <c r="CY23">
        <v>1255.48066666667</v>
      </c>
      <c r="CZ23">
        <v>139.50766666666701</v>
      </c>
      <c r="DA23">
        <v>0</v>
      </c>
      <c r="DB23">
        <v>68.400000095367403</v>
      </c>
      <c r="DC23">
        <v>0</v>
      </c>
      <c r="DD23">
        <v>834.74688461538403</v>
      </c>
      <c r="DE23">
        <v>12.734324763771401</v>
      </c>
      <c r="DF23">
        <v>172.73846060128199</v>
      </c>
      <c r="DG23">
        <v>12029.8923076923</v>
      </c>
      <c r="DH23">
        <v>15</v>
      </c>
      <c r="DI23">
        <v>1607962558.5999999</v>
      </c>
      <c r="DJ23" t="s">
        <v>314</v>
      </c>
      <c r="DK23">
        <v>1607962413.5</v>
      </c>
      <c r="DL23">
        <v>1607962558.5999999</v>
      </c>
      <c r="DM23">
        <v>3</v>
      </c>
      <c r="DN23">
        <v>0.46300000000000002</v>
      </c>
      <c r="DO23">
        <v>-8.0000000000000002E-3</v>
      </c>
      <c r="DP23">
        <v>9.2999999999999999E-2</v>
      </c>
      <c r="DQ23">
        <v>0.218</v>
      </c>
      <c r="DR23">
        <v>83</v>
      </c>
      <c r="DS23">
        <v>19</v>
      </c>
      <c r="DT23">
        <v>0.82</v>
      </c>
      <c r="DU23">
        <v>0.05</v>
      </c>
      <c r="DV23">
        <v>9.12126720211322</v>
      </c>
      <c r="DW23">
        <v>-0.126254620159794</v>
      </c>
      <c r="DX23">
        <v>3.9190455521886901E-2</v>
      </c>
      <c r="DY23">
        <v>1</v>
      </c>
      <c r="DZ23">
        <v>-11.7637290322581</v>
      </c>
      <c r="EA23">
        <v>0.114735483870991</v>
      </c>
      <c r="EB23">
        <v>4.7840839575842897E-2</v>
      </c>
      <c r="EC23">
        <v>1</v>
      </c>
      <c r="ED23">
        <v>3.2326064516129001</v>
      </c>
      <c r="EE23">
        <v>0.19260193548386501</v>
      </c>
      <c r="EF23">
        <v>3.68345479090895E-2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3.2000000000000001E-2</v>
      </c>
      <c r="EN23">
        <v>0.31240000000000001</v>
      </c>
      <c r="EO23">
        <v>0.102177515479475</v>
      </c>
      <c r="EP23">
        <v>-1.6043650578588901E-5</v>
      </c>
      <c r="EQ23">
        <v>-1.15305589960158E-6</v>
      </c>
      <c r="ER23">
        <v>3.6581349982770798E-10</v>
      </c>
      <c r="ES23">
        <v>-9.5168446752564903E-2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6.8</v>
      </c>
      <c r="FB23">
        <v>4.4000000000000004</v>
      </c>
      <c r="FC23">
        <v>2</v>
      </c>
      <c r="FD23">
        <v>509.32499999999999</v>
      </c>
      <c r="FE23">
        <v>488.447</v>
      </c>
      <c r="FF23">
        <v>23.4102</v>
      </c>
      <c r="FG23">
        <v>34.409599999999998</v>
      </c>
      <c r="FH23">
        <v>30.000299999999999</v>
      </c>
      <c r="FI23">
        <v>34.4163</v>
      </c>
      <c r="FJ23">
        <v>34.454099999999997</v>
      </c>
      <c r="FK23">
        <v>13.5686</v>
      </c>
      <c r="FL23">
        <v>38.947699999999998</v>
      </c>
      <c r="FM23">
        <v>43.285699999999999</v>
      </c>
      <c r="FN23">
        <v>23.410399999999999</v>
      </c>
      <c r="FO23">
        <v>260.90899999999999</v>
      </c>
      <c r="FP23">
        <v>18.218800000000002</v>
      </c>
      <c r="FQ23">
        <v>97.472499999999997</v>
      </c>
      <c r="FR23">
        <v>102.19</v>
      </c>
    </row>
    <row r="24" spans="1:174" x14ac:dyDescent="0.25">
      <c r="A24">
        <v>8</v>
      </c>
      <c r="B24">
        <v>1607962941.5999999</v>
      </c>
      <c r="C24">
        <v>789.59999990463302</v>
      </c>
      <c r="D24" t="s">
        <v>328</v>
      </c>
      <c r="E24" t="s">
        <v>329</v>
      </c>
      <c r="F24" t="s">
        <v>291</v>
      </c>
      <c r="G24" t="s">
        <v>292</v>
      </c>
      <c r="H24">
        <v>1607962933.8499999</v>
      </c>
      <c r="I24">
        <f t="shared" si="0"/>
        <v>2.8963033893092912E-3</v>
      </c>
      <c r="J24">
        <f t="shared" si="1"/>
        <v>2.8963033893092911</v>
      </c>
      <c r="K24">
        <f t="shared" si="2"/>
        <v>14.675675296303995</v>
      </c>
      <c r="L24">
        <f t="shared" si="3"/>
        <v>399.624666666667</v>
      </c>
      <c r="M24">
        <f t="shared" si="4"/>
        <v>244.02883365768434</v>
      </c>
      <c r="N24">
        <f t="shared" si="5"/>
        <v>25.038160220160108</v>
      </c>
      <c r="O24">
        <f t="shared" si="6"/>
        <v>41.002803979975518</v>
      </c>
      <c r="P24">
        <f t="shared" si="7"/>
        <v>0.16471803815859268</v>
      </c>
      <c r="Q24">
        <f t="shared" si="8"/>
        <v>2.9721831358810062</v>
      </c>
      <c r="R24">
        <f t="shared" si="9"/>
        <v>0.1598095191221828</v>
      </c>
      <c r="S24">
        <f t="shared" si="10"/>
        <v>0.10030977630787871</v>
      </c>
      <c r="T24">
        <f t="shared" si="11"/>
        <v>231.29150158444958</v>
      </c>
      <c r="U24">
        <f t="shared" si="12"/>
        <v>28.594887944676696</v>
      </c>
      <c r="V24">
        <f t="shared" si="13"/>
        <v>28.9161133333333</v>
      </c>
      <c r="W24">
        <f t="shared" si="14"/>
        <v>4.0022917772893676</v>
      </c>
      <c r="X24">
        <f t="shared" si="15"/>
        <v>57.970593604013452</v>
      </c>
      <c r="Y24">
        <f t="shared" si="16"/>
        <v>2.1989580571272387</v>
      </c>
      <c r="Z24">
        <f t="shared" si="17"/>
        <v>3.7932301886503352</v>
      </c>
      <c r="AA24">
        <f t="shared" si="18"/>
        <v>1.8033337201621289</v>
      </c>
      <c r="AB24">
        <f t="shared" si="19"/>
        <v>-127.72697946853974</v>
      </c>
      <c r="AC24">
        <f t="shared" si="20"/>
        <v>-147.96063142706896</v>
      </c>
      <c r="AD24">
        <f t="shared" si="21"/>
        <v>-10.900534595906516</v>
      </c>
      <c r="AE24">
        <f t="shared" si="22"/>
        <v>-55.296643907065643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53995.52740489081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330</v>
      </c>
      <c r="AR24">
        <v>15349.9</v>
      </c>
      <c r="AS24">
        <v>888.69655999999998</v>
      </c>
      <c r="AT24">
        <v>1078.23</v>
      </c>
      <c r="AU24">
        <f t="shared" si="27"/>
        <v>0.17578201311408514</v>
      </c>
      <c r="AV24">
        <v>0.5</v>
      </c>
      <c r="AW24">
        <f t="shared" si="28"/>
        <v>1180.1850305580444</v>
      </c>
      <c r="AX24">
        <f t="shared" si="29"/>
        <v>14.675675296303995</v>
      </c>
      <c r="AY24">
        <f t="shared" si="30"/>
        <v>103.72765025930057</v>
      </c>
      <c r="AZ24">
        <f t="shared" si="31"/>
        <v>1.2924602821735262E-2</v>
      </c>
      <c r="BA24">
        <f t="shared" si="32"/>
        <v>2.0254027433849919</v>
      </c>
      <c r="BB24" t="s">
        <v>331</v>
      </c>
      <c r="BC24">
        <v>888.69655999999998</v>
      </c>
      <c r="BD24">
        <v>640.73</v>
      </c>
      <c r="BE24">
        <f t="shared" si="33"/>
        <v>0.40575758418890218</v>
      </c>
      <c r="BF24">
        <f t="shared" si="34"/>
        <v>0.43321929142857152</v>
      </c>
      <c r="BG24">
        <f t="shared" si="35"/>
        <v>0.83310126461556067</v>
      </c>
      <c r="BH24">
        <f t="shared" si="36"/>
        <v>0.52248609882967634</v>
      </c>
      <c r="BI24">
        <f t="shared" si="37"/>
        <v>0.85755413546371273</v>
      </c>
      <c r="BJ24">
        <f t="shared" si="38"/>
        <v>0.31234125244844951</v>
      </c>
      <c r="BK24">
        <f t="shared" si="39"/>
        <v>0.68765874755155054</v>
      </c>
      <c r="BL24">
        <f t="shared" si="40"/>
        <v>1399.99966666667</v>
      </c>
      <c r="BM24">
        <f t="shared" si="41"/>
        <v>1180.1850305580444</v>
      </c>
      <c r="BN24">
        <f t="shared" si="42"/>
        <v>0.84298950825324592</v>
      </c>
      <c r="BO24">
        <f t="shared" si="43"/>
        <v>0.19597901650649185</v>
      </c>
      <c r="BP24">
        <v>6</v>
      </c>
      <c r="BQ24">
        <v>0.5</v>
      </c>
      <c r="BR24" t="s">
        <v>296</v>
      </c>
      <c r="BS24">
        <v>2</v>
      </c>
      <c r="BT24">
        <v>1607962933.8499999</v>
      </c>
      <c r="BU24">
        <v>399.624666666667</v>
      </c>
      <c r="BV24">
        <v>418.62236666666701</v>
      </c>
      <c r="BW24">
        <v>21.431653333333301</v>
      </c>
      <c r="BX24">
        <v>18.030940000000001</v>
      </c>
      <c r="BY24">
        <v>399.689866666667</v>
      </c>
      <c r="BZ24">
        <v>21.12397</v>
      </c>
      <c r="CA24">
        <v>500.05346666666702</v>
      </c>
      <c r="CB24">
        <v>102.5033</v>
      </c>
      <c r="CC24">
        <v>9.9986033333333293E-2</v>
      </c>
      <c r="CD24">
        <v>27.992723333333299</v>
      </c>
      <c r="CE24">
        <v>28.9161133333333</v>
      </c>
      <c r="CF24">
        <v>999.9</v>
      </c>
      <c r="CG24">
        <v>0</v>
      </c>
      <c r="CH24">
        <v>0</v>
      </c>
      <c r="CI24">
        <v>9994.8753333333298</v>
      </c>
      <c r="CJ24">
        <v>0</v>
      </c>
      <c r="CK24">
        <v>243.56203333333301</v>
      </c>
      <c r="CL24">
        <v>1399.99966666667</v>
      </c>
      <c r="CM24">
        <v>0.89999236666666604</v>
      </c>
      <c r="CN24">
        <v>0.10000777666666701</v>
      </c>
      <c r="CO24">
        <v>0</v>
      </c>
      <c r="CP24">
        <v>888.58950000000004</v>
      </c>
      <c r="CQ24">
        <v>4.9994800000000001</v>
      </c>
      <c r="CR24">
        <v>12782.006666666701</v>
      </c>
      <c r="CS24">
        <v>11417.5433333333</v>
      </c>
      <c r="CT24">
        <v>49.645666666666699</v>
      </c>
      <c r="CU24">
        <v>51.045466666666599</v>
      </c>
      <c r="CV24">
        <v>50.662199999999999</v>
      </c>
      <c r="CW24">
        <v>50.7164</v>
      </c>
      <c r="CX24">
        <v>51.3915333333333</v>
      </c>
      <c r="CY24">
        <v>1255.48966666667</v>
      </c>
      <c r="CZ24">
        <v>139.51033333333299</v>
      </c>
      <c r="DA24">
        <v>0</v>
      </c>
      <c r="DB24">
        <v>118.200000047684</v>
      </c>
      <c r="DC24">
        <v>0</v>
      </c>
      <c r="DD24">
        <v>888.69655999999998</v>
      </c>
      <c r="DE24">
        <v>13.511461558940701</v>
      </c>
      <c r="DF24">
        <v>214.87692335654501</v>
      </c>
      <c r="DG24">
        <v>12783.348</v>
      </c>
      <c r="DH24">
        <v>15</v>
      </c>
      <c r="DI24">
        <v>1607962558.5999999</v>
      </c>
      <c r="DJ24" t="s">
        <v>314</v>
      </c>
      <c r="DK24">
        <v>1607962413.5</v>
      </c>
      <c r="DL24">
        <v>1607962558.5999999</v>
      </c>
      <c r="DM24">
        <v>3</v>
      </c>
      <c r="DN24">
        <v>0.46300000000000002</v>
      </c>
      <c r="DO24">
        <v>-8.0000000000000002E-3</v>
      </c>
      <c r="DP24">
        <v>9.2999999999999999E-2</v>
      </c>
      <c r="DQ24">
        <v>0.218</v>
      </c>
      <c r="DR24">
        <v>83</v>
      </c>
      <c r="DS24">
        <v>19</v>
      </c>
      <c r="DT24">
        <v>0.82</v>
      </c>
      <c r="DU24">
        <v>0.05</v>
      </c>
      <c r="DV24">
        <v>14.674611122771701</v>
      </c>
      <c r="DW24">
        <v>-0.17072278254287299</v>
      </c>
      <c r="DX24">
        <v>2.8334630667649401E-2</v>
      </c>
      <c r="DY24">
        <v>1</v>
      </c>
      <c r="DZ24">
        <v>-18.997267741935499</v>
      </c>
      <c r="EA24">
        <v>0.131477419354909</v>
      </c>
      <c r="EB24">
        <v>3.2676512104082303E-2</v>
      </c>
      <c r="EC24">
        <v>1</v>
      </c>
      <c r="ED24">
        <v>3.4009658064516102</v>
      </c>
      <c r="EE24">
        <v>8.0474032258055495E-2</v>
      </c>
      <c r="EF24">
        <v>1.28734893317796E-2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-6.5000000000000002E-2</v>
      </c>
      <c r="EN24">
        <v>0.30730000000000002</v>
      </c>
      <c r="EO24">
        <v>0.102177515479475</v>
      </c>
      <c r="EP24">
        <v>-1.6043650578588901E-5</v>
      </c>
      <c r="EQ24">
        <v>-1.15305589960158E-6</v>
      </c>
      <c r="ER24">
        <v>3.6581349982770798E-10</v>
      </c>
      <c r="ES24">
        <v>-9.5168446752564903E-2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8.8000000000000007</v>
      </c>
      <c r="FB24">
        <v>6.4</v>
      </c>
      <c r="FC24">
        <v>2</v>
      </c>
      <c r="FD24">
        <v>509.63099999999997</v>
      </c>
      <c r="FE24">
        <v>487.298</v>
      </c>
      <c r="FF24">
        <v>23.5151</v>
      </c>
      <c r="FG24">
        <v>34.455800000000004</v>
      </c>
      <c r="FH24">
        <v>30.000399999999999</v>
      </c>
      <c r="FI24">
        <v>34.450600000000001</v>
      </c>
      <c r="FJ24">
        <v>34.485300000000002</v>
      </c>
      <c r="FK24">
        <v>19.574100000000001</v>
      </c>
      <c r="FL24">
        <v>36.842199999999998</v>
      </c>
      <c r="FM24">
        <v>37.462499999999999</v>
      </c>
      <c r="FN24">
        <v>23.5166</v>
      </c>
      <c r="FO24">
        <v>418.86200000000002</v>
      </c>
      <c r="FP24">
        <v>18.0687</v>
      </c>
      <c r="FQ24">
        <v>97.469099999999997</v>
      </c>
      <c r="FR24">
        <v>102.176</v>
      </c>
    </row>
    <row r="25" spans="1:174" x14ac:dyDescent="0.25">
      <c r="A25">
        <v>9</v>
      </c>
      <c r="B25">
        <v>1607963038.5999999</v>
      </c>
      <c r="C25">
        <v>886.59999990463302</v>
      </c>
      <c r="D25" t="s">
        <v>332</v>
      </c>
      <c r="E25" t="s">
        <v>333</v>
      </c>
      <c r="F25" t="s">
        <v>291</v>
      </c>
      <c r="G25" t="s">
        <v>292</v>
      </c>
      <c r="H25">
        <v>1607963030.8499999</v>
      </c>
      <c r="I25">
        <f t="shared" si="0"/>
        <v>2.771509999962769E-3</v>
      </c>
      <c r="J25">
        <f t="shared" si="1"/>
        <v>2.771509999962769</v>
      </c>
      <c r="K25">
        <f t="shared" si="2"/>
        <v>17.354627905345058</v>
      </c>
      <c r="L25">
        <f t="shared" si="3"/>
        <v>499.57510000000002</v>
      </c>
      <c r="M25">
        <f t="shared" si="4"/>
        <v>306.99789789147457</v>
      </c>
      <c r="N25">
        <f t="shared" si="5"/>
        <v>31.499021220322113</v>
      </c>
      <c r="O25">
        <f t="shared" si="6"/>
        <v>51.25809259321818</v>
      </c>
      <c r="P25">
        <f t="shared" si="7"/>
        <v>0.15733084110324067</v>
      </c>
      <c r="Q25">
        <f t="shared" si="8"/>
        <v>2.9728803615355419</v>
      </c>
      <c r="R25">
        <f t="shared" si="9"/>
        <v>0.15284728626545235</v>
      </c>
      <c r="S25">
        <f t="shared" si="10"/>
        <v>9.5921740827936586E-2</v>
      </c>
      <c r="T25">
        <f t="shared" si="11"/>
        <v>231.29108505758603</v>
      </c>
      <c r="U25">
        <f t="shared" si="12"/>
        <v>28.631430448552194</v>
      </c>
      <c r="V25">
        <f t="shared" si="13"/>
        <v>28.905653333333301</v>
      </c>
      <c r="W25">
        <f t="shared" si="14"/>
        <v>3.9998684318314011</v>
      </c>
      <c r="X25">
        <f t="shared" si="15"/>
        <v>57.865669927170217</v>
      </c>
      <c r="Y25">
        <f t="shared" si="16"/>
        <v>2.1955778688601009</v>
      </c>
      <c r="Z25">
        <f t="shared" si="17"/>
        <v>3.7942667416163283</v>
      </c>
      <c r="AA25">
        <f t="shared" si="18"/>
        <v>1.8042905629713002</v>
      </c>
      <c r="AB25">
        <f t="shared" si="19"/>
        <v>-122.22359099835811</v>
      </c>
      <c r="AC25">
        <f t="shared" si="20"/>
        <v>-145.5677248430701</v>
      </c>
      <c r="AD25">
        <f t="shared" si="21"/>
        <v>-10.721420757370081</v>
      </c>
      <c r="AE25">
        <f t="shared" si="22"/>
        <v>-47.221651541212253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54015.12428233985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334</v>
      </c>
      <c r="AR25">
        <v>15350.2</v>
      </c>
      <c r="AS25">
        <v>930.47519999999997</v>
      </c>
      <c r="AT25">
        <v>1142.0999999999999</v>
      </c>
      <c r="AU25">
        <f t="shared" si="27"/>
        <v>0.18529445757814544</v>
      </c>
      <c r="AV25">
        <v>0.5</v>
      </c>
      <c r="AW25">
        <f t="shared" si="28"/>
        <v>1180.1835505580314</v>
      </c>
      <c r="AX25">
        <f t="shared" si="29"/>
        <v>17.354627905345058</v>
      </c>
      <c r="AY25">
        <f t="shared" si="30"/>
        <v>109.34073542165011</v>
      </c>
      <c r="AZ25">
        <f t="shared" si="31"/>
        <v>1.5194564757899091E-2</v>
      </c>
      <c r="BA25">
        <f t="shared" si="32"/>
        <v>1.8562122406094039</v>
      </c>
      <c r="BB25" t="s">
        <v>335</v>
      </c>
      <c r="BC25">
        <v>930.47519999999997</v>
      </c>
      <c r="BD25">
        <v>649.78</v>
      </c>
      <c r="BE25">
        <f t="shared" si="33"/>
        <v>0.43106558094737757</v>
      </c>
      <c r="BF25">
        <f t="shared" si="34"/>
        <v>0.42985212869678252</v>
      </c>
      <c r="BG25">
        <f t="shared" si="35"/>
        <v>0.81153772537610525</v>
      </c>
      <c r="BH25">
        <f t="shared" si="36"/>
        <v>0.49604630280737799</v>
      </c>
      <c r="BI25">
        <f t="shared" si="37"/>
        <v>0.83247366627761143</v>
      </c>
      <c r="BJ25">
        <f t="shared" si="38"/>
        <v>0.30017921615169896</v>
      </c>
      <c r="BK25">
        <f t="shared" si="39"/>
        <v>0.69982078384830104</v>
      </c>
      <c r="BL25">
        <f t="shared" si="40"/>
        <v>1399.998</v>
      </c>
      <c r="BM25">
        <f t="shared" si="41"/>
        <v>1180.1835505580314</v>
      </c>
      <c r="BN25">
        <f t="shared" si="42"/>
        <v>0.84298945466924335</v>
      </c>
      <c r="BO25">
        <f t="shared" si="43"/>
        <v>0.19597890933848694</v>
      </c>
      <c r="BP25">
        <v>6</v>
      </c>
      <c r="BQ25">
        <v>0.5</v>
      </c>
      <c r="BR25" t="s">
        <v>296</v>
      </c>
      <c r="BS25">
        <v>2</v>
      </c>
      <c r="BT25">
        <v>1607963030.8499999</v>
      </c>
      <c r="BU25">
        <v>499.57510000000002</v>
      </c>
      <c r="BV25">
        <v>522.05873333333295</v>
      </c>
      <c r="BW25">
        <v>21.398689999999998</v>
      </c>
      <c r="BX25">
        <v>18.144539999999999</v>
      </c>
      <c r="BY25">
        <v>499.5181</v>
      </c>
      <c r="BZ25">
        <v>21.092383333333299</v>
      </c>
      <c r="CA25">
        <v>500.07589999999999</v>
      </c>
      <c r="CB25">
        <v>102.50336666666701</v>
      </c>
      <c r="CC25">
        <v>0.10001087</v>
      </c>
      <c r="CD25">
        <v>27.997409999999999</v>
      </c>
      <c r="CE25">
        <v>28.905653333333301</v>
      </c>
      <c r="CF25">
        <v>999.9</v>
      </c>
      <c r="CG25">
        <v>0</v>
      </c>
      <c r="CH25">
        <v>0</v>
      </c>
      <c r="CI25">
        <v>9998.8126666666703</v>
      </c>
      <c r="CJ25">
        <v>0</v>
      </c>
      <c r="CK25">
        <v>250.34950000000001</v>
      </c>
      <c r="CL25">
        <v>1399.998</v>
      </c>
      <c r="CM25">
        <v>0.89999396666666698</v>
      </c>
      <c r="CN25">
        <v>0.10000622000000001</v>
      </c>
      <c r="CO25">
        <v>0</v>
      </c>
      <c r="CP25">
        <v>930.47983333333298</v>
      </c>
      <c r="CQ25">
        <v>4.9994800000000001</v>
      </c>
      <c r="CR25">
        <v>13378.946666666699</v>
      </c>
      <c r="CS25">
        <v>11417.5366666667</v>
      </c>
      <c r="CT25">
        <v>49.697533333333297</v>
      </c>
      <c r="CU25">
        <v>51.112400000000001</v>
      </c>
      <c r="CV25">
        <v>50.722700000000003</v>
      </c>
      <c r="CW25">
        <v>50.737333333333297</v>
      </c>
      <c r="CX25">
        <v>51.420466666666698</v>
      </c>
      <c r="CY25">
        <v>1255.49066666667</v>
      </c>
      <c r="CZ25">
        <v>139.50766666666701</v>
      </c>
      <c r="DA25">
        <v>0</v>
      </c>
      <c r="DB25">
        <v>96.300000190734906</v>
      </c>
      <c r="DC25">
        <v>0</v>
      </c>
      <c r="DD25">
        <v>930.47519999999997</v>
      </c>
      <c r="DE25">
        <v>7.2538457768083694E-2</v>
      </c>
      <c r="DF25">
        <v>33.507692222981099</v>
      </c>
      <c r="DG25">
        <v>13379.103999999999</v>
      </c>
      <c r="DH25">
        <v>15</v>
      </c>
      <c r="DI25">
        <v>1607963074.0999999</v>
      </c>
      <c r="DJ25" t="s">
        <v>336</v>
      </c>
      <c r="DK25">
        <v>1607963074.0999999</v>
      </c>
      <c r="DL25">
        <v>1607962558.5999999</v>
      </c>
      <c r="DM25">
        <v>4</v>
      </c>
      <c r="DN25">
        <v>0.23300000000000001</v>
      </c>
      <c r="DO25">
        <v>-8.0000000000000002E-3</v>
      </c>
      <c r="DP25">
        <v>5.7000000000000002E-2</v>
      </c>
      <c r="DQ25">
        <v>0.218</v>
      </c>
      <c r="DR25">
        <v>530</v>
      </c>
      <c r="DS25">
        <v>19</v>
      </c>
      <c r="DT25">
        <v>7.0000000000000007E-2</v>
      </c>
      <c r="DU25">
        <v>0.05</v>
      </c>
      <c r="DV25">
        <v>17.531812330168499</v>
      </c>
      <c r="DW25">
        <v>-9.0136857157180599E-3</v>
      </c>
      <c r="DX25">
        <v>3.3687372229868097E-2</v>
      </c>
      <c r="DY25">
        <v>1</v>
      </c>
      <c r="DZ25">
        <v>-22.694906451612901</v>
      </c>
      <c r="EA25">
        <v>0.12859354838713399</v>
      </c>
      <c r="EB25">
        <v>4.6518216587759599E-2</v>
      </c>
      <c r="EC25">
        <v>1</v>
      </c>
      <c r="ED25">
        <v>3.2589970967741899</v>
      </c>
      <c r="EE25">
        <v>-0.12372870967742</v>
      </c>
      <c r="EF25">
        <v>4.0247262955911002E-2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5.7000000000000002E-2</v>
      </c>
      <c r="EN25">
        <v>0.30790000000000001</v>
      </c>
      <c r="EO25">
        <v>0.102177515479475</v>
      </c>
      <c r="EP25">
        <v>-1.6043650578588901E-5</v>
      </c>
      <c r="EQ25">
        <v>-1.15305589960158E-6</v>
      </c>
      <c r="ER25">
        <v>3.6581349982770798E-10</v>
      </c>
      <c r="ES25">
        <v>-9.5168446752564903E-2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8</v>
      </c>
      <c r="FC25">
        <v>2</v>
      </c>
      <c r="FD25">
        <v>509.536</v>
      </c>
      <c r="FE25">
        <v>487.12</v>
      </c>
      <c r="FF25">
        <v>23.445</v>
      </c>
      <c r="FG25">
        <v>34.496499999999997</v>
      </c>
      <c r="FH25">
        <v>30.001000000000001</v>
      </c>
      <c r="FI25">
        <v>34.484999999999999</v>
      </c>
      <c r="FJ25">
        <v>34.517800000000001</v>
      </c>
      <c r="FK25">
        <v>23.357500000000002</v>
      </c>
      <c r="FL25">
        <v>34.8596</v>
      </c>
      <c r="FM25">
        <v>32.857599999999998</v>
      </c>
      <c r="FN25">
        <v>23.399000000000001</v>
      </c>
      <c r="FO25">
        <v>522.28899999999999</v>
      </c>
      <c r="FP25">
        <v>18.127300000000002</v>
      </c>
      <c r="FQ25">
        <v>97.467100000000002</v>
      </c>
      <c r="FR25">
        <v>102.163</v>
      </c>
    </row>
    <row r="26" spans="1:174" x14ac:dyDescent="0.25">
      <c r="A26">
        <v>10</v>
      </c>
      <c r="B26">
        <v>1607963195.0999999</v>
      </c>
      <c r="C26">
        <v>1043.0999999046301</v>
      </c>
      <c r="D26" t="s">
        <v>337</v>
      </c>
      <c r="E26" t="s">
        <v>338</v>
      </c>
      <c r="F26" t="s">
        <v>291</v>
      </c>
      <c r="G26" t="s">
        <v>292</v>
      </c>
      <c r="H26">
        <v>1607963187.0999999</v>
      </c>
      <c r="I26">
        <f t="shared" si="0"/>
        <v>2.586016416805244E-3</v>
      </c>
      <c r="J26">
        <f t="shared" si="1"/>
        <v>2.586016416805244</v>
      </c>
      <c r="K26">
        <f t="shared" si="2"/>
        <v>19.433505541149625</v>
      </c>
      <c r="L26">
        <f t="shared" si="3"/>
        <v>599.85848387096803</v>
      </c>
      <c r="M26">
        <f t="shared" si="4"/>
        <v>364.65043342681093</v>
      </c>
      <c r="N26">
        <f t="shared" si="5"/>
        <v>37.415531323947363</v>
      </c>
      <c r="O26">
        <f t="shared" si="6"/>
        <v>61.549423326585789</v>
      </c>
      <c r="P26">
        <f t="shared" si="7"/>
        <v>0.14391330563124968</v>
      </c>
      <c r="Q26">
        <f t="shared" si="8"/>
        <v>2.9729451147044754</v>
      </c>
      <c r="R26">
        <f t="shared" si="9"/>
        <v>0.14015211319916676</v>
      </c>
      <c r="S26">
        <f t="shared" si="10"/>
        <v>8.7924811456243784E-2</v>
      </c>
      <c r="T26">
        <f t="shared" si="11"/>
        <v>231.29166940813377</v>
      </c>
      <c r="U26">
        <f t="shared" si="12"/>
        <v>28.677805216842529</v>
      </c>
      <c r="V26">
        <f t="shared" si="13"/>
        <v>29.1142161290323</v>
      </c>
      <c r="W26">
        <f t="shared" si="14"/>
        <v>4.0484300774588569</v>
      </c>
      <c r="X26">
        <f t="shared" si="15"/>
        <v>58.327521325012754</v>
      </c>
      <c r="Y26">
        <f t="shared" si="16"/>
        <v>2.2129510451366161</v>
      </c>
      <c r="Z26">
        <f t="shared" si="17"/>
        <v>3.7940083769471444</v>
      </c>
      <c r="AA26">
        <f t="shared" si="18"/>
        <v>1.8354790323222407</v>
      </c>
      <c r="AB26">
        <f t="shared" si="19"/>
        <v>-114.04332398111126</v>
      </c>
      <c r="AC26">
        <f t="shared" si="20"/>
        <v>-179.18601604136833</v>
      </c>
      <c r="AD26">
        <f t="shared" si="21"/>
        <v>-13.210842444793169</v>
      </c>
      <c r="AE26">
        <f t="shared" si="22"/>
        <v>-75.148513059138992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54017.301222045149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339</v>
      </c>
      <c r="AR26">
        <v>15350.6</v>
      </c>
      <c r="AS26">
        <v>964.05353846153798</v>
      </c>
      <c r="AT26">
        <v>1197.54</v>
      </c>
      <c r="AU26">
        <f t="shared" si="27"/>
        <v>0.19497174335593137</v>
      </c>
      <c r="AV26">
        <v>0.5</v>
      </c>
      <c r="AW26">
        <f t="shared" si="28"/>
        <v>1180.1882948388773</v>
      </c>
      <c r="AX26">
        <f t="shared" si="29"/>
        <v>19.433505541149625</v>
      </c>
      <c r="AY26">
        <f t="shared" si="30"/>
        <v>115.05168466649992</v>
      </c>
      <c r="AZ26">
        <f t="shared" si="31"/>
        <v>1.6955983302391456E-2</v>
      </c>
      <c r="BA26">
        <f t="shared" si="32"/>
        <v>1.7239841675434642</v>
      </c>
      <c r="BB26" t="s">
        <v>340</v>
      </c>
      <c r="BC26">
        <v>964.05353846153798</v>
      </c>
      <c r="BD26">
        <v>658.91</v>
      </c>
      <c r="BE26">
        <f t="shared" si="33"/>
        <v>0.4497803831187267</v>
      </c>
      <c r="BF26">
        <f t="shared" si="34"/>
        <v>0.4334820963155821</v>
      </c>
      <c r="BG26">
        <f t="shared" si="35"/>
        <v>0.79308689021462286</v>
      </c>
      <c r="BH26">
        <f t="shared" si="36"/>
        <v>0.48434836168902334</v>
      </c>
      <c r="BI26">
        <f t="shared" si="37"/>
        <v>0.81070348917290724</v>
      </c>
      <c r="BJ26">
        <f t="shared" si="38"/>
        <v>0.29627575304490783</v>
      </c>
      <c r="BK26">
        <f t="shared" si="39"/>
        <v>0.70372424695509217</v>
      </c>
      <c r="BL26">
        <f t="shared" si="40"/>
        <v>1400.0038709677401</v>
      </c>
      <c r="BM26">
        <f t="shared" si="41"/>
        <v>1180.1882948388773</v>
      </c>
      <c r="BN26">
        <f t="shared" si="42"/>
        <v>0.84298930832461383</v>
      </c>
      <c r="BO26">
        <f t="shared" si="43"/>
        <v>0.19597861664922747</v>
      </c>
      <c r="BP26">
        <v>6</v>
      </c>
      <c r="BQ26">
        <v>0.5</v>
      </c>
      <c r="BR26" t="s">
        <v>296</v>
      </c>
      <c r="BS26">
        <v>2</v>
      </c>
      <c r="BT26">
        <v>1607963187.0999999</v>
      </c>
      <c r="BU26">
        <v>599.85848387096803</v>
      </c>
      <c r="BV26">
        <v>625.03709677419397</v>
      </c>
      <c r="BW26">
        <v>21.567341935483899</v>
      </c>
      <c r="BX26">
        <v>18.531422580645199</v>
      </c>
      <c r="BY26">
        <v>599.86922580645205</v>
      </c>
      <c r="BZ26">
        <v>21.3643419354839</v>
      </c>
      <c r="CA26">
        <v>500.06129032258099</v>
      </c>
      <c r="CB26">
        <v>102.50658064516099</v>
      </c>
      <c r="CC26">
        <v>9.9992374193548395E-2</v>
      </c>
      <c r="CD26">
        <v>27.996241935483901</v>
      </c>
      <c r="CE26">
        <v>29.1142161290323</v>
      </c>
      <c r="CF26">
        <v>999.9</v>
      </c>
      <c r="CG26">
        <v>0</v>
      </c>
      <c r="CH26">
        <v>0</v>
      </c>
      <c r="CI26">
        <v>9998.8654838709699</v>
      </c>
      <c r="CJ26">
        <v>0</v>
      </c>
      <c r="CK26">
        <v>245.76425806451601</v>
      </c>
      <c r="CL26">
        <v>1400.0038709677401</v>
      </c>
      <c r="CM26">
        <v>0.90000177419354799</v>
      </c>
      <c r="CN26">
        <v>9.99985870967742E-2</v>
      </c>
      <c r="CO26">
        <v>0</v>
      </c>
      <c r="CP26">
        <v>964.04961290322603</v>
      </c>
      <c r="CQ26">
        <v>4.9994800000000001</v>
      </c>
      <c r="CR26">
        <v>13852.412903225801</v>
      </c>
      <c r="CS26">
        <v>11417.6193548387</v>
      </c>
      <c r="CT26">
        <v>49.7458064516129</v>
      </c>
      <c r="CU26">
        <v>51.186999999999998</v>
      </c>
      <c r="CV26">
        <v>50.795999999999999</v>
      </c>
      <c r="CW26">
        <v>50.850612903225802</v>
      </c>
      <c r="CX26">
        <v>51.477612903225797</v>
      </c>
      <c r="CY26">
        <v>1255.5074193548401</v>
      </c>
      <c r="CZ26">
        <v>139.50193548387099</v>
      </c>
      <c r="DA26">
        <v>0</v>
      </c>
      <c r="DB26">
        <v>155.60000014305101</v>
      </c>
      <c r="DC26">
        <v>0</v>
      </c>
      <c r="DD26">
        <v>964.05353846153798</v>
      </c>
      <c r="DE26">
        <v>2.2013675420088301</v>
      </c>
      <c r="DF26">
        <v>28.611965885086398</v>
      </c>
      <c r="DG26">
        <v>13852.4884615385</v>
      </c>
      <c r="DH26">
        <v>15</v>
      </c>
      <c r="DI26">
        <v>1607963218.0999999</v>
      </c>
      <c r="DJ26" t="s">
        <v>341</v>
      </c>
      <c r="DK26">
        <v>1607963074.0999999</v>
      </c>
      <c r="DL26">
        <v>1607963218.0999999</v>
      </c>
      <c r="DM26">
        <v>5</v>
      </c>
      <c r="DN26">
        <v>0.23300000000000001</v>
      </c>
      <c r="DO26">
        <v>4.0000000000000001E-3</v>
      </c>
      <c r="DP26">
        <v>5.7000000000000002E-2</v>
      </c>
      <c r="DQ26">
        <v>0.20300000000000001</v>
      </c>
      <c r="DR26">
        <v>530</v>
      </c>
      <c r="DS26">
        <v>19</v>
      </c>
      <c r="DT26">
        <v>7.0000000000000007E-2</v>
      </c>
      <c r="DU26">
        <v>0.03</v>
      </c>
      <c r="DV26">
        <v>19.3773226300824</v>
      </c>
      <c r="DW26">
        <v>-0.17657049036823899</v>
      </c>
      <c r="DX26">
        <v>4.2588033466560697E-2</v>
      </c>
      <c r="DY26">
        <v>1</v>
      </c>
      <c r="DZ26">
        <v>-25.178493548387099</v>
      </c>
      <c r="EA26">
        <v>0.806893548387145</v>
      </c>
      <c r="EB26">
        <v>7.8161222691116E-2</v>
      </c>
      <c r="EC26">
        <v>0</v>
      </c>
      <c r="ED26">
        <v>3.1510696774193501</v>
      </c>
      <c r="EE26">
        <v>-1.0157608064516199</v>
      </c>
      <c r="EF26">
        <v>7.7709052384368899E-2</v>
      </c>
      <c r="EG26">
        <v>0</v>
      </c>
      <c r="EH26">
        <v>1</v>
      </c>
      <c r="EI26">
        <v>3</v>
      </c>
      <c r="EJ26" t="s">
        <v>315</v>
      </c>
      <c r="EK26">
        <v>100</v>
      </c>
      <c r="EL26">
        <v>100</v>
      </c>
      <c r="EM26">
        <v>-0.01</v>
      </c>
      <c r="EN26">
        <v>0.20300000000000001</v>
      </c>
      <c r="EO26">
        <v>0.33490889584663203</v>
      </c>
      <c r="EP26">
        <v>-1.6043650578588901E-5</v>
      </c>
      <c r="EQ26">
        <v>-1.15305589960158E-6</v>
      </c>
      <c r="ER26">
        <v>3.6581349982770798E-10</v>
      </c>
      <c r="ES26">
        <v>-9.5168446752564903E-2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10.6</v>
      </c>
      <c r="FC26">
        <v>2</v>
      </c>
      <c r="FD26">
        <v>509.517</v>
      </c>
      <c r="FE26">
        <v>486.29700000000003</v>
      </c>
      <c r="FF26">
        <v>23.3446</v>
      </c>
      <c r="FG26">
        <v>34.578299999999999</v>
      </c>
      <c r="FH26">
        <v>30.000499999999999</v>
      </c>
      <c r="FI26">
        <v>34.554200000000002</v>
      </c>
      <c r="FJ26">
        <v>34.585500000000003</v>
      </c>
      <c r="FK26">
        <v>27.016100000000002</v>
      </c>
      <c r="FL26">
        <v>35.821899999999999</v>
      </c>
      <c r="FM26">
        <v>38.2898</v>
      </c>
      <c r="FN26">
        <v>23.344799999999999</v>
      </c>
      <c r="FO26">
        <v>624.95299999999997</v>
      </c>
      <c r="FP26">
        <v>18.761099999999999</v>
      </c>
      <c r="FQ26">
        <v>97.459800000000001</v>
      </c>
      <c r="FR26">
        <v>102.137</v>
      </c>
    </row>
    <row r="27" spans="1:174" x14ac:dyDescent="0.25">
      <c r="A27">
        <v>11</v>
      </c>
      <c r="B27">
        <v>1607963339.0999999</v>
      </c>
      <c r="C27">
        <v>1187.0999999046301</v>
      </c>
      <c r="D27" t="s">
        <v>342</v>
      </c>
      <c r="E27" t="s">
        <v>343</v>
      </c>
      <c r="F27" t="s">
        <v>291</v>
      </c>
      <c r="G27" t="s">
        <v>292</v>
      </c>
      <c r="H27">
        <v>1607963331.0999999</v>
      </c>
      <c r="I27">
        <f t="shared" si="0"/>
        <v>1.8490371604698271E-3</v>
      </c>
      <c r="J27">
        <f t="shared" si="1"/>
        <v>1.849037160469827</v>
      </c>
      <c r="K27">
        <f t="shared" si="2"/>
        <v>20.168946420845923</v>
      </c>
      <c r="L27">
        <f t="shared" si="3"/>
        <v>700.02196774193601</v>
      </c>
      <c r="M27">
        <f t="shared" si="4"/>
        <v>365.82085964029517</v>
      </c>
      <c r="N27">
        <f t="shared" si="5"/>
        <v>37.535873894291811</v>
      </c>
      <c r="O27">
        <f t="shared" si="6"/>
        <v>71.827331908388061</v>
      </c>
      <c r="P27">
        <f t="shared" si="7"/>
        <v>0.10294302761305686</v>
      </c>
      <c r="Q27">
        <f t="shared" si="8"/>
        <v>2.9732548832732775</v>
      </c>
      <c r="R27">
        <f t="shared" si="9"/>
        <v>0.10100317535567845</v>
      </c>
      <c r="S27">
        <f t="shared" si="10"/>
        <v>6.329822793985837E-2</v>
      </c>
      <c r="T27">
        <f t="shared" si="11"/>
        <v>231.29077755640614</v>
      </c>
      <c r="U27">
        <f t="shared" si="12"/>
        <v>28.876233313123567</v>
      </c>
      <c r="V27">
        <f t="shared" si="13"/>
        <v>29.260548387096801</v>
      </c>
      <c r="W27">
        <f t="shared" si="14"/>
        <v>4.0828081231675633</v>
      </c>
      <c r="X27">
        <f t="shared" si="15"/>
        <v>59.599786887646502</v>
      </c>
      <c r="Y27">
        <f t="shared" si="16"/>
        <v>2.2624863116467839</v>
      </c>
      <c r="Z27">
        <f t="shared" si="17"/>
        <v>3.7961315464296383</v>
      </c>
      <c r="AA27">
        <f t="shared" si="18"/>
        <v>1.8203218115207793</v>
      </c>
      <c r="AB27">
        <f t="shared" si="19"/>
        <v>-81.542538776719368</v>
      </c>
      <c r="AC27">
        <f t="shared" si="20"/>
        <v>-201.12258016834176</v>
      </c>
      <c r="AD27">
        <f t="shared" si="21"/>
        <v>-14.83813008525618</v>
      </c>
      <c r="AE27">
        <f t="shared" si="22"/>
        <v>-66.212471473911165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54024.674208095334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344</v>
      </c>
      <c r="AR27">
        <v>15349.9</v>
      </c>
      <c r="AS27">
        <v>990.91069230769199</v>
      </c>
      <c r="AT27">
        <v>1241.26</v>
      </c>
      <c r="AU27">
        <f t="shared" si="27"/>
        <v>0.20168966025837298</v>
      </c>
      <c r="AV27">
        <v>0.5</v>
      </c>
      <c r="AW27">
        <f t="shared" si="28"/>
        <v>1180.1817305867828</v>
      </c>
      <c r="AX27">
        <f t="shared" si="29"/>
        <v>20.168946420845923</v>
      </c>
      <c r="AY27">
        <f t="shared" si="30"/>
        <v>119.01522614259345</v>
      </c>
      <c r="AZ27">
        <f t="shared" si="31"/>
        <v>1.7579236623453707E-2</v>
      </c>
      <c r="BA27">
        <f t="shared" si="32"/>
        <v>1.6280392504390699</v>
      </c>
      <c r="BB27" t="s">
        <v>345</v>
      </c>
      <c r="BC27">
        <v>990.91069230769199</v>
      </c>
      <c r="BD27">
        <v>672.78</v>
      </c>
      <c r="BE27">
        <f t="shared" si="33"/>
        <v>0.45798623978860187</v>
      </c>
      <c r="BF27">
        <f t="shared" si="34"/>
        <v>0.44038366818939628</v>
      </c>
      <c r="BG27">
        <f t="shared" si="35"/>
        <v>0.78045031475688398</v>
      </c>
      <c r="BH27">
        <f t="shared" si="36"/>
        <v>0.47614561723319698</v>
      </c>
      <c r="BI27">
        <f t="shared" si="37"/>
        <v>0.79353552122525806</v>
      </c>
      <c r="BJ27">
        <f t="shared" si="38"/>
        <v>0.29899901836205278</v>
      </c>
      <c r="BK27">
        <f t="shared" si="39"/>
        <v>0.70100098163794722</v>
      </c>
      <c r="BL27">
        <f t="shared" si="40"/>
        <v>1399.99580645161</v>
      </c>
      <c r="BM27">
        <f t="shared" si="41"/>
        <v>1180.1817305867828</v>
      </c>
      <c r="BN27">
        <f t="shared" si="42"/>
        <v>0.84298947550281478</v>
      </c>
      <c r="BO27">
        <f t="shared" si="43"/>
        <v>0.19597895100562951</v>
      </c>
      <c r="BP27">
        <v>6</v>
      </c>
      <c r="BQ27">
        <v>0.5</v>
      </c>
      <c r="BR27" t="s">
        <v>296</v>
      </c>
      <c r="BS27">
        <v>2</v>
      </c>
      <c r="BT27">
        <v>1607963331.0999999</v>
      </c>
      <c r="BU27">
        <v>700.02196774193601</v>
      </c>
      <c r="BV27">
        <v>725.77419354838696</v>
      </c>
      <c r="BW27">
        <v>22.049964516128998</v>
      </c>
      <c r="BX27">
        <v>19.8803612903226</v>
      </c>
      <c r="BY27">
        <v>700.13793548387105</v>
      </c>
      <c r="BZ27">
        <v>21.712351612903198</v>
      </c>
      <c r="CA27">
        <v>500.07280645161302</v>
      </c>
      <c r="CB27">
        <v>102.50725806451599</v>
      </c>
      <c r="CC27">
        <v>9.9996019354838706E-2</v>
      </c>
      <c r="CD27">
        <v>28.005838709677398</v>
      </c>
      <c r="CE27">
        <v>29.260548387096801</v>
      </c>
      <c r="CF27">
        <v>999.9</v>
      </c>
      <c r="CG27">
        <v>0</v>
      </c>
      <c r="CH27">
        <v>0</v>
      </c>
      <c r="CI27">
        <v>10000.5519354839</v>
      </c>
      <c r="CJ27">
        <v>0</v>
      </c>
      <c r="CK27">
        <v>245.936096774194</v>
      </c>
      <c r="CL27">
        <v>1399.99580645161</v>
      </c>
      <c r="CM27">
        <v>0.89999345161290301</v>
      </c>
      <c r="CN27">
        <v>0.100006687096774</v>
      </c>
      <c r="CO27">
        <v>0</v>
      </c>
      <c r="CP27">
        <v>990.90093548387097</v>
      </c>
      <c r="CQ27">
        <v>4.9994800000000001</v>
      </c>
      <c r="CR27">
        <v>14233</v>
      </c>
      <c r="CS27">
        <v>11417.5193548387</v>
      </c>
      <c r="CT27">
        <v>49.912999999999997</v>
      </c>
      <c r="CU27">
        <v>51.381</v>
      </c>
      <c r="CV27">
        <v>50.941064516129003</v>
      </c>
      <c r="CW27">
        <v>51.026000000000003</v>
      </c>
      <c r="CX27">
        <v>51.626870967741901</v>
      </c>
      <c r="CY27">
        <v>1255.4874193548401</v>
      </c>
      <c r="CZ27">
        <v>139.50838709677399</v>
      </c>
      <c r="DA27">
        <v>0</v>
      </c>
      <c r="DB27">
        <v>143.40000009536701</v>
      </c>
      <c r="DC27">
        <v>0</v>
      </c>
      <c r="DD27">
        <v>990.91069230769199</v>
      </c>
      <c r="DE27">
        <v>1.9436581187973301</v>
      </c>
      <c r="DF27">
        <v>23.524786268523801</v>
      </c>
      <c r="DG27">
        <v>14233.3038461538</v>
      </c>
      <c r="DH27">
        <v>15</v>
      </c>
      <c r="DI27">
        <v>1607963218.0999999</v>
      </c>
      <c r="DJ27" t="s">
        <v>341</v>
      </c>
      <c r="DK27">
        <v>1607963074.0999999</v>
      </c>
      <c r="DL27">
        <v>1607963218.0999999</v>
      </c>
      <c r="DM27">
        <v>5</v>
      </c>
      <c r="DN27">
        <v>0.23300000000000001</v>
      </c>
      <c r="DO27">
        <v>4.0000000000000001E-3</v>
      </c>
      <c r="DP27">
        <v>5.7000000000000002E-2</v>
      </c>
      <c r="DQ27">
        <v>0.20300000000000001</v>
      </c>
      <c r="DR27">
        <v>530</v>
      </c>
      <c r="DS27">
        <v>19</v>
      </c>
      <c r="DT27">
        <v>7.0000000000000007E-2</v>
      </c>
      <c r="DU27">
        <v>0.03</v>
      </c>
      <c r="DV27">
        <v>20.182220238175798</v>
      </c>
      <c r="DW27">
        <v>-1.4381171807434801</v>
      </c>
      <c r="DX27">
        <v>0.117885912826804</v>
      </c>
      <c r="DY27">
        <v>0</v>
      </c>
      <c r="DZ27">
        <v>-25.7524032258065</v>
      </c>
      <c r="EA27">
        <v>2.02667419354845</v>
      </c>
      <c r="EB27">
        <v>0.15943697001934301</v>
      </c>
      <c r="EC27">
        <v>0</v>
      </c>
      <c r="ED27">
        <v>2.1696061290322599</v>
      </c>
      <c r="EE27">
        <v>-0.32499967741936397</v>
      </c>
      <c r="EF27">
        <v>2.7991504895341499E-2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-0.11600000000000001</v>
      </c>
      <c r="EN27">
        <v>0.33960000000000001</v>
      </c>
      <c r="EO27">
        <v>0.33490889584663203</v>
      </c>
      <c r="EP27">
        <v>-1.6043650578588901E-5</v>
      </c>
      <c r="EQ27">
        <v>-1.15305589960158E-6</v>
      </c>
      <c r="ER27">
        <v>3.6581349982770798E-10</v>
      </c>
      <c r="ES27">
        <v>-9.0990622175166694E-2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4.4000000000000004</v>
      </c>
      <c r="FB27">
        <v>2</v>
      </c>
      <c r="FC27">
        <v>2</v>
      </c>
      <c r="FD27">
        <v>509.233</v>
      </c>
      <c r="FE27">
        <v>486.25700000000001</v>
      </c>
      <c r="FF27">
        <v>23.308199999999999</v>
      </c>
      <c r="FG27">
        <v>34.714500000000001</v>
      </c>
      <c r="FH27">
        <v>30.000699999999998</v>
      </c>
      <c r="FI27">
        <v>34.668999999999997</v>
      </c>
      <c r="FJ27">
        <v>34.697800000000001</v>
      </c>
      <c r="FK27">
        <v>30.536000000000001</v>
      </c>
      <c r="FL27">
        <v>29.4419</v>
      </c>
      <c r="FM27">
        <v>34.425400000000003</v>
      </c>
      <c r="FN27">
        <v>23.305599999999998</v>
      </c>
      <c r="FO27">
        <v>725.60299999999995</v>
      </c>
      <c r="FP27">
        <v>20.0428</v>
      </c>
      <c r="FQ27">
        <v>97.439099999999996</v>
      </c>
      <c r="FR27">
        <v>102.102</v>
      </c>
    </row>
    <row r="28" spans="1:174" x14ac:dyDescent="0.25">
      <c r="A28">
        <v>12</v>
      </c>
      <c r="B28">
        <v>1607963435.5999999</v>
      </c>
      <c r="C28">
        <v>1283.5999999046301</v>
      </c>
      <c r="D28" t="s">
        <v>346</v>
      </c>
      <c r="E28" t="s">
        <v>347</v>
      </c>
      <c r="F28" t="s">
        <v>291</v>
      </c>
      <c r="G28" t="s">
        <v>292</v>
      </c>
      <c r="H28">
        <v>1607963427.5999999</v>
      </c>
      <c r="I28">
        <f t="shared" si="0"/>
        <v>1.6092170769704095E-3</v>
      </c>
      <c r="J28">
        <f t="shared" si="1"/>
        <v>1.6092170769704095</v>
      </c>
      <c r="K28">
        <f t="shared" si="2"/>
        <v>21.46592344847727</v>
      </c>
      <c r="L28">
        <f t="shared" si="3"/>
        <v>799.39780645161295</v>
      </c>
      <c r="M28">
        <f t="shared" si="4"/>
        <v>393.25712644654584</v>
      </c>
      <c r="N28">
        <f t="shared" si="5"/>
        <v>40.352645208852309</v>
      </c>
      <c r="O28">
        <f t="shared" si="6"/>
        <v>82.027289259719041</v>
      </c>
      <c r="P28">
        <f t="shared" si="7"/>
        <v>8.961130871119169E-2</v>
      </c>
      <c r="Q28">
        <f t="shared" si="8"/>
        <v>2.9727537120500318</v>
      </c>
      <c r="R28">
        <f t="shared" si="9"/>
        <v>8.813724476424474E-2</v>
      </c>
      <c r="S28">
        <f t="shared" si="10"/>
        <v>5.5216196985423474E-2</v>
      </c>
      <c r="T28">
        <f t="shared" si="11"/>
        <v>231.29154199818706</v>
      </c>
      <c r="U28">
        <f t="shared" si="12"/>
        <v>28.902972003130902</v>
      </c>
      <c r="V28">
        <f t="shared" si="13"/>
        <v>29.313267741935501</v>
      </c>
      <c r="W28">
        <f t="shared" si="14"/>
        <v>4.0952557714595521</v>
      </c>
      <c r="X28">
        <f t="shared" si="15"/>
        <v>60.182678534264355</v>
      </c>
      <c r="Y28">
        <f t="shared" si="16"/>
        <v>2.2799689513117807</v>
      </c>
      <c r="Z28">
        <f t="shared" si="17"/>
        <v>3.7884138872511381</v>
      </c>
      <c r="AA28">
        <f t="shared" si="18"/>
        <v>1.8152868201477714</v>
      </c>
      <c r="AB28">
        <f t="shared" si="19"/>
        <v>-70.966473094395056</v>
      </c>
      <c r="AC28">
        <f t="shared" si="20"/>
        <v>-215.13221270893612</v>
      </c>
      <c r="AD28">
        <f t="shared" si="21"/>
        <v>-15.875804377496836</v>
      </c>
      <c r="AE28">
        <f t="shared" si="22"/>
        <v>-70.682948182640956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54016.335283291897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348</v>
      </c>
      <c r="AR28">
        <v>15349.6</v>
      </c>
      <c r="AS28">
        <v>1018.4711538461499</v>
      </c>
      <c r="AT28">
        <v>1282.93</v>
      </c>
      <c r="AU28">
        <f t="shared" si="27"/>
        <v>0.20613661396479166</v>
      </c>
      <c r="AV28">
        <v>0.5</v>
      </c>
      <c r="AW28">
        <f t="shared" si="28"/>
        <v>1180.185547381343</v>
      </c>
      <c r="AX28">
        <f t="shared" si="29"/>
        <v>21.46592344847727</v>
      </c>
      <c r="AY28">
        <f t="shared" si="30"/>
        <v>121.63972629368712</v>
      </c>
      <c r="AZ28">
        <f t="shared" si="31"/>
        <v>1.8678140040949608E-2</v>
      </c>
      <c r="BA28">
        <f t="shared" si="32"/>
        <v>1.5426796473696927</v>
      </c>
      <c r="BB28" t="s">
        <v>349</v>
      </c>
      <c r="BC28">
        <v>1018.4711538461499</v>
      </c>
      <c r="BD28">
        <v>681.99</v>
      </c>
      <c r="BE28">
        <f t="shared" si="33"/>
        <v>0.46841215031217609</v>
      </c>
      <c r="BF28">
        <f t="shared" si="34"/>
        <v>0.44007529229848252</v>
      </c>
      <c r="BG28">
        <f t="shared" si="35"/>
        <v>0.76708564429922976</v>
      </c>
      <c r="BH28">
        <f t="shared" si="36"/>
        <v>0.46604531177773428</v>
      </c>
      <c r="BI28">
        <f t="shared" si="37"/>
        <v>0.7771725472001314</v>
      </c>
      <c r="BJ28">
        <f t="shared" si="38"/>
        <v>0.29468379881083917</v>
      </c>
      <c r="BK28">
        <f t="shared" si="39"/>
        <v>0.70531620118916083</v>
      </c>
      <c r="BL28">
        <f t="shared" si="40"/>
        <v>1400.0003225806499</v>
      </c>
      <c r="BM28">
        <f t="shared" si="41"/>
        <v>1180.185547381343</v>
      </c>
      <c r="BN28">
        <f t="shared" si="42"/>
        <v>0.8429894824637485</v>
      </c>
      <c r="BO28">
        <f t="shared" si="43"/>
        <v>0.195978964927497</v>
      </c>
      <c r="BP28">
        <v>6</v>
      </c>
      <c r="BQ28">
        <v>0.5</v>
      </c>
      <c r="BR28" t="s">
        <v>296</v>
      </c>
      <c r="BS28">
        <v>2</v>
      </c>
      <c r="BT28">
        <v>1607963427.5999999</v>
      </c>
      <c r="BU28">
        <v>799.39780645161295</v>
      </c>
      <c r="BV28">
        <v>826.69609677419396</v>
      </c>
      <c r="BW28">
        <v>22.219461290322599</v>
      </c>
      <c r="BX28">
        <v>20.331619354838701</v>
      </c>
      <c r="BY28">
        <v>799.62596774193503</v>
      </c>
      <c r="BZ28">
        <v>21.8746677419355</v>
      </c>
      <c r="CA28">
        <v>500.08248387096802</v>
      </c>
      <c r="CB28">
        <v>102.51135483871001</v>
      </c>
      <c r="CC28">
        <v>9.9996603225806405E-2</v>
      </c>
      <c r="CD28">
        <v>27.970932258064501</v>
      </c>
      <c r="CE28">
        <v>29.313267741935501</v>
      </c>
      <c r="CF28">
        <v>999.9</v>
      </c>
      <c r="CG28">
        <v>0</v>
      </c>
      <c r="CH28">
        <v>0</v>
      </c>
      <c r="CI28">
        <v>9997.3170967741898</v>
      </c>
      <c r="CJ28">
        <v>0</v>
      </c>
      <c r="CK28">
        <v>241.062096774194</v>
      </c>
      <c r="CL28">
        <v>1400.0003225806499</v>
      </c>
      <c r="CM28">
        <v>0.89999335483871001</v>
      </c>
      <c r="CN28">
        <v>0.100006716129032</v>
      </c>
      <c r="CO28">
        <v>0</v>
      </c>
      <c r="CP28">
        <v>1018.45258064516</v>
      </c>
      <c r="CQ28">
        <v>4.9994800000000001</v>
      </c>
      <c r="CR28">
        <v>14596.874193548399</v>
      </c>
      <c r="CS28">
        <v>11417.5516129032</v>
      </c>
      <c r="CT28">
        <v>50.058129032258101</v>
      </c>
      <c r="CU28">
        <v>51.566064516129003</v>
      </c>
      <c r="CV28">
        <v>51.078258064516099</v>
      </c>
      <c r="CW28">
        <v>51.195129032258002</v>
      </c>
      <c r="CX28">
        <v>51.766064516128999</v>
      </c>
      <c r="CY28">
        <v>1255.4929032258101</v>
      </c>
      <c r="CZ28">
        <v>139.50935483871001</v>
      </c>
      <c r="DA28">
        <v>0</v>
      </c>
      <c r="DB28">
        <v>96</v>
      </c>
      <c r="DC28">
        <v>0</v>
      </c>
      <c r="DD28">
        <v>1018.4711538461499</v>
      </c>
      <c r="DE28">
        <v>1.1282057595302101E-2</v>
      </c>
      <c r="DF28">
        <v>-359.24444425209998</v>
      </c>
      <c r="DG28">
        <v>14592.35</v>
      </c>
      <c r="DH28">
        <v>15</v>
      </c>
      <c r="DI28">
        <v>1607963218.0999999</v>
      </c>
      <c r="DJ28" t="s">
        <v>341</v>
      </c>
      <c r="DK28">
        <v>1607963074.0999999</v>
      </c>
      <c r="DL28">
        <v>1607963218.0999999</v>
      </c>
      <c r="DM28">
        <v>5</v>
      </c>
      <c r="DN28">
        <v>0.23300000000000001</v>
      </c>
      <c r="DO28">
        <v>4.0000000000000001E-3</v>
      </c>
      <c r="DP28">
        <v>5.7000000000000002E-2</v>
      </c>
      <c r="DQ28">
        <v>0.20300000000000001</v>
      </c>
      <c r="DR28">
        <v>530</v>
      </c>
      <c r="DS28">
        <v>19</v>
      </c>
      <c r="DT28">
        <v>7.0000000000000007E-2</v>
      </c>
      <c r="DU28">
        <v>0.03</v>
      </c>
      <c r="DV28">
        <v>21.470978444950799</v>
      </c>
      <c r="DW28">
        <v>-6.0539806410742497E-2</v>
      </c>
      <c r="DX28">
        <v>2.8782100755971301E-2</v>
      </c>
      <c r="DY28">
        <v>1</v>
      </c>
      <c r="DZ28">
        <v>-27.3018161290323</v>
      </c>
      <c r="EA28">
        <v>0.19248870967750301</v>
      </c>
      <c r="EB28">
        <v>4.8147703504503002E-2</v>
      </c>
      <c r="EC28">
        <v>1</v>
      </c>
      <c r="ED28">
        <v>1.88789064516129</v>
      </c>
      <c r="EE28">
        <v>-0.12678</v>
      </c>
      <c r="EF28">
        <v>2.8095261560704701E-2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-0.22900000000000001</v>
      </c>
      <c r="EN28">
        <v>0.34670000000000001</v>
      </c>
      <c r="EO28">
        <v>0.33490889584663203</v>
      </c>
      <c r="EP28">
        <v>-1.6043650578588901E-5</v>
      </c>
      <c r="EQ28">
        <v>-1.15305589960158E-6</v>
      </c>
      <c r="ER28">
        <v>3.6581349982770798E-10</v>
      </c>
      <c r="ES28">
        <v>-9.0990622175166694E-2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3.6</v>
      </c>
      <c r="FC28">
        <v>2</v>
      </c>
      <c r="FD28">
        <v>509.19299999999998</v>
      </c>
      <c r="FE28">
        <v>485.44600000000003</v>
      </c>
      <c r="FF28">
        <v>23.284300000000002</v>
      </c>
      <c r="FG28">
        <v>34.828000000000003</v>
      </c>
      <c r="FH28">
        <v>30.000299999999999</v>
      </c>
      <c r="FI28">
        <v>34.767400000000002</v>
      </c>
      <c r="FJ28">
        <v>34.793799999999997</v>
      </c>
      <c r="FK28">
        <v>33.969799999999999</v>
      </c>
      <c r="FL28">
        <v>27.4346</v>
      </c>
      <c r="FM28">
        <v>32.1676</v>
      </c>
      <c r="FN28">
        <v>23.304099999999998</v>
      </c>
      <c r="FO28">
        <v>826.774</v>
      </c>
      <c r="FP28">
        <v>20.421600000000002</v>
      </c>
      <c r="FQ28">
        <v>97.421599999999998</v>
      </c>
      <c r="FR28">
        <v>102.07599999999999</v>
      </c>
    </row>
    <row r="29" spans="1:174" x14ac:dyDescent="0.25">
      <c r="A29">
        <v>13</v>
      </c>
      <c r="B29">
        <v>1607963556.0999999</v>
      </c>
      <c r="C29">
        <v>1404.0999999046301</v>
      </c>
      <c r="D29" t="s">
        <v>350</v>
      </c>
      <c r="E29" t="s">
        <v>351</v>
      </c>
      <c r="F29" t="s">
        <v>291</v>
      </c>
      <c r="G29" t="s">
        <v>292</v>
      </c>
      <c r="H29">
        <v>1607963548.0999999</v>
      </c>
      <c r="I29">
        <f t="shared" si="0"/>
        <v>1.4213553620425587E-3</v>
      </c>
      <c r="J29">
        <f t="shared" si="1"/>
        <v>1.4213553620425587</v>
      </c>
      <c r="K29">
        <f t="shared" si="2"/>
        <v>22.051351935297117</v>
      </c>
      <c r="L29">
        <f t="shared" si="3"/>
        <v>899.93503225806398</v>
      </c>
      <c r="M29">
        <f t="shared" si="4"/>
        <v>429.52685923929965</v>
      </c>
      <c r="N29">
        <f t="shared" si="5"/>
        <v>44.075007522851237</v>
      </c>
      <c r="O29">
        <f t="shared" si="6"/>
        <v>92.344966242852394</v>
      </c>
      <c r="P29">
        <f t="shared" si="7"/>
        <v>7.9207494914102519E-2</v>
      </c>
      <c r="Q29">
        <f t="shared" si="8"/>
        <v>2.9721222428899856</v>
      </c>
      <c r="R29">
        <f t="shared" si="9"/>
        <v>7.8053220012603383E-2</v>
      </c>
      <c r="S29">
        <f t="shared" si="10"/>
        <v>4.8885568211493043E-2</v>
      </c>
      <c r="T29">
        <f t="shared" si="11"/>
        <v>231.29631340430177</v>
      </c>
      <c r="U29">
        <f t="shared" si="12"/>
        <v>28.983818556052057</v>
      </c>
      <c r="V29">
        <f t="shared" si="13"/>
        <v>29.3207290322581</v>
      </c>
      <c r="W29">
        <f t="shared" si="14"/>
        <v>4.0970201381645959</v>
      </c>
      <c r="X29">
        <f t="shared" si="15"/>
        <v>60.242280430490766</v>
      </c>
      <c r="Y29">
        <f t="shared" si="16"/>
        <v>2.2865532743716157</v>
      </c>
      <c r="Z29">
        <f t="shared" si="17"/>
        <v>3.7955954821629052</v>
      </c>
      <c r="AA29">
        <f t="shared" si="18"/>
        <v>1.8104668637929802</v>
      </c>
      <c r="AB29">
        <f t="shared" si="19"/>
        <v>-62.681771466076839</v>
      </c>
      <c r="AC29">
        <f t="shared" si="20"/>
        <v>-211.07707002997682</v>
      </c>
      <c r="AD29">
        <f t="shared" si="21"/>
        <v>-15.582954374059554</v>
      </c>
      <c r="AE29">
        <f t="shared" si="22"/>
        <v>-58.04548246581146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53992.032054309937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352</v>
      </c>
      <c r="AR29">
        <v>15349.2</v>
      </c>
      <c r="AS29">
        <v>1032.7546153846199</v>
      </c>
      <c r="AT29">
        <v>1306.23</v>
      </c>
      <c r="AU29">
        <f t="shared" si="27"/>
        <v>0.2093623516650055</v>
      </c>
      <c r="AV29">
        <v>0.5</v>
      </c>
      <c r="AW29">
        <f t="shared" si="28"/>
        <v>1180.2100080061393</v>
      </c>
      <c r="AX29">
        <f t="shared" si="29"/>
        <v>22.051351935297117</v>
      </c>
      <c r="AY29">
        <f t="shared" si="30"/>
        <v>123.54577136737015</v>
      </c>
      <c r="AZ29">
        <f t="shared" si="31"/>
        <v>1.9173790479325971E-2</v>
      </c>
      <c r="BA29">
        <f t="shared" si="32"/>
        <v>1.4973243609471532</v>
      </c>
      <c r="BB29" t="s">
        <v>353</v>
      </c>
      <c r="BC29">
        <v>1032.7546153846199</v>
      </c>
      <c r="BD29">
        <v>683.17</v>
      </c>
      <c r="BE29">
        <f t="shared" si="33"/>
        <v>0.47699103526943953</v>
      </c>
      <c r="BF29">
        <f t="shared" si="34"/>
        <v>0.43892303247741804</v>
      </c>
      <c r="BG29">
        <f t="shared" si="35"/>
        <v>0.75840180541391522</v>
      </c>
      <c r="BH29">
        <f t="shared" si="36"/>
        <v>0.46292672065251012</v>
      </c>
      <c r="BI29">
        <f t="shared" si="37"/>
        <v>0.76802310408073016</v>
      </c>
      <c r="BJ29">
        <f t="shared" si="38"/>
        <v>0.29034878530746022</v>
      </c>
      <c r="BK29">
        <f t="shared" si="39"/>
        <v>0.70965121469253978</v>
      </c>
      <c r="BL29">
        <f t="shared" si="40"/>
        <v>1400.0293548387101</v>
      </c>
      <c r="BM29">
        <f t="shared" si="41"/>
        <v>1180.2100080061393</v>
      </c>
      <c r="BN29">
        <f t="shared" si="42"/>
        <v>0.84298947299008953</v>
      </c>
      <c r="BO29">
        <f t="shared" si="43"/>
        <v>0.19597894598017898</v>
      </c>
      <c r="BP29">
        <v>6</v>
      </c>
      <c r="BQ29">
        <v>0.5</v>
      </c>
      <c r="BR29" t="s">
        <v>296</v>
      </c>
      <c r="BS29">
        <v>2</v>
      </c>
      <c r="BT29">
        <v>1607963548.0999999</v>
      </c>
      <c r="BU29">
        <v>899.93503225806398</v>
      </c>
      <c r="BV29">
        <v>927.92667741935497</v>
      </c>
      <c r="BW29">
        <v>22.283287096774199</v>
      </c>
      <c r="BX29">
        <v>20.615961290322598</v>
      </c>
      <c r="BY29">
        <v>900.28232258064497</v>
      </c>
      <c r="BZ29">
        <v>21.9357774193548</v>
      </c>
      <c r="CA29">
        <v>500.08806451612901</v>
      </c>
      <c r="CB29">
        <v>102.512967741935</v>
      </c>
      <c r="CC29">
        <v>9.99575612903226E-2</v>
      </c>
      <c r="CD29">
        <v>28.003416129032299</v>
      </c>
      <c r="CE29">
        <v>29.3207290322581</v>
      </c>
      <c r="CF29">
        <v>999.9</v>
      </c>
      <c r="CG29">
        <v>0</v>
      </c>
      <c r="CH29">
        <v>0</v>
      </c>
      <c r="CI29">
        <v>9993.58838709677</v>
      </c>
      <c r="CJ29">
        <v>0</v>
      </c>
      <c r="CK29">
        <v>244.98083870967699</v>
      </c>
      <c r="CL29">
        <v>1400.0293548387101</v>
      </c>
      <c r="CM29">
        <v>0.89999474193548401</v>
      </c>
      <c r="CN29">
        <v>0.100005306451613</v>
      </c>
      <c r="CO29">
        <v>0</v>
      </c>
      <c r="CP29">
        <v>1032.80096774194</v>
      </c>
      <c r="CQ29">
        <v>4.9994800000000001</v>
      </c>
      <c r="CR29">
        <v>14824.177419354801</v>
      </c>
      <c r="CS29">
        <v>11417.8064516129</v>
      </c>
      <c r="CT29">
        <v>50.171129032258101</v>
      </c>
      <c r="CU29">
        <v>51.787999999999997</v>
      </c>
      <c r="CV29">
        <v>51.227645161290297</v>
      </c>
      <c r="CW29">
        <v>51.405000000000001</v>
      </c>
      <c r="CX29">
        <v>51.892935483871</v>
      </c>
      <c r="CY29">
        <v>1255.51774193548</v>
      </c>
      <c r="CZ29">
        <v>139.51161290322599</v>
      </c>
      <c r="DA29">
        <v>0</v>
      </c>
      <c r="DB29">
        <v>120</v>
      </c>
      <c r="DC29">
        <v>0</v>
      </c>
      <c r="DD29">
        <v>1032.7546153846199</v>
      </c>
      <c r="DE29">
        <v>-5.1514529952648598</v>
      </c>
      <c r="DF29">
        <v>-76.078632409950302</v>
      </c>
      <c r="DG29">
        <v>14823.373076923101</v>
      </c>
      <c r="DH29">
        <v>15</v>
      </c>
      <c r="DI29">
        <v>1607963218.0999999</v>
      </c>
      <c r="DJ29" t="s">
        <v>341</v>
      </c>
      <c r="DK29">
        <v>1607963074.0999999</v>
      </c>
      <c r="DL29">
        <v>1607963218.0999999</v>
      </c>
      <c r="DM29">
        <v>5</v>
      </c>
      <c r="DN29">
        <v>0.23300000000000001</v>
      </c>
      <c r="DO29">
        <v>4.0000000000000001E-3</v>
      </c>
      <c r="DP29">
        <v>5.7000000000000002E-2</v>
      </c>
      <c r="DQ29">
        <v>0.20300000000000001</v>
      </c>
      <c r="DR29">
        <v>530</v>
      </c>
      <c r="DS29">
        <v>19</v>
      </c>
      <c r="DT29">
        <v>7.0000000000000007E-2</v>
      </c>
      <c r="DU29">
        <v>0.03</v>
      </c>
      <c r="DV29">
        <v>22.058495385987499</v>
      </c>
      <c r="DW29">
        <v>-1.3868193537450899</v>
      </c>
      <c r="DX29">
        <v>0.110649586657493</v>
      </c>
      <c r="DY29">
        <v>0</v>
      </c>
      <c r="DZ29">
        <v>-27.991625806451601</v>
      </c>
      <c r="EA29">
        <v>1.9785919354839101</v>
      </c>
      <c r="EB29">
        <v>0.15436739578814601</v>
      </c>
      <c r="EC29">
        <v>0</v>
      </c>
      <c r="ED29">
        <v>1.6673209677419401</v>
      </c>
      <c r="EE29">
        <v>-0.29924322580645601</v>
      </c>
      <c r="EF29">
        <v>2.8244537051561401E-2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-0.34699999999999998</v>
      </c>
      <c r="EN29">
        <v>0.3483</v>
      </c>
      <c r="EO29">
        <v>0.33490889584663203</v>
      </c>
      <c r="EP29">
        <v>-1.6043650578588901E-5</v>
      </c>
      <c r="EQ29">
        <v>-1.15305589960158E-6</v>
      </c>
      <c r="ER29">
        <v>3.6581349982770798E-10</v>
      </c>
      <c r="ES29">
        <v>-9.0990622175166694E-2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5.6</v>
      </c>
      <c r="FC29">
        <v>2</v>
      </c>
      <c r="FD29">
        <v>509.42200000000003</v>
      </c>
      <c r="FE29">
        <v>485.12299999999999</v>
      </c>
      <c r="FF29">
        <v>23.251999999999999</v>
      </c>
      <c r="FG29">
        <v>34.960900000000002</v>
      </c>
      <c r="FH29">
        <v>30.0002</v>
      </c>
      <c r="FI29">
        <v>34.8932</v>
      </c>
      <c r="FJ29">
        <v>34.918700000000001</v>
      </c>
      <c r="FK29">
        <v>37.339500000000001</v>
      </c>
      <c r="FL29">
        <v>24.950800000000001</v>
      </c>
      <c r="FM29">
        <v>29.9315</v>
      </c>
      <c r="FN29">
        <v>23.260200000000001</v>
      </c>
      <c r="FO29">
        <v>927.66200000000003</v>
      </c>
      <c r="FP29">
        <v>20.733599999999999</v>
      </c>
      <c r="FQ29">
        <v>97.399699999999996</v>
      </c>
      <c r="FR29">
        <v>102.045</v>
      </c>
    </row>
    <row r="30" spans="1:174" x14ac:dyDescent="0.25">
      <c r="A30">
        <v>14</v>
      </c>
      <c r="B30">
        <v>1607963676.5999999</v>
      </c>
      <c r="C30">
        <v>1524.5999999046301</v>
      </c>
      <c r="D30" t="s">
        <v>354</v>
      </c>
      <c r="E30" t="s">
        <v>355</v>
      </c>
      <c r="F30" t="s">
        <v>291</v>
      </c>
      <c r="G30" t="s">
        <v>292</v>
      </c>
      <c r="H30">
        <v>1607963668.5999999</v>
      </c>
      <c r="I30">
        <f t="shared" si="0"/>
        <v>1.2893620932552233E-3</v>
      </c>
      <c r="J30">
        <f t="shared" si="1"/>
        <v>1.2893620932552232</v>
      </c>
      <c r="K30">
        <f t="shared" si="2"/>
        <v>24.00360964597413</v>
      </c>
      <c r="L30">
        <f t="shared" si="3"/>
        <v>1199.63838709677</v>
      </c>
      <c r="M30">
        <f t="shared" si="4"/>
        <v>636.03408050274538</v>
      </c>
      <c r="N30">
        <f t="shared" si="5"/>
        <v>65.26890303809769</v>
      </c>
      <c r="O30">
        <f t="shared" si="6"/>
        <v>123.10516679594971</v>
      </c>
      <c r="P30">
        <f t="shared" si="7"/>
        <v>7.2329194882165021E-2</v>
      </c>
      <c r="Q30">
        <f t="shared" si="8"/>
        <v>2.9740427662644553</v>
      </c>
      <c r="R30">
        <f t="shared" si="9"/>
        <v>7.1365985885681826E-2</v>
      </c>
      <c r="S30">
        <f t="shared" si="10"/>
        <v>4.4689212979691438E-2</v>
      </c>
      <c r="T30">
        <f t="shared" si="11"/>
        <v>231.29421059565118</v>
      </c>
      <c r="U30">
        <f t="shared" si="12"/>
        <v>29.009994759344181</v>
      </c>
      <c r="V30">
        <f t="shared" si="13"/>
        <v>29.332935483871001</v>
      </c>
      <c r="W30">
        <f t="shared" si="14"/>
        <v>4.0999080191704005</v>
      </c>
      <c r="X30">
        <f t="shared" si="15"/>
        <v>60.720463700211027</v>
      </c>
      <c r="Y30">
        <f t="shared" si="16"/>
        <v>2.3037559424114176</v>
      </c>
      <c r="Z30">
        <f t="shared" si="17"/>
        <v>3.7940354898894015</v>
      </c>
      <c r="AA30">
        <f t="shared" si="18"/>
        <v>1.7961520767589829</v>
      </c>
      <c r="AB30">
        <f t="shared" si="19"/>
        <v>-56.860868312555347</v>
      </c>
      <c r="AC30">
        <f t="shared" si="20"/>
        <v>-214.30123609225529</v>
      </c>
      <c r="AD30">
        <f t="shared" si="21"/>
        <v>-15.81117223126067</v>
      </c>
      <c r="AE30">
        <f t="shared" si="22"/>
        <v>-55.679066040420139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54049.719887640749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356</v>
      </c>
      <c r="AR30">
        <v>15352</v>
      </c>
      <c r="AS30">
        <v>1022.05192307692</v>
      </c>
      <c r="AT30">
        <v>1282.5899999999999</v>
      </c>
      <c r="AU30">
        <f t="shared" si="27"/>
        <v>0.20313434294909505</v>
      </c>
      <c r="AV30">
        <v>0.5</v>
      </c>
      <c r="AW30">
        <f t="shared" si="28"/>
        <v>1180.1991460842271</v>
      </c>
      <c r="AX30">
        <f t="shared" si="29"/>
        <v>24.00360964597413</v>
      </c>
      <c r="AY30">
        <f t="shared" si="30"/>
        <v>119.86948904445126</v>
      </c>
      <c r="AZ30">
        <f t="shared" si="31"/>
        <v>2.0828143459812383E-2</v>
      </c>
      <c r="BA30">
        <f t="shared" si="32"/>
        <v>1.543353682782495</v>
      </c>
      <c r="BB30" t="s">
        <v>357</v>
      </c>
      <c r="BC30">
        <v>1022.05192307692</v>
      </c>
      <c r="BD30">
        <v>672.26</v>
      </c>
      <c r="BE30">
        <f t="shared" si="33"/>
        <v>0.4758574447017363</v>
      </c>
      <c r="BF30">
        <f t="shared" si="34"/>
        <v>0.42688066607094505</v>
      </c>
      <c r="BG30">
        <f t="shared" si="35"/>
        <v>0.76433497308693277</v>
      </c>
      <c r="BH30">
        <f t="shared" si="36"/>
        <v>0.45941116071005211</v>
      </c>
      <c r="BI30">
        <f t="shared" si="37"/>
        <v>0.77730605838728151</v>
      </c>
      <c r="BJ30">
        <f t="shared" si="38"/>
        <v>0.28078299163990289</v>
      </c>
      <c r="BK30">
        <f t="shared" si="39"/>
        <v>0.71921700836009705</v>
      </c>
      <c r="BL30">
        <f t="shared" si="40"/>
        <v>1400.0164516129</v>
      </c>
      <c r="BM30">
        <f t="shared" si="41"/>
        <v>1180.1991460842271</v>
      </c>
      <c r="BN30">
        <f t="shared" si="42"/>
        <v>0.84298948396254147</v>
      </c>
      <c r="BO30">
        <f t="shared" si="43"/>
        <v>0.19597896792508307</v>
      </c>
      <c r="BP30">
        <v>6</v>
      </c>
      <c r="BQ30">
        <v>0.5</v>
      </c>
      <c r="BR30" t="s">
        <v>296</v>
      </c>
      <c r="BS30">
        <v>2</v>
      </c>
      <c r="BT30">
        <v>1607963668.5999999</v>
      </c>
      <c r="BU30">
        <v>1199.63838709677</v>
      </c>
      <c r="BV30">
        <v>1230.29322580645</v>
      </c>
      <c r="BW30">
        <v>22.4497</v>
      </c>
      <c r="BX30">
        <v>20.937477419354799</v>
      </c>
      <c r="BY30">
        <v>1200.30838709677</v>
      </c>
      <c r="BZ30">
        <v>22.095083870967699</v>
      </c>
      <c r="CA30">
        <v>500.091580645161</v>
      </c>
      <c r="CB30">
        <v>102.518612903226</v>
      </c>
      <c r="CC30">
        <v>9.9949590322580606E-2</v>
      </c>
      <c r="CD30">
        <v>27.996364516128999</v>
      </c>
      <c r="CE30">
        <v>29.332935483871001</v>
      </c>
      <c r="CF30">
        <v>999.9</v>
      </c>
      <c r="CG30">
        <v>0</v>
      </c>
      <c r="CH30">
        <v>0</v>
      </c>
      <c r="CI30">
        <v>10003.9022580645</v>
      </c>
      <c r="CJ30">
        <v>0</v>
      </c>
      <c r="CK30">
        <v>245.75680645161299</v>
      </c>
      <c r="CL30">
        <v>1400.0164516129</v>
      </c>
      <c r="CM30">
        <v>0.89999367741935499</v>
      </c>
      <c r="CN30">
        <v>0.100006406451613</v>
      </c>
      <c r="CO30">
        <v>0</v>
      </c>
      <c r="CP30">
        <v>1022.22451612903</v>
      </c>
      <c r="CQ30">
        <v>4.9994800000000001</v>
      </c>
      <c r="CR30">
        <v>14660.3838709677</v>
      </c>
      <c r="CS30">
        <v>11417.6903225806</v>
      </c>
      <c r="CT30">
        <v>49.669129032258098</v>
      </c>
      <c r="CU30">
        <v>51.274000000000001</v>
      </c>
      <c r="CV30">
        <v>50.693258064516101</v>
      </c>
      <c r="CW30">
        <v>50.542096774193503</v>
      </c>
      <c r="CX30">
        <v>51.435258064516098</v>
      </c>
      <c r="CY30">
        <v>1255.50677419355</v>
      </c>
      <c r="CZ30">
        <v>139.51096774193601</v>
      </c>
      <c r="DA30">
        <v>0</v>
      </c>
      <c r="DB30">
        <v>119.700000047684</v>
      </c>
      <c r="DC30">
        <v>0</v>
      </c>
      <c r="DD30">
        <v>1022.05192307692</v>
      </c>
      <c r="DE30">
        <v>-29.4560683976724</v>
      </c>
      <c r="DF30">
        <v>-416.93333362692698</v>
      </c>
      <c r="DG30">
        <v>14657.896153846201</v>
      </c>
      <c r="DH30">
        <v>15</v>
      </c>
      <c r="DI30">
        <v>1607963713.0999999</v>
      </c>
      <c r="DJ30" t="s">
        <v>358</v>
      </c>
      <c r="DK30">
        <v>1607963713.0999999</v>
      </c>
      <c r="DL30">
        <v>1607963218.0999999</v>
      </c>
      <c r="DM30">
        <v>6</v>
      </c>
      <c r="DN30">
        <v>0.104</v>
      </c>
      <c r="DO30">
        <v>4.0000000000000001E-3</v>
      </c>
      <c r="DP30">
        <v>-0.67</v>
      </c>
      <c r="DQ30">
        <v>0.20300000000000001</v>
      </c>
      <c r="DR30">
        <v>1251</v>
      </c>
      <c r="DS30">
        <v>19</v>
      </c>
      <c r="DT30">
        <v>0.08</v>
      </c>
      <c r="DU30">
        <v>0.03</v>
      </c>
      <c r="DV30">
        <v>24.0514027497847</v>
      </c>
      <c r="DW30">
        <v>-1.01422699540058</v>
      </c>
      <c r="DX30">
        <v>9.1931956032290305E-2</v>
      </c>
      <c r="DY30">
        <v>0</v>
      </c>
      <c r="DZ30">
        <v>-30.705993548387099</v>
      </c>
      <c r="EA30">
        <v>1.03188387096781</v>
      </c>
      <c r="EB30">
        <v>9.9615946176153505E-2</v>
      </c>
      <c r="EC30">
        <v>0</v>
      </c>
      <c r="ED30">
        <v>1.51257741935484</v>
      </c>
      <c r="EE30">
        <v>-5.9632258064550303E-3</v>
      </c>
      <c r="EF30">
        <v>1.38859369490565E-2</v>
      </c>
      <c r="EG30">
        <v>1</v>
      </c>
      <c r="EH30">
        <v>1</v>
      </c>
      <c r="EI30">
        <v>3</v>
      </c>
      <c r="EJ30" t="s">
        <v>315</v>
      </c>
      <c r="EK30">
        <v>100</v>
      </c>
      <c r="EL30">
        <v>100</v>
      </c>
      <c r="EM30">
        <v>-0.67</v>
      </c>
      <c r="EN30">
        <v>0.35389999999999999</v>
      </c>
      <c r="EO30">
        <v>0.33490889584663203</v>
      </c>
      <c r="EP30">
        <v>-1.6043650578588901E-5</v>
      </c>
      <c r="EQ30">
        <v>-1.15305589960158E-6</v>
      </c>
      <c r="ER30">
        <v>3.6581349982770798E-10</v>
      </c>
      <c r="ES30">
        <v>-9.0990622175166694E-2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</v>
      </c>
      <c r="FB30">
        <v>7.6</v>
      </c>
      <c r="FC30">
        <v>2</v>
      </c>
      <c r="FD30">
        <v>509.60599999999999</v>
      </c>
      <c r="FE30">
        <v>485.13499999999999</v>
      </c>
      <c r="FF30">
        <v>23.241599999999998</v>
      </c>
      <c r="FG30">
        <v>35.090899999999998</v>
      </c>
      <c r="FH30">
        <v>30.000599999999999</v>
      </c>
      <c r="FI30">
        <v>35.020299999999999</v>
      </c>
      <c r="FJ30">
        <v>35.0458</v>
      </c>
      <c r="FK30">
        <v>47.037599999999998</v>
      </c>
      <c r="FL30">
        <v>22.666899999999998</v>
      </c>
      <c r="FM30">
        <v>28.043099999999999</v>
      </c>
      <c r="FN30">
        <v>23.24</v>
      </c>
      <c r="FO30">
        <v>1230.5</v>
      </c>
      <c r="FP30">
        <v>20.975300000000001</v>
      </c>
      <c r="FQ30">
        <v>97.382000000000005</v>
      </c>
      <c r="FR30">
        <v>102.017</v>
      </c>
    </row>
    <row r="31" spans="1:174" x14ac:dyDescent="0.25">
      <c r="A31">
        <v>15</v>
      </c>
      <c r="B31">
        <v>1607963834.0999999</v>
      </c>
      <c r="C31">
        <v>1682.0999999046301</v>
      </c>
      <c r="D31" t="s">
        <v>359</v>
      </c>
      <c r="E31" t="s">
        <v>360</v>
      </c>
      <c r="F31" t="s">
        <v>291</v>
      </c>
      <c r="G31" t="s">
        <v>292</v>
      </c>
      <c r="H31">
        <v>1607963826.0999999</v>
      </c>
      <c r="I31">
        <f t="shared" si="0"/>
        <v>5.2150962451505438E-3</v>
      </c>
      <c r="J31">
        <f t="shared" si="1"/>
        <v>5.2150962451505434</v>
      </c>
      <c r="K31">
        <f t="shared" si="2"/>
        <v>21.888232175402528</v>
      </c>
      <c r="L31">
        <f t="shared" si="3"/>
        <v>1398.35516129032</v>
      </c>
      <c r="M31">
        <f t="shared" si="4"/>
        <v>1247.7780255652742</v>
      </c>
      <c r="N31">
        <f t="shared" si="5"/>
        <v>128.05219774620437</v>
      </c>
      <c r="O31">
        <f t="shared" si="6"/>
        <v>143.50505295351221</v>
      </c>
      <c r="P31">
        <f t="shared" si="7"/>
        <v>0.32156046678267575</v>
      </c>
      <c r="Q31">
        <f t="shared" si="8"/>
        <v>2.975426068766545</v>
      </c>
      <c r="R31">
        <f t="shared" si="9"/>
        <v>0.30342623614975267</v>
      </c>
      <c r="S31">
        <f t="shared" si="10"/>
        <v>0.19118541244826948</v>
      </c>
      <c r="T31">
        <f t="shared" si="11"/>
        <v>231.29633012912973</v>
      </c>
      <c r="U31">
        <f t="shared" si="12"/>
        <v>27.986873879176329</v>
      </c>
      <c r="V31">
        <f t="shared" si="13"/>
        <v>29.5021709677419</v>
      </c>
      <c r="W31">
        <f t="shared" si="14"/>
        <v>4.1401300978476323</v>
      </c>
      <c r="X31">
        <f t="shared" si="15"/>
        <v>64.185055161092933</v>
      </c>
      <c r="Y31">
        <f t="shared" si="16"/>
        <v>2.4327767196017014</v>
      </c>
      <c r="Z31">
        <f t="shared" si="17"/>
        <v>3.7902541541732262</v>
      </c>
      <c r="AA31">
        <f t="shared" si="18"/>
        <v>1.7073533782459309</v>
      </c>
      <c r="AB31">
        <f t="shared" si="19"/>
        <v>-229.98574441113897</v>
      </c>
      <c r="AC31">
        <f t="shared" si="20"/>
        <v>-244.29172349319046</v>
      </c>
      <c r="AD31">
        <f t="shared" si="21"/>
        <v>-18.029152551783319</v>
      </c>
      <c r="AE31">
        <f t="shared" si="22"/>
        <v>-261.01029032698301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54093.484084605887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361</v>
      </c>
      <c r="AR31">
        <v>15355.1</v>
      </c>
      <c r="AS31">
        <v>1000.4262</v>
      </c>
      <c r="AT31">
        <v>1261.04</v>
      </c>
      <c r="AU31">
        <f t="shared" si="27"/>
        <v>0.2066657679375753</v>
      </c>
      <c r="AV31">
        <v>0.5</v>
      </c>
      <c r="AW31">
        <f t="shared" si="28"/>
        <v>1180.212940264079</v>
      </c>
      <c r="AX31">
        <f t="shared" si="29"/>
        <v>21.888232175402528</v>
      </c>
      <c r="AY31">
        <f t="shared" si="30"/>
        <v>121.95480681476978</v>
      </c>
      <c r="AZ31">
        <f t="shared" si="31"/>
        <v>1.9035530698546542E-2</v>
      </c>
      <c r="BA31">
        <f t="shared" si="32"/>
        <v>1.5868172302226733</v>
      </c>
      <c r="BB31" t="s">
        <v>362</v>
      </c>
      <c r="BC31">
        <v>1000.4262</v>
      </c>
      <c r="BD31">
        <v>675.08</v>
      </c>
      <c r="BE31">
        <f t="shared" si="33"/>
        <v>0.4646640867855103</v>
      </c>
      <c r="BF31">
        <f t="shared" si="34"/>
        <v>0.44476380640316748</v>
      </c>
      <c r="BG31">
        <f t="shared" si="35"/>
        <v>0.7734982605334364</v>
      </c>
      <c r="BH31">
        <f t="shared" si="36"/>
        <v>0.47769691722877694</v>
      </c>
      <c r="BI31">
        <f t="shared" si="37"/>
        <v>0.78576831157282212</v>
      </c>
      <c r="BJ31">
        <f t="shared" si="38"/>
        <v>0.30012323790265621</v>
      </c>
      <c r="BK31">
        <f t="shared" si="39"/>
        <v>0.69987676209734384</v>
      </c>
      <c r="BL31">
        <f t="shared" si="40"/>
        <v>1400.03322580645</v>
      </c>
      <c r="BM31">
        <f t="shared" si="41"/>
        <v>1180.212940264079</v>
      </c>
      <c r="BN31">
        <f t="shared" si="42"/>
        <v>0.84298923661918834</v>
      </c>
      <c r="BO31">
        <f t="shared" si="43"/>
        <v>0.19597847323837675</v>
      </c>
      <c r="BP31">
        <v>6</v>
      </c>
      <c r="BQ31">
        <v>0.5</v>
      </c>
      <c r="BR31" t="s">
        <v>296</v>
      </c>
      <c r="BS31">
        <v>2</v>
      </c>
      <c r="BT31">
        <v>1607963826.0999999</v>
      </c>
      <c r="BU31">
        <v>1398.35516129032</v>
      </c>
      <c r="BV31">
        <v>1433.36612903226</v>
      </c>
      <c r="BW31">
        <v>23.705687096774199</v>
      </c>
      <c r="BX31">
        <v>17.596967741935501</v>
      </c>
      <c r="BY31">
        <v>1399.1935483871</v>
      </c>
      <c r="BZ31">
        <v>23.512687096774201</v>
      </c>
      <c r="CA31">
        <v>500.08538709677401</v>
      </c>
      <c r="CB31">
        <v>102.52422580645199</v>
      </c>
      <c r="CC31">
        <v>9.9955035483870996E-2</v>
      </c>
      <c r="CD31">
        <v>27.979261290322601</v>
      </c>
      <c r="CE31">
        <v>29.5021709677419</v>
      </c>
      <c r="CF31">
        <v>999.9</v>
      </c>
      <c r="CG31">
        <v>0</v>
      </c>
      <c r="CH31">
        <v>0</v>
      </c>
      <c r="CI31">
        <v>10011.184516129</v>
      </c>
      <c r="CJ31">
        <v>0</v>
      </c>
      <c r="CK31">
        <v>245.60422580645201</v>
      </c>
      <c r="CL31">
        <v>1400.03322580645</v>
      </c>
      <c r="CM31">
        <v>0.90000187096774198</v>
      </c>
      <c r="CN31">
        <v>9.9997948387096802E-2</v>
      </c>
      <c r="CO31">
        <v>0</v>
      </c>
      <c r="CP31">
        <v>1000.47209677419</v>
      </c>
      <c r="CQ31">
        <v>4.9994800000000001</v>
      </c>
      <c r="CR31">
        <v>14329.0419354839</v>
      </c>
      <c r="CS31">
        <v>11417.845161290301</v>
      </c>
      <c r="CT31">
        <v>48.957258064516097</v>
      </c>
      <c r="CU31">
        <v>50.6991935483871</v>
      </c>
      <c r="CV31">
        <v>49.957322580645098</v>
      </c>
      <c r="CW31">
        <v>49.973516129032198</v>
      </c>
      <c r="CX31">
        <v>50.775935483870903</v>
      </c>
      <c r="CY31">
        <v>1255.53225806452</v>
      </c>
      <c r="CZ31">
        <v>139.500967741935</v>
      </c>
      <c r="DA31">
        <v>0</v>
      </c>
      <c r="DB31">
        <v>157</v>
      </c>
      <c r="DC31">
        <v>0</v>
      </c>
      <c r="DD31">
        <v>1000.4262</v>
      </c>
      <c r="DE31">
        <v>-0.96961537156236899</v>
      </c>
      <c r="DF31">
        <v>-34.9000000620292</v>
      </c>
      <c r="DG31">
        <v>14328.448</v>
      </c>
      <c r="DH31">
        <v>15</v>
      </c>
      <c r="DI31">
        <v>1607963859.0999999</v>
      </c>
      <c r="DJ31" t="s">
        <v>363</v>
      </c>
      <c r="DK31">
        <v>1607963713.0999999</v>
      </c>
      <c r="DL31">
        <v>1607963859.0999999</v>
      </c>
      <c r="DM31">
        <v>7</v>
      </c>
      <c r="DN31">
        <v>0.104</v>
      </c>
      <c r="DO31">
        <v>-1.2E-2</v>
      </c>
      <c r="DP31">
        <v>-0.67</v>
      </c>
      <c r="DQ31">
        <v>0.193</v>
      </c>
      <c r="DR31">
        <v>1251</v>
      </c>
      <c r="DS31">
        <v>19</v>
      </c>
      <c r="DT31">
        <v>0.08</v>
      </c>
      <c r="DU31">
        <v>0.02</v>
      </c>
      <c r="DV31">
        <v>21.631907431608401</v>
      </c>
      <c r="DW31">
        <v>0.54783766507898402</v>
      </c>
      <c r="DX31">
        <v>0.18181030499043099</v>
      </c>
      <c r="DY31">
        <v>0</v>
      </c>
      <c r="DZ31">
        <v>-35.012025806451597</v>
      </c>
      <c r="EA31">
        <v>17.773190322580799</v>
      </c>
      <c r="EB31">
        <v>1.41929921984867</v>
      </c>
      <c r="EC31">
        <v>0</v>
      </c>
      <c r="ED31">
        <v>6.3353364516128998</v>
      </c>
      <c r="EE31">
        <v>-12.744741774193599</v>
      </c>
      <c r="EF31">
        <v>0.97831621663579205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-0.84</v>
      </c>
      <c r="EN31">
        <v>0.193</v>
      </c>
      <c r="EO31">
        <v>0.43839510233344797</v>
      </c>
      <c r="EP31">
        <v>-1.6043650578588901E-5</v>
      </c>
      <c r="EQ31">
        <v>-1.15305589960158E-6</v>
      </c>
      <c r="ER31">
        <v>3.6581349982770798E-10</v>
      </c>
      <c r="ES31">
        <v>-9.0990622175166694E-2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10.3</v>
      </c>
      <c r="FC31">
        <v>2</v>
      </c>
      <c r="FD31">
        <v>511.18900000000002</v>
      </c>
      <c r="FE31">
        <v>482.78</v>
      </c>
      <c r="FF31">
        <v>23.250499999999999</v>
      </c>
      <c r="FG31">
        <v>35.2742</v>
      </c>
      <c r="FH31">
        <v>30.0002</v>
      </c>
      <c r="FI31">
        <v>35.193600000000004</v>
      </c>
      <c r="FJ31">
        <v>35.218000000000004</v>
      </c>
      <c r="FK31">
        <v>53.142200000000003</v>
      </c>
      <c r="FL31">
        <v>42.566200000000002</v>
      </c>
      <c r="FM31">
        <v>51.8718</v>
      </c>
      <c r="FN31">
        <v>23.257400000000001</v>
      </c>
      <c r="FO31">
        <v>1432.3</v>
      </c>
      <c r="FP31">
        <v>19.0486</v>
      </c>
      <c r="FQ31">
        <v>97.3536</v>
      </c>
      <c r="FR31">
        <v>101.974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2020-12-14T10:47:02Z</dcterms:created>
  <dcterms:modified xsi:type="dcterms:W3CDTF">2021-05-04T23:16:41Z</dcterms:modified>
</cp:coreProperties>
</file>