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9590C2E-32FE-4142-944E-C36C702232A5}" xr6:coauthVersionLast="46" xr6:coauthVersionMax="46" xr10:uidLastSave="{00000000-0000-0000-0000-000000000000}"/>
  <bookViews>
    <workbookView xWindow="1860" yWindow="18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K31" i="1"/>
  <c r="BJ31" i="1"/>
  <c r="BI31" i="1"/>
  <c r="BH31" i="1"/>
  <c r="BG31" i="1"/>
  <c r="BF31" i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K29" i="1"/>
  <c r="BJ29" i="1"/>
  <c r="BI29" i="1"/>
  <c r="BH29" i="1"/>
  <c r="BG29" i="1"/>
  <c r="BF29" i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K27" i="1"/>
  <c r="BJ27" i="1"/>
  <c r="BI27" i="1"/>
  <c r="BH27" i="1"/>
  <c r="BG27" i="1"/>
  <c r="BF27" i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AW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T26" i="1"/>
  <c r="Q26" i="1"/>
  <c r="BO25" i="1"/>
  <c r="BN25" i="1"/>
  <c r="BL25" i="1"/>
  <c r="BM25" i="1" s="1"/>
  <c r="BK25" i="1"/>
  <c r="BJ25" i="1"/>
  <c r="BI25" i="1"/>
  <c r="BH25" i="1"/>
  <c r="BG25" i="1"/>
  <c r="BF25" i="1"/>
  <c r="BE25" i="1"/>
  <c r="BA25" i="1"/>
  <c r="AU25" i="1"/>
  <c r="AO25" i="1"/>
  <c r="AJ25" i="1"/>
  <c r="AH25" i="1"/>
  <c r="Z25" i="1"/>
  <c r="Y25" i="1"/>
  <c r="X25" i="1"/>
  <c r="Q25" i="1"/>
  <c r="BO24" i="1"/>
  <c r="T24" i="1" s="1"/>
  <c r="BN24" i="1"/>
  <c r="BL24" i="1"/>
  <c r="BM24" i="1" s="1"/>
  <c r="AW24" i="1" s="1"/>
  <c r="BI24" i="1"/>
  <c r="BH24" i="1"/>
  <c r="BG24" i="1"/>
  <c r="BF24" i="1"/>
  <c r="BJ24" i="1" s="1"/>
  <c r="BK24" i="1" s="1"/>
  <c r="BE24" i="1"/>
  <c r="BA24" i="1"/>
  <c r="AU24" i="1"/>
  <c r="AY24" i="1" s="1"/>
  <c r="AO24" i="1"/>
  <c r="AJ24" i="1"/>
  <c r="AH24" i="1" s="1"/>
  <c r="Z24" i="1"/>
  <c r="Y24" i="1"/>
  <c r="X24" i="1" s="1"/>
  <c r="Q24" i="1"/>
  <c r="L24" i="1"/>
  <c r="BO23" i="1"/>
  <c r="BN23" i="1"/>
  <c r="BL23" i="1"/>
  <c r="BM23" i="1" s="1"/>
  <c r="BK23" i="1"/>
  <c r="BJ23" i="1"/>
  <c r="BI23" i="1"/>
  <c r="BH23" i="1"/>
  <c r="BG23" i="1"/>
  <c r="BF23" i="1"/>
  <c r="BE23" i="1"/>
  <c r="BA23" i="1"/>
  <c r="AU23" i="1"/>
  <c r="AO23" i="1"/>
  <c r="AJ23" i="1"/>
  <c r="AH23" i="1"/>
  <c r="Z23" i="1"/>
  <c r="Y23" i="1"/>
  <c r="X23" i="1"/>
  <c r="Q23" i="1"/>
  <c r="BO22" i="1"/>
  <c r="BN22" i="1"/>
  <c r="BL22" i="1"/>
  <c r="BM22" i="1" s="1"/>
  <c r="AW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L22" i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Z21" i="1"/>
  <c r="Y21" i="1"/>
  <c r="X21" i="1"/>
  <c r="Q21" i="1"/>
  <c r="BO20" i="1"/>
  <c r="BN20" i="1"/>
  <c r="BL20" i="1"/>
  <c r="BM20" i="1" s="1"/>
  <c r="AW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K19" i="1"/>
  <c r="BJ19" i="1"/>
  <c r="BI19" i="1"/>
  <c r="BH19" i="1"/>
  <c r="BG19" i="1"/>
  <c r="BF19" i="1"/>
  <c r="BE19" i="1"/>
  <c r="BA19" i="1"/>
  <c r="AU19" i="1"/>
  <c r="AO19" i="1"/>
  <c r="AJ19" i="1"/>
  <c r="AH19" i="1"/>
  <c r="Z19" i="1"/>
  <c r="Y19" i="1"/>
  <c r="X19" i="1"/>
  <c r="Q19" i="1"/>
  <c r="BO18" i="1"/>
  <c r="BN18" i="1"/>
  <c r="BL18" i="1"/>
  <c r="BM18" i="1" s="1"/>
  <c r="AW18" i="1" s="1"/>
  <c r="BI18" i="1"/>
  <c r="BH18" i="1"/>
  <c r="BG18" i="1"/>
  <c r="BF18" i="1"/>
  <c r="BJ18" i="1" s="1"/>
  <c r="BK18" i="1" s="1"/>
  <c r="BE18" i="1"/>
  <c r="BA18" i="1"/>
  <c r="AU18" i="1"/>
  <c r="AY18" i="1" s="1"/>
  <c r="AO18" i="1"/>
  <c r="AJ18" i="1"/>
  <c r="AH18" i="1" s="1"/>
  <c r="Z18" i="1"/>
  <c r="Y18" i="1"/>
  <c r="X18" i="1" s="1"/>
  <c r="Q18" i="1"/>
  <c r="L18" i="1"/>
  <c r="BO17" i="1"/>
  <c r="BN17" i="1"/>
  <c r="BL17" i="1"/>
  <c r="BM17" i="1" s="1"/>
  <c r="BK17" i="1"/>
  <c r="BJ17" i="1"/>
  <c r="BI17" i="1"/>
  <c r="BH17" i="1"/>
  <c r="BG17" i="1"/>
  <c r="BF17" i="1"/>
  <c r="BE17" i="1"/>
  <c r="BA17" i="1"/>
  <c r="AU17" i="1"/>
  <c r="AO17" i="1"/>
  <c r="AJ17" i="1"/>
  <c r="AH17" i="1"/>
  <c r="Z17" i="1"/>
  <c r="Y17" i="1"/>
  <c r="X17" i="1"/>
  <c r="Q17" i="1"/>
  <c r="T17" i="1" l="1"/>
  <c r="AW17" i="1"/>
  <c r="AY17" i="1" s="1"/>
  <c r="L23" i="1"/>
  <c r="K23" i="1"/>
  <c r="AX23" i="1" s="1"/>
  <c r="J23" i="1"/>
  <c r="I23" i="1" s="1"/>
  <c r="AI23" i="1"/>
  <c r="O23" i="1"/>
  <c r="O18" i="1"/>
  <c r="K18" i="1"/>
  <c r="AX18" i="1" s="1"/>
  <c r="AZ18" i="1" s="1"/>
  <c r="J18" i="1"/>
  <c r="I18" i="1" s="1"/>
  <c r="AI18" i="1"/>
  <c r="L21" i="1"/>
  <c r="K21" i="1"/>
  <c r="AX21" i="1" s="1"/>
  <c r="J21" i="1"/>
  <c r="I21" i="1" s="1"/>
  <c r="AI21" i="1"/>
  <c r="O21" i="1"/>
  <c r="AY22" i="1"/>
  <c r="T27" i="1"/>
  <c r="AW27" i="1"/>
  <c r="AY27" i="1" s="1"/>
  <c r="O30" i="1"/>
  <c r="L30" i="1"/>
  <c r="K30" i="1"/>
  <c r="AX30" i="1" s="1"/>
  <c r="AZ30" i="1" s="1"/>
  <c r="AI30" i="1"/>
  <c r="J30" i="1"/>
  <c r="I30" i="1" s="1"/>
  <c r="O20" i="1"/>
  <c r="K20" i="1"/>
  <c r="AX20" i="1" s="1"/>
  <c r="AZ20" i="1" s="1"/>
  <c r="AI20" i="1"/>
  <c r="J20" i="1"/>
  <c r="I20" i="1" s="1"/>
  <c r="T28" i="1"/>
  <c r="AW28" i="1"/>
  <c r="AY28" i="1" s="1"/>
  <c r="L19" i="1"/>
  <c r="K19" i="1"/>
  <c r="AX19" i="1" s="1"/>
  <c r="J19" i="1"/>
  <c r="I19" i="1" s="1"/>
  <c r="AI19" i="1"/>
  <c r="O19" i="1"/>
  <c r="L20" i="1"/>
  <c r="AY20" i="1"/>
  <c r="T30" i="1"/>
  <c r="AW30" i="1"/>
  <c r="AY30" i="1" s="1"/>
  <c r="L17" i="1"/>
  <c r="K17" i="1"/>
  <c r="AX17" i="1" s="1"/>
  <c r="AZ17" i="1" s="1"/>
  <c r="J17" i="1"/>
  <c r="I17" i="1" s="1"/>
  <c r="AI17" i="1"/>
  <c r="O17" i="1"/>
  <c r="T20" i="1"/>
  <c r="T25" i="1"/>
  <c r="AW25" i="1"/>
  <c r="AY25" i="1" s="1"/>
  <c r="T22" i="1"/>
  <c r="T29" i="1"/>
  <c r="AW29" i="1"/>
  <c r="AY29" i="1" s="1"/>
  <c r="T18" i="1"/>
  <c r="T23" i="1"/>
  <c r="AW23" i="1"/>
  <c r="AY23" i="1" s="1"/>
  <c r="O26" i="1"/>
  <c r="K26" i="1"/>
  <c r="AX26" i="1" s="1"/>
  <c r="AZ26" i="1" s="1"/>
  <c r="AI26" i="1"/>
  <c r="J26" i="1"/>
  <c r="I26" i="1" s="1"/>
  <c r="U26" i="1" s="1"/>
  <c r="V26" i="1" s="1"/>
  <c r="T31" i="1"/>
  <c r="AW31" i="1"/>
  <c r="AY31" i="1" s="1"/>
  <c r="T21" i="1"/>
  <c r="AW21" i="1"/>
  <c r="AY21" i="1" s="1"/>
  <c r="O24" i="1"/>
  <c r="K24" i="1"/>
  <c r="AX24" i="1" s="1"/>
  <c r="AZ24" i="1" s="1"/>
  <c r="AI24" i="1"/>
  <c r="J24" i="1"/>
  <c r="I24" i="1" s="1"/>
  <c r="T19" i="1"/>
  <c r="AW19" i="1"/>
  <c r="AY19" i="1" s="1"/>
  <c r="O22" i="1"/>
  <c r="K22" i="1"/>
  <c r="AX22" i="1" s="1"/>
  <c r="AZ22" i="1" s="1"/>
  <c r="J22" i="1"/>
  <c r="I22" i="1" s="1"/>
  <c r="AI22" i="1"/>
  <c r="L25" i="1"/>
  <c r="K25" i="1"/>
  <c r="AX25" i="1" s="1"/>
  <c r="J25" i="1"/>
  <c r="I25" i="1" s="1"/>
  <c r="AI25" i="1"/>
  <c r="O25" i="1"/>
  <c r="L26" i="1"/>
  <c r="AY26" i="1"/>
  <c r="L28" i="1"/>
  <c r="O28" i="1"/>
  <c r="K28" i="1"/>
  <c r="AX28" i="1" s="1"/>
  <c r="AI28" i="1"/>
  <c r="J28" i="1"/>
  <c r="I28" i="1" s="1"/>
  <c r="O27" i="1"/>
  <c r="O29" i="1"/>
  <c r="O31" i="1"/>
  <c r="AI27" i="1"/>
  <c r="AI29" i="1"/>
  <c r="AI31" i="1"/>
  <c r="J27" i="1"/>
  <c r="I27" i="1" s="1"/>
  <c r="J29" i="1"/>
  <c r="I29" i="1" s="1"/>
  <c r="J31" i="1"/>
  <c r="I31" i="1" s="1"/>
  <c r="K27" i="1"/>
  <c r="AX27" i="1" s="1"/>
  <c r="AZ27" i="1" s="1"/>
  <c r="K29" i="1"/>
  <c r="AX29" i="1" s="1"/>
  <c r="AZ29" i="1" s="1"/>
  <c r="K31" i="1"/>
  <c r="AX31" i="1" s="1"/>
  <c r="W26" i="1" l="1"/>
  <c r="AA26" i="1" s="1"/>
  <c r="AD26" i="1"/>
  <c r="AC26" i="1"/>
  <c r="AB29" i="1"/>
  <c r="U27" i="1"/>
  <c r="V27" i="1" s="1"/>
  <c r="AB27" i="1"/>
  <c r="AB25" i="1"/>
  <c r="R25" i="1"/>
  <c r="P25" i="1" s="1"/>
  <c r="S25" i="1" s="1"/>
  <c r="M25" i="1" s="1"/>
  <c r="N25" i="1" s="1"/>
  <c r="U19" i="1"/>
  <c r="V19" i="1" s="1"/>
  <c r="U21" i="1"/>
  <c r="V21" i="1" s="1"/>
  <c r="U25" i="1"/>
  <c r="V25" i="1" s="1"/>
  <c r="AZ19" i="1"/>
  <c r="AB30" i="1"/>
  <c r="AB23" i="1"/>
  <c r="AB28" i="1"/>
  <c r="R28" i="1"/>
  <c r="P28" i="1" s="1"/>
  <c r="S28" i="1" s="1"/>
  <c r="M28" i="1" s="1"/>
  <c r="N28" i="1" s="1"/>
  <c r="AB19" i="1"/>
  <c r="AZ21" i="1"/>
  <c r="AZ28" i="1"/>
  <c r="AZ25" i="1"/>
  <c r="U23" i="1"/>
  <c r="V23" i="1" s="1"/>
  <c r="U20" i="1"/>
  <c r="V20" i="1" s="1"/>
  <c r="U30" i="1"/>
  <c r="V30" i="1" s="1"/>
  <c r="R30" i="1" s="1"/>
  <c r="P30" i="1" s="1"/>
  <c r="S30" i="1" s="1"/>
  <c r="M30" i="1" s="1"/>
  <c r="N30" i="1" s="1"/>
  <c r="AZ23" i="1"/>
  <c r="U18" i="1"/>
  <c r="V18" i="1" s="1"/>
  <c r="AZ31" i="1"/>
  <c r="R24" i="1"/>
  <c r="P24" i="1" s="1"/>
  <c r="S24" i="1" s="1"/>
  <c r="M24" i="1" s="1"/>
  <c r="N24" i="1" s="1"/>
  <c r="AB24" i="1"/>
  <c r="U31" i="1"/>
  <c r="V31" i="1" s="1"/>
  <c r="U28" i="1"/>
  <c r="V28" i="1" s="1"/>
  <c r="R18" i="1"/>
  <c r="P18" i="1" s="1"/>
  <c r="S18" i="1" s="1"/>
  <c r="M18" i="1" s="1"/>
  <c r="N18" i="1" s="1"/>
  <c r="AB18" i="1"/>
  <c r="R22" i="1"/>
  <c r="P22" i="1" s="1"/>
  <c r="S22" i="1" s="1"/>
  <c r="M22" i="1" s="1"/>
  <c r="N22" i="1" s="1"/>
  <c r="AB22" i="1"/>
  <c r="R26" i="1"/>
  <c r="P26" i="1" s="1"/>
  <c r="S26" i="1" s="1"/>
  <c r="M26" i="1" s="1"/>
  <c r="N26" i="1" s="1"/>
  <c r="AB26" i="1"/>
  <c r="U29" i="1"/>
  <c r="V29" i="1" s="1"/>
  <c r="R20" i="1"/>
  <c r="P20" i="1" s="1"/>
  <c r="S20" i="1" s="1"/>
  <c r="M20" i="1" s="1"/>
  <c r="N20" i="1" s="1"/>
  <c r="AB20" i="1"/>
  <c r="U17" i="1"/>
  <c r="V17" i="1" s="1"/>
  <c r="U22" i="1"/>
  <c r="V22" i="1" s="1"/>
  <c r="AB17" i="1"/>
  <c r="R17" i="1"/>
  <c r="P17" i="1" s="1"/>
  <c r="S17" i="1" s="1"/>
  <c r="M17" i="1" s="1"/>
  <c r="N17" i="1" s="1"/>
  <c r="U24" i="1"/>
  <c r="V24" i="1" s="1"/>
  <c r="AB31" i="1"/>
  <c r="R31" i="1"/>
  <c r="P31" i="1" s="1"/>
  <c r="S31" i="1" s="1"/>
  <c r="M31" i="1" s="1"/>
  <c r="N31" i="1" s="1"/>
  <c r="AB21" i="1"/>
  <c r="R21" i="1"/>
  <c r="P21" i="1" s="1"/>
  <c r="S21" i="1" s="1"/>
  <c r="M21" i="1" s="1"/>
  <c r="N21" i="1" s="1"/>
  <c r="W23" i="1" l="1"/>
  <c r="AA23" i="1" s="1"/>
  <c r="AD23" i="1"/>
  <c r="AC23" i="1"/>
  <c r="W21" i="1"/>
  <c r="AA21" i="1" s="1"/>
  <c r="AD21" i="1"/>
  <c r="AE21" i="1" s="1"/>
  <c r="AC21" i="1"/>
  <c r="W27" i="1"/>
  <c r="AA27" i="1" s="1"/>
  <c r="AD27" i="1"/>
  <c r="AE27" i="1" s="1"/>
  <c r="AC27" i="1"/>
  <c r="W24" i="1"/>
  <c r="AA24" i="1" s="1"/>
  <c r="AD24" i="1"/>
  <c r="AE24" i="1" s="1"/>
  <c r="AC24" i="1"/>
  <c r="W18" i="1"/>
  <c r="AA18" i="1" s="1"/>
  <c r="AD18" i="1"/>
  <c r="AC18" i="1"/>
  <c r="R23" i="1"/>
  <c r="P23" i="1" s="1"/>
  <c r="S23" i="1" s="1"/>
  <c r="M23" i="1" s="1"/>
  <c r="N23" i="1" s="1"/>
  <c r="W29" i="1"/>
  <c r="AA29" i="1" s="1"/>
  <c r="AC29" i="1"/>
  <c r="AD29" i="1"/>
  <c r="AE29" i="1" s="1"/>
  <c r="W28" i="1"/>
  <c r="AA28" i="1" s="1"/>
  <c r="AD28" i="1"/>
  <c r="AE28" i="1" s="1"/>
  <c r="AC28" i="1"/>
  <c r="W19" i="1"/>
  <c r="AA19" i="1" s="1"/>
  <c r="AD19" i="1"/>
  <c r="AE19" i="1" s="1"/>
  <c r="AC19" i="1"/>
  <c r="R29" i="1"/>
  <c r="P29" i="1" s="1"/>
  <c r="S29" i="1" s="1"/>
  <c r="M29" i="1" s="1"/>
  <c r="N29" i="1" s="1"/>
  <c r="W31" i="1"/>
  <c r="AA31" i="1" s="1"/>
  <c r="AD31" i="1"/>
  <c r="AC31" i="1"/>
  <c r="W30" i="1"/>
  <c r="AA30" i="1" s="1"/>
  <c r="AD30" i="1"/>
  <c r="AC30" i="1"/>
  <c r="R19" i="1"/>
  <c r="P19" i="1" s="1"/>
  <c r="S19" i="1" s="1"/>
  <c r="M19" i="1" s="1"/>
  <c r="N19" i="1" s="1"/>
  <c r="AE26" i="1"/>
  <c r="W22" i="1"/>
  <c r="AA22" i="1" s="1"/>
  <c r="AD22" i="1"/>
  <c r="AC22" i="1"/>
  <c r="W17" i="1"/>
  <c r="AA17" i="1" s="1"/>
  <c r="AD17" i="1"/>
  <c r="AC17" i="1"/>
  <c r="W20" i="1"/>
  <c r="AA20" i="1" s="1"/>
  <c r="AD20" i="1"/>
  <c r="AE20" i="1" s="1"/>
  <c r="AC20" i="1"/>
  <c r="W25" i="1"/>
  <c r="AA25" i="1" s="1"/>
  <c r="AD25" i="1"/>
  <c r="AE25" i="1" s="1"/>
  <c r="AC25" i="1"/>
  <c r="R27" i="1"/>
  <c r="P27" i="1" s="1"/>
  <c r="S27" i="1" s="1"/>
  <c r="M27" i="1" s="1"/>
  <c r="N27" i="1" s="1"/>
  <c r="AE17" i="1" l="1"/>
  <c r="AE30" i="1"/>
  <c r="AE18" i="1"/>
  <c r="AE22" i="1"/>
  <c r="AE31" i="1"/>
  <c r="AE23" i="1"/>
</calcChain>
</file>

<file path=xl/sharedStrings.xml><?xml version="1.0" encoding="utf-8"?>
<sst xmlns="http://schemas.openxmlformats.org/spreadsheetml/2006/main" count="702" uniqueCount="359">
  <si>
    <t>File opened</t>
  </si>
  <si>
    <t>2020-12-14 15:04:13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</si>
  <si>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</si>
  <si>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</si>
  <si>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</si>
  <si>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</si>
  <si>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</si>
  <si>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</si>
  <si>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</si>
  <si>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</si>
  <si>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</si>
  <si>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</si>
  <si>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</si>
  <si>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</si>
  <si>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</si>
  <si>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</si>
  <si>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</si>
  <si>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</si>
  <si>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</si>
  <si>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</si>
  <si>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</si>
  <si>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</si>
  <si>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</si>
  <si>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</si>
  <si>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15:04:13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</si>
  <si>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</si>
  <si>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</si>
  <si>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</si>
  <si>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</si>
  <si>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</si>
  <si>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</si>
  <si>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</si>
  <si>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</si>
  <si>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</si>
  <si>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</si>
  <si>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</si>
  <si>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</si>
  <si>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</si>
  <si>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</si>
  <si>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</si>
  <si>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</si>
  <si>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</si>
  <si>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</si>
  <si>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</si>
  <si>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</si>
  <si>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</si>
  <si>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</si>
  <si>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</si>
  <si>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</si>
  <si>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</si>
  <si>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</si>
  <si>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</si>
  <si>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</si>
  <si>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</si>
  <si>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</si>
  <si>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</si>
  <si>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</si>
  <si>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</si>
  <si>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</si>
  <si>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</si>
  <si>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</si>
  <si>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</si>
  <si>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</si>
  <si>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</si>
  <si>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</si>
  <si>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</si>
  <si>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</si>
  <si>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</si>
  <si>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</si>
  <si>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</si>
  <si>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</si>
  <si>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</si>
  <si>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</si>
  <si>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</si>
  <si>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</si>
  <si>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</si>
  <si>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</si>
  <si>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</si>
  <si>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</si>
  <si>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</si>
  <si>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</si>
  <si>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</si>
  <si>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</si>
  <si>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</si>
  <si>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</si>
  <si>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</si>
  <si>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</si>
  <si>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</si>
  <si>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</si>
  <si>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</si>
  <si>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</si>
  <si>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</si>
  <si>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</si>
  <si>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</si>
  <si>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</si>
  <si>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</si>
  <si>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</si>
  <si>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</si>
  <si>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</si>
  <si>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</si>
  <si>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</si>
  <si>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</si>
  <si>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</si>
  <si>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</si>
  <si>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</si>
  <si>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</si>
  <si>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</si>
  <si>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</si>
  <si>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</si>
  <si>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</si>
  <si>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</si>
  <si>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</si>
  <si>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</si>
  <si>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</si>
  <si>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</si>
  <si>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</si>
  <si>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</si>
  <si>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</si>
  <si>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</si>
  <si>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</si>
  <si>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</si>
  <si>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</si>
  <si>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</si>
  <si>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</si>
  <si>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</si>
  <si>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</si>
  <si>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</si>
  <si>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</si>
  <si>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</si>
  <si>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</si>
  <si>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</si>
  <si>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</si>
  <si>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</si>
  <si>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</si>
  <si>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</si>
  <si>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</si>
  <si>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</si>
  <si>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</si>
  <si>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</si>
  <si>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</si>
  <si>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</si>
  <si>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</si>
  <si>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</si>
  <si>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</si>
  <si>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</si>
  <si>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</si>
  <si>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</si>
  <si>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</si>
  <si>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</si>
  <si>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</si>
  <si>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</si>
  <si>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</si>
  <si>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</si>
  <si>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</si>
  <si>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</si>
  <si>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</si>
  <si>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</si>
  <si>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</si>
  <si>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</si>
  <si>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</si>
  <si>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</si>
  <si>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</si>
  <si>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</si>
  <si>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</si>
  <si>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</si>
  <si>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</si>
  <si>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</si>
  <si>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</si>
  <si>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</si>
  <si>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</si>
  <si>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</si>
  <si>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</si>
  <si>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</si>
  <si>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</si>
  <si>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</si>
  <si>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</si>
  <si>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</si>
  <si>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</si>
  <si>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</si>
  <si>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</si>
  <si>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</si>
  <si>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</si>
  <si>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</si>
  <si>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</si>
  <si>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</si>
  <si>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</si>
  <si>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</si>
  <si>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</si>
  <si>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</si>
  <si>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</si>
  <si>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</si>
  <si>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</si>
  <si>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</si>
  <si>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</si>
  <si>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</si>
  <si>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</si>
  <si>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</si>
  <si>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</si>
  <si>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</si>
  <si>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</si>
  <si>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</si>
  <si>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</si>
  <si>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</si>
  <si>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</si>
  <si>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</si>
  <si>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</si>
  <si>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</si>
  <si>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</si>
  <si>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</si>
  <si>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</si>
  <si>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</si>
  <si>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</si>
  <si>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</si>
  <si>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</si>
  <si>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</si>
  <si>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</si>
  <si>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</si>
  <si>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</si>
  <si>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</si>
  <si>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</si>
  <si>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</si>
  <si>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</si>
  <si>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</si>
  <si>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</si>
  <si>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</si>
  <si>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</si>
  <si>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</si>
  <si>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</si>
  <si>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</si>
  <si>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</si>
  <si>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</si>
  <si>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</si>
  <si>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</si>
  <si>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</si>
  <si>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</si>
  <si>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</si>
  <si>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</si>
  <si>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</si>
  <si>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</si>
  <si>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</si>
  <si>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</si>
  <si>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</si>
  <si>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</si>
  <si>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</si>
  <si>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</si>
  <si>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</si>
  <si>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</si>
  <si>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</si>
  <si>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</si>
  <si>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</si>
  <si>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</si>
  <si>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</si>
  <si>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</si>
  <si>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</si>
  <si>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</si>
  <si>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</si>
  <si>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</si>
  <si>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</si>
  <si>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</si>
  <si>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</si>
  <si>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</si>
  <si>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</si>
  <si>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</si>
  <si>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</si>
  <si>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</si>
  <si>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</si>
  <si>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</si>
  <si>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</si>
  <si>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</si>
  <si>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</si>
  <si>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</si>
  <si>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</si>
  <si>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</si>
  <si>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</si>
  <si>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</si>
  <si>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</si>
  <si>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</si>
  <si>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</si>
  <si>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</si>
  <si>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</si>
  <si>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</si>
  <si>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</si>
  <si>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</si>
  <si>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</si>
  <si>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</si>
  <si>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</si>
  <si>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</si>
  <si>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</si>
  <si>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</si>
  <si>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15:08:53</t>
  </si>
  <si>
    <t>15:08:53</t>
  </si>
  <si>
    <t>1149</t>
  </si>
  <si>
    <t>_1</t>
  </si>
  <si>
    <t>RECT-4143-20200907-06_33_50</t>
  </si>
  <si>
    <t>RECT-2326-20201214-15_08_51</t>
  </si>
  <si>
    <t>DARK-2327-20201214-15_08_59</t>
  </si>
  <si>
    <t>0: Broadleaf</t>
  </si>
  <si>
    <t>15:09:11</t>
  </si>
  <si>
    <t>1/3</t>
  </si>
  <si>
    <t>20201214 15:10:29</t>
  </si>
  <si>
    <t>15:10:29</t>
  </si>
  <si>
    <t>RECT-2328-20201214-15_10_26</t>
  </si>
  <si>
    <t>DARK-2329-20201214-15_10_34</t>
  </si>
  <si>
    <t>3/3</t>
  </si>
  <si>
    <t>20201214 15:12:29</t>
  </si>
  <si>
    <t>15:12:29</t>
  </si>
  <si>
    <t>RECT-2330-20201214-15_12_27</t>
  </si>
  <si>
    <t>DARK-2331-20201214-15_12_34</t>
  </si>
  <si>
    <t>20201214 15:13:46</t>
  </si>
  <si>
    <t>15:13:46</t>
  </si>
  <si>
    <t>RECT-2332-20201214-15_13_43</t>
  </si>
  <si>
    <t>DARK-2333-20201214-15_13_51</t>
  </si>
  <si>
    <t>20201214 15:15:13</t>
  </si>
  <si>
    <t>15:15:13</t>
  </si>
  <si>
    <t>RECT-2334-20201214-15_15_10</t>
  </si>
  <si>
    <t>DARK-2335-20201214-15_15_18</t>
  </si>
  <si>
    <t>20201214 15:16:43</t>
  </si>
  <si>
    <t>15:16:43</t>
  </si>
  <si>
    <t>RECT-2336-20201214-15_16_40</t>
  </si>
  <si>
    <t>DARK-2337-20201214-15_16_48</t>
  </si>
  <si>
    <t>20201214 15:18:17</t>
  </si>
  <si>
    <t>15:18:17</t>
  </si>
  <si>
    <t>RECT-2338-20201214-15_18_14</t>
  </si>
  <si>
    <t>DARK-2339-20201214-15_18_22</t>
  </si>
  <si>
    <t>20201214 15:20:07</t>
  </si>
  <si>
    <t>15:20:07</t>
  </si>
  <si>
    <t>RECT-2340-20201214-15_20_04</t>
  </si>
  <si>
    <t>DARK-2341-20201214-15_20_12</t>
  </si>
  <si>
    <t>15:20:28</t>
  </si>
  <si>
    <t>20201214 15:22:06</t>
  </si>
  <si>
    <t>15:22:06</t>
  </si>
  <si>
    <t>RECT-2342-20201214-15_22_04</t>
  </si>
  <si>
    <t>DARK-2343-20201214-15_22_12</t>
  </si>
  <si>
    <t>20201214 15:23:41</t>
  </si>
  <si>
    <t>15:23:41</t>
  </si>
  <si>
    <t>RECT-2344-20201214-15_23_39</t>
  </si>
  <si>
    <t>DARK-2345-20201214-15_23_47</t>
  </si>
  <si>
    <t>20201214 15:25:24</t>
  </si>
  <si>
    <t>15:25:24</t>
  </si>
  <si>
    <t>RECT-2346-20201214-15_25_22</t>
  </si>
  <si>
    <t>DARK-2347-20201214-15_25_29</t>
  </si>
  <si>
    <t>20201214 15:27:16</t>
  </si>
  <si>
    <t>15:27:16</t>
  </si>
  <si>
    <t>RECT-2348-20201214-15_27_14</t>
  </si>
  <si>
    <t>DARK-2349-20201214-15_27_22</t>
  </si>
  <si>
    <t>20201214 15:28:51</t>
  </si>
  <si>
    <t>15:28:51</t>
  </si>
  <si>
    <t>RECT-2350-20201214-15_28_49</t>
  </si>
  <si>
    <t>DARK-2351-20201214-15_28_57</t>
  </si>
  <si>
    <t>20201214 15:30:52</t>
  </si>
  <si>
    <t>15:30:52</t>
  </si>
  <si>
    <t>RECT-2352-20201214-15_30_49</t>
  </si>
  <si>
    <t>DARK-2353-20201214-15_30_57</t>
  </si>
  <si>
    <t>15:31:21</t>
  </si>
  <si>
    <t>0/3</t>
  </si>
  <si>
    <t>20201214 15:33:22</t>
  </si>
  <si>
    <t>15:33:22</t>
  </si>
  <si>
    <t>RECT-2354-20201214-15_33_20</t>
  </si>
  <si>
    <t>DARK-2355-20201214-15_33_28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</si>
</sst>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1607980133.5999999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1607980125.5999999</v>
      </c>
      <c r="I17">
        <f t="shared" ref="I17:I31" si="0">(J17)/1000</f>
        <v>4.8160062542228579E-4</v>
      </c>
      <c r="J17">
        <f t="shared" ref="J17:J31" si="1">1000*CA17*AH17*(BW17-BX17)/(100*BP17*(1000-AH17*BW17))</f>
        <v>0.48160062542228577</v>
      </c>
      <c r="K17">
        <f t="shared" ref="K17:K31" si="2">CA17*AH17*(BV17-BU17*(1000-AH17*BX17)/(1000-AH17*BW17))/(100*BP17)</f>
        <v>4.3039612998145467</v>
      </c>
      <c r="L17">
        <f t="shared" ref="L17:L31" si="3">BU17 - IF(AH17&gt;1, K17*BP17*100/(AJ17*CI17), 0)</f>
        <v>401.1</v>
      </c>
      <c r="M17">
        <f t="shared" ref="M17:M31" si="4">((S17-I17/2)*L17-K17)/(S17+I17/2)</f>
        <v>133.52341807591506</v>
      </c>
      <c r="N17">
        <f t="shared" ref="N17:N31" si="5">M17*(CB17+CC17)/1000</f>
        <v>13.668675790728154</v>
      </c>
      <c r="O17">
        <f t="shared" ref="O17:O31" si="6">(BU17 - IF(AH17&gt;1, K17*BP17*100/(AJ17*CI17), 0))*(CB17+CC17)/1000</f>
        <v>41.060256984613524</v>
      </c>
      <c r="P17">
        <f t="shared" ref="P17:P31" si="7">2/((1/R17-1/Q17)+SIGN(R17)*SQRT((1/R17-1/Q17)*(1/R17-1/Q17) + 4*BQ17/((BQ17+1)*(BQ17+1))*(2*1/R17*1/Q17-1/Q17*1/Q17)))</f>
        <v>2.6618766614148585E-2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2.9687055879362796</v>
      </c>
      <c r="R17">
        <f t="shared" ref="R17:R31" si="9">I17*(1000-(1000*0.61365*EXP(17.502*V17/(240.97+V17))/(CB17+CC17)+BW17)/2)/(1000*0.61365*EXP(17.502*V17/(240.97+V17))/(CB17+CC17)-BW17)</f>
        <v>2.6486878198774363E-2</v>
      </c>
      <c r="S17">
        <f t="shared" ref="S17:S31" si="10">1/((BQ17+1)/(P17/1.6)+1/(Q17/1.37)) + BQ17/((BQ17+1)/(P17/1.6) + BQ17/(Q17/1.37))</f>
        <v>1.6566093916722292E-2</v>
      </c>
      <c r="T17">
        <f t="shared" ref="T17:T31" si="11">(BM17*BO17)</f>
        <v>231.28918415067076</v>
      </c>
      <c r="U17">
        <f t="shared" ref="U17:U31" si="12">(CD17+(T17+2*0.95*0.0000000567*(((CD17+$B$7)+273)^4-(CD17+273)^4)-44100*I17)/(1.84*29.3*Q17+8*0.95*0.0000000567*(CD17+273)^3))</f>
        <v>29.220251450220513</v>
      </c>
      <c r="V17">
        <f t="shared" ref="V17:V31" si="13">($C$7*CE17+$D$7*CF17+$E$7*U17)</f>
        <v>29.040267741935502</v>
      </c>
      <c r="W17">
        <f t="shared" ref="W17:W31" si="14">0.61365*EXP(17.502*V17/(240.97+V17))</f>
        <v>4.0311534806420477</v>
      </c>
      <c r="X17">
        <f t="shared" ref="X17:X31" si="15">(Y17/Z17*100)</f>
        <v>58.685436502242005</v>
      </c>
      <c r="Y17">
        <f t="shared" ref="Y17:Y31" si="16">BW17*(CB17+CC17)/1000</f>
        <v>2.2267075009694524</v>
      </c>
      <c r="Z17">
        <f t="shared" ref="Z17:Z31" si="17">0.61365*EXP(17.502*CD17/(240.97+CD17))</f>
        <v>3.7943101963370141</v>
      </c>
      <c r="AA17">
        <f t="shared" ref="AA17:AA31" si="18">(W17-BW17*(CB17+CC17)/1000)</f>
        <v>1.8044459796725953</v>
      </c>
      <c r="AB17">
        <f t="shared" ref="AB17:AB31" si="19">(-I17*44100)</f>
        <v>-21.238587581122804</v>
      </c>
      <c r="AC17">
        <f t="shared" ref="AC17:AC31" si="20">2*29.3*Q17*0.92*(CD17-V17)</f>
        <v>-166.87674635379659</v>
      </c>
      <c r="AD17">
        <f t="shared" ref="AD17:AD31" si="21">2*0.95*0.0000000567*(((CD17+$B$7)+273)^4-(V17+273)^4)</f>
        <v>-12.316433895073862</v>
      </c>
      <c r="AE17">
        <f t="shared" ref="AE17:AE31" si="22">T17+AD17+AB17+AC17</f>
        <v>30.857416320677515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53887.774288768152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15388.2</v>
      </c>
      <c r="AS17">
        <v>860.49161538461499</v>
      </c>
      <c r="AT17">
        <v>988.86</v>
      </c>
      <c r="AU17">
        <f t="shared" ref="AU17:AU31" si="27">1-AS17/AT17</f>
        <v>0.12981451834980184</v>
      </c>
      <c r="AV17">
        <v>0.5</v>
      </c>
      <c r="AW17">
        <f t="shared" ref="AW17:AW31" si="28">BM17</f>
        <v>1180.1745499415842</v>
      </c>
      <c r="AX17">
        <f t="shared" ref="AX17:AX31" si="29">K17</f>
        <v>4.3039612998145467</v>
      </c>
      <c r="AY17">
        <f t="shared" ref="AY17:AY31" si="30">AU17*AV17*AW17</f>
        <v>76.601895384680461</v>
      </c>
      <c r="AZ17">
        <f t="shared" ref="AZ17:AZ31" si="31">(AX17-AP17)/AW17</f>
        <v>4.1364294628048045E-3</v>
      </c>
      <c r="BA17">
        <f t="shared" ref="BA17:BA31" si="32">(AN17-AT17)/AT17</f>
        <v>2.2988289545537284</v>
      </c>
      <c r="BB17" t="s">
        <v>295</v>
      </c>
      <c r="BC17">
        <v>860.49161538461499</v>
      </c>
      <c r="BD17">
        <v>658.33</v>
      </c>
      <c r="BE17">
        <f t="shared" ref="BE17:BE31" si="33">1-BD17/AT17</f>
        <v>0.33425358493618906</v>
      </c>
      <c r="BF17">
        <f t="shared" ref="BF17:BF31" si="34">(AT17-BC17)/(AT17-BD17)</f>
        <v>0.38837135695817332</v>
      </c>
      <c r="BG17">
        <f t="shared" ref="BG17:BG31" si="35">(AN17-AT17)/(AN17-BD17)</f>
        <v>0.87305616898703786</v>
      </c>
      <c r="BH17">
        <f t="shared" ref="BH17:BH31" si="36">(AT17-BC17)/(AT17-AM17)</f>
        <v>0.4695549777995387</v>
      </c>
      <c r="BI17">
        <f t="shared" ref="BI17:BI31" si="37">(AN17-AT17)/(AN17-AM17)</f>
        <v>0.89264794368606859</v>
      </c>
      <c r="BJ17">
        <f t="shared" ref="BJ17:BJ31" si="38">(BF17*BD17/BC17)</f>
        <v>0.29712842153841812</v>
      </c>
      <c r="BK17">
        <f t="shared" ref="BK17:BK31" si="39">(1-BJ17)</f>
        <v>0.70287157846158188</v>
      </c>
      <c r="BL17">
        <f t="shared" ref="BL17:BL31" si="40">$B$11*CJ17+$C$11*CK17+$F$11*CL17*(1-CO17)</f>
        <v>1399.9874193548401</v>
      </c>
      <c r="BM17">
        <f t="shared" ref="BM17:BM31" si="41">BL17*BN17</f>
        <v>1180.1745499415842</v>
      </c>
      <c r="BN17">
        <f t="shared" ref="BN17:BN31" si="42">($B$11*$D$9+$C$11*$D$9+$F$11*((CY17+CQ17)/MAX(CY17+CQ17+CZ17, 0.1)*$I$9+CZ17/MAX(CY17+CQ17+CZ17, 0.1)*$J$9))/($B$11+$C$11+$F$11)</f>
        <v>0.84298939663718353</v>
      </c>
      <c r="BO17">
        <f t="shared" ref="BO17:BO31" si="43">($B$11*$K$9+$C$11*$K$9+$F$11*((CY17+CQ17)/MAX(CY17+CQ17+CZ17, 0.1)*$P$9+CZ17/MAX(CY17+CQ17+CZ17, 0.1)*$Q$9))/($B$11+$C$11+$F$11)</f>
        <v>0.19597879327436693</v>
      </c>
      <c r="BP17">
        <v>6</v>
      </c>
      <c r="BQ17">
        <v>0.5</v>
      </c>
      <c r="BR17" t="s">
        <v>296</v>
      </c>
      <c r="BS17">
        <v>2</v>
      </c>
      <c r="BT17">
        <v>1607980125.5999999</v>
      </c>
      <c r="BU17">
        <v>401.1</v>
      </c>
      <c r="BV17">
        <v>406.49641935483902</v>
      </c>
      <c r="BW17">
        <v>21.7517483870968</v>
      </c>
      <c r="BX17">
        <v>21.186412903225801</v>
      </c>
      <c r="BY17">
        <v>400.8</v>
      </c>
      <c r="BZ17">
        <v>21.4697483870968</v>
      </c>
      <c r="CA17">
        <v>500.01280645161302</v>
      </c>
      <c r="CB17">
        <v>102.26912903225799</v>
      </c>
      <c r="CC17">
        <v>9.9998329032258096E-2</v>
      </c>
      <c r="CD17">
        <v>27.997606451612899</v>
      </c>
      <c r="CE17">
        <v>29.040267741935502</v>
      </c>
      <c r="CF17">
        <v>999.9</v>
      </c>
      <c r="CG17">
        <v>0</v>
      </c>
      <c r="CH17">
        <v>0</v>
      </c>
      <c r="CI17">
        <v>9998.0619354838691</v>
      </c>
      <c r="CJ17">
        <v>0</v>
      </c>
      <c r="CK17">
        <v>257.72329032258102</v>
      </c>
      <c r="CL17">
        <v>1399.9874193548401</v>
      </c>
      <c r="CM17">
        <v>0.89999638709677399</v>
      </c>
      <c r="CN17">
        <v>0.100003793548387</v>
      </c>
      <c r="CO17">
        <v>0</v>
      </c>
      <c r="CP17">
        <v>860.863612903226</v>
      </c>
      <c r="CQ17">
        <v>4.9994800000000001</v>
      </c>
      <c r="CR17">
        <v>12350</v>
      </c>
      <c r="CS17">
        <v>11417.464516128999</v>
      </c>
      <c r="CT17">
        <v>49.888935483871002</v>
      </c>
      <c r="CU17">
        <v>51.812064516128999</v>
      </c>
      <c r="CV17">
        <v>50.995935483871001</v>
      </c>
      <c r="CW17">
        <v>51.348580645161299</v>
      </c>
      <c r="CX17">
        <v>51.673000000000002</v>
      </c>
      <c r="CY17">
        <v>1255.4835483871</v>
      </c>
      <c r="CZ17">
        <v>139.50387096774199</v>
      </c>
      <c r="DA17">
        <v>0</v>
      </c>
      <c r="DB17">
        <v>1297.4000000953699</v>
      </c>
      <c r="DC17">
        <v>0</v>
      </c>
      <c r="DD17">
        <v>860.49161538461499</v>
      </c>
      <c r="DE17">
        <v>-53.716170855583101</v>
      </c>
      <c r="DF17">
        <v>-739.26153739351798</v>
      </c>
      <c r="DG17">
        <v>12344.907692307699</v>
      </c>
      <c r="DH17">
        <v>15</v>
      </c>
      <c r="DI17">
        <v>1607980151.5999999</v>
      </c>
      <c r="DJ17" t="s">
        <v>297</v>
      </c>
      <c r="DK17">
        <v>1607980151.5999999</v>
      </c>
      <c r="DL17">
        <v>1607980151.5999999</v>
      </c>
      <c r="DM17">
        <v>26</v>
      </c>
      <c r="DN17">
        <v>-0.69499999999999995</v>
      </c>
      <c r="DO17">
        <v>-2E-3</v>
      </c>
      <c r="DP17">
        <v>0.3</v>
      </c>
      <c r="DQ17">
        <v>0.28199999999999997</v>
      </c>
      <c r="DR17">
        <v>406</v>
      </c>
      <c r="DS17">
        <v>21</v>
      </c>
      <c r="DT17">
        <v>0.27</v>
      </c>
      <c r="DU17">
        <v>0.13</v>
      </c>
      <c r="DV17">
        <v>3.7029111664913099</v>
      </c>
      <c r="DW17">
        <v>2.3262142481290198</v>
      </c>
      <c r="DX17">
        <v>0.169695033955754</v>
      </c>
      <c r="DY17">
        <v>0</v>
      </c>
      <c r="DZ17">
        <v>-4.7117636666666698</v>
      </c>
      <c r="EA17">
        <v>-2.7570839599555201</v>
      </c>
      <c r="EB17">
        <v>0.20108374934312601</v>
      </c>
      <c r="EC17">
        <v>0</v>
      </c>
      <c r="ED17">
        <v>0.597393333333333</v>
      </c>
      <c r="EE17">
        <v>0.17561859844271499</v>
      </c>
      <c r="EF17">
        <v>1.35661775268087E-2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0.3</v>
      </c>
      <c r="EN17">
        <v>0.28199999999999997</v>
      </c>
      <c r="EO17">
        <v>1.16641785002833</v>
      </c>
      <c r="EP17">
        <v>-1.6043650578588901E-5</v>
      </c>
      <c r="EQ17">
        <v>-1.15305589960158E-6</v>
      </c>
      <c r="ER17">
        <v>3.6581349982770798E-10</v>
      </c>
      <c r="ES17">
        <v>-0.104381481582181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21.1</v>
      </c>
      <c r="FB17">
        <v>24</v>
      </c>
      <c r="FC17">
        <v>2</v>
      </c>
      <c r="FD17">
        <v>509.55399999999997</v>
      </c>
      <c r="FE17">
        <v>481.92599999999999</v>
      </c>
      <c r="FF17">
        <v>23.485700000000001</v>
      </c>
      <c r="FG17">
        <v>34.3996</v>
      </c>
      <c r="FH17">
        <v>30.0002</v>
      </c>
      <c r="FI17">
        <v>34.3508</v>
      </c>
      <c r="FJ17">
        <v>34.379800000000003</v>
      </c>
      <c r="FK17">
        <v>19.385100000000001</v>
      </c>
      <c r="FL17">
        <v>22.7392</v>
      </c>
      <c r="FM17">
        <v>60.304600000000001</v>
      </c>
      <c r="FN17">
        <v>23.482600000000001</v>
      </c>
      <c r="FO17">
        <v>405.95600000000002</v>
      </c>
      <c r="FP17">
        <v>21.119499999999999</v>
      </c>
      <c r="FQ17">
        <v>97.789199999999994</v>
      </c>
      <c r="FR17">
        <v>101.855</v>
      </c>
    </row>
    <row r="18" spans="1:174" x14ac:dyDescent="0.25">
      <c r="A18">
        <v>2</v>
      </c>
      <c r="B18">
        <v>1607980229.0999999</v>
      </c>
      <c r="C18">
        <v>95.5</v>
      </c>
      <c r="D18" t="s">
        <v>299</v>
      </c>
      <c r="E18" t="s">
        <v>300</v>
      </c>
      <c r="F18" t="s">
        <v>291</v>
      </c>
      <c r="G18" t="s">
        <v>292</v>
      </c>
      <c r="H18">
        <v>1607980221.3499999</v>
      </c>
      <c r="I18">
        <f t="shared" si="0"/>
        <v>6.1270608027679343E-4</v>
      </c>
      <c r="J18">
        <f t="shared" si="1"/>
        <v>0.61270608027679341</v>
      </c>
      <c r="K18">
        <f t="shared" si="2"/>
        <v>0.4411780389939246</v>
      </c>
      <c r="L18">
        <f t="shared" si="3"/>
        <v>46.031743333333303</v>
      </c>
      <c r="M18">
        <f t="shared" si="4"/>
        <v>24.225332008782544</v>
      </c>
      <c r="N18">
        <f t="shared" si="5"/>
        <v>2.4799373001041318</v>
      </c>
      <c r="O18">
        <f t="shared" si="6"/>
        <v>4.7122506820450347</v>
      </c>
      <c r="P18">
        <f t="shared" si="7"/>
        <v>3.4135333783437811E-2</v>
      </c>
      <c r="Q18">
        <f t="shared" si="8"/>
        <v>2.96934791896697</v>
      </c>
      <c r="R18">
        <f t="shared" si="9"/>
        <v>3.3918817559701261E-2</v>
      </c>
      <c r="S18">
        <f t="shared" si="10"/>
        <v>2.1218599462777335E-2</v>
      </c>
      <c r="T18">
        <f t="shared" si="11"/>
        <v>231.28852103422116</v>
      </c>
      <c r="U18">
        <f t="shared" si="12"/>
        <v>29.179919478633106</v>
      </c>
      <c r="V18">
        <f t="shared" si="13"/>
        <v>29.033826666666702</v>
      </c>
      <c r="W18">
        <f t="shared" si="14"/>
        <v>4.0296516973900882</v>
      </c>
      <c r="X18">
        <f t="shared" si="15"/>
        <v>58.980376551545845</v>
      </c>
      <c r="Y18">
        <f t="shared" si="16"/>
        <v>2.237058418065605</v>
      </c>
      <c r="Z18">
        <f t="shared" si="17"/>
        <v>3.7928859543826916</v>
      </c>
      <c r="AA18">
        <f t="shared" si="18"/>
        <v>1.7925932793244832</v>
      </c>
      <c r="AB18">
        <f t="shared" si="19"/>
        <v>-27.02033814020659</v>
      </c>
      <c r="AC18">
        <f t="shared" si="20"/>
        <v>-166.91264647776097</v>
      </c>
      <c r="AD18">
        <f t="shared" si="21"/>
        <v>-12.315629437137467</v>
      </c>
      <c r="AE18">
        <f t="shared" si="22"/>
        <v>25.039906979116154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53907.736126482734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15386.2</v>
      </c>
      <c r="AS18">
        <v>783.18676000000005</v>
      </c>
      <c r="AT18">
        <v>872.06</v>
      </c>
      <c r="AU18">
        <f t="shared" si="27"/>
        <v>0.10191184092837635</v>
      </c>
      <c r="AV18">
        <v>0.5</v>
      </c>
      <c r="AW18">
        <f t="shared" si="28"/>
        <v>1180.1741326230699</v>
      </c>
      <c r="AX18">
        <f t="shared" si="29"/>
        <v>0.4411780389939246</v>
      </c>
      <c r="AY18">
        <f t="shared" si="30"/>
        <v>60.13685923583342</v>
      </c>
      <c r="AZ18">
        <f t="shared" si="31"/>
        <v>8.6336879503151869E-4</v>
      </c>
      <c r="BA18">
        <f t="shared" si="32"/>
        <v>2.7406600463270876</v>
      </c>
      <c r="BB18" t="s">
        <v>302</v>
      </c>
      <c r="BC18">
        <v>783.18676000000005</v>
      </c>
      <c r="BD18">
        <v>621.95000000000005</v>
      </c>
      <c r="BE18">
        <f t="shared" si="33"/>
        <v>0.28680366029860316</v>
      </c>
      <c r="BF18">
        <f t="shared" si="34"/>
        <v>0.35533661189076776</v>
      </c>
      <c r="BG18">
        <f t="shared" si="35"/>
        <v>0.90526602856677507</v>
      </c>
      <c r="BH18">
        <f t="shared" si="36"/>
        <v>0.56757883256860364</v>
      </c>
      <c r="BI18">
        <f t="shared" si="37"/>
        <v>0.93851296327173694</v>
      </c>
      <c r="BJ18">
        <f t="shared" si="38"/>
        <v>0.28218251003817146</v>
      </c>
      <c r="BK18">
        <f t="shared" si="39"/>
        <v>0.71781748996182859</v>
      </c>
      <c r="BL18">
        <f t="shared" si="40"/>
        <v>1399.9873333333301</v>
      </c>
      <c r="BM18">
        <f t="shared" si="41"/>
        <v>1180.1741326230699</v>
      </c>
      <c r="BN18">
        <f t="shared" si="42"/>
        <v>0.84298915034688837</v>
      </c>
      <c r="BO18">
        <f t="shared" si="43"/>
        <v>0.19597830069377675</v>
      </c>
      <c r="BP18">
        <v>6</v>
      </c>
      <c r="BQ18">
        <v>0.5</v>
      </c>
      <c r="BR18" t="s">
        <v>296</v>
      </c>
      <c r="BS18">
        <v>2</v>
      </c>
      <c r="BT18">
        <v>1607980221.3499999</v>
      </c>
      <c r="BU18">
        <v>46.031743333333303</v>
      </c>
      <c r="BV18">
        <v>46.594983333333303</v>
      </c>
      <c r="BW18">
        <v>21.8527633333333</v>
      </c>
      <c r="BX18">
        <v>21.133606666666701</v>
      </c>
      <c r="BY18">
        <v>45.56324</v>
      </c>
      <c r="BZ18">
        <v>21.538346666666701</v>
      </c>
      <c r="CA18">
        <v>500.0163</v>
      </c>
      <c r="CB18">
        <v>102.269566666667</v>
      </c>
      <c r="CC18">
        <v>0.10002311666666699</v>
      </c>
      <c r="CD18">
        <v>27.9911666666667</v>
      </c>
      <c r="CE18">
        <v>29.033826666666702</v>
      </c>
      <c r="CF18">
        <v>999.9</v>
      </c>
      <c r="CG18">
        <v>0</v>
      </c>
      <c r="CH18">
        <v>0</v>
      </c>
      <c r="CI18">
        <v>10001.6556666667</v>
      </c>
      <c r="CJ18">
        <v>0</v>
      </c>
      <c r="CK18">
        <v>257.12433333333303</v>
      </c>
      <c r="CL18">
        <v>1399.9873333333301</v>
      </c>
      <c r="CM18">
        <v>0.90000670000000005</v>
      </c>
      <c r="CN18">
        <v>9.9993659999999998E-2</v>
      </c>
      <c r="CO18">
        <v>0</v>
      </c>
      <c r="CP18">
        <v>783.51829999999995</v>
      </c>
      <c r="CQ18">
        <v>4.9994800000000001</v>
      </c>
      <c r="CR18">
        <v>11277.79</v>
      </c>
      <c r="CS18">
        <v>11417.503333333299</v>
      </c>
      <c r="CT18">
        <v>50.012466666666697</v>
      </c>
      <c r="CU18">
        <v>51.858199999999997</v>
      </c>
      <c r="CV18">
        <v>51.078800000000001</v>
      </c>
      <c r="CW18">
        <v>51.366599999999998</v>
      </c>
      <c r="CX18">
        <v>51.7582666666667</v>
      </c>
      <c r="CY18">
        <v>1255.50066666667</v>
      </c>
      <c r="CZ18">
        <v>139.49299999999999</v>
      </c>
      <c r="DA18">
        <v>0</v>
      </c>
      <c r="DB18">
        <v>95</v>
      </c>
      <c r="DC18">
        <v>0</v>
      </c>
      <c r="DD18">
        <v>783.18676000000005</v>
      </c>
      <c r="DE18">
        <v>-21.9400769567075</v>
      </c>
      <c r="DF18">
        <v>-298.48461584580502</v>
      </c>
      <c r="DG18">
        <v>11273.736000000001</v>
      </c>
      <c r="DH18">
        <v>15</v>
      </c>
      <c r="DI18">
        <v>1607980151.5999999</v>
      </c>
      <c r="DJ18" t="s">
        <v>297</v>
      </c>
      <c r="DK18">
        <v>1607980151.5999999</v>
      </c>
      <c r="DL18">
        <v>1607980151.5999999</v>
      </c>
      <c r="DM18">
        <v>26</v>
      </c>
      <c r="DN18">
        <v>-0.69499999999999995</v>
      </c>
      <c r="DO18">
        <v>-2E-3</v>
      </c>
      <c r="DP18">
        <v>0.3</v>
      </c>
      <c r="DQ18">
        <v>0.28199999999999997</v>
      </c>
      <c r="DR18">
        <v>406</v>
      </c>
      <c r="DS18">
        <v>21</v>
      </c>
      <c r="DT18">
        <v>0.27</v>
      </c>
      <c r="DU18">
        <v>0.13</v>
      </c>
      <c r="DV18">
        <v>0.43404379112468799</v>
      </c>
      <c r="DW18">
        <v>0.45576298571774698</v>
      </c>
      <c r="DX18">
        <v>0.13038146641537399</v>
      </c>
      <c r="DY18">
        <v>1</v>
      </c>
      <c r="DZ18">
        <v>-0.56022246666666697</v>
      </c>
      <c r="EA18">
        <v>-6.9736631813126004E-2</v>
      </c>
      <c r="EB18">
        <v>0.14518010415428401</v>
      </c>
      <c r="EC18">
        <v>1</v>
      </c>
      <c r="ED18">
        <v>0.71941516666666705</v>
      </c>
      <c r="EE18">
        <v>-3.4748395995551698E-2</v>
      </c>
      <c r="EF18">
        <v>2.87946261286526E-3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0.46800000000000003</v>
      </c>
      <c r="EN18">
        <v>0.31459999999999999</v>
      </c>
      <c r="EO18">
        <v>0.47158738672822698</v>
      </c>
      <c r="EP18">
        <v>-1.6043650578588901E-5</v>
      </c>
      <c r="EQ18">
        <v>-1.15305589960158E-6</v>
      </c>
      <c r="ER18">
        <v>3.6581349982770798E-10</v>
      </c>
      <c r="ES18">
        <v>-0.106513719274132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1.3</v>
      </c>
      <c r="FB18">
        <v>1.3</v>
      </c>
      <c r="FC18">
        <v>2</v>
      </c>
      <c r="FD18">
        <v>509.59300000000002</v>
      </c>
      <c r="FE18">
        <v>481.411</v>
      </c>
      <c r="FF18">
        <v>23.4558</v>
      </c>
      <c r="FG18">
        <v>34.408999999999999</v>
      </c>
      <c r="FH18">
        <v>30.0001</v>
      </c>
      <c r="FI18">
        <v>34.385100000000001</v>
      </c>
      <c r="FJ18">
        <v>34.416600000000003</v>
      </c>
      <c r="FK18">
        <v>5.0192600000000001</v>
      </c>
      <c r="FL18">
        <v>22.561</v>
      </c>
      <c r="FM18">
        <v>60.304600000000001</v>
      </c>
      <c r="FN18">
        <v>23.458400000000001</v>
      </c>
      <c r="FO18">
        <v>48.181899999999999</v>
      </c>
      <c r="FP18">
        <v>21.142299999999999</v>
      </c>
      <c r="FQ18">
        <v>97.785899999999998</v>
      </c>
      <c r="FR18">
        <v>101.84699999999999</v>
      </c>
    </row>
    <row r="19" spans="1:174" x14ac:dyDescent="0.25">
      <c r="A19">
        <v>3</v>
      </c>
      <c r="B19">
        <v>1607980349.5999999</v>
      </c>
      <c r="C19">
        <v>216</v>
      </c>
      <c r="D19" t="s">
        <v>304</v>
      </c>
      <c r="E19" t="s">
        <v>305</v>
      </c>
      <c r="F19" t="s">
        <v>291</v>
      </c>
      <c r="G19" t="s">
        <v>292</v>
      </c>
      <c r="H19">
        <v>1607980341.5999999</v>
      </c>
      <c r="I19">
        <f t="shared" si="0"/>
        <v>9.478659422383674E-4</v>
      </c>
      <c r="J19">
        <f t="shared" si="1"/>
        <v>0.9478659422383674</v>
      </c>
      <c r="K19">
        <f t="shared" si="2"/>
        <v>0.23385229523604398</v>
      </c>
      <c r="L19">
        <f t="shared" si="3"/>
        <v>79.888374193548401</v>
      </c>
      <c r="M19">
        <f t="shared" si="4"/>
        <v>70.622437484263287</v>
      </c>
      <c r="N19">
        <f t="shared" si="5"/>
        <v>7.2294566945900209</v>
      </c>
      <c r="O19">
        <f t="shared" si="6"/>
        <v>8.177989350228188</v>
      </c>
      <c r="P19">
        <f t="shared" si="7"/>
        <v>5.3146170619563823E-2</v>
      </c>
      <c r="Q19">
        <f t="shared" si="8"/>
        <v>2.9696757861522811</v>
      </c>
      <c r="R19">
        <f t="shared" si="9"/>
        <v>5.2623381735123716E-2</v>
      </c>
      <c r="S19">
        <f t="shared" si="10"/>
        <v>3.2936155401779584E-2</v>
      </c>
      <c r="T19">
        <f t="shared" si="11"/>
        <v>231.29000928822526</v>
      </c>
      <c r="U19">
        <f t="shared" si="12"/>
        <v>29.09356082783302</v>
      </c>
      <c r="V19">
        <f t="shared" si="13"/>
        <v>28.9628774193548</v>
      </c>
      <c r="W19">
        <f t="shared" si="14"/>
        <v>4.0131416222821121</v>
      </c>
      <c r="X19">
        <f t="shared" si="15"/>
        <v>58.675229768957806</v>
      </c>
      <c r="Y19">
        <f t="shared" si="16"/>
        <v>2.2254537165316313</v>
      </c>
      <c r="Z19">
        <f t="shared" si="17"/>
        <v>3.7928334073759524</v>
      </c>
      <c r="AA19">
        <f t="shared" si="18"/>
        <v>1.7876879057504809</v>
      </c>
      <c r="AB19">
        <f t="shared" si="19"/>
        <v>-41.800888052712004</v>
      </c>
      <c r="AC19">
        <f t="shared" si="20"/>
        <v>-155.61006518977644</v>
      </c>
      <c r="AD19">
        <f t="shared" si="21"/>
        <v>-11.476332428434644</v>
      </c>
      <c r="AE19">
        <f t="shared" si="22"/>
        <v>22.4027236173022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53917.335571138297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15385.4</v>
      </c>
      <c r="AS19">
        <v>759.265076923077</v>
      </c>
      <c r="AT19">
        <v>834.94</v>
      </c>
      <c r="AU19">
        <f t="shared" si="27"/>
        <v>9.063516309785502E-2</v>
      </c>
      <c r="AV19">
        <v>0.5</v>
      </c>
      <c r="AW19">
        <f t="shared" si="28"/>
        <v>1180.1759628449304</v>
      </c>
      <c r="AX19">
        <f t="shared" si="29"/>
        <v>0.23385229523604398</v>
      </c>
      <c r="AY19">
        <f t="shared" si="30"/>
        <v>53.482720438309173</v>
      </c>
      <c r="AZ19">
        <f t="shared" si="31"/>
        <v>6.8769386990040514E-4</v>
      </c>
      <c r="BA19">
        <f t="shared" si="32"/>
        <v>2.9069633746137442</v>
      </c>
      <c r="BB19" t="s">
        <v>307</v>
      </c>
      <c r="BC19">
        <v>759.265076923077</v>
      </c>
      <c r="BD19">
        <v>604.27</v>
      </c>
      <c r="BE19">
        <f t="shared" si="33"/>
        <v>0.2762713488394376</v>
      </c>
      <c r="BF19">
        <f t="shared" si="34"/>
        <v>0.32806573493268748</v>
      </c>
      <c r="BG19">
        <f t="shared" si="35"/>
        <v>0.91321050037436835</v>
      </c>
      <c r="BH19">
        <f t="shared" si="36"/>
        <v>0.63345868050636711</v>
      </c>
      <c r="BI19">
        <f t="shared" si="37"/>
        <v>0.95308924346882595</v>
      </c>
      <c r="BJ19">
        <f t="shared" si="38"/>
        <v>0.26109495573159264</v>
      </c>
      <c r="BK19">
        <f t="shared" si="39"/>
        <v>0.73890504426840731</v>
      </c>
      <c r="BL19">
        <f t="shared" si="40"/>
        <v>1399.98870967742</v>
      </c>
      <c r="BM19">
        <f t="shared" si="41"/>
        <v>1180.1759628449304</v>
      </c>
      <c r="BN19">
        <f t="shared" si="42"/>
        <v>0.84298962890698015</v>
      </c>
      <c r="BO19">
        <f t="shared" si="43"/>
        <v>0.19597925781396014</v>
      </c>
      <c r="BP19">
        <v>6</v>
      </c>
      <c r="BQ19">
        <v>0.5</v>
      </c>
      <c r="BR19" t="s">
        <v>296</v>
      </c>
      <c r="BS19">
        <v>2</v>
      </c>
      <c r="BT19">
        <v>1607980341.5999999</v>
      </c>
      <c r="BU19">
        <v>79.888374193548401</v>
      </c>
      <c r="BV19">
        <v>80.259858064516095</v>
      </c>
      <c r="BW19">
        <v>21.739803225806501</v>
      </c>
      <c r="BX19">
        <v>20.6271129032258</v>
      </c>
      <c r="BY19">
        <v>79.425148387096797</v>
      </c>
      <c r="BZ19">
        <v>21.430112903225801</v>
      </c>
      <c r="CA19">
        <v>500.00948387096798</v>
      </c>
      <c r="CB19">
        <v>102.26770967741901</v>
      </c>
      <c r="CC19">
        <v>9.9993167741935493E-2</v>
      </c>
      <c r="CD19">
        <v>27.990929032258101</v>
      </c>
      <c r="CE19">
        <v>28.9628774193548</v>
      </c>
      <c r="CF19">
        <v>999.9</v>
      </c>
      <c r="CG19">
        <v>0</v>
      </c>
      <c r="CH19">
        <v>0</v>
      </c>
      <c r="CI19">
        <v>10003.6938709677</v>
      </c>
      <c r="CJ19">
        <v>0</v>
      </c>
      <c r="CK19">
        <v>256.185612903226</v>
      </c>
      <c r="CL19">
        <v>1399.98870967742</v>
      </c>
      <c r="CM19">
        <v>0.89999035483870904</v>
      </c>
      <c r="CN19">
        <v>0.100009680645161</v>
      </c>
      <c r="CO19">
        <v>0</v>
      </c>
      <c r="CP19">
        <v>759.30700000000002</v>
      </c>
      <c r="CQ19">
        <v>4.9994800000000001</v>
      </c>
      <c r="CR19">
        <v>10940.8322580645</v>
      </c>
      <c r="CS19">
        <v>11417.4516129032</v>
      </c>
      <c r="CT19">
        <v>50.082322580645098</v>
      </c>
      <c r="CU19">
        <v>51.923000000000002</v>
      </c>
      <c r="CV19">
        <v>51.1651290322581</v>
      </c>
      <c r="CW19">
        <v>51.443258064516101</v>
      </c>
      <c r="CX19">
        <v>51.832387096774198</v>
      </c>
      <c r="CY19">
        <v>1255.4738709677399</v>
      </c>
      <c r="CZ19">
        <v>139.51483870967701</v>
      </c>
      <c r="DA19">
        <v>0</v>
      </c>
      <c r="DB19">
        <v>119.700000047684</v>
      </c>
      <c r="DC19">
        <v>0</v>
      </c>
      <c r="DD19">
        <v>759.265076923077</v>
      </c>
      <c r="DE19">
        <v>-8.3755213754670201</v>
      </c>
      <c r="DF19">
        <v>-128.03418808831401</v>
      </c>
      <c r="DG19">
        <v>10940.1307692308</v>
      </c>
      <c r="DH19">
        <v>15</v>
      </c>
      <c r="DI19">
        <v>1607980151.5999999</v>
      </c>
      <c r="DJ19" t="s">
        <v>297</v>
      </c>
      <c r="DK19">
        <v>1607980151.5999999</v>
      </c>
      <c r="DL19">
        <v>1607980151.5999999</v>
      </c>
      <c r="DM19">
        <v>26</v>
      </c>
      <c r="DN19">
        <v>-0.69499999999999995</v>
      </c>
      <c r="DO19">
        <v>-2E-3</v>
      </c>
      <c r="DP19">
        <v>0.3</v>
      </c>
      <c r="DQ19">
        <v>0.28199999999999997</v>
      </c>
      <c r="DR19">
        <v>406</v>
      </c>
      <c r="DS19">
        <v>21</v>
      </c>
      <c r="DT19">
        <v>0.27</v>
      </c>
      <c r="DU19">
        <v>0.13</v>
      </c>
      <c r="DV19">
        <v>0.232948065656081</v>
      </c>
      <c r="DW19">
        <v>0.39000936481204601</v>
      </c>
      <c r="DX19">
        <v>2.9519055393181101E-2</v>
      </c>
      <c r="DY19">
        <v>1</v>
      </c>
      <c r="DZ19">
        <v>-0.37297106666666702</v>
      </c>
      <c r="EA19">
        <v>-0.47801891879866498</v>
      </c>
      <c r="EB19">
        <v>3.6429441027766997E-2</v>
      </c>
      <c r="EC19">
        <v>0</v>
      </c>
      <c r="ED19">
        <v>1.1127876666666701</v>
      </c>
      <c r="EE19">
        <v>0.24392462736373599</v>
      </c>
      <c r="EF19">
        <v>2.2363014657142199E-2</v>
      </c>
      <c r="EG19">
        <v>0</v>
      </c>
      <c r="EH19">
        <v>1</v>
      </c>
      <c r="EI19">
        <v>3</v>
      </c>
      <c r="EJ19" t="s">
        <v>298</v>
      </c>
      <c r="EK19">
        <v>100</v>
      </c>
      <c r="EL19">
        <v>100</v>
      </c>
      <c r="EM19">
        <v>0.46300000000000002</v>
      </c>
      <c r="EN19">
        <v>0.30859999999999999</v>
      </c>
      <c r="EO19">
        <v>0.47158738672822698</v>
      </c>
      <c r="EP19">
        <v>-1.6043650578588901E-5</v>
      </c>
      <c r="EQ19">
        <v>-1.15305589960158E-6</v>
      </c>
      <c r="ER19">
        <v>3.6581349982770798E-10</v>
      </c>
      <c r="ES19">
        <v>-0.106513719274132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3.3</v>
      </c>
      <c r="FC19">
        <v>2</v>
      </c>
      <c r="FD19">
        <v>509.93299999999999</v>
      </c>
      <c r="FE19">
        <v>481.22699999999998</v>
      </c>
      <c r="FF19">
        <v>23.572099999999999</v>
      </c>
      <c r="FG19">
        <v>34.405299999999997</v>
      </c>
      <c r="FH19">
        <v>30</v>
      </c>
      <c r="FI19">
        <v>34.403799999999997</v>
      </c>
      <c r="FJ19">
        <v>34.438499999999998</v>
      </c>
      <c r="FK19">
        <v>6.3590200000000001</v>
      </c>
      <c r="FL19">
        <v>24.277000000000001</v>
      </c>
      <c r="FM19">
        <v>59.561999999999998</v>
      </c>
      <c r="FN19">
        <v>23.5717</v>
      </c>
      <c r="FO19">
        <v>80.326899999999995</v>
      </c>
      <c r="FP19">
        <v>20.5579</v>
      </c>
      <c r="FQ19">
        <v>97.787800000000004</v>
      </c>
      <c r="FR19">
        <v>101.848</v>
      </c>
    </row>
    <row r="20" spans="1:174" x14ac:dyDescent="0.25">
      <c r="A20">
        <v>4</v>
      </c>
      <c r="B20">
        <v>1607980426.0999999</v>
      </c>
      <c r="C20">
        <v>292.5</v>
      </c>
      <c r="D20" t="s">
        <v>308</v>
      </c>
      <c r="E20" t="s">
        <v>309</v>
      </c>
      <c r="F20" t="s">
        <v>291</v>
      </c>
      <c r="G20" t="s">
        <v>292</v>
      </c>
      <c r="H20">
        <v>1607980418.0999999</v>
      </c>
      <c r="I20">
        <f t="shared" si="0"/>
        <v>1.0789613844709631E-3</v>
      </c>
      <c r="J20">
        <f t="shared" si="1"/>
        <v>1.0789613844709631</v>
      </c>
      <c r="K20">
        <f t="shared" si="2"/>
        <v>0.9713929419709677</v>
      </c>
      <c r="L20">
        <f t="shared" si="3"/>
        <v>99.637516129032207</v>
      </c>
      <c r="M20">
        <f t="shared" si="4"/>
        <v>71.042748430037989</v>
      </c>
      <c r="N20">
        <f t="shared" si="5"/>
        <v>7.2723374902496216</v>
      </c>
      <c r="O20">
        <f t="shared" si="6"/>
        <v>10.199459621048966</v>
      </c>
      <c r="P20">
        <f t="shared" si="7"/>
        <v>6.0078019329053552E-2</v>
      </c>
      <c r="Q20">
        <f t="shared" si="8"/>
        <v>2.9696926883172736</v>
      </c>
      <c r="R20">
        <f t="shared" si="9"/>
        <v>5.9410889336786024E-2</v>
      </c>
      <c r="S20">
        <f t="shared" si="10"/>
        <v>3.7191127427261314E-2</v>
      </c>
      <c r="T20">
        <f t="shared" si="11"/>
        <v>231.29054860062121</v>
      </c>
      <c r="U20">
        <f t="shared" si="12"/>
        <v>29.055742649495585</v>
      </c>
      <c r="V20">
        <f t="shared" si="13"/>
        <v>28.947900000000001</v>
      </c>
      <c r="W20">
        <f t="shared" si="14"/>
        <v>4.0096638878303192</v>
      </c>
      <c r="X20">
        <f t="shared" si="15"/>
        <v>58.204226010947778</v>
      </c>
      <c r="Y20">
        <f t="shared" si="16"/>
        <v>2.2070517370334808</v>
      </c>
      <c r="Z20">
        <f t="shared" si="17"/>
        <v>3.7919097775105728</v>
      </c>
      <c r="AA20">
        <f t="shared" si="18"/>
        <v>1.8026121507968385</v>
      </c>
      <c r="AB20">
        <f t="shared" si="19"/>
        <v>-47.582197055169473</v>
      </c>
      <c r="AC20">
        <f t="shared" si="20"/>
        <v>-153.88184847795864</v>
      </c>
      <c r="AD20">
        <f t="shared" si="21"/>
        <v>-11.347728638370835</v>
      </c>
      <c r="AE20">
        <f t="shared" si="22"/>
        <v>18.478774429122268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53918.534766464167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15384.9</v>
      </c>
      <c r="AS20">
        <v>748.64323999999999</v>
      </c>
      <c r="AT20">
        <v>823.53</v>
      </c>
      <c r="AU20">
        <f t="shared" si="27"/>
        <v>9.0933857904387239E-2</v>
      </c>
      <c r="AV20">
        <v>0.5</v>
      </c>
      <c r="AW20">
        <f t="shared" si="28"/>
        <v>1180.1781983288222</v>
      </c>
      <c r="AX20">
        <f t="shared" si="29"/>
        <v>0.9713929419709677</v>
      </c>
      <c r="AY20">
        <f t="shared" si="30"/>
        <v>53.659078294344432</v>
      </c>
      <c r="AZ20">
        <f t="shared" si="31"/>
        <v>1.3126326380040177E-3</v>
      </c>
      <c r="BA20">
        <f t="shared" si="32"/>
        <v>2.9610943135040619</v>
      </c>
      <c r="BB20" t="s">
        <v>311</v>
      </c>
      <c r="BC20">
        <v>748.64323999999999</v>
      </c>
      <c r="BD20">
        <v>588.85</v>
      </c>
      <c r="BE20">
        <f t="shared" si="33"/>
        <v>0.28496836787973723</v>
      </c>
      <c r="BF20">
        <f t="shared" si="34"/>
        <v>0.3191015851372081</v>
      </c>
      <c r="BG20">
        <f t="shared" si="35"/>
        <v>0.91221107050272521</v>
      </c>
      <c r="BH20">
        <f t="shared" si="36"/>
        <v>0.69305532181477691</v>
      </c>
      <c r="BI20">
        <f t="shared" si="37"/>
        <v>0.95756972183759725</v>
      </c>
      <c r="BJ20">
        <f t="shared" si="38"/>
        <v>0.25099133788751632</v>
      </c>
      <c r="BK20">
        <f t="shared" si="39"/>
        <v>0.74900866211248363</v>
      </c>
      <c r="BL20">
        <f t="shared" si="40"/>
        <v>1399.99129032258</v>
      </c>
      <c r="BM20">
        <f t="shared" si="41"/>
        <v>1180.1781983288222</v>
      </c>
      <c r="BN20">
        <f t="shared" si="42"/>
        <v>0.8429896717835228</v>
      </c>
      <c r="BO20">
        <f t="shared" si="43"/>
        <v>0.19597934356704566</v>
      </c>
      <c r="BP20">
        <v>6</v>
      </c>
      <c r="BQ20">
        <v>0.5</v>
      </c>
      <c r="BR20" t="s">
        <v>296</v>
      </c>
      <c r="BS20">
        <v>2</v>
      </c>
      <c r="BT20">
        <v>1607980418.0999999</v>
      </c>
      <c r="BU20">
        <v>99.637516129032207</v>
      </c>
      <c r="BV20">
        <v>100.93216129032299</v>
      </c>
      <c r="BW20">
        <v>21.5604709677419</v>
      </c>
      <c r="BX20">
        <v>20.293664516128999</v>
      </c>
      <c r="BY20">
        <v>99.1785</v>
      </c>
      <c r="BZ20">
        <v>21.258306451612899</v>
      </c>
      <c r="CA20">
        <v>500.01251612903201</v>
      </c>
      <c r="CB20">
        <v>102.265677419355</v>
      </c>
      <c r="CC20">
        <v>9.9977780645161302E-2</v>
      </c>
      <c r="CD20">
        <v>27.986751612903198</v>
      </c>
      <c r="CE20">
        <v>28.947900000000001</v>
      </c>
      <c r="CF20">
        <v>999.9</v>
      </c>
      <c r="CG20">
        <v>0</v>
      </c>
      <c r="CH20">
        <v>0</v>
      </c>
      <c r="CI20">
        <v>10003.988387096801</v>
      </c>
      <c r="CJ20">
        <v>0</v>
      </c>
      <c r="CK20">
        <v>255.535032258065</v>
      </c>
      <c r="CL20">
        <v>1399.99129032258</v>
      </c>
      <c r="CM20">
        <v>0.89998890322580605</v>
      </c>
      <c r="CN20">
        <v>0.100011116129032</v>
      </c>
      <c r="CO20">
        <v>0</v>
      </c>
      <c r="CP20">
        <v>748.753193548387</v>
      </c>
      <c r="CQ20">
        <v>4.9994800000000001</v>
      </c>
      <c r="CR20">
        <v>10794.5709677419</v>
      </c>
      <c r="CS20">
        <v>11417.4741935484</v>
      </c>
      <c r="CT20">
        <v>50.168999999999997</v>
      </c>
      <c r="CU20">
        <v>51.936999999999998</v>
      </c>
      <c r="CV20">
        <v>51.211387096774203</v>
      </c>
      <c r="CW20">
        <v>51.449322580645202</v>
      </c>
      <c r="CX20">
        <v>51.876935483871002</v>
      </c>
      <c r="CY20">
        <v>1255.4741935483901</v>
      </c>
      <c r="CZ20">
        <v>139.51709677419399</v>
      </c>
      <c r="DA20">
        <v>0</v>
      </c>
      <c r="DB20">
        <v>75.799999952316298</v>
      </c>
      <c r="DC20">
        <v>0</v>
      </c>
      <c r="DD20">
        <v>748.64323999999999</v>
      </c>
      <c r="DE20">
        <v>-10.3320769022696</v>
      </c>
      <c r="DF20">
        <v>-160.09999976804099</v>
      </c>
      <c r="DG20">
        <v>10792.748</v>
      </c>
      <c r="DH20">
        <v>15</v>
      </c>
      <c r="DI20">
        <v>1607980151.5999999</v>
      </c>
      <c r="DJ20" t="s">
        <v>297</v>
      </c>
      <c r="DK20">
        <v>1607980151.5999999</v>
      </c>
      <c r="DL20">
        <v>1607980151.5999999</v>
      </c>
      <c r="DM20">
        <v>26</v>
      </c>
      <c r="DN20">
        <v>-0.69499999999999995</v>
      </c>
      <c r="DO20">
        <v>-2E-3</v>
      </c>
      <c r="DP20">
        <v>0.3</v>
      </c>
      <c r="DQ20">
        <v>0.28199999999999997</v>
      </c>
      <c r="DR20">
        <v>406</v>
      </c>
      <c r="DS20">
        <v>21</v>
      </c>
      <c r="DT20">
        <v>0.27</v>
      </c>
      <c r="DU20">
        <v>0.13</v>
      </c>
      <c r="DV20">
        <v>0.97125729244905301</v>
      </c>
      <c r="DW20">
        <v>2.76108646680569E-2</v>
      </c>
      <c r="DX20">
        <v>1.20525329934813E-2</v>
      </c>
      <c r="DY20">
        <v>1</v>
      </c>
      <c r="DZ20">
        <v>-1.29477666666667</v>
      </c>
      <c r="EA20">
        <v>-3.9293259176865603E-2</v>
      </c>
      <c r="EB20">
        <v>1.7051589042927601E-2</v>
      </c>
      <c r="EC20">
        <v>1</v>
      </c>
      <c r="ED20">
        <v>1.2685759999999999</v>
      </c>
      <c r="EE20">
        <v>0.14996876529477099</v>
      </c>
      <c r="EF20">
        <v>3.3262153327768801E-2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0.45900000000000002</v>
      </c>
      <c r="EN20">
        <v>0.30209999999999998</v>
      </c>
      <c r="EO20">
        <v>0.47158738672822698</v>
      </c>
      <c r="EP20">
        <v>-1.6043650578588901E-5</v>
      </c>
      <c r="EQ20">
        <v>-1.15305589960158E-6</v>
      </c>
      <c r="ER20">
        <v>3.6581349982770798E-10</v>
      </c>
      <c r="ES20">
        <v>-0.106513719274132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4.5999999999999996</v>
      </c>
      <c r="FB20">
        <v>4.5999999999999996</v>
      </c>
      <c r="FC20">
        <v>2</v>
      </c>
      <c r="FD20">
        <v>509.88299999999998</v>
      </c>
      <c r="FE20">
        <v>481.28899999999999</v>
      </c>
      <c r="FF20">
        <v>23.468800000000002</v>
      </c>
      <c r="FG20">
        <v>34.390300000000003</v>
      </c>
      <c r="FH20">
        <v>29.9999</v>
      </c>
      <c r="FI20">
        <v>34.403799999999997</v>
      </c>
      <c r="FJ20">
        <v>34.441600000000001</v>
      </c>
      <c r="FK20">
        <v>7.2245400000000002</v>
      </c>
      <c r="FL20">
        <v>24.337800000000001</v>
      </c>
      <c r="FM20">
        <v>58.750900000000001</v>
      </c>
      <c r="FN20">
        <v>23.482299999999999</v>
      </c>
      <c r="FO20">
        <v>101.107</v>
      </c>
      <c r="FP20">
        <v>20.456399999999999</v>
      </c>
      <c r="FQ20">
        <v>97.790800000000004</v>
      </c>
      <c r="FR20">
        <v>101.85</v>
      </c>
    </row>
    <row r="21" spans="1:174" x14ac:dyDescent="0.25">
      <c r="A21">
        <v>5</v>
      </c>
      <c r="B21">
        <v>1607980513.0999999</v>
      </c>
      <c r="C21">
        <v>379.5</v>
      </c>
      <c r="D21" t="s">
        <v>312</v>
      </c>
      <c r="E21" t="s">
        <v>313</v>
      </c>
      <c r="F21" t="s">
        <v>291</v>
      </c>
      <c r="G21" t="s">
        <v>292</v>
      </c>
      <c r="H21">
        <v>1607980505.3499999</v>
      </c>
      <c r="I21">
        <f t="shared" si="0"/>
        <v>1.2243014079816395E-3</v>
      </c>
      <c r="J21">
        <f t="shared" si="1"/>
        <v>1.2243014079816394</v>
      </c>
      <c r="K21">
        <f t="shared" si="2"/>
        <v>2.5195010105799662</v>
      </c>
      <c r="L21">
        <f t="shared" si="3"/>
        <v>149.462966666667</v>
      </c>
      <c r="M21">
        <f t="shared" si="4"/>
        <v>86.675187857432093</v>
      </c>
      <c r="N21">
        <f t="shared" si="5"/>
        <v>8.8724811941150747</v>
      </c>
      <c r="O21">
        <f t="shared" si="6"/>
        <v>15.299734488581695</v>
      </c>
      <c r="P21">
        <f t="shared" si="7"/>
        <v>6.8632798275957543E-2</v>
      </c>
      <c r="Q21">
        <f t="shared" si="8"/>
        <v>2.9699581041473211</v>
      </c>
      <c r="R21">
        <f t="shared" si="9"/>
        <v>6.7763709165332142E-2</v>
      </c>
      <c r="S21">
        <f t="shared" si="10"/>
        <v>4.2429485460937423E-2</v>
      </c>
      <c r="T21">
        <f t="shared" si="11"/>
        <v>231.28919028099219</v>
      </c>
      <c r="U21">
        <f t="shared" si="12"/>
        <v>29.01898354926459</v>
      </c>
      <c r="V21">
        <f t="shared" si="13"/>
        <v>28.860890000000001</v>
      </c>
      <c r="W21">
        <f t="shared" si="14"/>
        <v>3.9895122282597684</v>
      </c>
      <c r="X21">
        <f t="shared" si="15"/>
        <v>57.909159967022397</v>
      </c>
      <c r="Y21">
        <f t="shared" si="16"/>
        <v>2.1959439754694472</v>
      </c>
      <c r="Z21">
        <f t="shared" si="17"/>
        <v>3.7920494386725245</v>
      </c>
      <c r="AA21">
        <f t="shared" si="18"/>
        <v>1.7935682527903212</v>
      </c>
      <c r="AB21">
        <f t="shared" si="19"/>
        <v>-53.991692091990302</v>
      </c>
      <c r="AC21">
        <f t="shared" si="20"/>
        <v>-139.86272651752273</v>
      </c>
      <c r="AD21">
        <f t="shared" si="21"/>
        <v>-10.30855669818961</v>
      </c>
      <c r="AE21">
        <f t="shared" si="22"/>
        <v>27.126214973289535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53926.171460096179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15384.5</v>
      </c>
      <c r="AS21">
        <v>735.32069230769196</v>
      </c>
      <c r="AT21">
        <v>817.14</v>
      </c>
      <c r="AU21">
        <f t="shared" si="27"/>
        <v>0.10012887350063393</v>
      </c>
      <c r="AV21">
        <v>0.5</v>
      </c>
      <c r="AW21">
        <f t="shared" si="28"/>
        <v>1180.1732295615416</v>
      </c>
      <c r="AX21">
        <f t="shared" si="29"/>
        <v>2.5195010105799662</v>
      </c>
      <c r="AY21">
        <f t="shared" si="30"/>
        <v>59.084708005801104</v>
      </c>
      <c r="AZ21">
        <f t="shared" si="31"/>
        <v>2.6244015817465036E-3</v>
      </c>
      <c r="BA21">
        <f t="shared" si="32"/>
        <v>2.9920699023423158</v>
      </c>
      <c r="BB21" t="s">
        <v>315</v>
      </c>
      <c r="BC21">
        <v>735.32069230769196</v>
      </c>
      <c r="BD21">
        <v>563.63</v>
      </c>
      <c r="BE21">
        <f t="shared" si="33"/>
        <v>0.31024059524683656</v>
      </c>
      <c r="BF21">
        <f t="shared" si="34"/>
        <v>0.32274587863322168</v>
      </c>
      <c r="BG21">
        <f t="shared" si="35"/>
        <v>0.90605347514313783</v>
      </c>
      <c r="BH21">
        <f t="shared" si="36"/>
        <v>0.80480849260755993</v>
      </c>
      <c r="BI21">
        <f t="shared" si="37"/>
        <v>0.96007894679609396</v>
      </c>
      <c r="BJ21">
        <f t="shared" si="38"/>
        <v>0.24738765205035676</v>
      </c>
      <c r="BK21">
        <f t="shared" si="39"/>
        <v>0.75261234794964327</v>
      </c>
      <c r="BL21">
        <f t="shared" si="40"/>
        <v>1399.9856666666701</v>
      </c>
      <c r="BM21">
        <f t="shared" si="41"/>
        <v>1180.1732295615416</v>
      </c>
      <c r="BN21">
        <f t="shared" si="42"/>
        <v>0.84298950886511836</v>
      </c>
      <c r="BO21">
        <f t="shared" si="43"/>
        <v>0.19597901773023679</v>
      </c>
      <c r="BP21">
        <v>6</v>
      </c>
      <c r="BQ21">
        <v>0.5</v>
      </c>
      <c r="BR21" t="s">
        <v>296</v>
      </c>
      <c r="BS21">
        <v>2</v>
      </c>
      <c r="BT21">
        <v>1607980505.3499999</v>
      </c>
      <c r="BU21">
        <v>149.462966666667</v>
      </c>
      <c r="BV21">
        <v>152.70586666666699</v>
      </c>
      <c r="BW21">
        <v>21.452156666666699</v>
      </c>
      <c r="BX21">
        <v>20.01455</v>
      </c>
      <c r="BY21">
        <v>149.01820000000001</v>
      </c>
      <c r="BZ21">
        <v>21.154503333333299</v>
      </c>
      <c r="CA21">
        <v>500.01333333333298</v>
      </c>
      <c r="CB21">
        <v>102.264766666667</v>
      </c>
      <c r="CC21">
        <v>9.9951696666666701E-2</v>
      </c>
      <c r="CD21">
        <v>27.987383333333302</v>
      </c>
      <c r="CE21">
        <v>28.860890000000001</v>
      </c>
      <c r="CF21">
        <v>999.9</v>
      </c>
      <c r="CG21">
        <v>0</v>
      </c>
      <c r="CH21">
        <v>0</v>
      </c>
      <c r="CI21">
        <v>10005.580666666699</v>
      </c>
      <c r="CJ21">
        <v>0</v>
      </c>
      <c r="CK21">
        <v>254.66346666666701</v>
      </c>
      <c r="CL21">
        <v>1399.9856666666701</v>
      </c>
      <c r="CM21">
        <v>0.89999193333333305</v>
      </c>
      <c r="CN21">
        <v>0.10000806666666701</v>
      </c>
      <c r="CO21">
        <v>0</v>
      </c>
      <c r="CP21">
        <v>735.32166666666706</v>
      </c>
      <c r="CQ21">
        <v>4.9994800000000001</v>
      </c>
      <c r="CR21">
        <v>10609.4633333333</v>
      </c>
      <c r="CS21">
        <v>11417.43</v>
      </c>
      <c r="CT21">
        <v>50.212200000000003</v>
      </c>
      <c r="CU21">
        <v>51.991599999999998</v>
      </c>
      <c r="CV21">
        <v>51.2624</v>
      </c>
      <c r="CW21">
        <v>51.457999999999998</v>
      </c>
      <c r="CX21">
        <v>51.924599999999998</v>
      </c>
      <c r="CY21">
        <v>1255.4773333333301</v>
      </c>
      <c r="CZ21">
        <v>139.50899999999999</v>
      </c>
      <c r="DA21">
        <v>0</v>
      </c>
      <c r="DB21">
        <v>86.099999904632597</v>
      </c>
      <c r="DC21">
        <v>0</v>
      </c>
      <c r="DD21">
        <v>735.32069230769196</v>
      </c>
      <c r="DE21">
        <v>-8.3862564099910895</v>
      </c>
      <c r="DF21">
        <v>-119.025641096774</v>
      </c>
      <c r="DG21">
        <v>10609.5730769231</v>
      </c>
      <c r="DH21">
        <v>15</v>
      </c>
      <c r="DI21">
        <v>1607980151.5999999</v>
      </c>
      <c r="DJ21" t="s">
        <v>297</v>
      </c>
      <c r="DK21">
        <v>1607980151.5999999</v>
      </c>
      <c r="DL21">
        <v>1607980151.5999999</v>
      </c>
      <c r="DM21">
        <v>26</v>
      </c>
      <c r="DN21">
        <v>-0.69499999999999995</v>
      </c>
      <c r="DO21">
        <v>-2E-3</v>
      </c>
      <c r="DP21">
        <v>0.3</v>
      </c>
      <c r="DQ21">
        <v>0.28199999999999997</v>
      </c>
      <c r="DR21">
        <v>406</v>
      </c>
      <c r="DS21">
        <v>21</v>
      </c>
      <c r="DT21">
        <v>0.27</v>
      </c>
      <c r="DU21">
        <v>0.13</v>
      </c>
      <c r="DV21">
        <v>2.5222061259922102</v>
      </c>
      <c r="DW21">
        <v>-0.16880845397159899</v>
      </c>
      <c r="DX21">
        <v>2.17068337125913E-2</v>
      </c>
      <c r="DY21">
        <v>1</v>
      </c>
      <c r="DZ21">
        <v>-3.2447236666666699</v>
      </c>
      <c r="EA21">
        <v>0.17909472747496699</v>
      </c>
      <c r="EB21">
        <v>2.5456853233570598E-2</v>
      </c>
      <c r="EC21">
        <v>1</v>
      </c>
      <c r="ED21">
        <v>1.4380436666666701</v>
      </c>
      <c r="EE21">
        <v>2.40136151279184E-2</v>
      </c>
      <c r="EF21">
        <v>1.27351017489283E-2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0.44500000000000001</v>
      </c>
      <c r="EN21">
        <v>0.29899999999999999</v>
      </c>
      <c r="EO21">
        <v>0.47158738672822698</v>
      </c>
      <c r="EP21">
        <v>-1.6043650578588901E-5</v>
      </c>
      <c r="EQ21">
        <v>-1.15305589960158E-6</v>
      </c>
      <c r="ER21">
        <v>3.6581349982770798E-10</v>
      </c>
      <c r="ES21">
        <v>-0.106513719274132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</v>
      </c>
      <c r="FB21">
        <v>6</v>
      </c>
      <c r="FC21">
        <v>2</v>
      </c>
      <c r="FD21">
        <v>510</v>
      </c>
      <c r="FE21">
        <v>481.04599999999999</v>
      </c>
      <c r="FF21">
        <v>23.5319</v>
      </c>
      <c r="FG21">
        <v>34.377800000000001</v>
      </c>
      <c r="FH21">
        <v>30.0001</v>
      </c>
      <c r="FI21">
        <v>34.401699999999998</v>
      </c>
      <c r="FJ21">
        <v>34.441600000000001</v>
      </c>
      <c r="FK21">
        <v>9.3739799999999995</v>
      </c>
      <c r="FL21">
        <v>25.304500000000001</v>
      </c>
      <c r="FM21">
        <v>58.0077</v>
      </c>
      <c r="FN21">
        <v>23.537299999999998</v>
      </c>
      <c r="FO21">
        <v>152.89599999999999</v>
      </c>
      <c r="FP21">
        <v>20.000499999999999</v>
      </c>
      <c r="FQ21">
        <v>97.7941</v>
      </c>
      <c r="FR21">
        <v>101.851</v>
      </c>
    </row>
    <row r="22" spans="1:174" x14ac:dyDescent="0.25">
      <c r="A22">
        <v>6</v>
      </c>
      <c r="B22">
        <v>1607980603.0999999</v>
      </c>
      <c r="C22">
        <v>469.5</v>
      </c>
      <c r="D22" t="s">
        <v>316</v>
      </c>
      <c r="E22" t="s">
        <v>317</v>
      </c>
      <c r="F22" t="s">
        <v>291</v>
      </c>
      <c r="G22" t="s">
        <v>292</v>
      </c>
      <c r="H22">
        <v>1607980595.3499999</v>
      </c>
      <c r="I22">
        <f t="shared" si="0"/>
        <v>1.3830428520043788E-3</v>
      </c>
      <c r="J22">
        <f t="shared" si="1"/>
        <v>1.3830428520043789</v>
      </c>
      <c r="K22">
        <f t="shared" si="2"/>
        <v>4.3509526479370919</v>
      </c>
      <c r="L22">
        <f t="shared" si="3"/>
        <v>199.50733333333301</v>
      </c>
      <c r="M22">
        <f t="shared" si="4"/>
        <v>104.23132279212614</v>
      </c>
      <c r="N22">
        <f t="shared" si="5"/>
        <v>10.668961222376026</v>
      </c>
      <c r="O22">
        <f t="shared" si="6"/>
        <v>20.421270169985529</v>
      </c>
      <c r="P22">
        <f t="shared" si="7"/>
        <v>7.7545018974568891E-2</v>
      </c>
      <c r="Q22">
        <f t="shared" si="8"/>
        <v>2.9686474450178526</v>
      </c>
      <c r="R22">
        <f t="shared" si="9"/>
        <v>7.6437048988259107E-2</v>
      </c>
      <c r="S22">
        <f t="shared" si="10"/>
        <v>4.7871383474650517E-2</v>
      </c>
      <c r="T22">
        <f t="shared" si="11"/>
        <v>231.2994828486629</v>
      </c>
      <c r="U22">
        <f t="shared" si="12"/>
        <v>28.976417044449949</v>
      </c>
      <c r="V22">
        <f t="shared" si="13"/>
        <v>28.84751</v>
      </c>
      <c r="W22">
        <f t="shared" si="14"/>
        <v>3.9864212462297393</v>
      </c>
      <c r="X22">
        <f t="shared" si="15"/>
        <v>57.766464199796488</v>
      </c>
      <c r="Y22">
        <f t="shared" si="16"/>
        <v>2.1902387341447933</v>
      </c>
      <c r="Z22">
        <f t="shared" si="17"/>
        <v>3.7915402378955188</v>
      </c>
      <c r="AA22">
        <f t="shared" si="18"/>
        <v>1.7961825120849459</v>
      </c>
      <c r="AB22">
        <f t="shared" si="19"/>
        <v>-60.992189773393108</v>
      </c>
      <c r="AC22">
        <f t="shared" si="20"/>
        <v>-138.0282312101557</v>
      </c>
      <c r="AD22">
        <f t="shared" si="21"/>
        <v>-10.177042235343325</v>
      </c>
      <c r="AE22">
        <f t="shared" si="22"/>
        <v>22.10201962977078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53888.086712497403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15386.5</v>
      </c>
      <c r="AS22">
        <v>724.68039999999996</v>
      </c>
      <c r="AT22">
        <v>819.63</v>
      </c>
      <c r="AU22">
        <f t="shared" si="27"/>
        <v>0.11584446640557333</v>
      </c>
      <c r="AV22">
        <v>0.5</v>
      </c>
      <c r="AW22">
        <f t="shared" si="28"/>
        <v>1180.22526956153</v>
      </c>
      <c r="AX22">
        <f t="shared" si="29"/>
        <v>4.3509526479370919</v>
      </c>
      <c r="AY22">
        <f t="shared" si="30"/>
        <v>68.3612832953647</v>
      </c>
      <c r="AZ22">
        <f t="shared" si="31"/>
        <v>4.176067277041437E-3</v>
      </c>
      <c r="BA22">
        <f t="shared" si="32"/>
        <v>2.9799421690274879</v>
      </c>
      <c r="BB22" t="s">
        <v>319</v>
      </c>
      <c r="BC22">
        <v>724.68039999999996</v>
      </c>
      <c r="BD22">
        <v>543.85</v>
      </c>
      <c r="BE22">
        <f t="shared" si="33"/>
        <v>0.33646889450117734</v>
      </c>
      <c r="BF22">
        <f t="shared" si="34"/>
        <v>0.34429472768148539</v>
      </c>
      <c r="BG22">
        <f t="shared" si="35"/>
        <v>0.89854427329549003</v>
      </c>
      <c r="BH22">
        <f t="shared" si="36"/>
        <v>0.91163509331678894</v>
      </c>
      <c r="BI22">
        <f t="shared" si="37"/>
        <v>0.95910117369020076</v>
      </c>
      <c r="BJ22">
        <f t="shared" si="38"/>
        <v>0.25838243679500073</v>
      </c>
      <c r="BK22">
        <f t="shared" si="39"/>
        <v>0.74161756320499927</v>
      </c>
      <c r="BL22">
        <f t="shared" si="40"/>
        <v>1400.04733333333</v>
      </c>
      <c r="BM22">
        <f t="shared" si="41"/>
        <v>1180.22526956153</v>
      </c>
      <c r="BN22">
        <f t="shared" si="42"/>
        <v>0.84298954861159414</v>
      </c>
      <c r="BO22">
        <f t="shared" si="43"/>
        <v>0.19597909722318846</v>
      </c>
      <c r="BP22">
        <v>6</v>
      </c>
      <c r="BQ22">
        <v>0.5</v>
      </c>
      <c r="BR22" t="s">
        <v>296</v>
      </c>
      <c r="BS22">
        <v>2</v>
      </c>
      <c r="BT22">
        <v>1607980595.3499999</v>
      </c>
      <c r="BU22">
        <v>199.50733333333301</v>
      </c>
      <c r="BV22">
        <v>205.05940000000001</v>
      </c>
      <c r="BW22">
        <v>21.3977233333333</v>
      </c>
      <c r="BX22">
        <v>19.77364</v>
      </c>
      <c r="BY22">
        <v>199.081866666667</v>
      </c>
      <c r="BZ22">
        <v>21.102336666666702</v>
      </c>
      <c r="CA22">
        <v>500.01703333333302</v>
      </c>
      <c r="CB22">
        <v>102.2585</v>
      </c>
      <c r="CC22">
        <v>9.9993940000000003E-2</v>
      </c>
      <c r="CD22">
        <v>27.98508</v>
      </c>
      <c r="CE22">
        <v>28.84751</v>
      </c>
      <c r="CF22">
        <v>999.9</v>
      </c>
      <c r="CG22">
        <v>0</v>
      </c>
      <c r="CH22">
        <v>0</v>
      </c>
      <c r="CI22">
        <v>9998.7720000000008</v>
      </c>
      <c r="CJ22">
        <v>0</v>
      </c>
      <c r="CK22">
        <v>253.64216666666701</v>
      </c>
      <c r="CL22">
        <v>1400.04733333333</v>
      </c>
      <c r="CM22">
        <v>0.89999213333333306</v>
      </c>
      <c r="CN22">
        <v>0.100007973333333</v>
      </c>
      <c r="CO22">
        <v>0</v>
      </c>
      <c r="CP22">
        <v>724.71413333333305</v>
      </c>
      <c r="CQ22">
        <v>4.9994800000000001</v>
      </c>
      <c r="CR22">
        <v>10455.879999999999</v>
      </c>
      <c r="CS22">
        <v>11417.936666666699</v>
      </c>
      <c r="CT22">
        <v>49.966433333333299</v>
      </c>
      <c r="CU22">
        <v>51.685200000000002</v>
      </c>
      <c r="CV22">
        <v>50.987166666666702</v>
      </c>
      <c r="CW22">
        <v>50.953866666666599</v>
      </c>
      <c r="CX22">
        <v>51.720633333333303</v>
      </c>
      <c r="CY22">
        <v>1255.5309999999999</v>
      </c>
      <c r="CZ22">
        <v>139.517</v>
      </c>
      <c r="DA22">
        <v>0</v>
      </c>
      <c r="DB22">
        <v>89</v>
      </c>
      <c r="DC22">
        <v>0</v>
      </c>
      <c r="DD22">
        <v>724.68039999999996</v>
      </c>
      <c r="DE22">
        <v>-5.5291538663676203</v>
      </c>
      <c r="DF22">
        <v>-82.207692445882302</v>
      </c>
      <c r="DG22">
        <v>10455.407999999999</v>
      </c>
      <c r="DH22">
        <v>15</v>
      </c>
      <c r="DI22">
        <v>1607980151.5999999</v>
      </c>
      <c r="DJ22" t="s">
        <v>297</v>
      </c>
      <c r="DK22">
        <v>1607980151.5999999</v>
      </c>
      <c r="DL22">
        <v>1607980151.5999999</v>
      </c>
      <c r="DM22">
        <v>26</v>
      </c>
      <c r="DN22">
        <v>-0.69499999999999995</v>
      </c>
      <c r="DO22">
        <v>-2E-3</v>
      </c>
      <c r="DP22">
        <v>0.3</v>
      </c>
      <c r="DQ22">
        <v>0.28199999999999997</v>
      </c>
      <c r="DR22">
        <v>406</v>
      </c>
      <c r="DS22">
        <v>21</v>
      </c>
      <c r="DT22">
        <v>0.27</v>
      </c>
      <c r="DU22">
        <v>0.13</v>
      </c>
      <c r="DV22">
        <v>4.3545257440155698</v>
      </c>
      <c r="DW22">
        <v>-0.20965419437244401</v>
      </c>
      <c r="DX22">
        <v>2.3607624877583101E-2</v>
      </c>
      <c r="DY22">
        <v>1</v>
      </c>
      <c r="DZ22">
        <v>-5.5537813333333297</v>
      </c>
      <c r="EA22">
        <v>0.17234723025582299</v>
      </c>
      <c r="EB22">
        <v>2.4610434471762001E-2</v>
      </c>
      <c r="EC22">
        <v>1</v>
      </c>
      <c r="ED22">
        <v>1.6227306666666701</v>
      </c>
      <c r="EE22">
        <v>0.16942505005561501</v>
      </c>
      <c r="EF22">
        <v>1.23013551918297E-2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0.42499999999999999</v>
      </c>
      <c r="EN22">
        <v>0.29620000000000002</v>
      </c>
      <c r="EO22">
        <v>0.47158738672822698</v>
      </c>
      <c r="EP22">
        <v>-1.6043650578588901E-5</v>
      </c>
      <c r="EQ22">
        <v>-1.15305589960158E-6</v>
      </c>
      <c r="ER22">
        <v>3.6581349982770798E-10</v>
      </c>
      <c r="ES22">
        <v>-0.106513719274132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7.5</v>
      </c>
      <c r="FB22">
        <v>7.5</v>
      </c>
      <c r="FC22">
        <v>2</v>
      </c>
      <c r="FD22">
        <v>510.14400000000001</v>
      </c>
      <c r="FE22">
        <v>480.89699999999999</v>
      </c>
      <c r="FF22">
        <v>23.516400000000001</v>
      </c>
      <c r="FG22">
        <v>34.371600000000001</v>
      </c>
      <c r="FH22">
        <v>30</v>
      </c>
      <c r="FI22">
        <v>34.400700000000001</v>
      </c>
      <c r="FJ22">
        <v>34.441600000000001</v>
      </c>
      <c r="FK22">
        <v>11.5153</v>
      </c>
      <c r="FL22">
        <v>26.096599999999999</v>
      </c>
      <c r="FM22">
        <v>56.516800000000003</v>
      </c>
      <c r="FN22">
        <v>23.523</v>
      </c>
      <c r="FO22">
        <v>205.36600000000001</v>
      </c>
      <c r="FP22">
        <v>19.808800000000002</v>
      </c>
      <c r="FQ22">
        <v>97.794399999999996</v>
      </c>
      <c r="FR22">
        <v>101.851</v>
      </c>
    </row>
    <row r="23" spans="1:174" x14ac:dyDescent="0.25">
      <c r="A23">
        <v>7</v>
      </c>
      <c r="B23">
        <v>1607980697.0999999</v>
      </c>
      <c r="C23">
        <v>563.5</v>
      </c>
      <c r="D23" t="s">
        <v>320</v>
      </c>
      <c r="E23" t="s">
        <v>321</v>
      </c>
      <c r="F23" t="s">
        <v>291</v>
      </c>
      <c r="G23" t="s">
        <v>292</v>
      </c>
      <c r="H23">
        <v>1607980689.3499999</v>
      </c>
      <c r="I23">
        <f t="shared" si="0"/>
        <v>1.5641089450388968E-3</v>
      </c>
      <c r="J23">
        <f t="shared" si="1"/>
        <v>1.5641089450388967</v>
      </c>
      <c r="K23">
        <f t="shared" si="2"/>
        <v>6.299265113299132</v>
      </c>
      <c r="L23">
        <f t="shared" si="3"/>
        <v>249.575166666667</v>
      </c>
      <c r="M23">
        <f t="shared" si="4"/>
        <v>127.72529081195921</v>
      </c>
      <c r="N23">
        <f t="shared" si="5"/>
        <v>13.073142452435668</v>
      </c>
      <c r="O23">
        <f t="shared" si="6"/>
        <v>25.54491507267106</v>
      </c>
      <c r="P23">
        <f t="shared" si="7"/>
        <v>8.780615438307815E-2</v>
      </c>
      <c r="Q23">
        <f t="shared" si="8"/>
        <v>2.9697083924755736</v>
      </c>
      <c r="R23">
        <f t="shared" si="9"/>
        <v>8.6388947803187177E-2</v>
      </c>
      <c r="S23">
        <f t="shared" si="10"/>
        <v>5.4118517374748293E-2</v>
      </c>
      <c r="T23">
        <f t="shared" si="11"/>
        <v>231.28585724238019</v>
      </c>
      <c r="U23">
        <f t="shared" si="12"/>
        <v>28.919226838944109</v>
      </c>
      <c r="V23">
        <f t="shared" si="13"/>
        <v>28.8104333333333</v>
      </c>
      <c r="W23">
        <f t="shared" si="14"/>
        <v>3.9778668854530985</v>
      </c>
      <c r="X23">
        <f t="shared" si="15"/>
        <v>57.543200378819179</v>
      </c>
      <c r="Y23">
        <f t="shared" si="16"/>
        <v>2.1804607717703384</v>
      </c>
      <c r="Z23">
        <f t="shared" si="17"/>
        <v>3.7892587784758223</v>
      </c>
      <c r="AA23">
        <f t="shared" si="18"/>
        <v>1.7974061136827602</v>
      </c>
      <c r="AB23">
        <f t="shared" si="19"/>
        <v>-68.977204476215348</v>
      </c>
      <c r="AC23">
        <f t="shared" si="20"/>
        <v>-133.7942735524592</v>
      </c>
      <c r="AD23">
        <f t="shared" si="21"/>
        <v>-9.8590142762324486</v>
      </c>
      <c r="AE23">
        <f t="shared" si="22"/>
        <v>18.655364937473195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53920.883045892515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15390</v>
      </c>
      <c r="AS23">
        <v>722.22419230769196</v>
      </c>
      <c r="AT23">
        <v>832.85</v>
      </c>
      <c r="AU23">
        <f t="shared" si="27"/>
        <v>0.13282800947626594</v>
      </c>
      <c r="AV23">
        <v>0.5</v>
      </c>
      <c r="AW23">
        <f t="shared" si="28"/>
        <v>1180.15811657221</v>
      </c>
      <c r="AX23">
        <f t="shared" si="29"/>
        <v>6.299265113299132</v>
      </c>
      <c r="AY23">
        <f t="shared" si="30"/>
        <v>78.379026745772833</v>
      </c>
      <c r="AZ23">
        <f t="shared" si="31"/>
        <v>5.8271959464972021E-3</v>
      </c>
      <c r="BA23">
        <f t="shared" si="32"/>
        <v>2.9167677252806627</v>
      </c>
      <c r="BB23" t="s">
        <v>323</v>
      </c>
      <c r="BC23">
        <v>722.22419230769196</v>
      </c>
      <c r="BD23">
        <v>541.51</v>
      </c>
      <c r="BE23">
        <f t="shared" si="33"/>
        <v>0.34981089031638357</v>
      </c>
      <c r="BF23">
        <f t="shared" si="34"/>
        <v>0.37971376293096742</v>
      </c>
      <c r="BG23">
        <f t="shared" si="35"/>
        <v>0.89291214708682387</v>
      </c>
      <c r="BH23">
        <f t="shared" si="36"/>
        <v>0.94251433627158832</v>
      </c>
      <c r="BI23">
        <f t="shared" si="37"/>
        <v>0.95390994458983669</v>
      </c>
      <c r="BJ23">
        <f t="shared" si="38"/>
        <v>0.28470217690679017</v>
      </c>
      <c r="BK23">
        <f t="shared" si="39"/>
        <v>0.71529782309320988</v>
      </c>
      <c r="BL23">
        <f t="shared" si="40"/>
        <v>1399.9680000000001</v>
      </c>
      <c r="BM23">
        <f t="shared" si="41"/>
        <v>1180.15811657221</v>
      </c>
      <c r="BN23">
        <f t="shared" si="42"/>
        <v>0.84298935159390076</v>
      </c>
      <c r="BO23">
        <f t="shared" si="43"/>
        <v>0.19597870318780167</v>
      </c>
      <c r="BP23">
        <v>6</v>
      </c>
      <c r="BQ23">
        <v>0.5</v>
      </c>
      <c r="BR23" t="s">
        <v>296</v>
      </c>
      <c r="BS23">
        <v>2</v>
      </c>
      <c r="BT23">
        <v>1607980689.3499999</v>
      </c>
      <c r="BU23">
        <v>249.575166666667</v>
      </c>
      <c r="BV23">
        <v>257.60253333333299</v>
      </c>
      <c r="BW23">
        <v>21.3032166666667</v>
      </c>
      <c r="BX23">
        <v>19.4663133333333</v>
      </c>
      <c r="BY23">
        <v>249.173466666667</v>
      </c>
      <c r="BZ23">
        <v>21.011753333333299</v>
      </c>
      <c r="CA23">
        <v>500.01163333333301</v>
      </c>
      <c r="CB23">
        <v>102.253633333333</v>
      </c>
      <c r="CC23">
        <v>9.995983E-2</v>
      </c>
      <c r="CD23">
        <v>27.9747566666667</v>
      </c>
      <c r="CE23">
        <v>28.8104333333333</v>
      </c>
      <c r="CF23">
        <v>999.9</v>
      </c>
      <c r="CG23">
        <v>0</v>
      </c>
      <c r="CH23">
        <v>0</v>
      </c>
      <c r="CI23">
        <v>10005.255666666701</v>
      </c>
      <c r="CJ23">
        <v>0</v>
      </c>
      <c r="CK23">
        <v>252.72476666666699</v>
      </c>
      <c r="CL23">
        <v>1399.9680000000001</v>
      </c>
      <c r="CM23">
        <v>0.89999946666666697</v>
      </c>
      <c r="CN23">
        <v>0.100000476666667</v>
      </c>
      <c r="CO23">
        <v>0</v>
      </c>
      <c r="CP23">
        <v>722.246266666667</v>
      </c>
      <c r="CQ23">
        <v>4.9994800000000001</v>
      </c>
      <c r="CR23">
        <v>10393.51</v>
      </c>
      <c r="CS23">
        <v>11417.313333333301</v>
      </c>
      <c r="CT23">
        <v>49.237299999999998</v>
      </c>
      <c r="CU23">
        <v>50.937233333333303</v>
      </c>
      <c r="CV23">
        <v>50.220500000000001</v>
      </c>
      <c r="CW23">
        <v>50.087299999999999</v>
      </c>
      <c r="CX23">
        <v>51.0559333333333</v>
      </c>
      <c r="CY23">
        <v>1255.46966666667</v>
      </c>
      <c r="CZ23">
        <v>139.5</v>
      </c>
      <c r="DA23">
        <v>0</v>
      </c>
      <c r="DB23">
        <v>93.100000143051105</v>
      </c>
      <c r="DC23">
        <v>0</v>
      </c>
      <c r="DD23">
        <v>722.22419230769196</v>
      </c>
      <c r="DE23">
        <v>0.85288888678376695</v>
      </c>
      <c r="DF23">
        <v>-18.358974439240299</v>
      </c>
      <c r="DG23">
        <v>10393.6846153846</v>
      </c>
      <c r="DH23">
        <v>15</v>
      </c>
      <c r="DI23">
        <v>1607980151.5999999</v>
      </c>
      <c r="DJ23" t="s">
        <v>297</v>
      </c>
      <c r="DK23">
        <v>1607980151.5999999</v>
      </c>
      <c r="DL23">
        <v>1607980151.5999999</v>
      </c>
      <c r="DM23">
        <v>26</v>
      </c>
      <c r="DN23">
        <v>-0.69499999999999995</v>
      </c>
      <c r="DO23">
        <v>-2E-3</v>
      </c>
      <c r="DP23">
        <v>0.3</v>
      </c>
      <c r="DQ23">
        <v>0.28199999999999997</v>
      </c>
      <c r="DR23">
        <v>406</v>
      </c>
      <c r="DS23">
        <v>21</v>
      </c>
      <c r="DT23">
        <v>0.27</v>
      </c>
      <c r="DU23">
        <v>0.13</v>
      </c>
      <c r="DV23">
        <v>6.3022377165398797</v>
      </c>
      <c r="DW23">
        <v>-0.116887917999075</v>
      </c>
      <c r="DX23">
        <v>2.6397172474967E-2</v>
      </c>
      <c r="DY23">
        <v>1</v>
      </c>
      <c r="DZ23">
        <v>-8.0293053333333297</v>
      </c>
      <c r="EA23">
        <v>0.142485784204676</v>
      </c>
      <c r="EB23">
        <v>2.628809448316E-2</v>
      </c>
      <c r="EC23">
        <v>1</v>
      </c>
      <c r="ED23">
        <v>1.837269</v>
      </c>
      <c r="EE23">
        <v>-0.16134860956618099</v>
      </c>
      <c r="EF23">
        <v>2.6815215997638399E-2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0.40200000000000002</v>
      </c>
      <c r="EN23">
        <v>0.29149999999999998</v>
      </c>
      <c r="EO23">
        <v>0.47158738672822698</v>
      </c>
      <c r="EP23">
        <v>-1.6043650578588901E-5</v>
      </c>
      <c r="EQ23">
        <v>-1.15305589960158E-6</v>
      </c>
      <c r="ER23">
        <v>3.6581349982770798E-10</v>
      </c>
      <c r="ES23">
        <v>-0.106513719274132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9.1</v>
      </c>
      <c r="FB23">
        <v>9.1</v>
      </c>
      <c r="FC23">
        <v>2</v>
      </c>
      <c r="FD23">
        <v>510.327</v>
      </c>
      <c r="FE23">
        <v>480.505</v>
      </c>
      <c r="FF23">
        <v>23.616399999999999</v>
      </c>
      <c r="FG23">
        <v>34.368400000000001</v>
      </c>
      <c r="FH23">
        <v>29.9999</v>
      </c>
      <c r="FI23">
        <v>34.400700000000001</v>
      </c>
      <c r="FJ23">
        <v>34.441600000000001</v>
      </c>
      <c r="FK23">
        <v>13.6188</v>
      </c>
      <c r="FL23">
        <v>26.279399999999999</v>
      </c>
      <c r="FM23">
        <v>55.397199999999998</v>
      </c>
      <c r="FN23">
        <v>23.633099999999999</v>
      </c>
      <c r="FO23">
        <v>257.85700000000003</v>
      </c>
      <c r="FP23">
        <v>19.563500000000001</v>
      </c>
      <c r="FQ23">
        <v>97.795199999999994</v>
      </c>
      <c r="FR23">
        <v>101.85</v>
      </c>
    </row>
    <row r="24" spans="1:174" x14ac:dyDescent="0.25">
      <c r="A24">
        <v>8</v>
      </c>
      <c r="B24">
        <v>1607980807.0999999</v>
      </c>
      <c r="C24">
        <v>673.5</v>
      </c>
      <c r="D24" t="s">
        <v>324</v>
      </c>
      <c r="E24" t="s">
        <v>325</v>
      </c>
      <c r="F24" t="s">
        <v>291</v>
      </c>
      <c r="G24" t="s">
        <v>292</v>
      </c>
      <c r="H24">
        <v>1607980799.3499999</v>
      </c>
      <c r="I24">
        <f t="shared" si="0"/>
        <v>1.6058177930771936E-3</v>
      </c>
      <c r="J24">
        <f t="shared" si="1"/>
        <v>1.6058177930771935</v>
      </c>
      <c r="K24">
        <f t="shared" si="2"/>
        <v>11.680816192901473</v>
      </c>
      <c r="L24">
        <f t="shared" si="3"/>
        <v>399.44423333333299</v>
      </c>
      <c r="M24">
        <f t="shared" si="4"/>
        <v>178.49128250328064</v>
      </c>
      <c r="N24">
        <f t="shared" si="5"/>
        <v>18.268231146498689</v>
      </c>
      <c r="O24">
        <f t="shared" si="6"/>
        <v>40.882330399162008</v>
      </c>
      <c r="P24">
        <f t="shared" si="7"/>
        <v>8.9200916622277179E-2</v>
      </c>
      <c r="Q24">
        <f t="shared" si="8"/>
        <v>2.9684476415288765</v>
      </c>
      <c r="R24">
        <f t="shared" si="9"/>
        <v>8.7738123170668592E-2</v>
      </c>
      <c r="S24">
        <f t="shared" si="10"/>
        <v>5.4965754992489846E-2</v>
      </c>
      <c r="T24">
        <f t="shared" si="11"/>
        <v>231.2943598971533</v>
      </c>
      <c r="U24">
        <f t="shared" si="12"/>
        <v>28.918686396459375</v>
      </c>
      <c r="V24">
        <f t="shared" si="13"/>
        <v>28.809889999999999</v>
      </c>
      <c r="W24">
        <f t="shared" si="14"/>
        <v>3.9777416462213777</v>
      </c>
      <c r="X24">
        <f t="shared" si="15"/>
        <v>56.989343761473499</v>
      </c>
      <c r="Y24">
        <f t="shared" si="16"/>
        <v>2.1607016727358039</v>
      </c>
      <c r="Z24">
        <f t="shared" si="17"/>
        <v>3.7914134996523732</v>
      </c>
      <c r="AA24">
        <f t="shared" si="18"/>
        <v>1.8170399734855738</v>
      </c>
      <c r="AB24">
        <f t="shared" si="19"/>
        <v>-70.816564674704239</v>
      </c>
      <c r="AC24">
        <f t="shared" si="20"/>
        <v>-132.09017986187686</v>
      </c>
      <c r="AD24">
        <f t="shared" si="21"/>
        <v>-9.7380229429072571</v>
      </c>
      <c r="AE24">
        <f t="shared" si="22"/>
        <v>18.649592417664934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53882.117125853365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15394.4</v>
      </c>
      <c r="AS24">
        <v>745.73140000000001</v>
      </c>
      <c r="AT24">
        <v>897.08</v>
      </c>
      <c r="AU24">
        <f t="shared" si="27"/>
        <v>0.1687124894100861</v>
      </c>
      <c r="AV24">
        <v>0.5</v>
      </c>
      <c r="AW24">
        <f t="shared" si="28"/>
        <v>1180.199639561539</v>
      </c>
      <c r="AX24">
        <f t="shared" si="29"/>
        <v>11.680816192901473</v>
      </c>
      <c r="AY24">
        <f t="shared" si="30"/>
        <v>99.557209595656786</v>
      </c>
      <c r="AZ24">
        <f t="shared" si="31"/>
        <v>1.038685597063216E-2</v>
      </c>
      <c r="BA24">
        <f t="shared" si="32"/>
        <v>2.6363312079190262</v>
      </c>
      <c r="BB24" t="s">
        <v>327</v>
      </c>
      <c r="BC24">
        <v>745.73140000000001</v>
      </c>
      <c r="BD24">
        <v>547.23</v>
      </c>
      <c r="BE24">
        <f t="shared" si="33"/>
        <v>0.38998751504882512</v>
      </c>
      <c r="BF24">
        <f t="shared" si="34"/>
        <v>0.43260997570387316</v>
      </c>
      <c r="BG24">
        <f t="shared" si="35"/>
        <v>0.87113468515755943</v>
      </c>
      <c r="BH24">
        <f t="shared" si="36"/>
        <v>0.83340328018840693</v>
      </c>
      <c r="BI24">
        <f t="shared" si="37"/>
        <v>0.92868811061734124</v>
      </c>
      <c r="BJ24">
        <f t="shared" si="38"/>
        <v>0.31745633482032609</v>
      </c>
      <c r="BK24">
        <f t="shared" si="39"/>
        <v>0.68254366517967391</v>
      </c>
      <c r="BL24">
        <f t="shared" si="40"/>
        <v>1400.0170000000001</v>
      </c>
      <c r="BM24">
        <f t="shared" si="41"/>
        <v>1180.199639561539</v>
      </c>
      <c r="BN24">
        <f t="shared" si="42"/>
        <v>0.84298950624280922</v>
      </c>
      <c r="BO24">
        <f t="shared" si="43"/>
        <v>0.1959790124856185</v>
      </c>
      <c r="BP24">
        <v>6</v>
      </c>
      <c r="BQ24">
        <v>0.5</v>
      </c>
      <c r="BR24" t="s">
        <v>296</v>
      </c>
      <c r="BS24">
        <v>2</v>
      </c>
      <c r="BT24">
        <v>1607980799.3499999</v>
      </c>
      <c r="BU24">
        <v>399.44423333333299</v>
      </c>
      <c r="BV24">
        <v>414.23056666666702</v>
      </c>
      <c r="BW24">
        <v>21.111316666666699</v>
      </c>
      <c r="BX24">
        <v>19.225063333333299</v>
      </c>
      <c r="BY24">
        <v>399.07723333333303</v>
      </c>
      <c r="BZ24">
        <v>20.8733166666667</v>
      </c>
      <c r="CA24">
        <v>500.01243333333298</v>
      </c>
      <c r="CB24">
        <v>102.248033333333</v>
      </c>
      <c r="CC24">
        <v>9.9996723333333301E-2</v>
      </c>
      <c r="CD24">
        <v>27.9845066666667</v>
      </c>
      <c r="CE24">
        <v>28.809889999999999</v>
      </c>
      <c r="CF24">
        <v>999.9</v>
      </c>
      <c r="CG24">
        <v>0</v>
      </c>
      <c r="CH24">
        <v>0</v>
      </c>
      <c r="CI24">
        <v>9998.6643333333304</v>
      </c>
      <c r="CJ24">
        <v>0</v>
      </c>
      <c r="CK24">
        <v>251.82003333333299</v>
      </c>
      <c r="CL24">
        <v>1400.0170000000001</v>
      </c>
      <c r="CM24">
        <v>0.89999313333333397</v>
      </c>
      <c r="CN24">
        <v>0.100006946666667</v>
      </c>
      <c r="CO24">
        <v>0</v>
      </c>
      <c r="CP24">
        <v>745.62109999999996</v>
      </c>
      <c r="CQ24">
        <v>4.9994800000000001</v>
      </c>
      <c r="CR24">
        <v>10687.74</v>
      </c>
      <c r="CS24">
        <v>11417.686666666699</v>
      </c>
      <c r="CT24">
        <v>48.491533333333301</v>
      </c>
      <c r="CU24">
        <v>50.249866666666698</v>
      </c>
      <c r="CV24">
        <v>49.478866666666697</v>
      </c>
      <c r="CW24">
        <v>49.449599999999997</v>
      </c>
      <c r="CX24">
        <v>50.391466666666702</v>
      </c>
      <c r="CY24">
        <v>1255.5056666666701</v>
      </c>
      <c r="CZ24">
        <v>139.512</v>
      </c>
      <c r="DA24">
        <v>0</v>
      </c>
      <c r="DB24">
        <v>109.5</v>
      </c>
      <c r="DC24">
        <v>0</v>
      </c>
      <c r="DD24">
        <v>745.73140000000001</v>
      </c>
      <c r="DE24">
        <v>12.904769236981499</v>
      </c>
      <c r="DF24">
        <v>161.27692307258201</v>
      </c>
      <c r="DG24">
        <v>10689.291999999999</v>
      </c>
      <c r="DH24">
        <v>15</v>
      </c>
      <c r="DI24">
        <v>1607980828.0999999</v>
      </c>
      <c r="DJ24" t="s">
        <v>328</v>
      </c>
      <c r="DK24">
        <v>1607980825.0999999</v>
      </c>
      <c r="DL24">
        <v>1607980828.0999999</v>
      </c>
      <c r="DM24">
        <v>27</v>
      </c>
      <c r="DN24">
        <v>7.3999999999999996E-2</v>
      </c>
      <c r="DO24">
        <v>2.8000000000000001E-2</v>
      </c>
      <c r="DP24">
        <v>0.36699999999999999</v>
      </c>
      <c r="DQ24">
        <v>0.23799999999999999</v>
      </c>
      <c r="DR24">
        <v>414</v>
      </c>
      <c r="DS24">
        <v>19</v>
      </c>
      <c r="DT24">
        <v>0.06</v>
      </c>
      <c r="DU24">
        <v>0.03</v>
      </c>
      <c r="DV24">
        <v>11.719824689867901</v>
      </c>
      <c r="DW24">
        <v>0.16784534990592201</v>
      </c>
      <c r="DX24">
        <v>3.44546777536801E-2</v>
      </c>
      <c r="DY24">
        <v>1</v>
      </c>
      <c r="DZ24">
        <v>-14.849956666666699</v>
      </c>
      <c r="EA24">
        <v>-0.16529032258065099</v>
      </c>
      <c r="EB24">
        <v>3.9697579131338603E-2</v>
      </c>
      <c r="EC24">
        <v>1</v>
      </c>
      <c r="ED24">
        <v>1.93287566666667</v>
      </c>
      <c r="EE24">
        <v>0.17853036707452599</v>
      </c>
      <c r="EF24">
        <v>2.5395918396904301E-2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0.36699999999999999</v>
      </c>
      <c r="EN24">
        <v>0.23799999999999999</v>
      </c>
      <c r="EO24">
        <v>0.47158738672822698</v>
      </c>
      <c r="EP24">
        <v>-1.6043650578588901E-5</v>
      </c>
      <c r="EQ24">
        <v>-1.15305589960158E-6</v>
      </c>
      <c r="ER24">
        <v>3.6581349982770798E-10</v>
      </c>
      <c r="ES24">
        <v>-0.106513719274132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10.9</v>
      </c>
      <c r="FB24">
        <v>10.9</v>
      </c>
      <c r="FC24">
        <v>2</v>
      </c>
      <c r="FD24">
        <v>510.18400000000003</v>
      </c>
      <c r="FE24">
        <v>480.74400000000003</v>
      </c>
      <c r="FF24">
        <v>23.893799999999999</v>
      </c>
      <c r="FG24">
        <v>34.346600000000002</v>
      </c>
      <c r="FH24">
        <v>30</v>
      </c>
      <c r="FI24">
        <v>34.388199999999998</v>
      </c>
      <c r="FJ24">
        <v>34.429099999999998</v>
      </c>
      <c r="FK24">
        <v>19.677900000000001</v>
      </c>
      <c r="FL24">
        <v>25.7834</v>
      </c>
      <c r="FM24">
        <v>53.524500000000003</v>
      </c>
      <c r="FN24">
        <v>23.899000000000001</v>
      </c>
      <c r="FO24">
        <v>414.45800000000003</v>
      </c>
      <c r="FP24">
        <v>19.4255</v>
      </c>
      <c r="FQ24">
        <v>97.801400000000001</v>
      </c>
      <c r="FR24">
        <v>101.855</v>
      </c>
    </row>
    <row r="25" spans="1:174" x14ac:dyDescent="0.25">
      <c r="A25">
        <v>9</v>
      </c>
      <c r="B25">
        <v>1607980926.5</v>
      </c>
      <c r="C25">
        <v>792.90000009536698</v>
      </c>
      <c r="D25" t="s">
        <v>329</v>
      </c>
      <c r="E25" t="s">
        <v>330</v>
      </c>
      <c r="F25" t="s">
        <v>291</v>
      </c>
      <c r="G25" t="s">
        <v>292</v>
      </c>
      <c r="H25">
        <v>1607980918.75</v>
      </c>
      <c r="I25">
        <f t="shared" si="0"/>
        <v>1.6852644931414429E-3</v>
      </c>
      <c r="J25">
        <f t="shared" si="1"/>
        <v>1.6852644931414429</v>
      </c>
      <c r="K25">
        <f t="shared" si="2"/>
        <v>15.111595762354685</v>
      </c>
      <c r="L25">
        <f t="shared" si="3"/>
        <v>499.30939999999998</v>
      </c>
      <c r="M25">
        <f t="shared" si="4"/>
        <v>229.18900570184542</v>
      </c>
      <c r="N25">
        <f t="shared" si="5"/>
        <v>23.456874592444247</v>
      </c>
      <c r="O25">
        <f t="shared" si="6"/>
        <v>51.102966055296577</v>
      </c>
      <c r="P25">
        <f t="shared" si="7"/>
        <v>9.4555293136341242E-2</v>
      </c>
      <c r="Q25">
        <f t="shared" si="8"/>
        <v>2.9700219538737769</v>
      </c>
      <c r="R25">
        <f t="shared" si="9"/>
        <v>9.2914214163743861E-2</v>
      </c>
      <c r="S25">
        <f t="shared" si="10"/>
        <v>5.8216455856409402E-2</v>
      </c>
      <c r="T25">
        <f t="shared" si="11"/>
        <v>231.28973382152242</v>
      </c>
      <c r="U25">
        <f t="shared" si="12"/>
        <v>28.893678841227725</v>
      </c>
      <c r="V25">
        <f t="shared" si="13"/>
        <v>28.775596666666701</v>
      </c>
      <c r="W25">
        <f t="shared" si="14"/>
        <v>3.9698439305386257</v>
      </c>
      <c r="X25">
        <f t="shared" si="15"/>
        <v>57.226176883647305</v>
      </c>
      <c r="Y25">
        <f t="shared" si="16"/>
        <v>2.1691577643899769</v>
      </c>
      <c r="Z25">
        <f t="shared" si="17"/>
        <v>3.7904991780253376</v>
      </c>
      <c r="AA25">
        <f t="shared" si="18"/>
        <v>1.8006861661486488</v>
      </c>
      <c r="AB25">
        <f t="shared" si="19"/>
        <v>-74.320164147537639</v>
      </c>
      <c r="AC25">
        <f t="shared" si="20"/>
        <v>-127.3315535705911</v>
      </c>
      <c r="AD25">
        <f t="shared" si="21"/>
        <v>-9.3804335121206588</v>
      </c>
      <c r="AE25">
        <f t="shared" si="22"/>
        <v>20.257582591273035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53928.919924158683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15399.5</v>
      </c>
      <c r="AS25">
        <v>795.39864</v>
      </c>
      <c r="AT25">
        <v>992.62</v>
      </c>
      <c r="AU25">
        <f t="shared" si="27"/>
        <v>0.19868767504180851</v>
      </c>
      <c r="AV25">
        <v>0.5</v>
      </c>
      <c r="AW25">
        <f t="shared" si="28"/>
        <v>1180.1742735822154</v>
      </c>
      <c r="AX25">
        <f t="shared" si="29"/>
        <v>15.111595762354685</v>
      </c>
      <c r="AY25">
        <f t="shared" si="30"/>
        <v>117.24304128110282</v>
      </c>
      <c r="AZ25">
        <f t="shared" si="31"/>
        <v>1.3294090197838844E-2</v>
      </c>
      <c r="BA25">
        <f t="shared" si="32"/>
        <v>2.286333138562592</v>
      </c>
      <c r="BB25" t="s">
        <v>332</v>
      </c>
      <c r="BC25">
        <v>795.39864</v>
      </c>
      <c r="BD25">
        <v>561.82000000000005</v>
      </c>
      <c r="BE25">
        <f t="shared" si="33"/>
        <v>0.43400294170981846</v>
      </c>
      <c r="BF25">
        <f t="shared" si="34"/>
        <v>0.45780259981429905</v>
      </c>
      <c r="BG25">
        <f t="shared" si="35"/>
        <v>0.84045980757408556</v>
      </c>
      <c r="BH25">
        <f t="shared" si="36"/>
        <v>0.71162289958532909</v>
      </c>
      <c r="BI25">
        <f t="shared" si="37"/>
        <v>0.89117146702817385</v>
      </c>
      <c r="BJ25">
        <f t="shared" si="38"/>
        <v>0.32336320895352488</v>
      </c>
      <c r="BK25">
        <f t="shared" si="39"/>
        <v>0.67663679104647512</v>
      </c>
      <c r="BL25">
        <f t="shared" si="40"/>
        <v>1399.9866666666701</v>
      </c>
      <c r="BM25">
        <f t="shared" si="41"/>
        <v>1180.1742735822154</v>
      </c>
      <c r="BN25">
        <f t="shared" si="42"/>
        <v>0.84298965246017521</v>
      </c>
      <c r="BO25">
        <f t="shared" si="43"/>
        <v>0.19597930492035073</v>
      </c>
      <c r="BP25">
        <v>6</v>
      </c>
      <c r="BQ25">
        <v>0.5</v>
      </c>
      <c r="BR25" t="s">
        <v>296</v>
      </c>
      <c r="BS25">
        <v>2</v>
      </c>
      <c r="BT25">
        <v>1607980918.75</v>
      </c>
      <c r="BU25">
        <v>499.30939999999998</v>
      </c>
      <c r="BV25">
        <v>518.45253333333301</v>
      </c>
      <c r="BW25">
        <v>21.194089999999999</v>
      </c>
      <c r="BX25">
        <v>19.214690000000001</v>
      </c>
      <c r="BY25">
        <v>499.01330000000002</v>
      </c>
      <c r="BZ25">
        <v>20.880299999999998</v>
      </c>
      <c r="CA25">
        <v>500.01420000000002</v>
      </c>
      <c r="CB25">
        <v>102.247333333333</v>
      </c>
      <c r="CC25">
        <v>9.9960859999999999E-2</v>
      </c>
      <c r="CD25">
        <v>27.980370000000001</v>
      </c>
      <c r="CE25">
        <v>28.775596666666701</v>
      </c>
      <c r="CF25">
        <v>999.9</v>
      </c>
      <c r="CG25">
        <v>0</v>
      </c>
      <c r="CH25">
        <v>0</v>
      </c>
      <c r="CI25">
        <v>10007.6483333333</v>
      </c>
      <c r="CJ25">
        <v>0</v>
      </c>
      <c r="CK25">
        <v>250.89613333333301</v>
      </c>
      <c r="CL25">
        <v>1399.9866666666701</v>
      </c>
      <c r="CM25">
        <v>0.89999006666666603</v>
      </c>
      <c r="CN25">
        <v>0.100009946666667</v>
      </c>
      <c r="CO25">
        <v>0</v>
      </c>
      <c r="CP25">
        <v>795.20066666666696</v>
      </c>
      <c r="CQ25">
        <v>4.9994800000000001</v>
      </c>
      <c r="CR25">
        <v>11335.1466666667</v>
      </c>
      <c r="CS25">
        <v>11417.4533333333</v>
      </c>
      <c r="CT25">
        <v>47.883166666666703</v>
      </c>
      <c r="CU25">
        <v>49.6353333333333</v>
      </c>
      <c r="CV25">
        <v>48.828966666666702</v>
      </c>
      <c r="CW25">
        <v>48.910133333333299</v>
      </c>
      <c r="CX25">
        <v>49.849833333333301</v>
      </c>
      <c r="CY25">
        <v>1255.4733333333299</v>
      </c>
      <c r="CZ25">
        <v>139.51599999999999</v>
      </c>
      <c r="DA25">
        <v>0</v>
      </c>
      <c r="DB25">
        <v>118.89999985694899</v>
      </c>
      <c r="DC25">
        <v>0</v>
      </c>
      <c r="DD25">
        <v>795.39864</v>
      </c>
      <c r="DE25">
        <v>19.7728461917138</v>
      </c>
      <c r="DF25">
        <v>261.25384654526601</v>
      </c>
      <c r="DG25">
        <v>11337.8</v>
      </c>
      <c r="DH25">
        <v>15</v>
      </c>
      <c r="DI25">
        <v>1607980828.0999999</v>
      </c>
      <c r="DJ25" t="s">
        <v>328</v>
      </c>
      <c r="DK25">
        <v>1607980825.0999999</v>
      </c>
      <c r="DL25">
        <v>1607980828.0999999</v>
      </c>
      <c r="DM25">
        <v>27</v>
      </c>
      <c r="DN25">
        <v>7.3999999999999996E-2</v>
      </c>
      <c r="DO25">
        <v>2.8000000000000001E-2</v>
      </c>
      <c r="DP25">
        <v>0.36699999999999999</v>
      </c>
      <c r="DQ25">
        <v>0.23799999999999999</v>
      </c>
      <c r="DR25">
        <v>414</v>
      </c>
      <c r="DS25">
        <v>19</v>
      </c>
      <c r="DT25">
        <v>0.06</v>
      </c>
      <c r="DU25">
        <v>0.03</v>
      </c>
      <c r="DV25">
        <v>15.115595896255099</v>
      </c>
      <c r="DW25">
        <v>-0.22321002406339499</v>
      </c>
      <c r="DX25">
        <v>1.9383059392214502E-2</v>
      </c>
      <c r="DY25">
        <v>1</v>
      </c>
      <c r="DZ25">
        <v>-19.1454129032258</v>
      </c>
      <c r="EA25">
        <v>0.19715806451618101</v>
      </c>
      <c r="EB25">
        <v>1.9383943171130201E-2</v>
      </c>
      <c r="EC25">
        <v>1</v>
      </c>
      <c r="ED25">
        <v>1.9769887096774199</v>
      </c>
      <c r="EE25">
        <v>0.14850822580644499</v>
      </c>
      <c r="EF25">
        <v>1.1386567281850101E-2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0.29599999999999999</v>
      </c>
      <c r="EN25">
        <v>0.3145</v>
      </c>
      <c r="EO25">
        <v>0.545842278568896</v>
      </c>
      <c r="EP25">
        <v>-1.6043650578588901E-5</v>
      </c>
      <c r="EQ25">
        <v>-1.15305589960158E-6</v>
      </c>
      <c r="ER25">
        <v>3.6581349982770798E-10</v>
      </c>
      <c r="ES25">
        <v>-7.8536105531036501E-2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1.7</v>
      </c>
      <c r="FB25">
        <v>1.6</v>
      </c>
      <c r="FC25">
        <v>2</v>
      </c>
      <c r="FD25">
        <v>510.35500000000002</v>
      </c>
      <c r="FE25">
        <v>480.971</v>
      </c>
      <c r="FF25">
        <v>24.0261</v>
      </c>
      <c r="FG25">
        <v>34.315600000000003</v>
      </c>
      <c r="FH25">
        <v>30</v>
      </c>
      <c r="FI25">
        <v>34.366399999999999</v>
      </c>
      <c r="FJ25">
        <v>34.410400000000003</v>
      </c>
      <c r="FK25">
        <v>23.5395</v>
      </c>
      <c r="FL25">
        <v>25.258099999999999</v>
      </c>
      <c r="FM25">
        <v>52.034399999999998</v>
      </c>
      <c r="FN25">
        <v>24.029399999999999</v>
      </c>
      <c r="FO25">
        <v>518.74800000000005</v>
      </c>
      <c r="FP25">
        <v>19.164000000000001</v>
      </c>
      <c r="FQ25">
        <v>97.807400000000001</v>
      </c>
      <c r="FR25">
        <v>101.858</v>
      </c>
    </row>
    <row r="26" spans="1:174" x14ac:dyDescent="0.25">
      <c r="A26">
        <v>10</v>
      </c>
      <c r="B26">
        <v>1607981021.5</v>
      </c>
      <c r="C26">
        <v>887.90000009536698</v>
      </c>
      <c r="D26" t="s">
        <v>333</v>
      </c>
      <c r="E26" t="s">
        <v>334</v>
      </c>
      <c r="F26" t="s">
        <v>291</v>
      </c>
      <c r="G26" t="s">
        <v>292</v>
      </c>
      <c r="H26">
        <v>1607981013.75</v>
      </c>
      <c r="I26">
        <f t="shared" si="0"/>
        <v>1.7640937156719878E-3</v>
      </c>
      <c r="J26">
        <f t="shared" si="1"/>
        <v>1.7640937156719878</v>
      </c>
      <c r="K26">
        <f t="shared" si="2"/>
        <v>18.135592605686089</v>
      </c>
      <c r="L26">
        <f t="shared" si="3"/>
        <v>599.20216666666704</v>
      </c>
      <c r="M26">
        <f t="shared" si="4"/>
        <v>286.80703258660901</v>
      </c>
      <c r="N26">
        <f t="shared" si="5"/>
        <v>29.352542926564674</v>
      </c>
      <c r="O26">
        <f t="shared" si="6"/>
        <v>61.323835612234184</v>
      </c>
      <c r="P26">
        <f t="shared" si="7"/>
        <v>9.8413798121250659E-2</v>
      </c>
      <c r="Q26">
        <f t="shared" si="8"/>
        <v>2.969107119805829</v>
      </c>
      <c r="R26">
        <f t="shared" si="9"/>
        <v>9.6636871348988837E-2</v>
      </c>
      <c r="S26">
        <f t="shared" si="10"/>
        <v>6.0555022060789554E-2</v>
      </c>
      <c r="T26">
        <f t="shared" si="11"/>
        <v>231.29329246897055</v>
      </c>
      <c r="U26">
        <f t="shared" si="12"/>
        <v>28.87008462453473</v>
      </c>
      <c r="V26">
        <f t="shared" si="13"/>
        <v>28.774786666666699</v>
      </c>
      <c r="W26">
        <f t="shared" si="14"/>
        <v>3.9696575538931764</v>
      </c>
      <c r="X26">
        <f t="shared" si="15"/>
        <v>56.926305470913888</v>
      </c>
      <c r="Y26">
        <f t="shared" si="16"/>
        <v>2.1573323957298456</v>
      </c>
      <c r="Z26">
        <f t="shared" si="17"/>
        <v>3.7896933199575376</v>
      </c>
      <c r="AA26">
        <f t="shared" si="18"/>
        <v>1.8123251581633308</v>
      </c>
      <c r="AB26">
        <f t="shared" si="19"/>
        <v>-77.796532861134665</v>
      </c>
      <c r="AC26">
        <f t="shared" si="20"/>
        <v>-127.74639922682813</v>
      </c>
      <c r="AD26">
        <f t="shared" si="21"/>
        <v>-9.4136859222917142</v>
      </c>
      <c r="AE26">
        <f t="shared" si="22"/>
        <v>16.336674458716047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53902.691059321711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15402.8</v>
      </c>
      <c r="AS26">
        <v>844.96265384615401</v>
      </c>
      <c r="AT26">
        <v>1080.6099999999999</v>
      </c>
      <c r="AU26">
        <f t="shared" si="27"/>
        <v>0.21806881868004735</v>
      </c>
      <c r="AV26">
        <v>0.5</v>
      </c>
      <c r="AW26">
        <f t="shared" si="28"/>
        <v>1180.1960515544629</v>
      </c>
      <c r="AX26">
        <f t="shared" si="29"/>
        <v>18.135592605686089</v>
      </c>
      <c r="AY26">
        <f t="shared" si="30"/>
        <v>128.68197938666898</v>
      </c>
      <c r="AZ26">
        <f t="shared" si="31"/>
        <v>1.5856128361770531E-2</v>
      </c>
      <c r="BA26">
        <f t="shared" si="32"/>
        <v>2.0187394157003919</v>
      </c>
      <c r="BB26" t="s">
        <v>336</v>
      </c>
      <c r="BC26">
        <v>844.96265384615401</v>
      </c>
      <c r="BD26">
        <v>571.69000000000005</v>
      </c>
      <c r="BE26">
        <f t="shared" si="33"/>
        <v>0.4709562191725043</v>
      </c>
      <c r="BF26">
        <f t="shared" si="34"/>
        <v>0.46303416284258031</v>
      </c>
      <c r="BG26">
        <f t="shared" si="35"/>
        <v>0.81083783391998943</v>
      </c>
      <c r="BH26">
        <f t="shared" si="36"/>
        <v>0.64537386790485163</v>
      </c>
      <c r="BI26">
        <f t="shared" si="37"/>
        <v>0.85661955715366245</v>
      </c>
      <c r="BJ26">
        <f t="shared" si="38"/>
        <v>0.31328248574128348</v>
      </c>
      <c r="BK26">
        <f t="shared" si="39"/>
        <v>0.68671751425871652</v>
      </c>
      <c r="BL26">
        <f t="shared" si="40"/>
        <v>1400.0129999999999</v>
      </c>
      <c r="BM26">
        <f t="shared" si="41"/>
        <v>1180.1960515544629</v>
      </c>
      <c r="BN26">
        <f t="shared" si="42"/>
        <v>0.84298935192349134</v>
      </c>
      <c r="BO26">
        <f t="shared" si="43"/>
        <v>0.19597870384698282</v>
      </c>
      <c r="BP26">
        <v>6</v>
      </c>
      <c r="BQ26">
        <v>0.5</v>
      </c>
      <c r="BR26" t="s">
        <v>296</v>
      </c>
      <c r="BS26">
        <v>2</v>
      </c>
      <c r="BT26">
        <v>1607981013.75</v>
      </c>
      <c r="BU26">
        <v>599.20216666666704</v>
      </c>
      <c r="BV26">
        <v>622.23253333333298</v>
      </c>
      <c r="BW26">
        <v>21.079540000000001</v>
      </c>
      <c r="BX26">
        <v>19.0073233333333</v>
      </c>
      <c r="BY26">
        <v>599.00106666666704</v>
      </c>
      <c r="BZ26">
        <v>20.7704633333333</v>
      </c>
      <c r="CA26">
        <v>500.01743333333297</v>
      </c>
      <c r="CB26">
        <v>102.24250000000001</v>
      </c>
      <c r="CC26">
        <v>9.9979756666666697E-2</v>
      </c>
      <c r="CD26">
        <v>27.9767233333333</v>
      </c>
      <c r="CE26">
        <v>28.774786666666699</v>
      </c>
      <c r="CF26">
        <v>999.9</v>
      </c>
      <c r="CG26">
        <v>0</v>
      </c>
      <c r="CH26">
        <v>0</v>
      </c>
      <c r="CI26">
        <v>10002.9396666667</v>
      </c>
      <c r="CJ26">
        <v>0</v>
      </c>
      <c r="CK26">
        <v>253.6601</v>
      </c>
      <c r="CL26">
        <v>1400.0129999999999</v>
      </c>
      <c r="CM26">
        <v>0.89999680000000004</v>
      </c>
      <c r="CN26">
        <v>0.10000307999999999</v>
      </c>
      <c r="CO26">
        <v>0</v>
      </c>
      <c r="CP26">
        <v>844.80380000000002</v>
      </c>
      <c r="CQ26">
        <v>4.9994800000000001</v>
      </c>
      <c r="CR26">
        <v>11991.46</v>
      </c>
      <c r="CS26">
        <v>11417.67</v>
      </c>
      <c r="CT26">
        <v>47.478933333333302</v>
      </c>
      <c r="CU26">
        <v>49.249866666666698</v>
      </c>
      <c r="CV26">
        <v>48.412266666666703</v>
      </c>
      <c r="CW26">
        <v>48.574800000000003</v>
      </c>
      <c r="CX26">
        <v>49.4664</v>
      </c>
      <c r="CY26">
        <v>1255.50866666667</v>
      </c>
      <c r="CZ26">
        <v>139.50433333333299</v>
      </c>
      <c r="DA26">
        <v>0</v>
      </c>
      <c r="DB26">
        <v>94.400000095367403</v>
      </c>
      <c r="DC26">
        <v>0</v>
      </c>
      <c r="DD26">
        <v>844.96265384615401</v>
      </c>
      <c r="DE26">
        <v>22.477709424929301</v>
      </c>
      <c r="DF26">
        <v>303.16923092825402</v>
      </c>
      <c r="DG26">
        <v>11993.3269230769</v>
      </c>
      <c r="DH26">
        <v>15</v>
      </c>
      <c r="DI26">
        <v>1607980828.0999999</v>
      </c>
      <c r="DJ26" t="s">
        <v>328</v>
      </c>
      <c r="DK26">
        <v>1607980825.0999999</v>
      </c>
      <c r="DL26">
        <v>1607980828.0999999</v>
      </c>
      <c r="DM26">
        <v>27</v>
      </c>
      <c r="DN26">
        <v>7.3999999999999996E-2</v>
      </c>
      <c r="DO26">
        <v>2.8000000000000001E-2</v>
      </c>
      <c r="DP26">
        <v>0.36699999999999999</v>
      </c>
      <c r="DQ26">
        <v>0.23799999999999999</v>
      </c>
      <c r="DR26">
        <v>414</v>
      </c>
      <c r="DS26">
        <v>19</v>
      </c>
      <c r="DT26">
        <v>0.06</v>
      </c>
      <c r="DU26">
        <v>0.03</v>
      </c>
      <c r="DV26">
        <v>18.135454940839299</v>
      </c>
      <c r="DW26">
        <v>-0.11307121992900999</v>
      </c>
      <c r="DX26">
        <v>4.2741213547940103E-2</v>
      </c>
      <c r="DY26">
        <v>1</v>
      </c>
      <c r="DZ26">
        <v>-23.029329032258101</v>
      </c>
      <c r="EA26">
        <v>8.0487096774214006E-2</v>
      </c>
      <c r="EB26">
        <v>5.6353178881330603E-2</v>
      </c>
      <c r="EC26">
        <v>1</v>
      </c>
      <c r="ED26">
        <v>2.0693145161290301</v>
      </c>
      <c r="EE26">
        <v>3.5185161290316E-2</v>
      </c>
      <c r="EF26">
        <v>2.7157761539984199E-2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0.20100000000000001</v>
      </c>
      <c r="EN26">
        <v>0.3085</v>
      </c>
      <c r="EO26">
        <v>0.545842278568896</v>
      </c>
      <c r="EP26">
        <v>-1.6043650578588901E-5</v>
      </c>
      <c r="EQ26">
        <v>-1.15305589960158E-6</v>
      </c>
      <c r="ER26">
        <v>3.6581349982770798E-10</v>
      </c>
      <c r="ES26">
        <v>-7.8536105531036501E-2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3.3</v>
      </c>
      <c r="FB26">
        <v>3.2</v>
      </c>
      <c r="FC26">
        <v>2</v>
      </c>
      <c r="FD26">
        <v>510.44900000000001</v>
      </c>
      <c r="FE26">
        <v>481.012</v>
      </c>
      <c r="FF26">
        <v>23.960699999999999</v>
      </c>
      <c r="FG26">
        <v>34.293900000000001</v>
      </c>
      <c r="FH26">
        <v>29.9999</v>
      </c>
      <c r="FI26">
        <v>34.347700000000003</v>
      </c>
      <c r="FJ26">
        <v>34.3917</v>
      </c>
      <c r="FK26">
        <v>27.261900000000001</v>
      </c>
      <c r="FL26">
        <v>24.382100000000001</v>
      </c>
      <c r="FM26">
        <v>50.912399999999998</v>
      </c>
      <c r="FN26">
        <v>23.9773</v>
      </c>
      <c r="FO26">
        <v>622.48</v>
      </c>
      <c r="FP26">
        <v>19.092199999999998</v>
      </c>
      <c r="FQ26">
        <v>97.810299999999998</v>
      </c>
      <c r="FR26">
        <v>101.861</v>
      </c>
    </row>
    <row r="27" spans="1:174" x14ac:dyDescent="0.25">
      <c r="A27">
        <v>11</v>
      </c>
      <c r="B27">
        <v>1607981124.5</v>
      </c>
      <c r="C27">
        <v>990.90000009536698</v>
      </c>
      <c r="D27" t="s">
        <v>337</v>
      </c>
      <c r="E27" t="s">
        <v>338</v>
      </c>
      <c r="F27" t="s">
        <v>291</v>
      </c>
      <c r="G27" t="s">
        <v>292</v>
      </c>
      <c r="H27">
        <v>1607981116.75</v>
      </c>
      <c r="I27">
        <f t="shared" si="0"/>
        <v>1.7719511987635084E-3</v>
      </c>
      <c r="J27">
        <f t="shared" si="1"/>
        <v>1.7719511987635084</v>
      </c>
      <c r="K27">
        <f t="shared" si="2"/>
        <v>20.668706776944447</v>
      </c>
      <c r="L27">
        <f t="shared" si="3"/>
        <v>699.47416666666697</v>
      </c>
      <c r="M27">
        <f t="shared" si="4"/>
        <v>346.91898637964721</v>
      </c>
      <c r="N27">
        <f t="shared" si="5"/>
        <v>35.505334911053623</v>
      </c>
      <c r="O27">
        <f t="shared" si="6"/>
        <v>71.587504645687375</v>
      </c>
      <c r="P27">
        <f t="shared" si="7"/>
        <v>9.9569687183441002E-2</v>
      </c>
      <c r="Q27">
        <f t="shared" si="8"/>
        <v>2.9689176524120153</v>
      </c>
      <c r="R27">
        <f t="shared" si="9"/>
        <v>9.775107651105161E-2</v>
      </c>
      <c r="S27">
        <f t="shared" si="10"/>
        <v>6.1255051082563045E-2</v>
      </c>
      <c r="T27">
        <f t="shared" si="11"/>
        <v>231.29120657021662</v>
      </c>
      <c r="U27">
        <f t="shared" si="12"/>
        <v>28.870297405992691</v>
      </c>
      <c r="V27">
        <f t="shared" si="13"/>
        <v>28.775729999999999</v>
      </c>
      <c r="W27">
        <f t="shared" si="14"/>
        <v>3.9698746105532683</v>
      </c>
      <c r="X27">
        <f t="shared" si="15"/>
        <v>57.261312550582566</v>
      </c>
      <c r="Y27">
        <f t="shared" si="16"/>
        <v>2.1703052464038906</v>
      </c>
      <c r="Z27">
        <f t="shared" si="17"/>
        <v>3.7901772588372324</v>
      </c>
      <c r="AA27">
        <f t="shared" si="18"/>
        <v>1.7995693641493777</v>
      </c>
      <c r="AB27">
        <f t="shared" si="19"/>
        <v>-78.14304786547072</v>
      </c>
      <c r="AC27">
        <f t="shared" si="20"/>
        <v>-127.53870552982337</v>
      </c>
      <c r="AD27">
        <f t="shared" si="21"/>
        <v>-9.3991271904091835</v>
      </c>
      <c r="AE27">
        <f t="shared" si="22"/>
        <v>16.210325984513332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53896.802704688147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339</v>
      </c>
      <c r="AR27">
        <v>15406</v>
      </c>
      <c r="AS27">
        <v>890.46511538461505</v>
      </c>
      <c r="AT27">
        <v>1154.3499999999999</v>
      </c>
      <c r="AU27">
        <f t="shared" si="27"/>
        <v>0.22860041115379637</v>
      </c>
      <c r="AV27">
        <v>0.5</v>
      </c>
      <c r="AW27">
        <f t="shared" si="28"/>
        <v>1180.1889015543122</v>
      </c>
      <c r="AX27">
        <f t="shared" si="29"/>
        <v>20.668706776944447</v>
      </c>
      <c r="AY27">
        <f t="shared" si="30"/>
        <v>134.89583406723153</v>
      </c>
      <c r="AZ27">
        <f t="shared" si="31"/>
        <v>1.8002587745723612E-2</v>
      </c>
      <c r="BA27">
        <f t="shared" si="32"/>
        <v>1.8259020227833846</v>
      </c>
      <c r="BB27" t="s">
        <v>340</v>
      </c>
      <c r="BC27">
        <v>890.46511538461505</v>
      </c>
      <c r="BD27">
        <v>577.74</v>
      </c>
      <c r="BE27">
        <f t="shared" si="33"/>
        <v>0.49951054706111664</v>
      </c>
      <c r="BF27">
        <f t="shared" si="34"/>
        <v>0.45764881742492308</v>
      </c>
      <c r="BG27">
        <f t="shared" si="35"/>
        <v>0.78519487099249718</v>
      </c>
      <c r="BH27">
        <f t="shared" si="36"/>
        <v>0.6012783615378553</v>
      </c>
      <c r="BI27">
        <f t="shared" si="37"/>
        <v>0.82766333674058712</v>
      </c>
      <c r="BJ27">
        <f t="shared" si="38"/>
        <v>0.29692575622670286</v>
      </c>
      <c r="BK27">
        <f t="shared" si="39"/>
        <v>0.70307424377329708</v>
      </c>
      <c r="BL27">
        <f t="shared" si="40"/>
        <v>1400.0050000000001</v>
      </c>
      <c r="BM27">
        <f t="shared" si="41"/>
        <v>1180.1889015543122</v>
      </c>
      <c r="BN27">
        <f t="shared" si="42"/>
        <v>0.84298906186357336</v>
      </c>
      <c r="BO27">
        <f t="shared" si="43"/>
        <v>0.19597812372714693</v>
      </c>
      <c r="BP27">
        <v>6</v>
      </c>
      <c r="BQ27">
        <v>0.5</v>
      </c>
      <c r="BR27" t="s">
        <v>296</v>
      </c>
      <c r="BS27">
        <v>2</v>
      </c>
      <c r="BT27">
        <v>1607981116.75</v>
      </c>
      <c r="BU27">
        <v>699.47416666666697</v>
      </c>
      <c r="BV27">
        <v>725.76283333333299</v>
      </c>
      <c r="BW27">
        <v>21.205829999999999</v>
      </c>
      <c r="BX27">
        <v>19.124666666666698</v>
      </c>
      <c r="BY27">
        <v>699.37846666666701</v>
      </c>
      <c r="BZ27">
        <v>20.891556666666698</v>
      </c>
      <c r="CA27">
        <v>500.02096666666699</v>
      </c>
      <c r="CB27">
        <v>102.244766666667</v>
      </c>
      <c r="CC27">
        <v>9.9977510000000006E-2</v>
      </c>
      <c r="CD27">
        <v>27.978913333333299</v>
      </c>
      <c r="CE27">
        <v>28.775729999999999</v>
      </c>
      <c r="CF27">
        <v>999.9</v>
      </c>
      <c r="CG27">
        <v>0</v>
      </c>
      <c r="CH27">
        <v>0</v>
      </c>
      <c r="CI27">
        <v>10001.645</v>
      </c>
      <c r="CJ27">
        <v>0</v>
      </c>
      <c r="CK27">
        <v>253.36036666666701</v>
      </c>
      <c r="CL27">
        <v>1400.0050000000001</v>
      </c>
      <c r="CM27">
        <v>0.90000946666666604</v>
      </c>
      <c r="CN27">
        <v>9.9990720000000005E-2</v>
      </c>
      <c r="CO27">
        <v>0</v>
      </c>
      <c r="CP27">
        <v>890.46410000000003</v>
      </c>
      <c r="CQ27">
        <v>4.9994800000000001</v>
      </c>
      <c r="CR27">
        <v>12601.0566666667</v>
      </c>
      <c r="CS27">
        <v>11417.643333333301</v>
      </c>
      <c r="CT27">
        <v>47.0664333333333</v>
      </c>
      <c r="CU27">
        <v>48.835099999999997</v>
      </c>
      <c r="CV27">
        <v>47.972700000000003</v>
      </c>
      <c r="CW27">
        <v>48.2059</v>
      </c>
      <c r="CX27">
        <v>49.057966666666701</v>
      </c>
      <c r="CY27">
        <v>1255.5150000000001</v>
      </c>
      <c r="CZ27">
        <v>139.49</v>
      </c>
      <c r="DA27">
        <v>0</v>
      </c>
      <c r="DB27">
        <v>102.09999990463299</v>
      </c>
      <c r="DC27">
        <v>0</v>
      </c>
      <c r="DD27">
        <v>890.46511538461505</v>
      </c>
      <c r="DE27">
        <v>8.7535384699018302</v>
      </c>
      <c r="DF27">
        <v>96.594871905277301</v>
      </c>
      <c r="DG27">
        <v>12600.9769230769</v>
      </c>
      <c r="DH27">
        <v>15</v>
      </c>
      <c r="DI27">
        <v>1607980828.0999999</v>
      </c>
      <c r="DJ27" t="s">
        <v>328</v>
      </c>
      <c r="DK27">
        <v>1607980825.0999999</v>
      </c>
      <c r="DL27">
        <v>1607980828.0999999</v>
      </c>
      <c r="DM27">
        <v>27</v>
      </c>
      <c r="DN27">
        <v>7.3999999999999996E-2</v>
      </c>
      <c r="DO27">
        <v>2.8000000000000001E-2</v>
      </c>
      <c r="DP27">
        <v>0.36699999999999999</v>
      </c>
      <c r="DQ27">
        <v>0.23799999999999999</v>
      </c>
      <c r="DR27">
        <v>414</v>
      </c>
      <c r="DS27">
        <v>19</v>
      </c>
      <c r="DT27">
        <v>0.06</v>
      </c>
      <c r="DU27">
        <v>0.03</v>
      </c>
      <c r="DV27">
        <v>20.6760749835483</v>
      </c>
      <c r="DW27">
        <v>-0.211046556606375</v>
      </c>
      <c r="DX27">
        <v>4.5839767770851803E-2</v>
      </c>
      <c r="DY27">
        <v>1</v>
      </c>
      <c r="DZ27">
        <v>-26.295693548387099</v>
      </c>
      <c r="EA27">
        <v>0.12438870967742501</v>
      </c>
      <c r="EB27">
        <v>3.7057139275447702E-2</v>
      </c>
      <c r="EC27">
        <v>1</v>
      </c>
      <c r="ED27">
        <v>2.0789448387096798</v>
      </c>
      <c r="EE27">
        <v>0.13760177419354</v>
      </c>
      <c r="EF27">
        <v>3.1171028512424401E-2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9.5000000000000001E-2</v>
      </c>
      <c r="EN27">
        <v>0.31380000000000002</v>
      </c>
      <c r="EO27">
        <v>0.545842278568896</v>
      </c>
      <c r="EP27">
        <v>-1.6043650578588901E-5</v>
      </c>
      <c r="EQ27">
        <v>-1.15305589960158E-6</v>
      </c>
      <c r="ER27">
        <v>3.6581349982770798E-10</v>
      </c>
      <c r="ES27">
        <v>-7.8536105531036501E-2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</v>
      </c>
      <c r="FB27">
        <v>4.9000000000000004</v>
      </c>
      <c r="FC27">
        <v>2</v>
      </c>
      <c r="FD27">
        <v>510.45100000000002</v>
      </c>
      <c r="FE27">
        <v>482.13400000000001</v>
      </c>
      <c r="FF27">
        <v>24.1858</v>
      </c>
      <c r="FG27">
        <v>34.238</v>
      </c>
      <c r="FH27">
        <v>29.9998</v>
      </c>
      <c r="FI27">
        <v>34.305399999999999</v>
      </c>
      <c r="FJ27">
        <v>34.351399999999998</v>
      </c>
      <c r="FK27">
        <v>30.890699999999999</v>
      </c>
      <c r="FL27">
        <v>22.598600000000001</v>
      </c>
      <c r="FM27">
        <v>49.792099999999998</v>
      </c>
      <c r="FN27">
        <v>24.184799999999999</v>
      </c>
      <c r="FO27">
        <v>725.91399999999999</v>
      </c>
      <c r="FP27">
        <v>19.194099999999999</v>
      </c>
      <c r="FQ27">
        <v>97.826300000000003</v>
      </c>
      <c r="FR27">
        <v>101.871</v>
      </c>
    </row>
    <row r="28" spans="1:174" x14ac:dyDescent="0.25">
      <c r="A28">
        <v>12</v>
      </c>
      <c r="B28">
        <v>1607981236.5</v>
      </c>
      <c r="C28">
        <v>1102.9000000953699</v>
      </c>
      <c r="D28" t="s">
        <v>341</v>
      </c>
      <c r="E28" t="s">
        <v>342</v>
      </c>
      <c r="F28" t="s">
        <v>291</v>
      </c>
      <c r="G28" t="s">
        <v>292</v>
      </c>
      <c r="H28">
        <v>1607981228.75</v>
      </c>
      <c r="I28">
        <f t="shared" si="0"/>
        <v>1.7860945071651623E-3</v>
      </c>
      <c r="J28">
        <f t="shared" si="1"/>
        <v>1.7860945071651624</v>
      </c>
      <c r="K28">
        <f t="shared" si="2"/>
        <v>22.438634917606606</v>
      </c>
      <c r="L28">
        <f t="shared" si="3"/>
        <v>799.734466666667</v>
      </c>
      <c r="M28">
        <f t="shared" si="4"/>
        <v>418.5540524465074</v>
      </c>
      <c r="N28">
        <f t="shared" si="5"/>
        <v>42.839073499893296</v>
      </c>
      <c r="O28">
        <f t="shared" si="6"/>
        <v>81.852949213315384</v>
      </c>
      <c r="P28">
        <f t="shared" si="7"/>
        <v>0.10033814785967678</v>
      </c>
      <c r="Q28">
        <f t="shared" si="8"/>
        <v>2.9692173022686053</v>
      </c>
      <c r="R28">
        <f t="shared" si="9"/>
        <v>9.8491820667468769E-2</v>
      </c>
      <c r="S28">
        <f t="shared" si="10"/>
        <v>6.1720443275670153E-2</v>
      </c>
      <c r="T28">
        <f t="shared" si="11"/>
        <v>231.2934593492044</v>
      </c>
      <c r="U28">
        <f t="shared" si="12"/>
        <v>28.860903530199764</v>
      </c>
      <c r="V28">
        <f t="shared" si="13"/>
        <v>28.717936666666699</v>
      </c>
      <c r="W28">
        <f t="shared" si="14"/>
        <v>3.9565957216225263</v>
      </c>
      <c r="X28">
        <f t="shared" si="15"/>
        <v>56.901626406810394</v>
      </c>
      <c r="Y28">
        <f t="shared" si="16"/>
        <v>2.1559562729152533</v>
      </c>
      <c r="Z28">
        <f t="shared" si="17"/>
        <v>3.7889185407487984</v>
      </c>
      <c r="AA28">
        <f t="shared" si="18"/>
        <v>1.800639448707273</v>
      </c>
      <c r="AB28">
        <f t="shared" si="19"/>
        <v>-78.766767765983658</v>
      </c>
      <c r="AC28">
        <f t="shared" si="20"/>
        <v>-119.21212877983288</v>
      </c>
      <c r="AD28">
        <f t="shared" si="21"/>
        <v>-8.7818253269138218</v>
      </c>
      <c r="AE28">
        <f t="shared" si="22"/>
        <v>24.53273747647404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53906.710144385834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343</v>
      </c>
      <c r="AR28">
        <v>15408.8</v>
      </c>
      <c r="AS28">
        <v>909.41130769230801</v>
      </c>
      <c r="AT28">
        <v>1180.8399999999999</v>
      </c>
      <c r="AU28">
        <f t="shared" si="27"/>
        <v>0.22986068587420139</v>
      </c>
      <c r="AV28">
        <v>0.5</v>
      </c>
      <c r="AW28">
        <f t="shared" si="28"/>
        <v>1180.1948815545475</v>
      </c>
      <c r="AX28">
        <f t="shared" si="29"/>
        <v>22.438634917606606</v>
      </c>
      <c r="AY28">
        <f t="shared" si="30"/>
        <v>135.64020246967507</v>
      </c>
      <c r="AZ28">
        <f t="shared" si="31"/>
        <v>1.9502187949761104E-2</v>
      </c>
      <c r="BA28">
        <f t="shared" si="32"/>
        <v>1.7625080451204227</v>
      </c>
      <c r="BB28" t="s">
        <v>344</v>
      </c>
      <c r="BC28">
        <v>909.41130769230801</v>
      </c>
      <c r="BD28">
        <v>577.84</v>
      </c>
      <c r="BE28">
        <f t="shared" si="33"/>
        <v>0.51065343314928358</v>
      </c>
      <c r="BF28">
        <f t="shared" si="34"/>
        <v>0.45013050133945598</v>
      </c>
      <c r="BG28">
        <f t="shared" si="35"/>
        <v>0.77535540786218815</v>
      </c>
      <c r="BH28">
        <f t="shared" si="36"/>
        <v>0.58326220056465328</v>
      </c>
      <c r="BI28">
        <f t="shared" si="37"/>
        <v>0.81726124454174842</v>
      </c>
      <c r="BJ28">
        <f t="shared" si="38"/>
        <v>0.28601294782008047</v>
      </c>
      <c r="BK28">
        <f t="shared" si="39"/>
        <v>0.71398705217991953</v>
      </c>
      <c r="BL28">
        <f t="shared" si="40"/>
        <v>1400.01133333333</v>
      </c>
      <c r="BM28">
        <f t="shared" si="41"/>
        <v>1180.1948815545475</v>
      </c>
      <c r="BN28">
        <f t="shared" si="42"/>
        <v>0.84298951976666159</v>
      </c>
      <c r="BO28">
        <f t="shared" si="43"/>
        <v>0.19597903953332324</v>
      </c>
      <c r="BP28">
        <v>6</v>
      </c>
      <c r="BQ28">
        <v>0.5</v>
      </c>
      <c r="BR28" t="s">
        <v>296</v>
      </c>
      <c r="BS28">
        <v>2</v>
      </c>
      <c r="BT28">
        <v>1607981228.75</v>
      </c>
      <c r="BU28">
        <v>799.734466666667</v>
      </c>
      <c r="BV28">
        <v>828.37383333333298</v>
      </c>
      <c r="BW28">
        <v>21.064513333333299</v>
      </c>
      <c r="BX28">
        <v>18.966426666666699</v>
      </c>
      <c r="BY28">
        <v>799.75183333333302</v>
      </c>
      <c r="BZ28">
        <v>20.756066666666701</v>
      </c>
      <c r="CA28">
        <v>500.0188</v>
      </c>
      <c r="CB28">
        <v>102.25020000000001</v>
      </c>
      <c r="CC28">
        <v>9.9958240000000004E-2</v>
      </c>
      <c r="CD28">
        <v>27.973216666666701</v>
      </c>
      <c r="CE28">
        <v>28.717936666666699</v>
      </c>
      <c r="CF28">
        <v>999.9</v>
      </c>
      <c r="CG28">
        <v>0</v>
      </c>
      <c r="CH28">
        <v>0</v>
      </c>
      <c r="CI28">
        <v>10002.8103333333</v>
      </c>
      <c r="CJ28">
        <v>0</v>
      </c>
      <c r="CK28">
        <v>252.10059999999999</v>
      </c>
      <c r="CL28">
        <v>1400.01133333333</v>
      </c>
      <c r="CM28">
        <v>0.89999260000000003</v>
      </c>
      <c r="CN28">
        <v>0.10000744</v>
      </c>
      <c r="CO28">
        <v>0</v>
      </c>
      <c r="CP28">
        <v>909.43276666666702</v>
      </c>
      <c r="CQ28">
        <v>4.9994800000000001</v>
      </c>
      <c r="CR28">
        <v>12838.553333333301</v>
      </c>
      <c r="CS28">
        <v>11417.6366666667</v>
      </c>
      <c r="CT28">
        <v>46.562233333333303</v>
      </c>
      <c r="CU28">
        <v>48.370766666666697</v>
      </c>
      <c r="CV28">
        <v>47.472700000000003</v>
      </c>
      <c r="CW28">
        <v>47.722766666666701</v>
      </c>
      <c r="CX28">
        <v>48.601833333333303</v>
      </c>
      <c r="CY28">
        <v>1255.49933333333</v>
      </c>
      <c r="CZ28">
        <v>139.512</v>
      </c>
      <c r="DA28">
        <v>0</v>
      </c>
      <c r="DB28">
        <v>111.200000047684</v>
      </c>
      <c r="DC28">
        <v>0</v>
      </c>
      <c r="DD28">
        <v>909.41130769230801</v>
      </c>
      <c r="DE28">
        <v>-13.1693675156659</v>
      </c>
      <c r="DF28">
        <v>-197.93504262433299</v>
      </c>
      <c r="DG28">
        <v>12838.2153846154</v>
      </c>
      <c r="DH28">
        <v>15</v>
      </c>
      <c r="DI28">
        <v>1607980828.0999999</v>
      </c>
      <c r="DJ28" t="s">
        <v>328</v>
      </c>
      <c r="DK28">
        <v>1607980825.0999999</v>
      </c>
      <c r="DL28">
        <v>1607980828.0999999</v>
      </c>
      <c r="DM28">
        <v>27</v>
      </c>
      <c r="DN28">
        <v>7.3999999999999996E-2</v>
      </c>
      <c r="DO28">
        <v>2.8000000000000001E-2</v>
      </c>
      <c r="DP28">
        <v>0.36699999999999999</v>
      </c>
      <c r="DQ28">
        <v>0.23799999999999999</v>
      </c>
      <c r="DR28">
        <v>414</v>
      </c>
      <c r="DS28">
        <v>19</v>
      </c>
      <c r="DT28">
        <v>0.06</v>
      </c>
      <c r="DU28">
        <v>0.03</v>
      </c>
      <c r="DV28">
        <v>22.4469949239258</v>
      </c>
      <c r="DW28">
        <v>-0.244164690435246</v>
      </c>
      <c r="DX28">
        <v>2.6631050262213001E-2</v>
      </c>
      <c r="DY28">
        <v>1</v>
      </c>
      <c r="DZ28">
        <v>-28.643761290322601</v>
      </c>
      <c r="EA28">
        <v>0.18487258064526901</v>
      </c>
      <c r="EB28">
        <v>2.55028736827243E-2</v>
      </c>
      <c r="EC28">
        <v>1</v>
      </c>
      <c r="ED28">
        <v>2.0949806451612898</v>
      </c>
      <c r="EE28">
        <v>0.17265967741934801</v>
      </c>
      <c r="EF28">
        <v>1.6616364055426699E-2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-1.7999999999999999E-2</v>
      </c>
      <c r="EN28">
        <v>0.30840000000000001</v>
      </c>
      <c r="EO28">
        <v>0.545842278568896</v>
      </c>
      <c r="EP28">
        <v>-1.6043650578588901E-5</v>
      </c>
      <c r="EQ28">
        <v>-1.15305589960158E-6</v>
      </c>
      <c r="ER28">
        <v>3.6581349982770798E-10</v>
      </c>
      <c r="ES28">
        <v>-7.8536105531036501E-2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6.9</v>
      </c>
      <c r="FB28">
        <v>6.8</v>
      </c>
      <c r="FC28">
        <v>2</v>
      </c>
      <c r="FD28">
        <v>510.38499999999999</v>
      </c>
      <c r="FE28">
        <v>482.90300000000002</v>
      </c>
      <c r="FF28">
        <v>24.271699999999999</v>
      </c>
      <c r="FG28">
        <v>34.122999999999998</v>
      </c>
      <c r="FH28">
        <v>29.999400000000001</v>
      </c>
      <c r="FI28">
        <v>34.218600000000002</v>
      </c>
      <c r="FJ28">
        <v>34.268099999999997</v>
      </c>
      <c r="FK28">
        <v>34.396700000000003</v>
      </c>
      <c r="FL28">
        <v>22.01</v>
      </c>
      <c r="FM28">
        <v>48.671100000000003</v>
      </c>
      <c r="FN28">
        <v>24.288799999999998</v>
      </c>
      <c r="FO28">
        <v>828.37099999999998</v>
      </c>
      <c r="FP28">
        <v>19.000499999999999</v>
      </c>
      <c r="FQ28">
        <v>97.852599999999995</v>
      </c>
      <c r="FR28">
        <v>101.896</v>
      </c>
    </row>
    <row r="29" spans="1:174" x14ac:dyDescent="0.25">
      <c r="A29">
        <v>13</v>
      </c>
      <c r="B29">
        <v>1607981331.5</v>
      </c>
      <c r="C29">
        <v>1197.9000000953699</v>
      </c>
      <c r="D29" t="s">
        <v>345</v>
      </c>
      <c r="E29" t="s">
        <v>346</v>
      </c>
      <c r="F29" t="s">
        <v>291</v>
      </c>
      <c r="G29" t="s">
        <v>292</v>
      </c>
      <c r="H29">
        <v>1607981323.75</v>
      </c>
      <c r="I29">
        <f t="shared" si="0"/>
        <v>1.676490851328081E-3</v>
      </c>
      <c r="J29">
        <f t="shared" si="1"/>
        <v>1.676490851328081</v>
      </c>
      <c r="K29">
        <f t="shared" si="2"/>
        <v>23.504199911698098</v>
      </c>
      <c r="L29">
        <f t="shared" si="3"/>
        <v>899.39319999999998</v>
      </c>
      <c r="M29">
        <f t="shared" si="4"/>
        <v>471.28969597559438</v>
      </c>
      <c r="N29">
        <f t="shared" si="5"/>
        <v>48.236758431491403</v>
      </c>
      <c r="O29">
        <f t="shared" si="6"/>
        <v>92.053386470755044</v>
      </c>
      <c r="P29">
        <f t="shared" si="7"/>
        <v>9.3518243919201827E-2</v>
      </c>
      <c r="Q29">
        <f t="shared" si="8"/>
        <v>2.9685380906797167</v>
      </c>
      <c r="R29">
        <f t="shared" si="9"/>
        <v>9.1911847900978547E-2</v>
      </c>
      <c r="S29">
        <f t="shared" si="10"/>
        <v>5.7586934812568456E-2</v>
      </c>
      <c r="T29">
        <f t="shared" si="11"/>
        <v>231.29277512494903</v>
      </c>
      <c r="U29">
        <f t="shared" si="12"/>
        <v>28.898965847278589</v>
      </c>
      <c r="V29">
        <f t="shared" si="13"/>
        <v>28.742786666666699</v>
      </c>
      <c r="W29">
        <f t="shared" si="14"/>
        <v>3.9623006287827187</v>
      </c>
      <c r="X29">
        <f t="shared" si="15"/>
        <v>56.74281469357755</v>
      </c>
      <c r="Y29">
        <f t="shared" si="16"/>
        <v>2.1511611620641897</v>
      </c>
      <c r="Z29">
        <f t="shared" si="17"/>
        <v>3.7910723563518776</v>
      </c>
      <c r="AA29">
        <f t="shared" si="18"/>
        <v>1.811139466718529</v>
      </c>
      <c r="AB29">
        <f t="shared" si="19"/>
        <v>-73.933246543568373</v>
      </c>
      <c r="AC29">
        <f t="shared" si="20"/>
        <v>-121.60199371148882</v>
      </c>
      <c r="AD29">
        <f t="shared" si="21"/>
        <v>-8.9614692443700399</v>
      </c>
      <c r="AE29">
        <f t="shared" si="22"/>
        <v>26.796065625521791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53885.094756814826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347</v>
      </c>
      <c r="AR29">
        <v>15410.2</v>
      </c>
      <c r="AS29">
        <v>907.75838461538501</v>
      </c>
      <c r="AT29">
        <v>1172.9000000000001</v>
      </c>
      <c r="AU29">
        <f t="shared" si="27"/>
        <v>0.22605645441607558</v>
      </c>
      <c r="AV29">
        <v>0.5</v>
      </c>
      <c r="AW29">
        <f t="shared" si="28"/>
        <v>1180.1892315546404</v>
      </c>
      <c r="AX29">
        <f t="shared" si="29"/>
        <v>23.504199911698098</v>
      </c>
      <c r="AY29">
        <f t="shared" si="30"/>
        <v>133.39469661263743</v>
      </c>
      <c r="AZ29">
        <f t="shared" si="31"/>
        <v>2.0405157704914526E-2</v>
      </c>
      <c r="BA29">
        <f t="shared" si="32"/>
        <v>1.7812089692215873</v>
      </c>
      <c r="BB29" t="s">
        <v>348</v>
      </c>
      <c r="BC29">
        <v>907.75838461538501</v>
      </c>
      <c r="BD29">
        <v>572.97</v>
      </c>
      <c r="BE29">
        <f t="shared" si="33"/>
        <v>0.51149288089351175</v>
      </c>
      <c r="BF29">
        <f t="shared" si="34"/>
        <v>0.44195425363728275</v>
      </c>
      <c r="BG29">
        <f t="shared" si="35"/>
        <v>0.7769038826972493</v>
      </c>
      <c r="BH29">
        <f t="shared" si="36"/>
        <v>0.5796419742705784</v>
      </c>
      <c r="BI29">
        <f t="shared" si="37"/>
        <v>0.82037912344166464</v>
      </c>
      <c r="BJ29">
        <f t="shared" si="38"/>
        <v>0.27895807188147909</v>
      </c>
      <c r="BK29">
        <f t="shared" si="39"/>
        <v>0.72104192811852097</v>
      </c>
      <c r="BL29">
        <f t="shared" si="40"/>
        <v>1400.0043333333299</v>
      </c>
      <c r="BM29">
        <f t="shared" si="41"/>
        <v>1180.1892315546404</v>
      </c>
      <c r="BN29">
        <f t="shared" si="42"/>
        <v>0.84298969899948639</v>
      </c>
      <c r="BO29">
        <f t="shared" si="43"/>
        <v>0.19597939799897304</v>
      </c>
      <c r="BP29">
        <v>6</v>
      </c>
      <c r="BQ29">
        <v>0.5</v>
      </c>
      <c r="BR29" t="s">
        <v>296</v>
      </c>
      <c r="BS29">
        <v>2</v>
      </c>
      <c r="BT29">
        <v>1607981323.75</v>
      </c>
      <c r="BU29">
        <v>899.39319999999998</v>
      </c>
      <c r="BV29">
        <v>929.40626666666697</v>
      </c>
      <c r="BW29">
        <v>21.017583333333299</v>
      </c>
      <c r="BX29">
        <v>19.048166666666699</v>
      </c>
      <c r="BY29">
        <v>899.52859999999998</v>
      </c>
      <c r="BZ29">
        <v>20.71105</v>
      </c>
      <c r="CA29">
        <v>500.02269999999999</v>
      </c>
      <c r="CB29">
        <v>102.250566666667</v>
      </c>
      <c r="CC29">
        <v>9.9980869999999999E-2</v>
      </c>
      <c r="CD29">
        <v>27.982963333333299</v>
      </c>
      <c r="CE29">
        <v>28.742786666666699</v>
      </c>
      <c r="CF29">
        <v>999.9</v>
      </c>
      <c r="CG29">
        <v>0</v>
      </c>
      <c r="CH29">
        <v>0</v>
      </c>
      <c r="CI29">
        <v>9998.9286666666703</v>
      </c>
      <c r="CJ29">
        <v>0</v>
      </c>
      <c r="CK29">
        <v>251.5316</v>
      </c>
      <c r="CL29">
        <v>1400.0043333333299</v>
      </c>
      <c r="CM29">
        <v>0.89998800000000001</v>
      </c>
      <c r="CN29">
        <v>0.100012</v>
      </c>
      <c r="CO29">
        <v>0</v>
      </c>
      <c r="CP29">
        <v>907.93253333333303</v>
      </c>
      <c r="CQ29">
        <v>4.9994800000000001</v>
      </c>
      <c r="CR29">
        <v>12804.926666666701</v>
      </c>
      <c r="CS29">
        <v>11417.57</v>
      </c>
      <c r="CT29">
        <v>46.249866666666698</v>
      </c>
      <c r="CU29">
        <v>48.0124</v>
      </c>
      <c r="CV29">
        <v>47.1415333333333</v>
      </c>
      <c r="CW29">
        <v>47.383200000000002</v>
      </c>
      <c r="CX29">
        <v>48.274733333333302</v>
      </c>
      <c r="CY29">
        <v>1255.4846666666699</v>
      </c>
      <c r="CZ29">
        <v>139.51966666666701</v>
      </c>
      <c r="DA29">
        <v>0</v>
      </c>
      <c r="DB29">
        <v>94.400000095367403</v>
      </c>
      <c r="DC29">
        <v>0</v>
      </c>
      <c r="DD29">
        <v>907.75838461538501</v>
      </c>
      <c r="DE29">
        <v>-26.210803450226599</v>
      </c>
      <c r="DF29">
        <v>-360.66324810421298</v>
      </c>
      <c r="DG29">
        <v>12802.5769230769</v>
      </c>
      <c r="DH29">
        <v>15</v>
      </c>
      <c r="DI29">
        <v>1607980828.0999999</v>
      </c>
      <c r="DJ29" t="s">
        <v>328</v>
      </c>
      <c r="DK29">
        <v>1607980825.0999999</v>
      </c>
      <c r="DL29">
        <v>1607980828.0999999</v>
      </c>
      <c r="DM29">
        <v>27</v>
      </c>
      <c r="DN29">
        <v>7.3999999999999996E-2</v>
      </c>
      <c r="DO29">
        <v>2.8000000000000001E-2</v>
      </c>
      <c r="DP29">
        <v>0.36699999999999999</v>
      </c>
      <c r="DQ29">
        <v>0.23799999999999999</v>
      </c>
      <c r="DR29">
        <v>414</v>
      </c>
      <c r="DS29">
        <v>19</v>
      </c>
      <c r="DT29">
        <v>0.06</v>
      </c>
      <c r="DU29">
        <v>0.03</v>
      </c>
      <c r="DV29">
        <v>23.509722437459299</v>
      </c>
      <c r="DW29">
        <v>6.1606575396948504E-3</v>
      </c>
      <c r="DX29">
        <v>3.88252834806413E-2</v>
      </c>
      <c r="DY29">
        <v>1</v>
      </c>
      <c r="DZ29">
        <v>-30.020119354838702</v>
      </c>
      <c r="EA29">
        <v>0.147280645161353</v>
      </c>
      <c r="EB29">
        <v>5.1428719348018799E-2</v>
      </c>
      <c r="EC29">
        <v>1</v>
      </c>
      <c r="ED29">
        <v>1.97212096774194</v>
      </c>
      <c r="EE29">
        <v>-0.142305483870968</v>
      </c>
      <c r="EF29">
        <v>1.70892877887872E-2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-0.13600000000000001</v>
      </c>
      <c r="EN29">
        <v>0.30909999999999999</v>
      </c>
      <c r="EO29">
        <v>0.545842278568896</v>
      </c>
      <c r="EP29">
        <v>-1.6043650578588901E-5</v>
      </c>
      <c r="EQ29">
        <v>-1.15305589960158E-6</v>
      </c>
      <c r="ER29">
        <v>3.6581349982770798E-10</v>
      </c>
      <c r="ES29">
        <v>-7.8536105531036501E-2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8.4</v>
      </c>
      <c r="FB29">
        <v>8.4</v>
      </c>
      <c r="FC29">
        <v>2</v>
      </c>
      <c r="FD29">
        <v>510.35399999999998</v>
      </c>
      <c r="FE29">
        <v>483.96</v>
      </c>
      <c r="FF29">
        <v>24.366800000000001</v>
      </c>
      <c r="FG29">
        <v>33.990400000000001</v>
      </c>
      <c r="FH29">
        <v>29.999500000000001</v>
      </c>
      <c r="FI29">
        <v>34.114400000000003</v>
      </c>
      <c r="FJ29">
        <v>34.1693</v>
      </c>
      <c r="FK29">
        <v>37.788600000000002</v>
      </c>
      <c r="FL29">
        <v>20.536999999999999</v>
      </c>
      <c r="FM29">
        <v>48.298200000000001</v>
      </c>
      <c r="FN29">
        <v>24.375499999999999</v>
      </c>
      <c r="FO29">
        <v>929.58199999999999</v>
      </c>
      <c r="FP29">
        <v>19.163699999999999</v>
      </c>
      <c r="FQ29">
        <v>97.878600000000006</v>
      </c>
      <c r="FR29">
        <v>101.923</v>
      </c>
    </row>
    <row r="30" spans="1:174" x14ac:dyDescent="0.25">
      <c r="A30">
        <v>14</v>
      </c>
      <c r="B30">
        <v>1607981452</v>
      </c>
      <c r="C30">
        <v>1318.4000000953699</v>
      </c>
      <c r="D30" t="s">
        <v>349</v>
      </c>
      <c r="E30" t="s">
        <v>350</v>
      </c>
      <c r="F30" t="s">
        <v>291</v>
      </c>
      <c r="G30" t="s">
        <v>292</v>
      </c>
      <c r="H30">
        <v>1607981444</v>
      </c>
      <c r="I30">
        <f t="shared" si="0"/>
        <v>1.6186417566793831E-3</v>
      </c>
      <c r="J30">
        <f t="shared" si="1"/>
        <v>1.6186417566793831</v>
      </c>
      <c r="K30">
        <f t="shared" si="2"/>
        <v>23.735922542226145</v>
      </c>
      <c r="L30">
        <f t="shared" si="3"/>
        <v>1199.9755483870999</v>
      </c>
      <c r="M30">
        <f t="shared" si="4"/>
        <v>743.94000716267635</v>
      </c>
      <c r="N30">
        <f t="shared" si="5"/>
        <v>76.141648639180104</v>
      </c>
      <c r="O30">
        <f t="shared" si="6"/>
        <v>122.81651168266674</v>
      </c>
      <c r="P30">
        <f t="shared" si="7"/>
        <v>9.0077768699699398E-2</v>
      </c>
      <c r="Q30">
        <f t="shared" si="8"/>
        <v>2.9678730698888116</v>
      </c>
      <c r="R30">
        <f t="shared" si="9"/>
        <v>8.8586050764049781E-2</v>
      </c>
      <c r="S30">
        <f t="shared" si="10"/>
        <v>5.5498248928380706E-2</v>
      </c>
      <c r="T30">
        <f t="shared" si="11"/>
        <v>231.28296960923819</v>
      </c>
      <c r="U30">
        <f t="shared" si="12"/>
        <v>28.927713672203279</v>
      </c>
      <c r="V30">
        <f t="shared" si="13"/>
        <v>28.789364516129002</v>
      </c>
      <c r="W30">
        <f t="shared" si="14"/>
        <v>3.9730130060950777</v>
      </c>
      <c r="X30">
        <f t="shared" si="15"/>
        <v>56.901594235214205</v>
      </c>
      <c r="Y30">
        <f t="shared" si="16"/>
        <v>2.1589129632632091</v>
      </c>
      <c r="Z30">
        <f t="shared" si="17"/>
        <v>3.794116829730477</v>
      </c>
      <c r="AA30">
        <f t="shared" si="18"/>
        <v>1.8141000428318685</v>
      </c>
      <c r="AB30">
        <f t="shared" si="19"/>
        <v>-71.382101469560794</v>
      </c>
      <c r="AC30">
        <f t="shared" si="20"/>
        <v>-126.82431037377161</v>
      </c>
      <c r="AD30">
        <f t="shared" si="21"/>
        <v>-9.3512321438619708</v>
      </c>
      <c r="AE30">
        <f t="shared" si="22"/>
        <v>23.725325622043826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53863.141257169067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351</v>
      </c>
      <c r="AR30">
        <v>15410.3</v>
      </c>
      <c r="AS30">
        <v>876.23726923076902</v>
      </c>
      <c r="AT30">
        <v>1099.79</v>
      </c>
      <c r="AU30">
        <f t="shared" si="27"/>
        <v>0.20326856106095792</v>
      </c>
      <c r="AV30">
        <v>0.5</v>
      </c>
      <c r="AW30">
        <f t="shared" si="28"/>
        <v>1180.1434757480069</v>
      </c>
      <c r="AX30">
        <f t="shared" si="29"/>
        <v>23.735922542226145</v>
      </c>
      <c r="AY30">
        <f t="shared" si="30"/>
        <v>119.94303308038744</v>
      </c>
      <c r="AZ30">
        <f t="shared" si="31"/>
        <v>2.0602300077650904E-2</v>
      </c>
      <c r="BA30">
        <f t="shared" si="32"/>
        <v>1.9660935269460533</v>
      </c>
      <c r="BB30" t="s">
        <v>352</v>
      </c>
      <c r="BC30">
        <v>876.23726923076902</v>
      </c>
      <c r="BD30">
        <v>564.17999999999995</v>
      </c>
      <c r="BE30">
        <f t="shared" si="33"/>
        <v>0.48701115667536532</v>
      </c>
      <c r="BF30">
        <f t="shared" si="34"/>
        <v>0.41737968068040354</v>
      </c>
      <c r="BG30">
        <f t="shared" si="35"/>
        <v>0.80147151488194512</v>
      </c>
      <c r="BH30">
        <f t="shared" si="36"/>
        <v>0.58169431172901931</v>
      </c>
      <c r="BI30">
        <f t="shared" si="37"/>
        <v>0.84908795547854998</v>
      </c>
      <c r="BJ30">
        <f t="shared" si="38"/>
        <v>0.26873687814373703</v>
      </c>
      <c r="BK30">
        <f t="shared" si="39"/>
        <v>0.73126312185626297</v>
      </c>
      <c r="BL30">
        <f t="shared" si="40"/>
        <v>1399.9506451612899</v>
      </c>
      <c r="BM30">
        <f t="shared" si="41"/>
        <v>1180.1434757480069</v>
      </c>
      <c r="BN30">
        <f t="shared" si="42"/>
        <v>0.84298934382221824</v>
      </c>
      <c r="BO30">
        <f t="shared" si="43"/>
        <v>0.19597868764443643</v>
      </c>
      <c r="BP30">
        <v>6</v>
      </c>
      <c r="BQ30">
        <v>0.5</v>
      </c>
      <c r="BR30" t="s">
        <v>296</v>
      </c>
      <c r="BS30">
        <v>2</v>
      </c>
      <c r="BT30">
        <v>1607981444</v>
      </c>
      <c r="BU30">
        <v>1199.9755483870999</v>
      </c>
      <c r="BV30">
        <v>1230.7880645161299</v>
      </c>
      <c r="BW30">
        <v>21.093603225806401</v>
      </c>
      <c r="BX30">
        <v>19.1922903225806</v>
      </c>
      <c r="BY30">
        <v>1200.1035483871001</v>
      </c>
      <c r="BZ30">
        <v>20.8516032258064</v>
      </c>
      <c r="CA30">
        <v>500.022516129032</v>
      </c>
      <c r="CB30">
        <v>102.249161290323</v>
      </c>
      <c r="CC30">
        <v>0.10001728064516099</v>
      </c>
      <c r="CD30">
        <v>27.996732258064501</v>
      </c>
      <c r="CE30">
        <v>28.789364516129002</v>
      </c>
      <c r="CF30">
        <v>999.9</v>
      </c>
      <c r="CG30">
        <v>0</v>
      </c>
      <c r="CH30">
        <v>0</v>
      </c>
      <c r="CI30">
        <v>9995.3016129032294</v>
      </c>
      <c r="CJ30">
        <v>0</v>
      </c>
      <c r="CK30">
        <v>250.00216129032299</v>
      </c>
      <c r="CL30">
        <v>1399.9506451612899</v>
      </c>
      <c r="CM30">
        <v>0.89999767741935499</v>
      </c>
      <c r="CN30">
        <v>0.100002212903226</v>
      </c>
      <c r="CO30">
        <v>0</v>
      </c>
      <c r="CP30">
        <v>876.71558064516103</v>
      </c>
      <c r="CQ30">
        <v>4.9994800000000001</v>
      </c>
      <c r="CR30">
        <v>12376.390322580601</v>
      </c>
      <c r="CS30">
        <v>11417.1677419355</v>
      </c>
      <c r="CT30">
        <v>45.921064516129</v>
      </c>
      <c r="CU30">
        <v>47.723580645161299</v>
      </c>
      <c r="CV30">
        <v>46.8445161290323</v>
      </c>
      <c r="CW30">
        <v>47.209516129032302</v>
      </c>
      <c r="CX30">
        <v>48.012</v>
      </c>
      <c r="CY30">
        <v>1255.4529032258099</v>
      </c>
      <c r="CZ30">
        <v>139.49774193548399</v>
      </c>
      <c r="DA30">
        <v>0</v>
      </c>
      <c r="DB30">
        <v>120</v>
      </c>
      <c r="DC30">
        <v>0</v>
      </c>
      <c r="DD30">
        <v>876.23726923076902</v>
      </c>
      <c r="DE30">
        <v>-39.010700873375399</v>
      </c>
      <c r="DF30">
        <v>-513.22393197138604</v>
      </c>
      <c r="DG30">
        <v>12370.0769230769</v>
      </c>
      <c r="DH30">
        <v>15</v>
      </c>
      <c r="DI30">
        <v>1607981481.5</v>
      </c>
      <c r="DJ30" t="s">
        <v>353</v>
      </c>
      <c r="DK30">
        <v>1607981481.5</v>
      </c>
      <c r="DL30">
        <v>1607981473</v>
      </c>
      <c r="DM30">
        <v>28</v>
      </c>
      <c r="DN30">
        <v>0.41099999999999998</v>
      </c>
      <c r="DO30">
        <v>6.0000000000000001E-3</v>
      </c>
      <c r="DP30">
        <v>-0.128</v>
      </c>
      <c r="DQ30">
        <v>0.24199999999999999</v>
      </c>
      <c r="DR30">
        <v>1231</v>
      </c>
      <c r="DS30">
        <v>19</v>
      </c>
      <c r="DT30">
        <v>0.13</v>
      </c>
      <c r="DU30">
        <v>0.04</v>
      </c>
      <c r="DV30">
        <v>23.976139517643301</v>
      </c>
      <c r="DW30">
        <v>-1.2022713093306701</v>
      </c>
      <c r="DX30">
        <v>0.10007567888404301</v>
      </c>
      <c r="DY30">
        <v>0</v>
      </c>
      <c r="DZ30">
        <v>-31.185535483871</v>
      </c>
      <c r="EA30">
        <v>1.5703016129032199</v>
      </c>
      <c r="EB30">
        <v>0.13078546715256301</v>
      </c>
      <c r="EC30">
        <v>0</v>
      </c>
      <c r="ED30">
        <v>1.9718606451612899</v>
      </c>
      <c r="EE30">
        <v>-0.21139548387096799</v>
      </c>
      <c r="EF30">
        <v>2.02691865195526E-2</v>
      </c>
      <c r="EG30">
        <v>0</v>
      </c>
      <c r="EH30">
        <v>0</v>
      </c>
      <c r="EI30">
        <v>3</v>
      </c>
      <c r="EJ30" t="s">
        <v>354</v>
      </c>
      <c r="EK30">
        <v>100</v>
      </c>
      <c r="EL30">
        <v>100</v>
      </c>
      <c r="EM30">
        <v>-0.128</v>
      </c>
      <c r="EN30">
        <v>0.24199999999999999</v>
      </c>
      <c r="EO30">
        <v>0.545842278568896</v>
      </c>
      <c r="EP30">
        <v>-1.6043650578588901E-5</v>
      </c>
      <c r="EQ30">
        <v>-1.15305589960158E-6</v>
      </c>
      <c r="ER30">
        <v>3.6581349982770798E-10</v>
      </c>
      <c r="ES30">
        <v>-7.8536105531036501E-2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10.4</v>
      </c>
      <c r="FB30">
        <v>10.4</v>
      </c>
      <c r="FC30">
        <v>2</v>
      </c>
      <c r="FD30">
        <v>510.22500000000002</v>
      </c>
      <c r="FE30">
        <v>485.95499999999998</v>
      </c>
      <c r="FF30">
        <v>24.3901</v>
      </c>
      <c r="FG30">
        <v>33.842500000000001</v>
      </c>
      <c r="FH30">
        <v>29.999700000000001</v>
      </c>
      <c r="FI30">
        <v>33.979599999999998</v>
      </c>
      <c r="FJ30">
        <v>34.037700000000001</v>
      </c>
      <c r="FK30">
        <v>47.512900000000002</v>
      </c>
      <c r="FL30">
        <v>19.2681</v>
      </c>
      <c r="FM30">
        <v>47.548499999999997</v>
      </c>
      <c r="FN30">
        <v>24.389099999999999</v>
      </c>
      <c r="FO30">
        <v>1230.8800000000001</v>
      </c>
      <c r="FP30">
        <v>19.2514</v>
      </c>
      <c r="FQ30">
        <v>97.907899999999998</v>
      </c>
      <c r="FR30">
        <v>101.95</v>
      </c>
    </row>
    <row r="31" spans="1:174" x14ac:dyDescent="0.25">
      <c r="A31">
        <v>15</v>
      </c>
      <c r="B31">
        <v>1607981602.5</v>
      </c>
      <c r="C31">
        <v>1468.9000000953699</v>
      </c>
      <c r="D31" t="s">
        <v>355</v>
      </c>
      <c r="E31" t="s">
        <v>356</v>
      </c>
      <c r="F31" t="s">
        <v>291</v>
      </c>
      <c r="G31" t="s">
        <v>292</v>
      </c>
      <c r="H31">
        <v>1607981594.5</v>
      </c>
      <c r="I31">
        <f t="shared" si="0"/>
        <v>1.5656652202598188E-3</v>
      </c>
      <c r="J31">
        <f t="shared" si="1"/>
        <v>1.5656652202598187</v>
      </c>
      <c r="K31">
        <f t="shared" si="2"/>
        <v>22.605999466198437</v>
      </c>
      <c r="L31">
        <f t="shared" si="3"/>
        <v>1399.74548387097</v>
      </c>
      <c r="M31">
        <f t="shared" si="4"/>
        <v>944.07537266715633</v>
      </c>
      <c r="N31">
        <f t="shared" si="5"/>
        <v>96.623519287645379</v>
      </c>
      <c r="O31">
        <f t="shared" si="6"/>
        <v>143.26010260865516</v>
      </c>
      <c r="P31">
        <f t="shared" si="7"/>
        <v>8.7015196048230756E-2</v>
      </c>
      <c r="Q31">
        <f t="shared" si="8"/>
        <v>2.9672317347007824</v>
      </c>
      <c r="R31">
        <f t="shared" si="9"/>
        <v>8.5622046868588542E-2</v>
      </c>
      <c r="S31">
        <f t="shared" si="10"/>
        <v>5.3637090219567037E-2</v>
      </c>
      <c r="T31">
        <f t="shared" si="11"/>
        <v>231.29402383639501</v>
      </c>
      <c r="U31">
        <f t="shared" si="12"/>
        <v>28.944288138034327</v>
      </c>
      <c r="V31">
        <f t="shared" si="13"/>
        <v>28.823380645161301</v>
      </c>
      <c r="W31">
        <f t="shared" si="14"/>
        <v>3.9808522796976953</v>
      </c>
      <c r="X31">
        <f t="shared" si="15"/>
        <v>57.067466741998615</v>
      </c>
      <c r="Y31">
        <f t="shared" si="16"/>
        <v>2.1655496401419478</v>
      </c>
      <c r="Z31">
        <f t="shared" si="17"/>
        <v>3.7947183636736033</v>
      </c>
      <c r="AA31">
        <f t="shared" si="18"/>
        <v>1.8153026395557474</v>
      </c>
      <c r="AB31">
        <f t="shared" si="19"/>
        <v>-69.045836213458003</v>
      </c>
      <c r="AC31">
        <f t="shared" si="20"/>
        <v>-131.80343069280121</v>
      </c>
      <c r="AD31">
        <f t="shared" si="21"/>
        <v>-9.7222405185513914</v>
      </c>
      <c r="AE31">
        <f t="shared" si="22"/>
        <v>20.722516411584422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53843.850955938084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357</v>
      </c>
      <c r="AR31">
        <v>15407</v>
      </c>
      <c r="AS31">
        <v>833.53575999999998</v>
      </c>
      <c r="AT31">
        <v>1030.3</v>
      </c>
      <c r="AU31">
        <f t="shared" si="27"/>
        <v>0.19097761816946524</v>
      </c>
      <c r="AV31">
        <v>0.5</v>
      </c>
      <c r="AW31">
        <f t="shared" si="28"/>
        <v>1180.1985596190295</v>
      </c>
      <c r="AX31">
        <f t="shared" si="29"/>
        <v>22.605999466198437</v>
      </c>
      <c r="AY31">
        <f t="shared" si="30"/>
        <v>112.69575494153794</v>
      </c>
      <c r="AZ31">
        <f t="shared" si="31"/>
        <v>1.9643937672232391E-2</v>
      </c>
      <c r="BA31">
        <f t="shared" si="32"/>
        <v>2.1661457827817139</v>
      </c>
      <c r="BB31" t="s">
        <v>358</v>
      </c>
      <c r="BC31">
        <v>833.53575999999998</v>
      </c>
      <c r="BD31">
        <v>552.53</v>
      </c>
      <c r="BE31">
        <f t="shared" si="33"/>
        <v>0.46371930505677961</v>
      </c>
      <c r="BF31">
        <f t="shared" si="34"/>
        <v>0.41183883458567927</v>
      </c>
      <c r="BG31">
        <f t="shared" si="35"/>
        <v>0.82367182742521805</v>
      </c>
      <c r="BH31">
        <f t="shared" si="36"/>
        <v>0.62499941847679996</v>
      </c>
      <c r="BI31">
        <f t="shared" si="37"/>
        <v>0.87637528605224924</v>
      </c>
      <c r="BJ31">
        <f t="shared" si="38"/>
        <v>0.27299765912097801</v>
      </c>
      <c r="BK31">
        <f t="shared" si="39"/>
        <v>0.72700234087902205</v>
      </c>
      <c r="BL31">
        <f t="shared" si="40"/>
        <v>1400.0158064516099</v>
      </c>
      <c r="BM31">
        <f t="shared" si="41"/>
        <v>1180.1985596190295</v>
      </c>
      <c r="BN31">
        <f t="shared" si="42"/>
        <v>0.84298945353358901</v>
      </c>
      <c r="BO31">
        <f t="shared" si="43"/>
        <v>0.19597890706717791</v>
      </c>
      <c r="BP31">
        <v>6</v>
      </c>
      <c r="BQ31">
        <v>0.5</v>
      </c>
      <c r="BR31" t="s">
        <v>296</v>
      </c>
      <c r="BS31">
        <v>2</v>
      </c>
      <c r="BT31">
        <v>1607981594.5</v>
      </c>
      <c r="BU31">
        <v>1399.74548387097</v>
      </c>
      <c r="BV31">
        <v>1429.5006451612901</v>
      </c>
      <c r="BW31">
        <v>21.158845161290301</v>
      </c>
      <c r="BX31">
        <v>19.3199161290323</v>
      </c>
      <c r="BY31">
        <v>1400.0670967741901</v>
      </c>
      <c r="BZ31">
        <v>20.840545161290301</v>
      </c>
      <c r="CA31">
        <v>500.03154838709702</v>
      </c>
      <c r="CB31">
        <v>102.24722580645199</v>
      </c>
      <c r="CC31">
        <v>0.10002536129032299</v>
      </c>
      <c r="CD31">
        <v>27.999451612903201</v>
      </c>
      <c r="CE31">
        <v>28.823380645161301</v>
      </c>
      <c r="CF31">
        <v>999.9</v>
      </c>
      <c r="CG31">
        <v>0</v>
      </c>
      <c r="CH31">
        <v>0</v>
      </c>
      <c r="CI31">
        <v>9991.8612903225803</v>
      </c>
      <c r="CJ31">
        <v>0</v>
      </c>
      <c r="CK31">
        <v>247.010516129032</v>
      </c>
      <c r="CL31">
        <v>1400.0158064516099</v>
      </c>
      <c r="CM31">
        <v>0.89999232258064499</v>
      </c>
      <c r="CN31">
        <v>0.100007651612903</v>
      </c>
      <c r="CO31">
        <v>0</v>
      </c>
      <c r="CP31">
        <v>833.81609677419397</v>
      </c>
      <c r="CQ31">
        <v>4.9994800000000001</v>
      </c>
      <c r="CR31">
        <v>11806.5483870968</v>
      </c>
      <c r="CS31">
        <v>11417.683870967699</v>
      </c>
      <c r="CT31">
        <v>46.546193548387102</v>
      </c>
      <c r="CU31">
        <v>48.401000000000003</v>
      </c>
      <c r="CV31">
        <v>47.503935483870997</v>
      </c>
      <c r="CW31">
        <v>48.112806451612897</v>
      </c>
      <c r="CX31">
        <v>48.580290322580602</v>
      </c>
      <c r="CY31">
        <v>1255.5064516129</v>
      </c>
      <c r="CZ31">
        <v>139.50935483871001</v>
      </c>
      <c r="DA31">
        <v>0</v>
      </c>
      <c r="DB31">
        <v>150.200000047684</v>
      </c>
      <c r="DC31">
        <v>0</v>
      </c>
      <c r="DD31">
        <v>833.53575999999998</v>
      </c>
      <c r="DE31">
        <v>-14.861230747973901</v>
      </c>
      <c r="DF31">
        <v>-205.299999642659</v>
      </c>
      <c r="DG31">
        <v>11802.46</v>
      </c>
      <c r="DH31">
        <v>15</v>
      </c>
      <c r="DI31">
        <v>1607981481.5</v>
      </c>
      <c r="DJ31" t="s">
        <v>353</v>
      </c>
      <c r="DK31">
        <v>1607981481.5</v>
      </c>
      <c r="DL31">
        <v>1607981473</v>
      </c>
      <c r="DM31">
        <v>28</v>
      </c>
      <c r="DN31">
        <v>0.41099999999999998</v>
      </c>
      <c r="DO31">
        <v>6.0000000000000001E-3</v>
      </c>
      <c r="DP31">
        <v>-0.128</v>
      </c>
      <c r="DQ31">
        <v>0.24199999999999999</v>
      </c>
      <c r="DR31">
        <v>1231</v>
      </c>
      <c r="DS31">
        <v>19</v>
      </c>
      <c r="DT31">
        <v>0.13</v>
      </c>
      <c r="DU31">
        <v>0.04</v>
      </c>
      <c r="DV31">
        <v>22.598946414341398</v>
      </c>
      <c r="DW31">
        <v>0.42939343320497497</v>
      </c>
      <c r="DX31">
        <v>6.2750542428160194E-2</v>
      </c>
      <c r="DY31">
        <v>1</v>
      </c>
      <c r="DZ31">
        <v>-29.7566129032258</v>
      </c>
      <c r="EA31">
        <v>0.276798387096784</v>
      </c>
      <c r="EB31">
        <v>6.0848636859836998E-2</v>
      </c>
      <c r="EC31">
        <v>0</v>
      </c>
      <c r="ED31">
        <v>1.84228741935484</v>
      </c>
      <c r="EE31">
        <v>-0.57312387096774897</v>
      </c>
      <c r="EF31">
        <v>4.4687542607621797E-2</v>
      </c>
      <c r="EG31">
        <v>0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-0.32</v>
      </c>
      <c r="EN31">
        <v>0.31929999999999997</v>
      </c>
      <c r="EO31">
        <v>0.95714706193718702</v>
      </c>
      <c r="EP31">
        <v>-1.6043650578588901E-5</v>
      </c>
      <c r="EQ31">
        <v>-1.15305589960158E-6</v>
      </c>
      <c r="ER31">
        <v>3.6581349982770798E-10</v>
      </c>
      <c r="ES31">
        <v>-7.2324233415029804E-2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2.2000000000000002</v>
      </c>
      <c r="FC31">
        <v>2</v>
      </c>
      <c r="FD31">
        <v>509.839</v>
      </c>
      <c r="FE31">
        <v>487.46199999999999</v>
      </c>
      <c r="FF31">
        <v>24.299499999999998</v>
      </c>
      <c r="FG31">
        <v>33.666800000000002</v>
      </c>
      <c r="FH31">
        <v>29.999600000000001</v>
      </c>
      <c r="FI31">
        <v>33.811199999999999</v>
      </c>
      <c r="FJ31">
        <v>33.870800000000003</v>
      </c>
      <c r="FK31">
        <v>53.670699999999997</v>
      </c>
      <c r="FL31">
        <v>17.6113</v>
      </c>
      <c r="FM31">
        <v>47.5961</v>
      </c>
      <c r="FN31">
        <v>24.302600000000002</v>
      </c>
      <c r="FO31">
        <v>1429.53</v>
      </c>
      <c r="FP31">
        <v>19.518699999999999</v>
      </c>
      <c r="FQ31">
        <v>97.941299999999998</v>
      </c>
      <c r="FR31">
        <v>101.98399999999999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2020-12-14T15:43:12Z</dcterms:created>
  <dcterms:modified xsi:type="dcterms:W3CDTF">2021-05-04T23:19:31Z</dcterms:modified>
</cp:coreProperties>
</file>